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comments7.xml" ContentType="application/vnd.openxmlformats-officedocument.spreadsheetml.comment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1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6.xml.rels" ContentType="application/vnd.openxmlformats-package.relationships+xml"/>
  <Override PartName="/xl/worksheets/_rels/sheet1.xml.rels" ContentType="application/vnd.openxmlformats-package.relationships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6.xml" ContentType="application/vnd.openxmlformats-officedocument.spreadsheetml.comments+xml"/>
  <Override PartName="/xl/sharedStrings.xml" ContentType="application/vnd.openxmlformats-officedocument.spreadsheetml.sharedStrings+xml"/>
  <Override PartName="/xl/ctrlProps/ctrlProps19.xml" ContentType="application/vnd.ms-excel.controlproperties+xml"/>
  <Override PartName="/xl/ctrlProps/ctrlProps21.xml" ContentType="application/vnd.ms-excel.controlproperties+xml"/>
  <Override PartName="/xl/ctrlProps/ctrlProps22.xml" ContentType="application/vnd.ms-excel.controlproperties+xml"/>
  <Override PartName="/xl/ctrlProps/ctrlProps10.xml" ContentType="application/vnd.ms-excel.controlproperties+xml"/>
  <Override PartName="/xl/ctrlProps/ctrlProps3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ctrlProps/ctrlProps7.xml" ContentType="application/vnd.ms-excel.controlproperties+xml"/>
  <Override PartName="/xl/ctrlProps/ctrlProps16.xml" ContentType="application/vnd.ms-excel.controlproperties+xml"/>
  <Override PartName="/xl/ctrlProps/ctrlProps8.xml" ContentType="application/vnd.ms-excel.controlproperties+xml"/>
  <Override PartName="/xl/ctrlProps/ctrlProps17.xml" ContentType="application/vnd.ms-excel.controlproperties+xml"/>
  <Override PartName="/xl/ctrlProps/ctrlProps9.xml" ContentType="application/vnd.ms-excel.controlproperties+xml"/>
  <Override PartName="/xl/ctrlProps/ctrlProps11.xml" ContentType="application/vnd.ms-excel.controlproperties+xml"/>
  <Override PartName="/xl/ctrlProps/ctrlProps13.xml" ContentType="application/vnd.ms-excel.controlproperties+xml"/>
  <Override PartName="/xl/ctrlProps/ctrlProps15.xml" ContentType="application/vnd.ms-excel.controlproperties+xml"/>
  <Override PartName="/xl/drawings/vmlDrawing7.vml" ContentType="application/vnd.openxmlformats-officedocument.vmlDrawing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3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drawings/drawing18.xml" ContentType="application/vnd.openxmlformats-officedocument.drawing+xml"/>
  <Override PartName="/xl/drawings/drawing20.xml" ContentType="application/vnd.openxmlformats-officedocument.drawing+xml"/>
  <Override PartName="/xl/drawings/_rels/drawing18.xml.rels" ContentType="application/vnd.openxmlformats-package.relationships+xml"/>
  <Override PartName="/xl/drawings/_rels/drawing12.xml.rels" ContentType="application/vnd.openxmlformats-package.relationships+xml"/>
  <Override PartName="/xl/drawings/_rels/drawing6.xml.rels" ContentType="application/vnd.openxmlformats-package.relationships+xml"/>
  <Override PartName="/xl/drawings/vmlDrawing2.vml" ContentType="application/vnd.openxmlformats-officedocument.vmlDrawing"/>
  <Override PartName="/xl/drawings/drawing12.xml" ContentType="application/vnd.openxmlformats-officedocument.drawing+xml"/>
  <Override PartName="/xl/drawings/vmlDrawing5.vml" ContentType="application/vnd.openxmlformats-officedocument.vmlDrawing"/>
  <Override PartName="/xl/drawings/drawing6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asis" sheetId="1" state="visible" r:id="rId3"/>
    <sheet name="FixedSpreads" sheetId="2" state="visible" r:id="rId4"/>
    <sheet name="PhysPrem" sheetId="3" state="visible" r:id="rId5"/>
    <sheet name="from Randy" sheetId="4" state="visible" r:id="rId6"/>
    <sheet name="Phys" sheetId="5" state="visible" r:id="rId7"/>
    <sheet name="Fin" sheetId="6" state="visible" r:id="rId8"/>
    <sheet name="CurveFetch" sheetId="7" state="visible" r:id="rId9"/>
    <sheet name="BasisCurves" sheetId="8" state="visible" r:id="rId10"/>
    <sheet name="Publish" sheetId="9" state="visible" r:id="rId11"/>
    <sheet name="Publish2" sheetId="10" state="visible" r:id="rId12"/>
    <sheet name="Listen" sheetId="11" state="visible" r:id="rId13"/>
    <sheet name="DBReport" sheetId="12" state="visible" r:id="rId14"/>
    <sheet name="Averaging" sheetId="13" state="visible" r:id="rId15"/>
  </sheets>
  <externalReferences>
    <externalReference r:id="rId16"/>
    <externalReference r:id="rId17"/>
  </externalReferences>
  <definedNames>
    <definedName function="false" hidden="false" localSheetId="0" name="_xlnm.Print_Area" vbProcedure="false">Basis!$A$1:$G$22</definedName>
    <definedName function="false" hidden="false" localSheetId="5" name="_xlnm.Print_Area" vbProcedure="false">Fin!$A$4:$P$40</definedName>
    <definedName function="false" hidden="false" localSheetId="2" name="_xlnm.Print_Area" vbProcedure="false">PhysPrem!$C$3:$F$39</definedName>
    <definedName function="false" hidden="false" localSheetId="8" name="_xlnm.Print_Area" vbProcedure="false">Publish!$C$6:$J$54</definedName>
    <definedName function="false" hidden="false" localSheetId="9" name="_xlnm.Print_Area" vbProcedure="false">Publish2!$C$6:$G$38</definedName>
    <definedName function="false" hidden="false" name="aDiscount_factor" vbProcedure="false">Listen!$A$5</definedName>
    <definedName function="false" hidden="false" name="Aeco" vbProcedure="false">'from Randy'!$B$17</definedName>
    <definedName function="false" hidden="false" name="AECO_USIM" vbProcedure="false">#REF!</definedName>
    <definedName function="false" hidden="false" name="BONDAD" vbProcedure="false">#REF!</definedName>
    <definedName function="false" hidden="false" name="CGPRAECOBASIS" vbProcedure="false">BasisCurves!$P$17</definedName>
    <definedName function="false" hidden="false" name="CGPRKingsgate" vbProcedure="false">BasisCurves!$T$17</definedName>
    <definedName function="false" hidden="false" name="CIG" vbProcedure="false">'from Randy'!$B$9</definedName>
    <definedName function="false" hidden="false" name="CIGRkymnt" vbProcedure="false">BasisCurves!$H$17</definedName>
    <definedName function="false" hidden="false" name="CIG_CHEYENN" vbProcedure="false">'from Randy'!$B$20</definedName>
    <definedName function="false" hidden="false" name="CIG_NW_GR" vbProcedure="false">'from Randy'!$B$21</definedName>
    <definedName function="false" hidden="false" name="CIG_ROCKY" vbProcedure="false">#REF!</definedName>
    <definedName function="false" hidden="false" name="CIG_SOUTHERN" vbProcedure="false">#REF!</definedName>
    <definedName function="false" hidden="false" name="Count" vbProcedure="false">#REF!</definedName>
    <definedName function="false" hidden="false" name="Count1" vbProcedure="false">CurveFetch!$A$4</definedName>
    <definedName function="false" hidden="false" name="Currentmonth" vbProcedure="false">Fin!$B$4</definedName>
    <definedName function="false" hidden="false" name="CurveCode" vbProcedure="false">CurveFetch!$B$4</definedName>
    <definedName function="false" hidden="false" name="CurveRange" vbProcedure="false">BasisCurves!$C$11</definedName>
    <definedName function="false" hidden="false" name="Curves" vbProcedure="false">#REF!</definedName>
    <definedName function="false" hidden="false" name="CurveTable" vbProcedure="false">#REF!</definedName>
    <definedName function="false" hidden="false" name="CurveTable1" vbProcedure="false">CurveFetch!$E$1:$Z$7</definedName>
    <definedName function="false" hidden="false" name="CurveType" vbProcedure="false">CurveFetch!$B$5</definedName>
    <definedName function="false" hidden="false" name="Curve_Code" vbProcedure="false">Averaging!$A$3</definedName>
    <definedName function="false" hidden="false" name="Dates" vbProcedure="false">BasisCurves!$B$16:$B$157</definedName>
    <definedName function="false" hidden="false" name="DBase" vbProcedure="false">BasisCurves!$B$3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iscount_Factor" vbProcedure="false">Publish!$A$8</definedName>
    <definedName function="false" hidden="false" name="DJ_Basin" vbProcedure="false">#REF!</definedName>
    <definedName function="false" hidden="false" name="DJ_BASIN_CIG" vbProcedure="false">#REF!</definedName>
    <definedName function="false" hidden="false" name="DJ_BASIN_PSCO" vbProcedure="false">#REF!</definedName>
    <definedName function="false" hidden="false" name="dRiskType" vbProcedure="false">Publish!$C$7</definedName>
    <definedName function="false" hidden="false" name="Dump" vbProcedure="false">CurveFetch!$B$7</definedName>
    <definedName function="false" hidden="false" name="EffDt" vbProcedure="false">BasisCurves!$B$5</definedName>
    <definedName function="false" hidden="false" name="EffectDate" vbProcedure="false">#REF!</definedName>
    <definedName function="false" hidden="false" name="EffectiveDate" vbProcedure="false">CurveFetch!$B$2</definedName>
    <definedName function="false" hidden="false" name="ELPOPerm" vbProcedure="false">BasisCurves!$D$17</definedName>
    <definedName function="false" hidden="false" name="ELPOSJ" vbProcedure="false">BasisCurves!$E$17</definedName>
    <definedName function="false" hidden="false" name="ELPO_PERMIAN" vbProcedure="false">#REF!</definedName>
    <definedName function="false" hidden="false" name="ELPO_SJ" vbProcedure="false">#REF!</definedName>
    <definedName function="false" hidden="false" name="ELPO_SJ_BONDAD" vbProcedure="false">#REF!</definedName>
    <definedName function="false" hidden="false" name="EndLine" vbProcedure="false">#REF!</definedName>
    <definedName function="false" hidden="false" name="EndLine2" vbProcedure="false">#REF!</definedName>
    <definedName function="false" hidden="false" name="Environment" vbProcedure="false">Publish!$D$5</definedName>
    <definedName function="false" hidden="false" name="EPSJBONDAD" vbProcedure="false">BasisCurves!$M$17</definedName>
    <definedName function="false" hidden="false" name="FileName" vbProcedure="false">#REF!</definedName>
    <definedName function="false" hidden="false" name="FileTable" vbProcedure="false">#REF!</definedName>
    <definedName function="false" hidden="false" name="FileType" vbProcedure="false">#REF!</definedName>
    <definedName function="false" hidden="false" name="FinishFile" vbProcedure="false">#REF!</definedName>
    <definedName function="false" hidden="false" name="FinishFlag" vbProcedure="false">#REF!</definedName>
    <definedName function="false" hidden="false" name="FTPConfig" vbProcedure="false">#REF!</definedName>
    <definedName function="false" hidden="false" name="GDC_AECOUS" vbProcedure="false">#REF!</definedName>
    <definedName function="false" hidden="false" name="GDC_CIG_GLENRK" vbProcedure="false">#REF!</definedName>
    <definedName function="false" hidden="false" name="GDC_CIG_ROCKPRT" vbProcedure="false">#REF!</definedName>
    <definedName function="false" hidden="false" name="GDC_FTULESSGATH" vbProcedure="false">#REF!</definedName>
    <definedName function="false" hidden="false" name="GDC_FTUNION" vbProcedure="false">FixedSpreads!$B$15</definedName>
    <definedName function="false" hidden="false" name="GDC_NGPL_GAGE" vbProcedure="false">FixedSpreads!$B$10</definedName>
    <definedName function="false" hidden="false" name="GDC_NGPL_GAGE_W" vbProcedure="false">#REF!</definedName>
    <definedName function="false" hidden="false" name="GDP_BONDAD__100" vbProcedure="false">FixedSpreads!$B$18</definedName>
    <definedName function="false" hidden="false" name="GDP_CIG_CHEYENN" vbProcedure="false">Basis!$B$14</definedName>
    <definedName function="false" hidden="false" name="GDP_CIG_NW_GR" vbProcedure="false">Basis!$B$15</definedName>
    <definedName function="false" hidden="false" name="GDP_CIG_RKYMTN" vbProcedure="false">Basis!$B$6</definedName>
    <definedName function="false" hidden="false" name="GDP_CIG_ROCKPORT" vbProcedure="false">FixedSpreads!$B$5</definedName>
    <definedName function="false" hidden="false" name="GDP_CIG_SOUTH" vbProcedure="false">#REF!</definedName>
    <definedName function="false" hidden="false" name="GDP_CIG_SOUTHERN" vbProcedure="false">FixedSpreads!$B$13</definedName>
    <definedName function="false" hidden="false" name="GDP_CIG_WIC" vbProcedure="false">FixedSpreads!$B$14</definedName>
    <definedName function="false" hidden="false" name="GDP_ELPO_PERMIAN" vbProcedure="false">Basis!$B$3</definedName>
    <definedName function="false" hidden="false" name="GDP_ELPO_SJ" vbProcedure="false">Basis!$B$4</definedName>
    <definedName function="false" hidden="false" name="GDP_GLENROCK" vbProcedure="false">#REF!</definedName>
    <definedName function="false" hidden="false" name="GDP_KERN_OPAL" vbProcedure="false">Basis!$B$7</definedName>
    <definedName function="false" hidden="false" name="GDP_MALIN" vbProcedure="false">Basis!$B$11</definedName>
    <definedName function="false" hidden="false" name="GDP_MOJAVE" vbProcedure="false">Basis!$B$16</definedName>
    <definedName function="false" hidden="false" name="GDP_NWPL_CNBR_US" vbProcedure="false">Basis!$B$8</definedName>
    <definedName function="false" hidden="false" name="GDP_NW_STANFIELD" vbProcedure="false">Basis!$B$12</definedName>
    <definedName function="false" hidden="false" name="GDP_PGE_CG" vbProcedure="false">Basis!$B$13</definedName>
    <definedName function="false" hidden="false" name="GDP_PGE_TOPOCK" vbProcedure="false">Basis!$B$17</definedName>
    <definedName function="false" hidden="false" name="GDP_PG_E_LG_PKG" vbProcedure="false">#REF!</definedName>
    <definedName function="false" hidden="false" name="GDP_POWDERRIVER" vbProcedure="false">#REF!</definedName>
    <definedName function="false" hidden="false" name="GDP_QUESTAR" vbProcedure="false">Basis!$B$10</definedName>
    <definedName function="false" hidden="false" name="GDP_SOCAL" vbProcedure="false">Basis!$B$5</definedName>
    <definedName function="false" hidden="false" name="GDP_SOCAL_KRS" vbProcedure="false">FixedSpreads!$B$4</definedName>
    <definedName function="false" hidden="false" name="GDP_TRAILBLAZER" vbProcedure="false">FixedSpreads!$B$11</definedName>
    <definedName function="false" hidden="false" name="GDP_TW_PERMIAN" vbProcedure="false">FixedSpreads!$B$3</definedName>
    <definedName function="false" hidden="false" name="GDP_WYOMING" vbProcedure="false">Basis!$B$9</definedName>
    <definedName function="false" hidden="false" name="GD_DJ_BASIN" vbProcedure="false">FixedSpreads!$B$7</definedName>
    <definedName function="false" hidden="false" name="GD_TRAILBLAZER" vbProcedure="false">FixedSpreads!$B$12</definedName>
    <definedName function="false" hidden="false" name="GD_WINDOW_ROCK" vbProcedure="false">FixedSpreads!$B$8</definedName>
    <definedName function="false" hidden="false" name="GD_WIND_RIVER" vbProcedure="false">FixedSpreads!$B$6</definedName>
    <definedName function="false" hidden="false" name="HeHub" vbProcedure="false">Basis!$B$19</definedName>
    <definedName function="false" hidden="false" name="IFQuestar" vbProcedure="false">BasisCurves!$L$17</definedName>
    <definedName function="false" hidden="false" name="IF_BONDAD_100" vbProcedure="false">#REF!</definedName>
    <definedName function="false" hidden="false" name="IF_CIG_ROCKPRT" vbProcedure="false">#REF!</definedName>
    <definedName function="false" hidden="false" name="IF_ELPO_PERMIAN" vbProcedure="false">#REF!</definedName>
    <definedName function="false" hidden="false" name="IF_ELPO_SJ" vbProcedure="false">#REF!</definedName>
    <definedName function="false" hidden="false" name="IM_DJ_BASIN" vbProcedure="false">#REF!</definedName>
    <definedName function="false" hidden="false" name="IM_FTULESSGATH" vbProcedure="false">#REF!</definedName>
    <definedName function="false" hidden="false" name="IM_FTUNION" vbProcedure="false">#REF!</definedName>
    <definedName function="false" hidden="false" name="IM_GDC_AECOUS" vbProcedure="false">#REF!</definedName>
    <definedName function="false" hidden="false" name="IM_GDC_CIG_GLENRK" vbProcedure="false">#REF!</definedName>
    <definedName function="false" hidden="false" name="IM_GDC_CIG_ROCKPRT" vbProcedure="false">#REF!</definedName>
    <definedName function="false" hidden="false" name="IM_GDC_NGPL_GAGE_W" vbProcedure="false">#REF!</definedName>
    <definedName function="false" hidden="false" name="IM_RIOPUERCO" vbProcedure="false">FixedSpreads!$B$17</definedName>
    <definedName function="false" hidden="false" name="IM_TRAILBLAZER2" vbProcedure="false">#REF!</definedName>
    <definedName function="false" hidden="false" name="IM_TW_SJ" vbProcedure="false">#REF!</definedName>
    <definedName function="false" hidden="false" name="IM_WindRiver" vbProcedure="false">#REF!</definedName>
    <definedName function="false" hidden="false" name="KernRiver" vbProcedure="false">BasisCurves!$I$17</definedName>
    <definedName function="false" hidden="false" name="Kern_Opal" vbProcedure="false">'from Randy'!$B$10</definedName>
    <definedName function="false" hidden="false" name="KERN_RIVER" vbProcedure="false">#REF!</definedName>
    <definedName function="false" hidden="false" name="LocalPath" vbProcedure="false">#REF!</definedName>
    <definedName function="false" hidden="false" name="Malin" vbProcedure="false">'from Randy'!$B$15</definedName>
    <definedName function="false" hidden="false" name="MOJAVE" vbProcedure="false">'from Randy'!$B$22</definedName>
    <definedName function="false" hidden="false" name="Month" vbProcedure="false">CurveFetch!$B$3</definedName>
    <definedName function="false" hidden="false" name="network" vbProcedure="false">Publish!$G$5</definedName>
    <definedName function="false" hidden="false" name="NGIMALIN" vbProcedure="false">BasisCurves!$N$17</definedName>
    <definedName function="false" hidden="false" name="NGIMOJAVE" vbProcedure="false">#REF!</definedName>
    <definedName function="false" hidden="false" name="NGIPGECG" vbProcedure="false">BasisCurves!$O$17</definedName>
    <definedName function="false" hidden="false" name="NGISOCAL" vbProcedure="false">BasisCurves!$G$17</definedName>
    <definedName function="false" hidden="false" name="NGI_NOCAL" vbProcedure="false">#REF!</definedName>
    <definedName function="false" hidden="false" name="NGI_PGE_CG" vbProcedure="false">#REF!</definedName>
    <definedName function="false" hidden="false" name="NGI_SOCAL" vbProcedure="false">#REF!</definedName>
    <definedName function="false" hidden="false" name="NthWstCanBr" vbProcedure="false">BasisCurves!$J$17</definedName>
    <definedName function="false" hidden="false" name="NWPLRocky" vbProcedure="false">BasisCurves!$K$17</definedName>
    <definedName function="false" hidden="false" name="NWPL_ROCKY" vbProcedure="false">#REF!</definedName>
    <definedName function="false" hidden="false" name="NWStanfield" vbProcedure="false">BasisCurves!$U$17</definedName>
    <definedName function="false" hidden="false" name="NYMEX" vbProcedure="false">BasisCurves!$C$17</definedName>
    <definedName function="false" hidden="false" name="NYMEX1" vbProcedure="false">BasisCurves!$C$17</definedName>
    <definedName function="false" hidden="false" name="Password" vbProcedure="false">BasisCurves!$B$2</definedName>
    <definedName function="false" hidden="false" name="Period" vbProcedure="false">Averaging!$A$5</definedName>
    <definedName function="false" hidden="false" name="Permian" vbProcedure="false">'from Randy'!$B$4</definedName>
    <definedName function="false" hidden="false" name="PGETopock" vbProcedure="false">BasisCurves!$Q$17</definedName>
    <definedName function="false" hidden="false" name="PG_E" vbProcedure="false">'from Randy'!$B$18</definedName>
    <definedName function="false" hidden="false" name="PG_E_TOPOCK" vbProcedure="false">'from Randy'!$B$23</definedName>
    <definedName function="false" hidden="false" name="PutGet" vbProcedure="false">#REF!</definedName>
    <definedName function="false" hidden="false" name="Questar" vbProcedure="false">'from Randy'!$B$14</definedName>
    <definedName function="false" hidden="false" name="rAmount" vbProcedure="false">DBReport!$E$3</definedName>
    <definedName function="false" hidden="false" name="RangeName" vbProcedure="false">#REF!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fDate" vbProcedure="false">DBReport!$B$2</definedName>
    <definedName function="false" hidden="false" name="RemotePath" vbProcedure="false">#REF!</definedName>
    <definedName function="false" hidden="false" name="Risk" vbProcedure="false">Averaging!$A$4</definedName>
    <definedName function="false" hidden="false" name="RiskType" vbProcedure="false">CurveFetch!$B$6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anJuan" vbProcedure="false">'from Randy'!$B$5</definedName>
    <definedName function="false" hidden="false" name="service" vbProcedure="false">#REF!</definedName>
    <definedName function="false" hidden="false" name="SkipLines" vbProcedure="false">#REF!</definedName>
    <definedName function="false" hidden="false" name="SkipLines2" vbProcedure="false">#REF!</definedName>
    <definedName function="false" hidden="false" name="SoBdrPGE" vbProcedure="false">BasisCurves!$S$17</definedName>
    <definedName function="false" hidden="false" name="SoBdrSocal" vbProcedure="false">BasisCurves!$R$17</definedName>
    <definedName function="false" hidden="false" name="Socal" vbProcedure="false">'from Randy'!$B$8</definedName>
    <definedName function="false" hidden="false" name="SOCAL_KRS" vbProcedure="false">#REF!</definedName>
    <definedName function="false" hidden="false" name="Stanfield" vbProcedure="false">'from Randy'!$B$16</definedName>
    <definedName function="false" hidden="false" name="STANFIELD_1ST" vbProcedure="false">#REF!</definedName>
    <definedName function="false" hidden="false" name="StartMonth" vbProcedure="false">#REF!</definedName>
    <definedName function="false" hidden="false" name="Sumas" vbProcedure="false">'from Randy'!$B$12</definedName>
    <definedName function="false" hidden="false" name="Test" vbProcedure="false">Publish!$B$8</definedName>
    <definedName function="false" hidden="false" name="TODAY" vbProcedure="false">Fin!$B$5</definedName>
    <definedName function="false" hidden="false" name="TRAILBLAZER" vbProcedure="false">#REF!</definedName>
    <definedName function="false" hidden="false" name="TUSCORARA" vbProcedure="false">#REF!</definedName>
    <definedName function="false" hidden="false" name="TWPermian" vbProcedure="false">BasisCurves!$F$17</definedName>
    <definedName function="false" hidden="false" name="TW_PERMIAN" vbProcedure="false">#REF!</definedName>
    <definedName function="false" hidden="false" name="TW_SJ" vbProcedure="false">#REF!</definedName>
    <definedName function="false" hidden="false" name="TW_THOREAU" vbProcedure="false">FixedSpreads!$B$16</definedName>
    <definedName function="false" hidden="false" name="UpperLeftofCurveTable" vbProcedure="false">BasisCurves!$B$11</definedName>
    <definedName function="false" hidden="false" name="UserName" vbProcedure="false">BasisCurves!$B$1</definedName>
    <definedName function="false" hidden="false" name="WACOG_WEST" vbProcedure="false">#REF!</definedName>
    <definedName function="false" hidden="false" name="WIC" vbProcedure="false">#REF!</definedName>
    <definedName function="false" hidden="false" name="WINDOW_ROCK" vbProcedure="false">#REF!</definedName>
    <definedName function="false" hidden="false" name="Wind_River" vbProcedure="false">#REF!</definedName>
    <definedName function="false" hidden="false" name="Wyoming" vbProcedure="false">'from Randy'!$B$13</definedName>
    <definedName function="false" hidden="false" name="Yesterday" vbProcedure="false">Fin!$F$5</definedName>
    <definedName function="false" hidden="false" name="_Order1" vbProcedure="false">0</definedName>
    <definedName function="false" hidden="false" name="_Order2" vbProcedure="false">0</definedName>
    <definedName function="false" hidden="false" localSheetId="9" name="dCurveCode" vbProcedure="false">Publish2!$C$6</definedName>
    <definedName function="false" hidden="false" localSheetId="9" name="dDate" vbProcedure="false">Publish2!$C$8</definedName>
    <definedName function="false" hidden="false" localSheetId="9" name="Discount_Factor" vbProcedure="false">Publish2!$A$8</definedName>
    <definedName function="false" hidden="false" localSheetId="9" name="dRiskType" vbProcedure="false">Publish2!$C$7</definedName>
    <definedName function="false" hidden="false" localSheetId="9" name="Environment" vbProcedure="false">Publish2!$D$5</definedName>
    <definedName function="false" hidden="false" localSheetId="9" name="network" vbProcedure="false">Publish2!$G$5</definedName>
    <definedName function="false" hidden="false" localSheetId="9" name="service" vbProcedure="false">#REF!</definedName>
    <definedName function="false" hidden="false" localSheetId="9" name="Test" vbProcedure="false">Publish2!$B$8</definedName>
    <definedName function="false" hidden="false" localSheetId="10" name="aDate" vbProcedure="false">Listen!$B$5</definedName>
    <definedName function="false" hidden="false" localSheetId="10" name="CurveCode" vbProcedure="false">Listen!$B$3</definedName>
    <definedName function="false" hidden="false" localSheetId="10" name="Environment" vbProcedure="false">#REF!</definedName>
    <definedName function="false" hidden="false" localSheetId="10" name="RiskType" vbProcedure="false">Listen!$B$4</definedName>
    <definedName function="false" hidden="false" localSheetId="12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7" authorId="0">
      <text>
        <r>
          <rPr>
            <b val="true"/>
            <sz val="8"/>
            <color rgb="FF000000"/>
            <rFont val="Tahoma"/>
            <family val="0"/>
          </rPr>
          <t xml:space="preserve">bpehliva:
</t>
        </r>
        <r>
          <rPr>
            <sz val="8"/>
            <color rgb="FF000000"/>
            <rFont val="Tahoma"/>
            <family val="0"/>
          </rPr>
          <t xml:space="preserve">Contains hardcoded values from the previous day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75</xdr:row>
                <xdr:rowOff>7</xdr:rowOff>
              </xdr:from>
              <xdr:to>
                <xdr:col>3</xdr:col>
                <xdr:colOff>44</xdr:colOff>
                <xdr:row>79</xdr:row>
                <xdr:rowOff>11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2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0</xdr:row>
                <xdr:rowOff>1</xdr:rowOff>
              </xdr:from>
              <xdr:to>
                <xdr:col>6</xdr:col>
                <xdr:colOff>84</xdr:colOff>
                <xdr:row>6</xdr:row>
                <xdr:rowOff>9</xdr:rowOff>
              </xdr:to>
            </anchor>
          </commentPr>
        </mc:Choice>
        <mc:Fallback/>
      </mc:AlternateContent>
    </comment>
    <comment ref="E3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1</xdr:row>
                <xdr:rowOff>1</xdr:rowOff>
              </xdr:from>
              <xdr:to>
                <xdr:col>6</xdr:col>
                <xdr:colOff>84</xdr:colOff>
                <xdr:row>7</xdr:row>
                <xdr:rowOff>9</xdr:rowOff>
              </xdr:to>
            </anchor>
          </commentPr>
        </mc:Choice>
        <mc:Fallback/>
      </mc:AlternateContent>
    </comment>
    <comment ref="G2" authorId="0">
      <text>
        <r>
          <rPr>
            <b val="true"/>
            <sz val="8"/>
            <color rgb="FF000000"/>
            <rFont val="Tahoma"/>
            <family val="0"/>
          </rPr>
          <t xml:space="preserve">jbagwell:
</t>
        </r>
        <r>
          <rPr>
            <sz val="8"/>
            <color rgb="FF000000"/>
            <rFont val="Tahoma"/>
            <family val="0"/>
          </rPr>
          <t xml:space="preserve">Change to 1st of month to roll new month - change on the 1st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83</xdr:colOff>
                <xdr:row>0</xdr:row>
                <xdr:rowOff>1</xdr:rowOff>
              </xdr:from>
              <xdr:to>
                <xdr:col>8</xdr:col>
                <xdr:colOff>20</xdr:colOff>
                <xdr:row>6</xdr:row>
                <xdr:rowOff>9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<sst xmlns="http://schemas.openxmlformats.org/spreadsheetml/2006/main" count="752" uniqueCount="231">
  <si>
    <t xml:space="preserve">BASIS </t>
  </si>
  <si>
    <t xml:space="preserve">BOM</t>
  </si>
  <si>
    <t xml:space="preserve">Check (true/false)</t>
  </si>
  <si>
    <t xml:space="preserve">GDP-ELPO/PERMIAN</t>
  </si>
  <si>
    <t xml:space="preserve">GDP-ELPO/SJ</t>
  </si>
  <si>
    <t xml:space="preserve">GDP-SOCAL</t>
  </si>
  <si>
    <t xml:space="preserve">GDP-CIG/RKYMTN</t>
  </si>
  <si>
    <t xml:space="preserve">GDP-KERN/OPAL</t>
  </si>
  <si>
    <t xml:space="preserve">GDP-NWPL/CNBR-US</t>
  </si>
  <si>
    <t xml:space="preserve">GDP-WYOMING</t>
  </si>
  <si>
    <t xml:space="preserve">GDP-QUESTAR</t>
  </si>
  <si>
    <t xml:space="preserve">GDP-MALIN</t>
  </si>
  <si>
    <t xml:space="preserve">GDP-NW STANFIELD</t>
  </si>
  <si>
    <t xml:space="preserve">GDP-PGE/CG</t>
  </si>
  <si>
    <t xml:space="preserve">GDP-CIG/CHEYENN</t>
  </si>
  <si>
    <t xml:space="preserve">GDP-CIG/NW-GR</t>
  </si>
  <si>
    <t xml:space="preserve">GDP-MOJAVE</t>
  </si>
  <si>
    <t xml:space="preserve">GDP-PGE/TOPOCK</t>
  </si>
  <si>
    <t xml:space="preserve">HeHub</t>
  </si>
  <si>
    <t xml:space="preserve">SPREADS</t>
  </si>
  <si>
    <t xml:space="preserve">GDP-TW/PERMIAN</t>
  </si>
  <si>
    <t xml:space="preserve">GDP-SOCAL(KRS)</t>
  </si>
  <si>
    <t xml:space="preserve">GDP-CIG/ROCKPORT</t>
  </si>
  <si>
    <t xml:space="preserve">GD-WIND RIVER</t>
  </si>
  <si>
    <t xml:space="preserve">GD-DJ/BASIN</t>
  </si>
  <si>
    <t xml:space="preserve">GD-WINDOW ROCK</t>
  </si>
  <si>
    <t xml:space="preserve">GDP-CIG/WIC</t>
  </si>
  <si>
    <t xml:space="preserve">GDC-NGPL/Gage-W</t>
  </si>
  <si>
    <t xml:space="preserve">GDP-TRAILBLAZER</t>
  </si>
  <si>
    <t xml:space="preserve">GD-TRAILBLAZER</t>
  </si>
  <si>
    <t xml:space="preserve">GDP-CIG/SOUTHERN</t>
  </si>
  <si>
    <t xml:space="preserve">GDC-FTUNION</t>
  </si>
  <si>
    <t xml:space="preserve">TW-THOREAU</t>
  </si>
  <si>
    <t xml:space="preserve">IM-RIOPUERCO</t>
  </si>
  <si>
    <t xml:space="preserve">GDP-BONDAD (100%)</t>
  </si>
  <si>
    <t xml:space="preserve">Curve:</t>
  </si>
  <si>
    <t xml:space="preserve">GD-CAL BORDER</t>
  </si>
  <si>
    <t xml:space="preserve">GD-CIG/RKYMTN</t>
  </si>
  <si>
    <t xml:space="preserve">GD-ELPO/PERM2</t>
  </si>
  <si>
    <t xml:space="preserve">GD-ELPO/SANJUAN</t>
  </si>
  <si>
    <t xml:space="preserve">GD-MALIN-CTYGAT</t>
  </si>
  <si>
    <t xml:space="preserve">GD-NTHWST/CANB</t>
  </si>
  <si>
    <t xml:space="preserve">GD-NW STANFIELD</t>
  </si>
  <si>
    <t xml:space="preserve">GD-NWPL_ROCKY_M</t>
  </si>
  <si>
    <t xml:space="preserve">GD-PG&amp;E/CITIGAT</t>
  </si>
  <si>
    <t xml:space="preserve">GDP-CAL BORDER</t>
  </si>
  <si>
    <t xml:space="preserve">GDP-ELPO/PERM2</t>
  </si>
  <si>
    <t xml:space="preserve">GDP-ELPO/SANJUA</t>
  </si>
  <si>
    <t xml:space="preserve">GDP-MALIN-CTYGA</t>
  </si>
  <si>
    <t xml:space="preserve">GDP-NTHWST/CANB</t>
  </si>
  <si>
    <t xml:space="preserve">GDP-NW STANFIEL</t>
  </si>
  <si>
    <t xml:space="preserve">GDP-NWPL_ROCKYM</t>
  </si>
  <si>
    <t xml:space="preserve">GDP-PG&amp;E/CITIGA</t>
  </si>
  <si>
    <t xml:space="preserve">GDH-ELPO/PERM</t>
  </si>
  <si>
    <t xml:space="preserve">GDH-ELPO/SJ</t>
  </si>
  <si>
    <t xml:space="preserve">GDL-ELPO/PERM</t>
  </si>
  <si>
    <t xml:space="preserve">GDL-ELPO/SJ</t>
  </si>
  <si>
    <t xml:space="preserve">GD-KERN/OPAL</t>
  </si>
  <si>
    <t xml:space="preserve">GD-QUESTAR</t>
  </si>
  <si>
    <t xml:space="preserve">GD-WYOMING</t>
  </si>
  <si>
    <t xml:space="preserve">GD-KERN/RIVER</t>
  </si>
  <si>
    <t xml:space="preserve">GDP-KERN/RIVER</t>
  </si>
  <si>
    <t xml:space="preserve">GDC-SOCAL/IMBAL</t>
  </si>
  <si>
    <t xml:space="preserve">GDC-PG&amp;E/IMBAL</t>
  </si>
  <si>
    <t xml:space="preserve">GDC-SOBDR-PG&amp;E</t>
  </si>
  <si>
    <t xml:space="preserve">GDP-ELPO/SJBOND</t>
  </si>
  <si>
    <t xml:space="preserve">Physical Premium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</si>
  <si>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</si>
  <si>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IF-ELPO/PERMIAN</t>
  </si>
  <si>
    <t xml:space="preserve">Y</t>
  </si>
  <si>
    <t xml:space="preserve">IF-ELPO/SJ</t>
  </si>
  <si>
    <t xml:space="preserve">IF-TW/PERMIAN</t>
  </si>
  <si>
    <t xml:space="preserve">NGI-SOCAL</t>
  </si>
  <si>
    <t xml:space="preserve">IF-CIG/RKYMTN</t>
  </si>
  <si>
    <t xml:space="preserve">IF-KERN/RIVER</t>
  </si>
  <si>
    <t xml:space="preserve">IF-NWPL/CNBR-US</t>
  </si>
  <si>
    <t xml:space="preserve">IF-NWPL_ROCKY_M</t>
  </si>
  <si>
    <t xml:space="preserve">IF-QUESTAR</t>
  </si>
  <si>
    <t xml:space="preserve">NGI-NOCAL</t>
  </si>
  <si>
    <t xml:space="preserve">NGI-MALIN</t>
  </si>
  <si>
    <t xml:space="preserve">401-TUSCORARA</t>
  </si>
  <si>
    <t xml:space="preserve">NW-STANFIELD</t>
  </si>
  <si>
    <t xml:space="preserve">GD-NW STANF/1ST</t>
  </si>
  <si>
    <t xml:space="preserve">CGPR-AECO/USIM</t>
  </si>
  <si>
    <t xml:space="preserve">IF-EPSJ(BONDAD)</t>
  </si>
  <si>
    <t xml:space="preserve">NGI-SOCAL(KRS)</t>
  </si>
  <si>
    <t xml:space="preserve">NGI-PGE/CG</t>
  </si>
  <si>
    <t xml:space="preserve">DJ/BASIN/PSCO</t>
  </si>
  <si>
    <t xml:space="preserve">IM-DJ/BASIN</t>
  </si>
  <si>
    <t xml:space="preserve">IM_WINDRIVER</t>
  </si>
  <si>
    <t xml:space="preserve">IF-CIG/WIC</t>
  </si>
  <si>
    <t xml:space="preserve">IM-TW/SJ</t>
  </si>
  <si>
    <t xml:space="preserve">IF-CIG/GLENROCK</t>
  </si>
  <si>
    <t xml:space="preserve">IF-CIG/ROCKPORT</t>
  </si>
  <si>
    <t xml:space="preserve">DJ/BASIN/CIG</t>
  </si>
  <si>
    <t xml:space="preserve">IM_TRAILBLAZER</t>
  </si>
  <si>
    <t xml:space="preserve">IM-CIG/SOUTHERN</t>
  </si>
  <si>
    <t xml:space="preserve">IM_FTUNION</t>
  </si>
  <si>
    <t xml:space="preserve">IM_FTULESSGATH</t>
  </si>
  <si>
    <t xml:space="preserve">IF-CIG/CHEYENN</t>
  </si>
  <si>
    <t xml:space="preserve">IF-BONDAD(100%)</t>
  </si>
  <si>
    <t xml:space="preserve">NGI-MOJAVE</t>
  </si>
  <si>
    <t xml:space="preserve">NGI-PGE/TOPOCK</t>
  </si>
  <si>
    <t xml:space="preserve">NGI-SOCAL/IMBAL</t>
  </si>
  <si>
    <t xml:space="preserve">GDP-TW/PERM</t>
  </si>
  <si>
    <t xml:space="preserve">NGI-PGE/IMBAL</t>
  </si>
  <si>
    <t xml:space="preserve">NGI-SOBDR-SOCAL</t>
  </si>
  <si>
    <t xml:space="preserve">NGI-SOBDR-PG&amp;E</t>
  </si>
  <si>
    <t xml:space="preserve">CGPR-KINGSGATE</t>
  </si>
  <si>
    <t xml:space="preserve">WESTDAY CURVE LOAD VALUES</t>
  </si>
  <si>
    <t xml:space="preserve">Date</t>
  </si>
  <si>
    <t xml:space="preserve">Cash Settle</t>
  </si>
  <si>
    <t xml:space="preserve">Permian</t>
  </si>
  <si>
    <t xml:space="preserve">SanJuan</t>
  </si>
  <si>
    <t xml:space="preserve">Elpo/SJBond</t>
  </si>
  <si>
    <t xml:space="preserve">TW-San Juan</t>
  </si>
  <si>
    <t xml:space="preserve">Socal</t>
  </si>
  <si>
    <t xml:space="preserve">CIG</t>
  </si>
  <si>
    <t xml:space="preserve">Kern/Opal</t>
  </si>
  <si>
    <t xml:space="preserve">Kern/River</t>
  </si>
  <si>
    <t xml:space="preserve">NTHWST/CANB</t>
  </si>
  <si>
    <t xml:space="preserve"> </t>
  </si>
  <si>
    <t xml:space="preserve">Wyoming </t>
  </si>
  <si>
    <t xml:space="preserve">Questar</t>
  </si>
  <si>
    <t xml:space="preserve">Malin </t>
  </si>
  <si>
    <t xml:space="preserve">Stanfield</t>
  </si>
  <si>
    <t xml:space="preserve">Aeco</t>
  </si>
  <si>
    <t xml:space="preserve">PG&amp;E</t>
  </si>
  <si>
    <t xml:space="preserve">NWPL_ROCKYM</t>
  </si>
  <si>
    <t xml:space="preserve">CIG/CHEYENN</t>
  </si>
  <si>
    <t xml:space="preserve">CIG/NW-GR</t>
  </si>
  <si>
    <t xml:space="preserve">TW/Permian</t>
  </si>
  <si>
    <t xml:space="preserve">PG&amp;E/Lg-Pkg</t>
  </si>
  <si>
    <t xml:space="preserve">KingsGate</t>
  </si>
  <si>
    <t xml:space="preserve">Current Month</t>
  </si>
  <si>
    <t xml:space="preserve">HH</t>
  </si>
  <si>
    <t xml:space="preserve">GD Index</t>
  </si>
  <si>
    <t xml:space="preserve">IF-TW/SJ</t>
  </si>
  <si>
    <t xml:space="preserve">Today</t>
  </si>
  <si>
    <t xml:space="preserve">Yesterday</t>
  </si>
  <si>
    <t xml:space="preserve">Current Time</t>
  </si>
  <si>
    <t xml:space="preserve">Basis/Fixed Spreads</t>
  </si>
  <si>
    <t xml:space="preserve">GDP-ELPO/PERM</t>
  </si>
  <si>
    <t xml:space="preserve">GDP-PG&amp;E/LG-PKG</t>
  </si>
  <si>
    <t xml:space="preserve">GDP-TW/SJ</t>
  </si>
  <si>
    <t xml:space="preserve">Copy Daily</t>
  </si>
  <si>
    <t xml:space="preserve">GDP-ELPO/SJ(BONDAD)</t>
  </si>
  <si>
    <t xml:space="preserve">Effective Date</t>
  </si>
  <si>
    <t xml:space="preserve">Curve Code</t>
  </si>
  <si>
    <t xml:space="preserve">IF-HPL/SHPCHAN</t>
  </si>
  <si>
    <t xml:space="preserve">IF-NGPL/LA</t>
  </si>
  <si>
    <t xml:space="preserve">GDP-PGT/KINGSGA</t>
  </si>
  <si>
    <t xml:space="preserve">GDP-AECO/USD</t>
  </si>
  <si>
    <t xml:space="preserve">Curve Type</t>
  </si>
  <si>
    <t xml:space="preserve">PR</t>
  </si>
  <si>
    <t xml:space="preserve">SP</t>
  </si>
  <si>
    <t xml:space="preserve">Book Code 1</t>
  </si>
  <si>
    <t xml:space="preserve">M</t>
  </si>
  <si>
    <t xml:space="preserve">D</t>
  </si>
  <si>
    <t xml:space="preserve">Cell Location</t>
  </si>
  <si>
    <t xml:space="preserve">d8</t>
  </si>
  <si>
    <t xml:space="preserve">f8</t>
  </si>
  <si>
    <t xml:space="preserve">g8</t>
  </si>
  <si>
    <t xml:space="preserve">h8</t>
  </si>
  <si>
    <t xml:space="preserve">i8</t>
  </si>
  <si>
    <t xml:space="preserve">j8</t>
  </si>
  <si>
    <t xml:space="preserve">k8</t>
  </si>
  <si>
    <t xml:space="preserve">l8</t>
  </si>
  <si>
    <t xml:space="preserve">m8</t>
  </si>
  <si>
    <t xml:space="preserve">n8</t>
  </si>
  <si>
    <t xml:space="preserve">o8</t>
  </si>
  <si>
    <t xml:space="preserve">p8</t>
  </si>
  <si>
    <t xml:space="preserve">q8</t>
  </si>
  <si>
    <t xml:space="preserve">r8</t>
  </si>
  <si>
    <t xml:space="preserve">s8</t>
  </si>
  <si>
    <t xml:space="preserve">t8</t>
  </si>
  <si>
    <t xml:space="preserve">u8</t>
  </si>
  <si>
    <t xml:space="preserve">v8</t>
  </si>
  <si>
    <t xml:space="preserve">w8</t>
  </si>
  <si>
    <t xml:space="preserve">x8</t>
  </si>
  <si>
    <t xml:space="preserve">y8</t>
  </si>
  <si>
    <t xml:space="preserve">z8</t>
  </si>
  <si>
    <t xml:space="preserve">User ID:</t>
  </si>
  <si>
    <t xml:space="preserve">mbennet_pc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</si>
  <si>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</si>
  <si>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</si>
  <si>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</si>
  <si>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</si>
  <si>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</si>
  <si>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</si>
  <si>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Effective Dt:</t>
  </si>
  <si>
    <t xml:space="preserve">Enter today's Effective Dt</t>
  </si>
  <si>
    <t xml:space="preserve">NYMEX</t>
  </si>
  <si>
    <t xml:space="preserve">CANADA</t>
  </si>
  <si>
    <t xml:space="preserve">Prompt Month</t>
  </si>
  <si>
    <t xml:space="preserve">NG</t>
  </si>
  <si>
    <t xml:space="preserve">IF-NTHWST/CANBR</t>
  </si>
  <si>
    <t xml:space="preserve">CGPR-AECO/BASIS</t>
  </si>
  <si>
    <t xml:space="preserve">NW STANF/1ST-GD</t>
  </si>
  <si>
    <t xml:space="preserve">P</t>
  </si>
  <si>
    <t xml:space="preserve">Tibco Warning: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</si>
  <si>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</si>
  <si>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</si>
  <si>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</si>
  <si>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</si>
  <si>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</si>
  <si>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IM</t>
  </si>
  <si>
    <t xml:space="preserve">Date\UOM: </t>
  </si>
  <si>
    <t xml:space="preserve">NAME</t>
  </si>
  <si>
    <t xml:space="preserve">Curve Code:</t>
  </si>
  <si>
    <t xml:space="preserve">GDP-HEHUB</t>
  </si>
  <si>
    <t xml:space="preserve">IF-WAHA</t>
  </si>
  <si>
    <t xml:space="preserve">Risk Type:</t>
  </si>
  <si>
    <t xml:space="preserve">Database Activity Report</t>
  </si>
  <si>
    <t xml:space="preserve">Effective Date:</t>
  </si>
  <si>
    <t xml:space="preserve">Book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</si>
  <si>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</si>
  <si>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</si>
  <si>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</si>
  <si>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</si>
  <si>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</si>
  <si>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</si>
  <si>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NEW</t>
  </si>
  <si>
    <t xml:space="preserve">OK</t>
  </si>
  <si>
    <t xml:space="preserve">ORA-01400: cannot insert NULL into ("EGS"."EGS_CURVE_DEF"."CURVE_CD")
ORA-01403: no data found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</si>
  <si>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</si>
  <si>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PRC</t>
  </si>
  <si>
    <t xml:space="preserve">Nov/00-Mar/01</t>
  </si>
  <si>
    <t xml:space="preserve">Apr/01-Oct/01</t>
  </si>
  <si>
    <t xml:space="preserve">Nov/01-Mar/02</t>
  </si>
  <si>
    <t xml:space="preserve">Apr/02-Oct/02</t>
  </si>
</sst>
</file>

<file path=xl/styles.xml><?xml version="1.0" encoding="utf-8"?>
<styleSheet xmlns="http://schemas.openxmlformats.org/spreadsheetml/2006/main">
  <numFmts count="21">
    <numFmt numFmtId="164" formatCode="General"/>
    <numFmt numFmtId="165" formatCode="0.00"/>
    <numFmt numFmtId="166" formatCode="[$-409]m/d/yyyy"/>
    <numFmt numFmtId="167" formatCode="\$#,##0.0000_);[RED]&quot;($&quot;#,##0.0000\)"/>
    <numFmt numFmtId="168" formatCode="0.000"/>
    <numFmt numFmtId="169" formatCode="0"/>
    <numFmt numFmtId="170" formatCode="[$-409]h:mm"/>
    <numFmt numFmtId="171" formatCode="[$-409]h:mm\ AM/PM"/>
    <numFmt numFmtId="172" formatCode="0.00000000000"/>
    <numFmt numFmtId="173" formatCode="#,##0"/>
    <numFmt numFmtId="174" formatCode="m/d/yyyy\ h:mm:ss"/>
    <numFmt numFmtId="175" formatCode="[$-409]mmm\-yy"/>
    <numFmt numFmtId="176" formatCode="mmm\-dd\-yy"/>
    <numFmt numFmtId="177" formatCode="mm\-dd\-yyyy"/>
    <numFmt numFmtId="178" formatCode="[$-409]d\-mmm\-yy"/>
    <numFmt numFmtId="179" formatCode="_(* #,##0.0000_);_(* \(#,##0.0000\);_(* \-??_);_(@_)"/>
    <numFmt numFmtId="180" formatCode="0.0000"/>
    <numFmt numFmtId="181" formatCode="_(* #,##0.00_);_(* \(#,##0.00\);_(* \-??_);_(@_)"/>
    <numFmt numFmtId="182" formatCode="dd\-mmm\-yy"/>
    <numFmt numFmtId="183" formatCode="[$-409]d\-mmm"/>
    <numFmt numFmtId="184" formatCode="@"/>
  </numFmts>
  <fonts count="3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6"/>
      <color rgb="FFFFFFFF"/>
      <name val="Times New Roman"/>
      <family val="1"/>
    </font>
    <font>
      <b val="true"/>
      <sz val="10"/>
      <name val="Arial"/>
      <family val="2"/>
    </font>
    <font>
      <sz val="9"/>
      <name val="Arial"/>
      <family val="2"/>
    </font>
    <font>
      <sz val="14"/>
      <name val="Times New Roman"/>
      <family val="1"/>
    </font>
    <font>
      <b val="true"/>
      <sz val="10"/>
      <name val="Arial"/>
      <family val="0"/>
    </font>
    <font>
      <b val="true"/>
      <sz val="10"/>
      <color rgb="FF000080"/>
      <name val="Arial"/>
      <family val="2"/>
    </font>
    <font>
      <b val="true"/>
      <sz val="9"/>
      <color rgb="FF000080"/>
      <name val="Arial"/>
      <family val="2"/>
    </font>
    <font>
      <b val="true"/>
      <sz val="14"/>
      <color rgb="FFFFFFFF"/>
      <name val="Arial"/>
      <family val="2"/>
    </font>
    <font>
      <b val="true"/>
      <sz val="8"/>
      <color rgb="FF000080"/>
      <name val="Arial"/>
      <family val="2"/>
    </font>
    <font>
      <b val="true"/>
      <sz val="14"/>
      <name val="Arial"/>
      <family val="2"/>
    </font>
    <font>
      <b val="true"/>
      <sz val="12"/>
      <name val="Arial"/>
      <family val="2"/>
    </font>
    <font>
      <u val="single"/>
      <sz val="10"/>
      <name val="Arial"/>
      <family val="2"/>
    </font>
    <font>
      <b val="true"/>
      <sz val="9"/>
      <name val="Arial"/>
      <family val="2"/>
    </font>
    <font>
      <sz val="8"/>
      <name val="Arial"/>
      <family val="2"/>
    </font>
    <font>
      <b val="true"/>
      <sz val="10"/>
      <color rgb="FFFF0000"/>
      <name val="Arial"/>
      <family val="2"/>
    </font>
    <font>
      <sz val="9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6"/>
      <name val="Small Fonts"/>
      <family val="2"/>
    </font>
    <font>
      <sz val="6"/>
      <color rgb="FF000080"/>
      <name val="Small Fonts"/>
      <family val="2"/>
    </font>
    <font>
      <b val="true"/>
      <sz val="9"/>
      <name val="Times New Roman"/>
      <family val="1"/>
    </font>
    <font>
      <b val="true"/>
      <sz val="9"/>
      <color rgb="FF3366FF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sz val="16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7F"/>
        <bgColor rgb="FFFFFF99"/>
      </patternFill>
    </fill>
    <fill>
      <patternFill patternType="solid">
        <fgColor rgb="FF424242"/>
        <bgColor rgb="FF333300"/>
      </patternFill>
    </fill>
    <fill>
      <patternFill patternType="solid">
        <fgColor rgb="FFFFFF99"/>
        <bgColor rgb="FFFFFF7F"/>
      </patternFill>
    </fill>
    <fill>
      <patternFill patternType="solid">
        <fgColor rgb="FFE3E3E3"/>
        <bgColor rgb="FFCCFFFF"/>
      </patternFill>
    </fill>
    <fill>
      <patternFill patternType="solid">
        <fgColor rgb="FF996666"/>
        <bgColor rgb="FF666699"/>
      </patternFill>
    </fill>
    <fill>
      <patternFill patternType="solid">
        <fgColor rgb="FF999933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rgb="FF339933"/>
        <bgColor rgb="FF008000"/>
      </patternFill>
    </fill>
    <fill>
      <patternFill patternType="solid">
        <fgColor rgb="FFC0C0C0"/>
        <bgColor rgb="FFA6CAF0"/>
      </patternFill>
    </fill>
    <fill>
      <patternFill patternType="solid">
        <fgColor rgb="FF00FF00"/>
        <bgColor rgb="FF33CCCC"/>
      </patternFill>
    </fill>
    <fill>
      <patternFill patternType="solid">
        <fgColor rgb="FFA6CAF0"/>
        <bgColor rgb="FFC0C0C0"/>
      </patternFill>
    </fill>
    <fill>
      <patternFill patternType="solid">
        <fgColor rgb="FFCC99FF"/>
        <bgColor rgb="FF9999FF"/>
      </patternFill>
    </fill>
    <fill>
      <patternFill patternType="solid">
        <fgColor rgb="FFFFFFC0"/>
        <bgColor rgb="FFFFFF99"/>
      </patternFill>
    </fill>
    <fill>
      <patternFill patternType="solid">
        <fgColor rgb="FFFFFFFF"/>
        <bgColor rgb="FFFFFFC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 style="medium"/>
      <right style="thin"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/>
      <right style="medium"/>
      <top style="double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tru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9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9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7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11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11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7" fillId="4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12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1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9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9" fillId="1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23" fillId="15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2" fillId="8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2" fillId="0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22" fillId="0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5" fontId="22" fillId="8" borderId="21" xfId="2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2" fillId="0" borderId="2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1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7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11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9" fillId="1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0" fillId="7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10" fillId="7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10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0" fontId="5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0" fillId="7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0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84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9" fillId="1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6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9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0" fillId="7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4" fontId="9" fillId="7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4" fontId="9" fillId="7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4" fontId="9" fillId="7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4" fontId="9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4" fontId="10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9" fillId="7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9" fillId="7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9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9" fillId="1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0" fontId="0" fillId="16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16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16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1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ewFill" xfId="20"/>
    <cellStyle name="Normal_GASCURVESFETCH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996666"/>
      <rgbColor rgb="FF9999FF"/>
      <rgbColor rgb="FF993366"/>
      <rgbColor rgb="FFFFFFC0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FFFF7F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424242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externalLink" Target="externalLinks/externalLink1.xml"/><Relationship Id="rId17" Type="http://schemas.openxmlformats.org/officeDocument/2006/relationships/externalLink" Target="externalLinks/externalLink2.xml"/><Relationship Id="rId18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69840</xdr:colOff>
      <xdr:row>1</xdr:row>
      <xdr:rowOff>85680</xdr:rowOff>
    </xdr:from>
    <xdr:to>
      <xdr:col>6</xdr:col>
      <xdr:colOff>219960</xdr:colOff>
      <xdr:row>2</xdr:row>
      <xdr:rowOff>66960</xdr:rowOff>
    </xdr:to>
    <xdr:sp>
      <xdr:nvSpPr>
        <xdr:cNvPr id="0" name="Rectangle 2"/>
        <xdr:cNvSpPr/>
      </xdr:nvSpPr>
      <xdr:spPr>
        <a:xfrm>
          <a:off x="4520520" y="257040"/>
          <a:ext cx="788400" cy="248040"/>
        </a:xfrm>
        <a:prstGeom prst="rect">
          <a:avLst/>
        </a:prstGeom>
        <a:solidFill>
          <a:srgbClr val="cc9ccc"/>
        </a:solidFill>
        <a:ln w="0">
          <a:noFill/>
        </a:ln>
        <a:effectLst>
          <a:outerShdw dist="17819" dir="2700000" blurRad="0" rotWithShape="0">
            <a:srgbClr val="795d79"/>
          </a:outerShdw>
        </a:effectLst>
      </xdr:spPr>
      <xdr:style>
        <a:lnRef idx="0"/>
        <a:fillRef idx="0"/>
        <a:effectRef idx="0"/>
        <a:fontRef idx="minor"/>
      </xdr:style>
      <xdr:txBody>
        <a:bodyPr lIns="20160" rIns="20160" tIns="20160" bIns="20160" anchor="t">
          <a:noAutofit/>
        </a:bodyPr>
        <a:p>
          <a:r>
            <a:rPr b="0" lang="en-US" sz="900" strike="noStrike" u="none">
              <a:effectLst/>
              <a:uFillTx/>
              <a:latin typeface="Arial"/>
            </a:rPr>
            <a:t>Update Links</a:t>
          </a:r>
          <a:endParaRPr b="0" lang="en-US" sz="9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0</xdr:row>
          <xdr:rowOff>114480</xdr:rowOff>
        </xdr:from>
        <xdr:to>
          <xdr:col>6</xdr:col>
          <xdr:colOff>735480</xdr:colOff>
          <xdr:row>1</xdr:row>
          <xdr:rowOff>171000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7</xdr:col>
      <xdr:colOff>0</xdr:colOff>
      <xdr:row>1</xdr:row>
      <xdr:rowOff>0</xdr:rowOff>
    </xdr:from>
    <xdr:to>
      <xdr:col>7</xdr:col>
      <xdr:colOff>282960</xdr:colOff>
      <xdr:row>2</xdr:row>
      <xdr:rowOff>28800</xdr:rowOff>
    </xdr:to>
    <xdr:pic>
      <xdr:nvPicPr>
        <xdr:cNvPr id="3" name="Rvx1" descr=""/>
        <xdr:cNvPicPr/>
      </xdr:nvPicPr>
      <xdr:blipFill>
        <a:blip r:embed="rId1"/>
        <a:stretch/>
      </xdr:blipFill>
      <xdr:spPr>
        <a:xfrm>
          <a:off x="6289200" y="162000"/>
          <a:ext cx="28296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766080</xdr:colOff>
          <xdr:row>1</xdr:row>
          <xdr:rowOff>143280</xdr:rowOff>
        </xdr:to>
        <xdr:sp>
          <xdr:nvSpPr>
            <xdr:cNvPr id="1002" name="Button 3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775440</xdr:colOff>
          <xdr:row>2</xdr:row>
          <xdr:rowOff>181440</xdr:rowOff>
        </xdr:to>
        <xdr:sp>
          <xdr:nvSpPr>
            <xdr:cNvPr id="1003" name="Button 4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4" name="Group 8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493920</xdr:colOff>
          <xdr:row>2</xdr:row>
          <xdr:rowOff>219600</xdr:rowOff>
        </xdr:to>
        <xdr:sp>
          <xdr:nvSpPr>
            <xdr:cNvPr id="0" name="Group Box 11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12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40320</xdr:colOff>
          <xdr:row>0</xdr:row>
          <xdr:rowOff>47520</xdr:rowOff>
        </xdr:from>
        <xdr:to>
          <xdr:col>6</xdr:col>
          <xdr:colOff>735480</xdr:colOff>
          <xdr:row>2</xdr:row>
          <xdr:rowOff>219600</xdr:rowOff>
        </xdr:to>
        <xdr:sp>
          <xdr:nvSpPr>
            <xdr:cNvPr id="0" name="Group Box 13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1</xdr:row>
          <xdr:rowOff>209160</xdr:rowOff>
        </xdr:from>
        <xdr:to>
          <xdr:col>6</xdr:col>
          <xdr:colOff>111240</xdr:colOff>
          <xdr:row>2</xdr:row>
          <xdr:rowOff>190800</xdr:rowOff>
        </xdr:to>
        <xdr:sp>
          <xdr:nvSpPr>
            <xdr:cNvPr id="1004" name="Button 14" descr="Load Modu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Modules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141120</xdr:colOff>
          <xdr:row>1</xdr:row>
          <xdr:rowOff>209160</xdr:rowOff>
        </xdr:from>
        <xdr:to>
          <xdr:col>7</xdr:col>
          <xdr:colOff>-592920</xdr:colOff>
          <xdr:row>2</xdr:row>
          <xdr:rowOff>190800</xdr:rowOff>
        </xdr:to>
        <xdr:sp>
          <xdr:nvSpPr>
            <xdr:cNvPr id="1005" name="Button 15" descr="Re Ini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 Init</a:t>
              </a:r>
            </a:p>
          </xdr:txBody>
        </xdr:sp>
        <xdr:clientData/>
      </xdr:twoCellAnchor>
    </mc:Choice>
  </mc:AlternateContent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261360</xdr:colOff>
      <xdr:row>0</xdr:row>
      <xdr:rowOff>0</xdr:rowOff>
    </xdr:from>
    <xdr:to>
      <xdr:col>20</xdr:col>
      <xdr:colOff>81360</xdr:colOff>
      <xdr:row>1</xdr:row>
      <xdr:rowOff>86040</xdr:rowOff>
    </xdr:to>
    <xdr:pic>
      <xdr:nvPicPr>
        <xdr:cNvPr id="5" name="Rvx1" descr=""/>
        <xdr:cNvPicPr/>
      </xdr:nvPicPr>
      <xdr:blipFill>
        <a:blip r:embed="rId1"/>
        <a:stretch/>
      </xdr:blipFill>
      <xdr:spPr>
        <a:xfrm>
          <a:off x="13531680" y="0"/>
          <a:ext cx="4636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141120</xdr:colOff>
      <xdr:row>0</xdr:row>
      <xdr:rowOff>9360</xdr:rowOff>
    </xdr:from>
    <xdr:to>
      <xdr:col>21</xdr:col>
      <xdr:colOff>60840</xdr:colOff>
      <xdr:row>1</xdr:row>
      <xdr:rowOff>114480</xdr:rowOff>
    </xdr:to>
    <xdr:pic>
      <xdr:nvPicPr>
        <xdr:cNvPr id="6" name="Rvx1" descr=""/>
        <xdr:cNvPicPr/>
      </xdr:nvPicPr>
      <xdr:blipFill>
        <a:blip r:embed="rId2"/>
        <a:stretch/>
      </xdr:blipFill>
      <xdr:spPr>
        <a:xfrm>
          <a:off x="14055120" y="9360"/>
          <a:ext cx="56376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60120</xdr:colOff>
          <xdr:row>0</xdr:row>
          <xdr:rowOff>28440</xdr:rowOff>
        </xdr:from>
        <xdr:to>
          <xdr:col>3</xdr:col>
          <xdr:colOff>977040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362160</xdr:colOff>
          <xdr:row>15</xdr:row>
          <xdr:rowOff>19080</xdr:rowOff>
        </xdr:from>
        <xdr:to>
          <xdr:col>2</xdr:col>
          <xdr:colOff>222120</xdr:colOff>
          <xdr:row>17</xdr:row>
          <xdr:rowOff>19080</xdr:rowOff>
        </xdr:to>
        <xdr:sp>
          <xdr:nvSpPr>
            <xdr:cNvPr id="1001" name="Button 1" descr="Fetch Pric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Prices</a:t>
              </a:r>
            </a:p>
          </xdr:txBody>
        </xdr:sp>
        <xdr:clientData/>
      </xdr:twoCellAnchor>
    </mc:Choice>
  </mc:AlternateContent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703800</xdr:colOff>
          <xdr:row>0</xdr:row>
          <xdr:rowOff>28440</xdr:rowOff>
        </xdr:from>
        <xdr:to>
          <xdr:col>6</xdr:col>
          <xdr:colOff>81000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130680</xdr:colOff>
          <xdr:row>6</xdr:row>
          <xdr:rowOff>0</xdr:rowOff>
        </xdr:from>
        <xdr:to>
          <xdr:col>1</xdr:col>
          <xdr:colOff>382680</xdr:colOff>
          <xdr:row>8</xdr:row>
          <xdr:rowOff>152280</xdr:rowOff>
        </xdr:to>
        <xdr:sp>
          <xdr:nvSpPr>
            <xdr:cNvPr id="1001" name="Button 1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81000</xdr:colOff>
          <xdr:row>0</xdr:row>
          <xdr:rowOff>114480</xdr:rowOff>
        </xdr:from>
        <xdr:to>
          <xdr:col>6</xdr:col>
          <xdr:colOff>735840</xdr:colOff>
          <xdr:row>1</xdr:row>
          <xdr:rowOff>171000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8</xdr:col>
      <xdr:colOff>0</xdr:colOff>
      <xdr:row>1</xdr:row>
      <xdr:rowOff>0</xdr:rowOff>
    </xdr:from>
    <xdr:to>
      <xdr:col>8</xdr:col>
      <xdr:colOff>284040</xdr:colOff>
      <xdr:row>2</xdr:row>
      <xdr:rowOff>28800</xdr:rowOff>
    </xdr:to>
    <xdr:pic>
      <xdr:nvPicPr>
        <xdr:cNvPr id="1" name="Rvx1" descr=""/>
        <xdr:cNvPicPr/>
      </xdr:nvPicPr>
      <xdr:blipFill>
        <a:blip r:embed="rId1"/>
        <a:stretch/>
      </xdr:blipFill>
      <xdr:spPr>
        <a:xfrm>
          <a:off x="6842880" y="162000"/>
          <a:ext cx="28404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765720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2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584280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907200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81000</xdr:colOff>
          <xdr:row>1</xdr:row>
          <xdr:rowOff>209160</xdr:rowOff>
        </xdr:from>
        <xdr:to>
          <xdr:col>6</xdr:col>
          <xdr:colOff>111960</xdr:colOff>
          <xdr:row>2</xdr:row>
          <xdr:rowOff>190800</xdr:rowOff>
        </xdr:to>
        <xdr:sp>
          <xdr:nvSpPr>
            <xdr:cNvPr id="1004" name="Button 26" descr="Load Modu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Modules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1</xdr:row>
          <xdr:rowOff>209160</xdr:rowOff>
        </xdr:from>
        <xdr:to>
          <xdr:col>7</xdr:col>
          <xdr:colOff>-270360</xdr:colOff>
          <xdr:row>2</xdr:row>
          <xdr:rowOff>190800</xdr:rowOff>
        </xdr:to>
        <xdr:sp>
          <xdr:nvSpPr>
            <xdr:cNvPr id="1005" name="Button 27" descr="Re Ini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 Init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Tds/TDS%20Curve/West/newCurrentDay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lobal_Trading/Gasdaily/PHYSICAL/WESTJ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raday"/>
      <sheetName val="Prompt"/>
      <sheetName val="Curves"/>
      <sheetName val="BasisTransport"/>
      <sheetName val="PhyIndex"/>
      <sheetName val="FinIndex"/>
      <sheetName val="ConsIndex"/>
      <sheetName val="TDS_BasisPos_Dwnld"/>
      <sheetName val="FIdxCuves"/>
      <sheetName val="PIdxCurves"/>
      <sheetName val="NewFin"/>
      <sheetName val="TDS_New_DWNLD"/>
      <sheetName val="TDS_New_DWNLD (2)"/>
      <sheetName val="NewPhy"/>
      <sheetName val="Transport"/>
      <sheetName val="CurveShift"/>
      <sheetName val="FIZBidWeek"/>
      <sheetName val="LiqBasis"/>
      <sheetName val="StartPos"/>
      <sheetName val="StartPrompt"/>
      <sheetName val="TModelPositions"/>
      <sheetName val="PHYSICAL_Pos_Risk"/>
      <sheetName val="RISK_START_POS"/>
      <sheetName val="GasDaily_Pos_Risk"/>
      <sheetName val="Date&amp;CurveCodes"/>
      <sheetName val="Risk_GD"/>
      <sheetName val="ERMS_Pos_Dwnld"/>
      <sheetName val="TP WEST INDEX"/>
    </sheetNames>
    <sheetDataSet>
      <sheetData sheetId="0"/>
      <sheetData sheetId="1"/>
      <sheetData sheetId="2">
        <row r="4">
          <cell r="D4">
            <v>2.26</v>
          </cell>
        </row>
        <row r="10">
          <cell r="D10">
            <v>2.02</v>
          </cell>
        </row>
        <row r="11">
          <cell r="C11">
            <v>-0.25</v>
          </cell>
        </row>
        <row r="13">
          <cell r="C13">
            <v>-0.3</v>
          </cell>
          <cell r="D13">
            <v>1.96</v>
          </cell>
        </row>
        <row r="14">
          <cell r="C14">
            <v>-0.25</v>
          </cell>
          <cell r="D14">
            <v>2.01</v>
          </cell>
        </row>
        <row r="15">
          <cell r="C15">
            <v>-0.3</v>
          </cell>
          <cell r="D15">
            <v>1.96</v>
          </cell>
        </row>
        <row r="16">
          <cell r="C16">
            <v>-0.35</v>
          </cell>
          <cell r="D16">
            <v>1.91</v>
          </cell>
        </row>
        <row r="17">
          <cell r="C17">
            <v>-0.35</v>
          </cell>
          <cell r="D17">
            <v>1.91</v>
          </cell>
        </row>
        <row r="18">
          <cell r="C18">
            <v>0.03</v>
          </cell>
          <cell r="D18">
            <v>2.29</v>
          </cell>
        </row>
        <row r="19">
          <cell r="C19">
            <v>0.08</v>
          </cell>
          <cell r="D19">
            <v>2.34</v>
          </cell>
        </row>
        <row r="20">
          <cell r="C20">
            <v>-0.05</v>
          </cell>
          <cell r="D20">
            <v>2.21</v>
          </cell>
        </row>
        <row r="22">
          <cell r="C22">
            <v>-0.25</v>
          </cell>
          <cell r="D22">
            <v>2.01</v>
          </cell>
        </row>
        <row r="27">
          <cell r="C27">
            <v>0.15</v>
          </cell>
          <cell r="D27">
            <v>2.41</v>
          </cell>
        </row>
        <row r="28">
          <cell r="C28">
            <v>0.3</v>
          </cell>
          <cell r="D28">
            <v>2.56</v>
          </cell>
        </row>
        <row r="29">
          <cell r="C29">
            <v>0.35</v>
          </cell>
          <cell r="D29">
            <v>2.61</v>
          </cell>
        </row>
        <row r="30">
          <cell r="C30">
            <v>0.2</v>
          </cell>
          <cell r="D30">
            <v>2.46</v>
          </cell>
        </row>
        <row r="31">
          <cell r="C31">
            <v>0.15</v>
          </cell>
          <cell r="D31">
            <v>2.41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West"/>
      <sheetName val="Module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5.vml"/><Relationship Id="rId3" Type="http://schemas.openxmlformats.org/officeDocument/2006/relationships/ctrlProp" Target="../ctrlProps/ctrlProps13.xml"/><Relationship Id="rId4" Type="http://schemas.openxmlformats.org/officeDocument/2006/relationships/ctrlProp" Target="../ctrlProps/ctrlProps14.xml"/><Relationship Id="rId5" Type="http://schemas.openxmlformats.org/officeDocument/2006/relationships/ctrlProp" Target="../ctrlProps/ctrlProps15.xml"/><Relationship Id="rId6" Type="http://schemas.openxmlformats.org/officeDocument/2006/relationships/ctrlProp" Target="../ctrlProps/ctrlProps16.xml"/><Relationship Id="rId7" Type="http://schemas.openxmlformats.org/officeDocument/2006/relationships/ctrlProp" Target="../ctrlProps/ctrlProps1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1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7.vml"/><Relationship Id="rId3" Type="http://schemas.openxmlformats.org/officeDocument/2006/relationships/ctrlProp" Target="../ctrlProps/ctrlProps21.xml"/><Relationship Id="rId4" Type="http://schemas.openxmlformats.org/officeDocument/2006/relationships/ctrlProp" Target="../ctrlProps/ctrlProps2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1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Relationship Id="rId4" Type="http://schemas.openxmlformats.org/officeDocument/2006/relationships/ctrlProp" Target="../ctrlProps/ctrlProps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7.xml"/><Relationship Id="rId4" Type="http://schemas.openxmlformats.org/officeDocument/2006/relationships/ctrlProp" Target="../ctrlProps/ctrlProps8.xml"/><Relationship Id="rId5" Type="http://schemas.openxmlformats.org/officeDocument/2006/relationships/ctrlProp" Target="../ctrlProps/ctrlProps9.xml"/><Relationship Id="rId6" Type="http://schemas.openxmlformats.org/officeDocument/2006/relationships/ctrlProp" Target="../ctrlProps/ctrlProps10.xml"/><Relationship Id="rId7" Type="http://schemas.openxmlformats.org/officeDocument/2006/relationships/ctrlProp" Target="../ctrlProps/ctrlProps1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28"/>
    <col collapsed="false" customWidth="true" hidden="false" outlineLevel="0" max="4" min="4" style="0" width="15.7"/>
  </cols>
  <sheetData>
    <row r="1" customFormat="false" ht="13.5" hidden="false" customHeight="false" outlineLevel="0" collapsed="false"/>
    <row r="2" customFormat="false" ht="21" hidden="false" customHeight="false" outlineLevel="0" collapsed="false">
      <c r="A2" s="1" t="s">
        <v>0</v>
      </c>
      <c r="B2" s="1"/>
      <c r="C2" s="0" t="s">
        <v>1</v>
      </c>
      <c r="D2" s="0" t="s">
        <v>2</v>
      </c>
    </row>
    <row r="3" customFormat="false" ht="13.5" hidden="false" customHeight="false" outlineLevel="0" collapsed="false">
      <c r="A3" s="2" t="s">
        <v>3</v>
      </c>
      <c r="B3" s="3" t="n">
        <f aca="false">[1]Curves!$C$20</f>
        <v>-0.05</v>
      </c>
      <c r="C3" s="0" t="n">
        <f aca="false">HeHub+GDP_ELPO_PERMIAN</f>
        <v>2.21</v>
      </c>
      <c r="D3" s="0" t="str">
        <f aca="false">IF(C3='from Randy'!C4,"true","false")</f>
        <v>true</v>
      </c>
    </row>
    <row r="4" customFormat="false" ht="13.5" hidden="false" customHeight="false" outlineLevel="0" collapsed="false">
      <c r="A4" s="2" t="s">
        <v>4</v>
      </c>
      <c r="B4" s="4" t="n">
        <f aca="false">[1]Curves!$C$22</f>
        <v>-0.25</v>
      </c>
      <c r="C4" s="0" t="n">
        <f aca="false">HeHub+GDP_ELPO_SJ</f>
        <v>2.01</v>
      </c>
      <c r="D4" s="0" t="str">
        <f aca="false">IF(C4='from Randy'!C5,"true","false")</f>
        <v>true</v>
      </c>
    </row>
    <row r="5" customFormat="false" ht="13.5" hidden="false" customHeight="false" outlineLevel="0" collapsed="false">
      <c r="A5" s="2" t="s">
        <v>5</v>
      </c>
      <c r="B5" s="4" t="n">
        <f aca="false">[1]Curves!$C$31</f>
        <v>0.15</v>
      </c>
      <c r="C5" s="0" t="n">
        <f aca="false">GDP_SOCAL+HeHub</f>
        <v>2.41</v>
      </c>
      <c r="D5" s="0" t="str">
        <f aca="false">IF(C5='from Randy'!C8,"true","false")</f>
        <v>true</v>
      </c>
    </row>
    <row r="6" customFormat="false" ht="13.5" hidden="false" customHeight="false" outlineLevel="0" collapsed="false">
      <c r="A6" s="2" t="s">
        <v>6</v>
      </c>
      <c r="B6" s="4" t="n">
        <f aca="false">[1]Curves!$C$13</f>
        <v>-0.3</v>
      </c>
      <c r="C6" s="0" t="n">
        <f aca="false">GDP_CIG_RKYMTN+HeHub</f>
        <v>1.96</v>
      </c>
      <c r="D6" s="0" t="str">
        <f aca="false">IF(C6='from Randy'!C9,"true","false")</f>
        <v>true</v>
      </c>
    </row>
    <row r="7" customFormat="false" ht="13.5" hidden="false" customHeight="false" outlineLevel="0" collapsed="false">
      <c r="A7" s="2" t="s">
        <v>7</v>
      </c>
      <c r="B7" s="4" t="n">
        <f aca="false">[1]Curves!$C$17</f>
        <v>-0.35</v>
      </c>
      <c r="C7" s="0" t="n">
        <f aca="false">GDP_KERN_OPAL+HeHub</f>
        <v>1.91</v>
      </c>
      <c r="D7" s="0" t="str">
        <f aca="false">IF(C7='from Randy'!C10,"true","false")</f>
        <v>true</v>
      </c>
    </row>
    <row r="8" customFormat="false" ht="13.5" hidden="false" customHeight="false" outlineLevel="0" collapsed="false">
      <c r="A8" s="2" t="s">
        <v>8</v>
      </c>
      <c r="B8" s="4" t="n">
        <f aca="false">[1]Curves!$C$11</f>
        <v>-0.25</v>
      </c>
      <c r="C8" s="0" t="n">
        <f aca="false">GDP_NWPL_CNBR_US+HeHub</f>
        <v>2.01</v>
      </c>
      <c r="D8" s="0" t="str">
        <f aca="false">IF(C8='from Randy'!C12,"true","false")</f>
        <v>false</v>
      </c>
    </row>
    <row r="9" customFormat="false" ht="13.5" hidden="false" customHeight="false" outlineLevel="0" collapsed="false">
      <c r="A9" s="2" t="s">
        <v>9</v>
      </c>
      <c r="B9" s="4" t="n">
        <f aca="false">[1]Curves!$C$16</f>
        <v>-0.35</v>
      </c>
      <c r="C9" s="0" t="n">
        <f aca="false">GDP_WYOMING+HeHub</f>
        <v>1.91</v>
      </c>
      <c r="D9" s="0" t="str">
        <f aca="false">IF(C9='from Randy'!C13,"true","false")</f>
        <v>true</v>
      </c>
    </row>
    <row r="10" customFormat="false" ht="13.5" hidden="false" customHeight="false" outlineLevel="0" collapsed="false">
      <c r="A10" s="2" t="s">
        <v>10</v>
      </c>
      <c r="B10" s="4" t="n">
        <f aca="false">[1]Curves!$C$18</f>
        <v>0.03</v>
      </c>
      <c r="C10" s="0" t="n">
        <f aca="false">GDP_QUESTAR+HeHub</f>
        <v>2.29</v>
      </c>
      <c r="D10" s="0" t="str">
        <f aca="false">IF(C10='from Randy'!C14,"true","false")</f>
        <v>true</v>
      </c>
    </row>
    <row r="11" customFormat="false" ht="13.5" hidden="false" customHeight="false" outlineLevel="0" collapsed="false">
      <c r="A11" s="2" t="s">
        <v>11</v>
      </c>
      <c r="B11" s="4" t="n">
        <f aca="false">[1]Curves!$C$27</f>
        <v>0.15</v>
      </c>
      <c r="C11" s="0" t="n">
        <f aca="false">GDP_MALIN+HeHub</f>
        <v>2.41</v>
      </c>
      <c r="D11" s="0" t="str">
        <f aca="false">IF(C11='from Randy'!C15,"true","false")</f>
        <v>true</v>
      </c>
    </row>
    <row r="12" customFormat="false" ht="13.5" hidden="false" customHeight="false" outlineLevel="0" collapsed="false">
      <c r="A12" s="2" t="s">
        <v>12</v>
      </c>
      <c r="B12" s="4" t="n">
        <f aca="false">[1]Curves!$C$19</f>
        <v>0.08</v>
      </c>
      <c r="C12" s="0" t="n">
        <f aca="false">GDP_NW_STANFIELD+HeHub</f>
        <v>2.34</v>
      </c>
      <c r="D12" s="0" t="str">
        <f aca="false">IF(C12='from Randy'!C16,"true","false")</f>
        <v>true</v>
      </c>
    </row>
    <row r="13" customFormat="false" ht="13.5" hidden="false" customHeight="false" outlineLevel="0" collapsed="false">
      <c r="A13" s="2" t="s">
        <v>13</v>
      </c>
      <c r="B13" s="4" t="n">
        <f aca="false">[1]Curves!$C$28</f>
        <v>0.3</v>
      </c>
      <c r="C13" s="0" t="n">
        <f aca="false">GDP_PGE_CG+HeHub</f>
        <v>2.56</v>
      </c>
      <c r="D13" s="0" t="str">
        <f aca="false">IF(C13='from Randy'!C18,"true","false")</f>
        <v>true</v>
      </c>
    </row>
    <row r="14" customFormat="false" ht="13.5" hidden="false" customHeight="false" outlineLevel="0" collapsed="false">
      <c r="A14" s="2" t="s">
        <v>14</v>
      </c>
      <c r="B14" s="5" t="n">
        <f aca="false">[1]Curves!$C$14</f>
        <v>-0.25</v>
      </c>
      <c r="C14" s="0" t="n">
        <f aca="false">GDP_CIG_CHEYENN+HeHub</f>
        <v>2.01</v>
      </c>
      <c r="D14" s="0" t="str">
        <f aca="false">IF(C14='from Randy'!C20,"true","false")</f>
        <v>true</v>
      </c>
    </row>
    <row r="15" customFormat="false" ht="13.5" hidden="false" customHeight="false" outlineLevel="0" collapsed="false">
      <c r="A15" s="2" t="s">
        <v>15</v>
      </c>
      <c r="B15" s="5" t="n">
        <f aca="false">[1]Curves!$C$15</f>
        <v>-0.3</v>
      </c>
      <c r="C15" s="0" t="n">
        <f aca="false">GDP_CIG_NW_GR+HeHub</f>
        <v>1.96</v>
      </c>
      <c r="D15" s="0" t="str">
        <f aca="false">IF(C15='from Randy'!C21,"true","false")</f>
        <v>true</v>
      </c>
    </row>
    <row r="16" customFormat="false" ht="13.5" hidden="false" customHeight="false" outlineLevel="0" collapsed="false">
      <c r="A16" s="2" t="s">
        <v>16</v>
      </c>
      <c r="B16" s="5" t="n">
        <f aca="false">[1]Curves!$C$29</f>
        <v>0.35</v>
      </c>
      <c r="C16" s="0" t="n">
        <f aca="false">GDP_MOJAVE+HeHub</f>
        <v>2.61</v>
      </c>
      <c r="D16" s="0" t="str">
        <f aca="false">IF(C16='from Randy'!C22,"true","false")</f>
        <v>true</v>
      </c>
    </row>
    <row r="17" customFormat="false" ht="13.5" hidden="false" customHeight="false" outlineLevel="0" collapsed="false">
      <c r="A17" s="6" t="s">
        <v>17</v>
      </c>
      <c r="B17" s="7" t="n">
        <f aca="false">[1]Curves!$C$30</f>
        <v>0.2</v>
      </c>
      <c r="C17" s="0" t="n">
        <f aca="false">GDP_PGE_TOPOCK+HeHub</f>
        <v>2.46</v>
      </c>
      <c r="D17" s="0" t="str">
        <f aca="false">IF(C17='from Randy'!C23,"true","false")</f>
        <v>true</v>
      </c>
    </row>
    <row r="18" customFormat="false" ht="13.5" hidden="false" customHeight="false" outlineLevel="0" collapsed="false"/>
    <row r="19" customFormat="false" ht="13.5" hidden="false" customHeight="false" outlineLevel="0" collapsed="false">
      <c r="A19" s="6" t="s">
        <v>18</v>
      </c>
      <c r="B19" s="8" t="n">
        <f aca="false">[1]Curves!$D$4</f>
        <v>2.26</v>
      </c>
    </row>
    <row r="79" customFormat="false" ht="12.75" hidden="false" customHeight="false" outlineLevel="0" collapsed="false">
      <c r="C79" s="0" t="n">
        <v>1.06</v>
      </c>
      <c r="D79" s="0" t="n">
        <v>1</v>
      </c>
    </row>
    <row r="80" customFormat="false" ht="12.75" hidden="false" customHeight="false" outlineLevel="0" collapsed="false">
      <c r="C80" s="0" t="n">
        <v>1.44</v>
      </c>
      <c r="D80" s="0" t="n">
        <v>1</v>
      </c>
    </row>
    <row r="81" customFormat="false" ht="12.75" hidden="false" customHeight="false" outlineLevel="0" collapsed="false">
      <c r="C81" s="0" t="n">
        <v>1.18</v>
      </c>
      <c r="D81" s="0" t="n">
        <v>1</v>
      </c>
    </row>
    <row r="82" customFormat="false" ht="12.75" hidden="false" customHeight="false" outlineLevel="0" collapsed="false">
      <c r="C82" s="0" t="n">
        <v>1.94</v>
      </c>
      <c r="D82" s="0" t="n">
        <v>1</v>
      </c>
    </row>
    <row r="83" customFormat="false" ht="12.75" hidden="false" customHeight="false" outlineLevel="0" collapsed="false">
      <c r="C83" s="0" t="n">
        <v>1.05</v>
      </c>
      <c r="D83" s="0" t="n">
        <v>1</v>
      </c>
    </row>
    <row r="84" customFormat="false" ht="12.75" hidden="false" customHeight="false" outlineLevel="0" collapsed="false">
      <c r="C84" s="0" t="n">
        <v>1.94</v>
      </c>
      <c r="D84" s="0" t="n">
        <v>0</v>
      </c>
    </row>
    <row r="85" customFormat="false" ht="12.75" hidden="false" customHeight="false" outlineLevel="0" collapsed="false">
      <c r="C85" s="0" t="n">
        <v>1.84</v>
      </c>
      <c r="D85" s="0" t="n">
        <v>1</v>
      </c>
    </row>
    <row r="86" customFormat="false" ht="12.75" hidden="false" customHeight="false" outlineLevel="0" collapsed="false">
      <c r="C86" s="0" t="n">
        <v>1.84</v>
      </c>
      <c r="D86" s="0" t="n">
        <v>1</v>
      </c>
    </row>
  </sheetData>
  <mergeCells count="1">
    <mergeCell ref="A2:B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Z662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E9" activePane="bottomRight" state="frozen"/>
      <selection pane="topLeft" activeCell="C1" activeCellId="0" sqref="C1"/>
      <selection pane="topRight" activeCell="E1" activeCellId="0" sqref="E1"/>
      <selection pane="bottomLeft" activeCell="C9" activeCellId="0" sqref="C9"/>
      <selection pane="bottomRight" activeCell="J9" activeCellId="0" sqref="J9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20" width="17.42"/>
    <col collapsed="false" customWidth="true" hidden="false" outlineLevel="0" max="4" min="4" style="0" width="17.85"/>
    <col collapsed="false" customWidth="true" hidden="false" outlineLevel="0" max="5" min="5" style="0" width="17.42"/>
    <col collapsed="false" customWidth="true" hidden="false" outlineLevel="0" max="6" min="6" style="0" width="17.7"/>
    <col collapsed="false" customWidth="true" hidden="false" outlineLevel="0" max="7" min="7" style="0" width="18.85"/>
    <col collapsed="false" customWidth="true" hidden="false" outlineLevel="0" max="8" min="8" style="0" width="16.84"/>
    <col collapsed="false" customWidth="true" hidden="false" outlineLevel="0" max="9" min="9" style="0" width="16.13"/>
    <col collapsed="false" customWidth="true" hidden="false" outlineLevel="0" max="10" min="10" style="0" width="15.99"/>
    <col collapsed="false" customWidth="true" hidden="false" outlineLevel="0" max="11" min="11" style="0" width="13.41"/>
    <col collapsed="false" customWidth="true" hidden="false" outlineLevel="0" max="12" min="12" style="0" width="17.28"/>
    <col collapsed="false" customWidth="true" hidden="false" outlineLevel="0" max="13" min="13" style="0" width="16.84"/>
    <col collapsed="false" customWidth="true" hidden="false" outlineLevel="0" max="14" min="14" style="0" width="17.7"/>
    <col collapsed="false" customWidth="true" hidden="false" outlineLevel="0" max="15" min="15" style="0" width="19.41"/>
    <col collapsed="false" customWidth="true" hidden="false" outlineLevel="0" max="17" min="16" style="0" width="15.85"/>
    <col collapsed="false" customWidth="true" hidden="false" outlineLevel="0" max="18" min="18" style="0" width="13.14"/>
    <col collapsed="false" customWidth="true" hidden="false" outlineLevel="0" max="19" min="19" style="0" width="12.28"/>
    <col collapsed="false" customWidth="true" hidden="false" outlineLevel="0" max="20" min="20" style="0" width="13.7"/>
    <col collapsed="false" customWidth="true" hidden="false" outlineLevel="0" max="21" min="21" style="0" width="17.7"/>
    <col collapsed="false" customWidth="true" hidden="false" outlineLevel="0" max="22" min="22" style="0" width="19.14"/>
    <col collapsed="false" customWidth="true" hidden="false" outlineLevel="0" max="23" min="23" style="0" width="14.7"/>
    <col collapsed="false" customWidth="true" hidden="false" outlineLevel="0" max="24" min="24" style="0" width="17.99"/>
    <col collapsed="false" customWidth="true" hidden="false" outlineLevel="0" max="25" min="25" style="0" width="15.85"/>
    <col collapsed="false" customWidth="true" hidden="false" outlineLevel="0" max="26" min="26" style="0" width="16.7"/>
    <col collapsed="false" customWidth="true" hidden="false" outlineLevel="0" max="27" min="27" style="0" width="15.99"/>
    <col collapsed="false" customWidth="true" hidden="false" outlineLevel="0" max="28" min="28" style="0" width="12.28"/>
    <col collapsed="false" customWidth="true" hidden="false" outlineLevel="0" max="29" min="29" style="0" width="17.14"/>
    <col collapsed="false" customWidth="true" hidden="false" outlineLevel="0" max="30" min="30" style="0" width="17.7"/>
    <col collapsed="false" customWidth="true" hidden="false" outlineLevel="0" max="31" min="31" style="0" width="15.13"/>
    <col collapsed="false" customWidth="true" hidden="false" outlineLevel="0" max="32" min="32" style="0" width="18.41"/>
    <col collapsed="false" customWidth="true" hidden="false" outlineLevel="0" max="33" min="33" style="0" width="17.14"/>
  </cols>
  <sheetData>
    <row r="1" customFormat="false" ht="12.75" hidden="false" customHeight="false" outlineLevel="0" collapsed="false">
      <c r="C1" s="121"/>
      <c r="H1" s="59"/>
      <c r="I1" s="59" t="s">
        <v>208</v>
      </c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 t="s">
        <v>208</v>
      </c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</row>
    <row r="2" customFormat="false" ht="18.75" hidden="false" customHeight="true" outlineLevel="0" collapsed="false">
      <c r="C2" s="121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</row>
    <row r="3" customFormat="false" ht="18.75" hidden="false" customHeight="true" outlineLevel="0" collapsed="false">
      <c r="C3" s="121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</row>
    <row r="4" customFormat="false" ht="21" hidden="false" customHeight="true" outlineLevel="0" collapsed="false">
      <c r="C4" s="121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customFormat="false" ht="12.75" hidden="true" customHeight="false" outlineLevel="0" collapsed="false">
      <c r="C5" s="122" t="s">
        <v>202</v>
      </c>
      <c r="D5" s="123" t="s">
        <v>203</v>
      </c>
      <c r="F5" s="124" t="s">
        <v>204</v>
      </c>
      <c r="G5" s="125" t="s">
        <v>205</v>
      </c>
    </row>
    <row r="6" customFormat="false" ht="13.5" hidden="false" customHeight="true" outlineLevel="0" collapsed="false">
      <c r="A6" s="18"/>
      <c r="B6" s="18"/>
      <c r="C6" s="14" t="s">
        <v>35</v>
      </c>
      <c r="D6" s="15" t="s">
        <v>45</v>
      </c>
      <c r="E6" s="15" t="s">
        <v>142</v>
      </c>
      <c r="F6" s="15" t="s">
        <v>4</v>
      </c>
      <c r="G6" s="18" t="s">
        <v>143</v>
      </c>
      <c r="H6" s="17" t="s">
        <v>65</v>
      </c>
      <c r="I6" s="17" t="s">
        <v>20</v>
      </c>
      <c r="J6" s="17" t="s">
        <v>144</v>
      </c>
      <c r="K6" s="17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customFormat="false" ht="12.75" hidden="false" customHeight="true" outlineLevel="0" collapsed="false">
      <c r="A7" s="15"/>
      <c r="B7" s="15"/>
      <c r="C7" s="20" t="s">
        <v>67</v>
      </c>
      <c r="D7" s="15" t="s">
        <v>206</v>
      </c>
      <c r="E7" s="15" t="s">
        <v>206</v>
      </c>
      <c r="F7" s="15" t="s">
        <v>206</v>
      </c>
      <c r="G7" s="15" t="s">
        <v>206</v>
      </c>
      <c r="H7" s="15" t="s">
        <v>206</v>
      </c>
      <c r="I7" s="15" t="s">
        <v>206</v>
      </c>
      <c r="J7" s="15" t="s">
        <v>206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</row>
    <row r="8" customFormat="false" ht="13.5" hidden="true" customHeight="true" outlineLevel="0" collapsed="false">
      <c r="A8" s="128" t="n">
        <v>36689</v>
      </c>
      <c r="C8" s="129" t="s">
        <v>207</v>
      </c>
    </row>
    <row r="9" customFormat="false" ht="12.75" hidden="false" customHeight="false" outlineLevel="0" collapsed="false">
      <c r="A9" s="0" t="n">
        <v>0.996521795522531</v>
      </c>
      <c r="B9" s="130" t="e">
        <f aca="false">(D9&amp;E9&amp;F9&amp;G9&amp;#REF!&amp;#REF!&amp;#REF!&amp;#REF!&amp;#REF!&amp;#REF!&amp;#REF!&amp;#REF!&amp;#REF!&amp;#REF!&amp;#REF!&amp;#REF!&amp;#REF!&amp;#REF!&amp;#REF!&amp;#REF!&amp;#REF!&amp;#REF!&amp;#REF!&amp;H9&amp;#REF!)</f>
        <v>#REF!</v>
      </c>
      <c r="C9" s="21" t="n">
        <f aca="false">Fin!B10</f>
        <v>37257</v>
      </c>
      <c r="D9" s="131" t="n">
        <f aca="false">Fin!J10</f>
        <v>2.61</v>
      </c>
      <c r="E9" s="131" t="n">
        <f aca="false">Fin!D10</f>
        <v>2.485</v>
      </c>
      <c r="F9" s="131" t="n">
        <f aca="false">Fin!F10</f>
        <v>2.48</v>
      </c>
      <c r="G9" s="131" t="n">
        <f aca="false">Fin!N10</f>
        <v>2.57</v>
      </c>
      <c r="H9" s="131" t="n">
        <f aca="false">Fin!L10</f>
        <v>2.55</v>
      </c>
      <c r="I9" s="131" t="n">
        <f aca="false">Fin!H10</f>
        <v>2.53</v>
      </c>
      <c r="J9" s="131" t="n">
        <f aca="false">Fin!P10</f>
        <v>2.55</v>
      </c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J9" s="132"/>
      <c r="AK9" s="133"/>
    </row>
    <row r="10" customFormat="false" ht="12.75" hidden="false" customHeight="false" outlineLevel="0" collapsed="false">
      <c r="A10" s="0" t="n">
        <v>0.990792850679847</v>
      </c>
      <c r="B10" s="130" t="e">
        <f aca="false">(D10&amp;E10&amp;F10&amp;G10&amp;#REF!&amp;#REF!&amp;#REF!&amp;#REF!&amp;#REF!&amp;#REF!&amp;#REF!&amp;#REF!&amp;#REF!&amp;#REF!&amp;#REF!&amp;#REF!&amp;#REF!&amp;#REF!&amp;#REF!&amp;#REF!&amp;#REF!&amp;#REF!&amp;#REF!&amp;H10&amp;#REF!)</f>
        <v>#REF!</v>
      </c>
      <c r="C10" s="21" t="n">
        <f aca="false">Fin!B11</f>
        <v>37258</v>
      </c>
      <c r="D10" s="131" t="n">
        <f aca="false">Fin!J11</f>
        <v>2.61</v>
      </c>
      <c r="E10" s="131" t="n">
        <f aca="false">Fin!D11</f>
        <v>2.485</v>
      </c>
      <c r="F10" s="131" t="n">
        <f aca="false">Fin!F11</f>
        <v>2.48</v>
      </c>
      <c r="G10" s="131" t="n">
        <f aca="false">Fin!N11</f>
        <v>2.57</v>
      </c>
      <c r="H10" s="131" t="n">
        <f aca="false">Fin!L11</f>
        <v>2.55</v>
      </c>
      <c r="I10" s="131" t="n">
        <f aca="false">Fin!H11</f>
        <v>2.53</v>
      </c>
      <c r="J10" s="131" t="n">
        <f aca="false">Fin!P11</f>
        <v>2.55</v>
      </c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3"/>
    </row>
    <row r="11" customFormat="false" ht="12.75" hidden="false" customHeight="false" outlineLevel="0" collapsed="false">
      <c r="A11" s="0" t="n">
        <v>0.984990863617936</v>
      </c>
      <c r="B11" s="130" t="e">
        <f aca="false">(D11&amp;E11&amp;F11&amp;G11&amp;#REF!&amp;#REF!&amp;#REF!&amp;#REF!&amp;#REF!&amp;#REF!&amp;#REF!&amp;#REF!&amp;#REF!&amp;#REF!&amp;#REF!&amp;#REF!&amp;#REF!&amp;#REF!&amp;#REF!&amp;#REF!&amp;#REF!&amp;#REF!&amp;#REF!&amp;H11&amp;#REF!)</f>
        <v>#REF!</v>
      </c>
      <c r="C11" s="21" t="n">
        <f aca="false">Fin!B12</f>
        <v>37259</v>
      </c>
      <c r="D11" s="131" t="n">
        <f aca="false">Fin!J12</f>
        <v>2.385</v>
      </c>
      <c r="E11" s="131" t="n">
        <f aca="false">Fin!D12</f>
        <v>2.28</v>
      </c>
      <c r="F11" s="131" t="n">
        <f aca="false">Fin!F12</f>
        <v>2.25</v>
      </c>
      <c r="G11" s="131" t="n">
        <f aca="false">Fin!N12</f>
        <v>2.33</v>
      </c>
      <c r="H11" s="131" t="n">
        <f aca="false">Fin!L12</f>
        <v>2.24</v>
      </c>
      <c r="I11" s="131" t="n">
        <f aca="false">Fin!H12</f>
        <v>2.295</v>
      </c>
      <c r="J11" s="131" t="n">
        <f aca="false">Fin!P12</f>
        <v>2</v>
      </c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3"/>
    </row>
    <row r="12" customFormat="false" ht="12.75" hidden="false" customHeight="false" outlineLevel="0" collapsed="false">
      <c r="A12" s="0" t="n">
        <v>0.979375257823797</v>
      </c>
      <c r="B12" s="130" t="e">
        <f aca="false">(D12&amp;E12&amp;F12&amp;G12&amp;#REF!&amp;#REF!&amp;#REF!&amp;#REF!&amp;#REF!&amp;#REF!&amp;#REF!&amp;#REF!&amp;#REF!&amp;#REF!&amp;#REF!&amp;#REF!&amp;#REF!&amp;#REF!&amp;#REF!&amp;#REF!&amp;#REF!&amp;#REF!&amp;#REF!&amp;H12&amp;#REF!)</f>
        <v>#REF!</v>
      </c>
      <c r="C12" s="21" t="n">
        <f aca="false">Fin!B13</f>
        <v>37260</v>
      </c>
      <c r="D12" s="131" t="n">
        <f aca="false">Fin!J13</f>
        <v>2.35</v>
      </c>
      <c r="E12" s="131" t="n">
        <f aca="false">Fin!D13</f>
        <v>2.26</v>
      </c>
      <c r="F12" s="131" t="n">
        <f aca="false">Fin!F13</f>
        <v>2.185</v>
      </c>
      <c r="G12" s="131" t="n">
        <f aca="false">Fin!N13</f>
        <v>2.29</v>
      </c>
      <c r="H12" s="131" t="n">
        <f aca="false">Fin!L13</f>
        <v>2.2</v>
      </c>
      <c r="I12" s="131" t="n">
        <f aca="false">Fin!H13</f>
        <v>2.27</v>
      </c>
      <c r="J12" s="131" t="n">
        <f aca="false">Fin!P13</f>
        <v>2.01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3"/>
    </row>
    <row r="13" customFormat="false" ht="12.75" hidden="false" customHeight="false" outlineLevel="0" collapsed="false">
      <c r="A13" s="0" t="n">
        <v>0.973553178102348</v>
      </c>
      <c r="B13" s="130" t="e">
        <f aca="false">(D13&amp;E13&amp;F13&amp;G13&amp;#REF!&amp;#REF!&amp;#REF!&amp;#REF!&amp;#REF!&amp;#REF!&amp;#REF!&amp;#REF!&amp;#REF!&amp;#REF!&amp;#REF!&amp;#REF!&amp;#REF!&amp;#REF!&amp;#REF!&amp;#REF!&amp;#REF!&amp;#REF!&amp;#REF!&amp;H13&amp;#REF!)</f>
        <v>#REF!</v>
      </c>
      <c r="C13" s="21" t="n">
        <f aca="false">Fin!B14</f>
        <v>37261</v>
      </c>
      <c r="D13" s="131" t="n">
        <f aca="false">Fin!J14</f>
        <v>2.24</v>
      </c>
      <c r="E13" s="131" t="n">
        <f aca="false">Fin!D14</f>
        <v>2.125</v>
      </c>
      <c r="F13" s="131" t="n">
        <f aca="false">Fin!F14</f>
        <v>2.045</v>
      </c>
      <c r="G13" s="131" t="n">
        <f aca="false">Fin!N14</f>
        <v>2.15</v>
      </c>
      <c r="H13" s="131" t="n">
        <f aca="false">Fin!L14</f>
        <v>2.035</v>
      </c>
      <c r="I13" s="131" t="n">
        <f aca="false">Fin!H14</f>
        <v>2.215</v>
      </c>
      <c r="J13" s="131" t="n">
        <f aca="false">Fin!P14</f>
        <v>2.045</v>
      </c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3"/>
    </row>
    <row r="14" customFormat="false" ht="12.75" hidden="false" customHeight="false" outlineLevel="0" collapsed="false">
      <c r="A14" s="0" t="n">
        <v>0.967894699331595</v>
      </c>
      <c r="B14" s="130" t="e">
        <f aca="false">(D14&amp;E14&amp;F14&amp;G14&amp;#REF!&amp;#REF!&amp;#REF!&amp;#REF!&amp;#REF!&amp;#REF!&amp;#REF!&amp;#REF!&amp;#REF!&amp;#REF!&amp;#REF!&amp;#REF!&amp;#REF!&amp;#REF!&amp;#REF!&amp;#REF!&amp;#REF!&amp;#REF!&amp;#REF!&amp;H14&amp;#REF!)</f>
        <v>#REF!</v>
      </c>
      <c r="C14" s="21" t="n">
        <f aca="false">Fin!B15</f>
        <v>37262</v>
      </c>
      <c r="D14" s="131" t="n">
        <f aca="false">Fin!J15</f>
        <v>2.24</v>
      </c>
      <c r="E14" s="131" t="n">
        <f aca="false">Fin!D15</f>
        <v>2.125</v>
      </c>
      <c r="F14" s="131" t="n">
        <f aca="false">Fin!F15</f>
        <v>2.045</v>
      </c>
      <c r="G14" s="131" t="n">
        <f aca="false">Fin!N15</f>
        <v>2.15</v>
      </c>
      <c r="H14" s="131" t="n">
        <f aca="false">Fin!L15</f>
        <v>2.035</v>
      </c>
      <c r="I14" s="131" t="n">
        <f aca="false">Fin!H15</f>
        <v>2.215</v>
      </c>
      <c r="J14" s="131" t="n">
        <f aca="false">Fin!P15</f>
        <v>2.045</v>
      </c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3"/>
    </row>
    <row r="15" customFormat="false" ht="12.75" hidden="false" customHeight="false" outlineLevel="0" collapsed="false">
      <c r="A15" s="0" t="n">
        <v>0.962022831676195</v>
      </c>
      <c r="B15" s="130" t="e">
        <f aca="false">(D15&amp;E15&amp;F15&amp;G15&amp;#REF!&amp;#REF!&amp;#REF!&amp;#REF!&amp;#REF!&amp;#REF!&amp;#REF!&amp;#REF!&amp;#REF!&amp;#REF!&amp;#REF!&amp;#REF!&amp;#REF!&amp;#REF!&amp;#REF!&amp;#REF!&amp;#REF!&amp;#REF!&amp;#REF!&amp;H15&amp;#REF!)</f>
        <v>#REF!</v>
      </c>
      <c r="C15" s="21" t="n">
        <f aca="false">Fin!B16</f>
        <v>37263</v>
      </c>
      <c r="D15" s="131" t="n">
        <f aca="false">Fin!J16</f>
        <v>2.24</v>
      </c>
      <c r="E15" s="131" t="n">
        <f aca="false">Fin!D16</f>
        <v>2.125</v>
      </c>
      <c r="F15" s="131" t="n">
        <f aca="false">Fin!F16</f>
        <v>2.045</v>
      </c>
      <c r="G15" s="131" t="n">
        <f aca="false">Fin!N16</f>
        <v>2.15</v>
      </c>
      <c r="H15" s="131" t="n">
        <f aca="false">Fin!L16</f>
        <v>2.035</v>
      </c>
      <c r="I15" s="131" t="n">
        <f aca="false">Fin!H16</f>
        <v>2.215</v>
      </c>
      <c r="J15" s="131" t="n">
        <f aca="false">Fin!P16</f>
        <v>2.045</v>
      </c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3"/>
    </row>
    <row r="16" customFormat="false" ht="12.75" hidden="false" customHeight="false" outlineLevel="0" collapsed="false">
      <c r="A16" s="0" t="n">
        <v>0.956125985016148</v>
      </c>
      <c r="B16" s="130" t="e">
        <f aca="false">(D16&amp;E16&amp;F16&amp;G16&amp;#REF!&amp;#REF!&amp;#REF!&amp;#REF!&amp;#REF!&amp;#REF!&amp;#REF!&amp;#REF!&amp;#REF!&amp;#REF!&amp;#REF!&amp;#REF!&amp;#REF!&amp;#REF!&amp;#REF!&amp;#REF!&amp;#REF!&amp;#REF!&amp;#REF!&amp;H16&amp;#REF!)</f>
        <v>#REF!</v>
      </c>
      <c r="C16" s="21" t="n">
        <f aca="false">Fin!B17</f>
        <v>37264</v>
      </c>
      <c r="D16" s="131" t="n">
        <f aca="false">Fin!J17</f>
        <v>2.13</v>
      </c>
      <c r="E16" s="131" t="n">
        <f aca="false">Fin!D17</f>
        <v>2.035</v>
      </c>
      <c r="F16" s="131" t="n">
        <f aca="false">Fin!F17</f>
        <v>1.98</v>
      </c>
      <c r="G16" s="131" t="n">
        <f aca="false">Fin!N17</f>
        <v>2.07</v>
      </c>
      <c r="H16" s="131" t="n">
        <f aca="false">Fin!L17</f>
        <v>1.985</v>
      </c>
      <c r="I16" s="131" t="n">
        <f aca="false">Fin!H17</f>
        <v>2.005</v>
      </c>
      <c r="J16" s="131" t="n">
        <f aca="false">Fin!P17</f>
        <v>1.98</v>
      </c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3"/>
    </row>
    <row r="17" customFormat="false" ht="12.75" hidden="false" customHeight="false" outlineLevel="0" collapsed="false">
      <c r="A17" s="0" t="n">
        <v>0.950779805676128</v>
      </c>
      <c r="B17" s="130" t="e">
        <f aca="false">(D17&amp;E17&amp;F17&amp;G17&amp;#REF!&amp;#REF!&amp;#REF!&amp;#REF!&amp;#REF!&amp;#REF!&amp;#REF!&amp;#REF!&amp;#REF!&amp;#REF!&amp;#REF!&amp;#REF!&amp;#REF!&amp;#REF!&amp;#REF!&amp;#REF!&amp;#REF!&amp;#REF!&amp;#REF!&amp;H17&amp;#REF!)</f>
        <v>#REF!</v>
      </c>
      <c r="C17" s="21" t="n">
        <f aca="false">Fin!B18</f>
        <v>37265</v>
      </c>
      <c r="D17" s="131" t="n">
        <f aca="false">Fin!J18</f>
        <v>2.2</v>
      </c>
      <c r="E17" s="131" t="n">
        <f aca="false">Fin!D18</f>
        <v>2.115</v>
      </c>
      <c r="F17" s="131" t="n">
        <f aca="false">Fin!F18</f>
        <v>2.065</v>
      </c>
      <c r="G17" s="131" t="n">
        <f aca="false">Fin!N18</f>
        <v>2.145</v>
      </c>
      <c r="H17" s="131" t="n">
        <f aca="false">Fin!L18</f>
        <v>2.025</v>
      </c>
      <c r="I17" s="131" t="n">
        <f aca="false">Fin!H18</f>
        <v>2.1</v>
      </c>
      <c r="J17" s="131" t="n">
        <f aca="false">Fin!P18</f>
        <v>2.065</v>
      </c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3"/>
    </row>
    <row r="18" customFormat="false" ht="12.75" hidden="false" customHeight="false" outlineLevel="0" collapsed="false">
      <c r="A18" s="0" t="n">
        <v>0.94489081246841</v>
      </c>
      <c r="B18" s="130" t="e">
        <f aca="false">(D18&amp;E18&amp;F18&amp;G18&amp;#REF!&amp;#REF!&amp;#REF!&amp;#REF!&amp;#REF!&amp;#REF!&amp;#REF!&amp;#REF!&amp;#REF!&amp;#REF!&amp;#REF!&amp;#REF!&amp;#REF!&amp;#REF!&amp;#REF!&amp;#REF!&amp;#REF!&amp;#REF!&amp;#REF!&amp;H18&amp;#REF!)</f>
        <v>#REF!</v>
      </c>
      <c r="C18" s="21" t="n">
        <f aca="false">Fin!B19</f>
        <v>37266</v>
      </c>
      <c r="D18" s="131" t="n">
        <f aca="false">Fin!J19</f>
        <v>2.145</v>
      </c>
      <c r="E18" s="131" t="n">
        <f aca="false">Fin!D19</f>
        <v>2.035</v>
      </c>
      <c r="F18" s="131" t="n">
        <f aca="false">Fin!F19</f>
        <v>2.005</v>
      </c>
      <c r="G18" s="131" t="n">
        <f aca="false">Fin!N19</f>
        <v>2.095</v>
      </c>
      <c r="H18" s="131" t="n">
        <f aca="false">Fin!L19</f>
        <v>1.995</v>
      </c>
      <c r="I18" s="131" t="n">
        <f aca="false">Fin!H19</f>
        <v>2.015</v>
      </c>
      <c r="J18" s="131" t="n">
        <f aca="false">Fin!P19</f>
        <v>2.005</v>
      </c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3"/>
    </row>
    <row r="19" customFormat="false" ht="12.75" hidden="false" customHeight="false" outlineLevel="0" collapsed="false">
      <c r="A19" s="0" t="n">
        <v>0.939275903492618</v>
      </c>
      <c r="B19" s="130" t="e">
        <f aca="false">(D19&amp;E19&amp;F19&amp;G19&amp;#REF!&amp;#REF!&amp;#REF!&amp;#REF!&amp;#REF!&amp;#REF!&amp;#REF!&amp;#REF!&amp;#REF!&amp;#REF!&amp;#REF!&amp;#REF!&amp;#REF!&amp;#REF!&amp;#REF!&amp;#REF!&amp;#REF!&amp;#REF!&amp;#REF!&amp;H19&amp;#REF!)</f>
        <v>#REF!</v>
      </c>
      <c r="C19" s="21" t="n">
        <f aca="false">Fin!B20</f>
        <v>37267</v>
      </c>
      <c r="D19" s="131" t="n">
        <f aca="false">Fin!J20</f>
        <v>2.135</v>
      </c>
      <c r="E19" s="131" t="n">
        <f aca="false">Fin!D20</f>
        <v>2.05</v>
      </c>
      <c r="F19" s="131" t="n">
        <f aca="false">Fin!F20</f>
        <v>2.025</v>
      </c>
      <c r="G19" s="131" t="n">
        <f aca="false">Fin!N20</f>
        <v>2.09</v>
      </c>
      <c r="H19" s="131" t="n">
        <f aca="false">Fin!L20</f>
        <v>2.04</v>
      </c>
      <c r="I19" s="131" t="n">
        <f aca="false">Fin!H20</f>
        <v>2.04</v>
      </c>
      <c r="J19" s="131" t="n">
        <f aca="false">Fin!P20</f>
        <v>2.025</v>
      </c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3"/>
    </row>
    <row r="20" customFormat="false" ht="12.75" hidden="false" customHeight="false" outlineLevel="0" collapsed="false">
      <c r="A20" s="0" t="n">
        <v>0.933480459556567</v>
      </c>
      <c r="B20" s="130" t="e">
        <f aca="false">(D20&amp;E20&amp;F20&amp;G20&amp;#REF!&amp;#REF!&amp;#REF!&amp;#REF!&amp;#REF!&amp;#REF!&amp;#REF!&amp;#REF!&amp;#REF!&amp;#REF!&amp;#REF!&amp;#REF!&amp;#REF!&amp;#REF!&amp;#REF!&amp;#REF!&amp;#REF!&amp;#REF!&amp;#REF!&amp;H20&amp;#REF!)</f>
        <v>#REF!</v>
      </c>
      <c r="C20" s="21" t="n">
        <f aca="false">Fin!B21</f>
        <v>37268</v>
      </c>
      <c r="D20" s="131" t="n">
        <f aca="false">Fin!J21</f>
        <v>2.2</v>
      </c>
      <c r="E20" s="131" t="n">
        <f aca="false">Fin!D21</f>
        <v>2.1</v>
      </c>
      <c r="F20" s="131" t="n">
        <f aca="false">Fin!F21</f>
        <v>2.065</v>
      </c>
      <c r="G20" s="131" t="n">
        <f aca="false">Fin!N21</f>
        <v>2.09</v>
      </c>
      <c r="H20" s="131" t="n">
        <f aca="false">Fin!L21</f>
        <v>1.985</v>
      </c>
      <c r="I20" s="131" t="n">
        <f aca="false">Fin!H21</f>
        <v>2.28</v>
      </c>
      <c r="J20" s="131" t="n">
        <f aca="false">Fin!P21</f>
        <v>2.065</v>
      </c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3"/>
    </row>
    <row r="21" customFormat="false" ht="12.75" hidden="false" customHeight="false" outlineLevel="0" collapsed="false">
      <c r="A21" s="0" t="n">
        <v>0.927899532422045</v>
      </c>
      <c r="B21" s="130" t="e">
        <f aca="false">(D21&amp;E21&amp;F21&amp;G21&amp;#REF!&amp;#REF!&amp;#REF!&amp;#REF!&amp;#REF!&amp;#REF!&amp;#REF!&amp;#REF!&amp;#REF!&amp;#REF!&amp;#REF!&amp;#REF!&amp;#REF!&amp;#REF!&amp;#REF!&amp;#REF!&amp;#REF!&amp;#REF!&amp;#REF!&amp;H21&amp;#REF!)</f>
        <v>#REF!</v>
      </c>
      <c r="C21" s="21" t="n">
        <f aca="false">Fin!B22</f>
        <v>37269</v>
      </c>
      <c r="D21" s="131" t="n">
        <f aca="false">Fin!J22</f>
        <v>2.2</v>
      </c>
      <c r="E21" s="131" t="n">
        <f aca="false">Fin!D22</f>
        <v>2.1</v>
      </c>
      <c r="F21" s="131" t="n">
        <f aca="false">Fin!F22</f>
        <v>2.065</v>
      </c>
      <c r="G21" s="131" t="n">
        <f aca="false">Fin!N22</f>
        <v>2.09</v>
      </c>
      <c r="H21" s="131" t="n">
        <f aca="false">Fin!L22</f>
        <v>1.985</v>
      </c>
      <c r="I21" s="131" t="n">
        <f aca="false">Fin!H22</f>
        <v>2.12</v>
      </c>
      <c r="J21" s="131" t="n">
        <f aca="false">Fin!P22</f>
        <v>2.065</v>
      </c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3"/>
    </row>
    <row r="22" customFormat="false" ht="12.75" hidden="false" customHeight="false" outlineLevel="0" collapsed="false">
      <c r="A22" s="0" t="n">
        <v>0.922185155839517</v>
      </c>
      <c r="B22" s="130" t="e">
        <f aca="false">(D22&amp;E22&amp;F22&amp;G22&amp;#REF!&amp;#REF!&amp;#REF!&amp;#REF!&amp;#REF!&amp;#REF!&amp;#REF!&amp;#REF!&amp;#REF!&amp;#REF!&amp;#REF!&amp;#REF!&amp;#REF!&amp;#REF!&amp;#REF!&amp;#REF!&amp;#REF!&amp;#REF!&amp;#REF!&amp;H22&amp;#REF!)</f>
        <v>#REF!</v>
      </c>
      <c r="C22" s="21" t="n">
        <f aca="false">Fin!B23</f>
        <v>37270</v>
      </c>
      <c r="D22" s="131" t="n">
        <f aca="false">Fin!J23</f>
        <v>2.2</v>
      </c>
      <c r="E22" s="131" t="n">
        <f aca="false">Fin!D23</f>
        <v>2.1</v>
      </c>
      <c r="F22" s="131" t="n">
        <f aca="false">Fin!F23</f>
        <v>2.065</v>
      </c>
      <c r="G22" s="131" t="n">
        <f aca="false">Fin!N23</f>
        <v>2.09</v>
      </c>
      <c r="H22" s="131" t="n">
        <f aca="false">Fin!L23</f>
        <v>1.985</v>
      </c>
      <c r="I22" s="131" t="n">
        <f aca="false">Fin!H23</f>
        <v>2.12</v>
      </c>
      <c r="J22" s="131" t="n">
        <f aca="false">Fin!P23</f>
        <v>2.065</v>
      </c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3"/>
    </row>
    <row r="23" customFormat="false" ht="12.75" hidden="false" customHeight="false" outlineLevel="0" collapsed="false">
      <c r="A23" s="0" t="n">
        <v>0.916487311924631</v>
      </c>
      <c r="B23" s="130" t="e">
        <f aca="false">(D23&amp;E23&amp;F23&amp;G23&amp;#REF!&amp;#REF!&amp;#REF!&amp;#REF!&amp;#REF!&amp;#REF!&amp;#REF!&amp;#REF!&amp;#REF!&amp;#REF!&amp;#REF!&amp;#REF!&amp;#REF!&amp;#REF!&amp;#REF!&amp;#REF!&amp;#REF!&amp;#REF!&amp;#REF!&amp;H23&amp;#REF!)</f>
        <v>#REF!</v>
      </c>
      <c r="C23" s="21" t="n">
        <f aca="false">Fin!B24</f>
        <v>37271</v>
      </c>
      <c r="D23" s="131" t="n">
        <f aca="false">Fin!J24</f>
        <v>2.2</v>
      </c>
      <c r="E23" s="131" t="n">
        <f aca="false">Fin!D24</f>
        <v>2.22</v>
      </c>
      <c r="F23" s="131" t="n">
        <f aca="false">Fin!F24</f>
        <v>2.01</v>
      </c>
      <c r="G23" s="131" t="n">
        <f aca="false">Fin!N24</f>
        <v>2.09</v>
      </c>
      <c r="H23" s="131" t="n">
        <f aca="false">Fin!L24</f>
        <v>1.985</v>
      </c>
      <c r="I23" s="131" t="n">
        <f aca="false">Fin!H24</f>
        <v>2.24</v>
      </c>
      <c r="J23" s="131" t="n">
        <f aca="false">Fin!P24</f>
        <v>2.01</v>
      </c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3"/>
    </row>
    <row r="24" customFormat="false" ht="12.75" hidden="false" customHeight="false" outlineLevel="0" collapsed="false">
      <c r="A24" s="0" t="n">
        <v>0.911008169162426</v>
      </c>
      <c r="B24" s="130" t="e">
        <f aca="false">(D24&amp;E24&amp;F24&amp;G24&amp;#REF!&amp;#REF!&amp;#REF!&amp;#REF!&amp;#REF!&amp;#REF!&amp;#REF!&amp;#REF!&amp;#REF!&amp;#REF!&amp;#REF!&amp;#REF!&amp;#REF!&amp;#REF!&amp;#REF!&amp;#REF!&amp;#REF!&amp;#REF!&amp;#REF!&amp;H24&amp;#REF!)</f>
        <v>#REF!</v>
      </c>
      <c r="C24" s="21" t="n">
        <f aca="false">Fin!B25</f>
        <v>37272</v>
      </c>
      <c r="D24" s="131" t="n">
        <f aca="false">Fin!J25</f>
        <v>2.2</v>
      </c>
      <c r="E24" s="131" t="n">
        <f aca="false">Fin!D25</f>
        <v>2.22</v>
      </c>
      <c r="F24" s="131" t="n">
        <f aca="false">Fin!F25</f>
        <v>2.01</v>
      </c>
      <c r="G24" s="131" t="n">
        <f aca="false">Fin!N25</f>
        <v>2.09</v>
      </c>
      <c r="H24" s="131" t="n">
        <f aca="false">Fin!L25</f>
        <v>1.985</v>
      </c>
      <c r="I24" s="131" t="n">
        <f aca="false">Fin!H25</f>
        <v>2.24</v>
      </c>
      <c r="J24" s="131" t="n">
        <f aca="false">Fin!P25</f>
        <v>2.01</v>
      </c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3"/>
    </row>
    <row r="25" customFormat="false" ht="12.75" hidden="false" customHeight="false" outlineLevel="0" collapsed="false">
      <c r="A25" s="0" t="n">
        <v>0.905398207845971</v>
      </c>
      <c r="B25" s="130" t="e">
        <f aca="false">(D25&amp;E25&amp;F25&amp;G25&amp;#REF!&amp;#REF!&amp;#REF!&amp;#REF!&amp;#REF!&amp;#REF!&amp;#REF!&amp;#REF!&amp;#REF!&amp;#REF!&amp;#REF!&amp;#REF!&amp;#REF!&amp;#REF!&amp;#REF!&amp;#REF!&amp;#REF!&amp;#REF!&amp;#REF!&amp;H25&amp;#REF!)</f>
        <v>#REF!</v>
      </c>
      <c r="C25" s="21" t="n">
        <f aca="false">Fin!B26</f>
        <v>37273</v>
      </c>
      <c r="D25" s="131" t="n">
        <f aca="false">Fin!J26</f>
        <v>2.2</v>
      </c>
      <c r="E25" s="131" t="n">
        <f aca="false">Fin!D26</f>
        <v>2.22</v>
      </c>
      <c r="F25" s="131" t="n">
        <f aca="false">Fin!F26</f>
        <v>2.01</v>
      </c>
      <c r="G25" s="131" t="n">
        <f aca="false">Fin!N26</f>
        <v>2.09</v>
      </c>
      <c r="H25" s="131" t="n">
        <f aca="false">Fin!L26</f>
        <v>1.985</v>
      </c>
      <c r="I25" s="131" t="n">
        <f aca="false">Fin!H26</f>
        <v>2.24</v>
      </c>
      <c r="J25" s="131" t="n">
        <f aca="false">Fin!P26</f>
        <v>2.01</v>
      </c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3"/>
    </row>
    <row r="26" customFormat="false" ht="12.75" hidden="false" customHeight="false" outlineLevel="0" collapsed="false">
      <c r="A26" s="0" t="n">
        <v>0.899990894680825</v>
      </c>
      <c r="B26" s="130" t="e">
        <f aca="false">(D26&amp;E26&amp;F26&amp;G26&amp;#REF!&amp;#REF!&amp;#REF!&amp;#REF!&amp;#REF!&amp;#REF!&amp;#REF!&amp;#REF!&amp;#REF!&amp;#REF!&amp;#REF!&amp;#REF!&amp;#REF!&amp;#REF!&amp;#REF!&amp;#REF!&amp;#REF!&amp;#REF!&amp;#REF!&amp;H26&amp;#REF!)</f>
        <v>#REF!</v>
      </c>
      <c r="C26" s="21" t="n">
        <f aca="false">Fin!B27</f>
        <v>37274</v>
      </c>
      <c r="D26" s="131" t="n">
        <f aca="false">Fin!J27</f>
        <v>2.2</v>
      </c>
      <c r="E26" s="131" t="n">
        <f aca="false">Fin!D27</f>
        <v>2.22</v>
      </c>
      <c r="F26" s="131" t="n">
        <f aca="false">Fin!F27</f>
        <v>2.01</v>
      </c>
      <c r="G26" s="131" t="n">
        <f aca="false">Fin!N27</f>
        <v>2.09</v>
      </c>
      <c r="H26" s="131" t="n">
        <f aca="false">Fin!L27</f>
        <v>1.985</v>
      </c>
      <c r="I26" s="131" t="n">
        <f aca="false">Fin!H27</f>
        <v>2.24</v>
      </c>
      <c r="J26" s="131" t="n">
        <f aca="false">Fin!P27</f>
        <v>2.01</v>
      </c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3"/>
    </row>
    <row r="27" customFormat="false" ht="12.75" hidden="false" customHeight="false" outlineLevel="0" collapsed="false">
      <c r="A27" s="0" t="n">
        <v>0.8944319369971</v>
      </c>
      <c r="B27" s="130" t="e">
        <f aca="false">(D27&amp;E27&amp;F27&amp;G27&amp;#REF!&amp;#REF!&amp;#REF!&amp;#REF!&amp;#REF!&amp;#REF!&amp;#REF!&amp;#REF!&amp;#REF!&amp;#REF!&amp;#REF!&amp;#REF!&amp;#REF!&amp;#REF!&amp;#REF!&amp;#REF!&amp;#REF!&amp;#REF!&amp;#REF!&amp;H27&amp;#REF!)</f>
        <v>#REF!</v>
      </c>
      <c r="C27" s="21" t="n">
        <f aca="false">Fin!B28</f>
        <v>37275</v>
      </c>
      <c r="D27" s="131" t="n">
        <f aca="false">Fin!J28</f>
        <v>2.2</v>
      </c>
      <c r="E27" s="131" t="n">
        <f aca="false">Fin!D28</f>
        <v>2.22</v>
      </c>
      <c r="F27" s="131" t="n">
        <f aca="false">Fin!F28</f>
        <v>2.01</v>
      </c>
      <c r="G27" s="131" t="n">
        <f aca="false">Fin!N28</f>
        <v>2.09</v>
      </c>
      <c r="H27" s="131" t="n">
        <f aca="false">Fin!L28</f>
        <v>1.985</v>
      </c>
      <c r="I27" s="131" t="n">
        <f aca="false">Fin!H28</f>
        <v>2.24</v>
      </c>
      <c r="J27" s="131" t="n">
        <f aca="false">Fin!P28</f>
        <v>2.01</v>
      </c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3"/>
    </row>
    <row r="28" customFormat="false" ht="12.75" hidden="false" customHeight="false" outlineLevel="0" collapsed="false">
      <c r="A28" s="0" t="n">
        <v>0.888905337109136</v>
      </c>
      <c r="B28" s="130" t="e">
        <f aca="false">(D28&amp;E28&amp;F28&amp;G28&amp;#REF!&amp;#REF!&amp;#REF!&amp;#REF!&amp;#REF!&amp;#REF!&amp;#REF!&amp;#REF!&amp;#REF!&amp;#REF!&amp;#REF!&amp;#REF!&amp;#REF!&amp;#REF!&amp;#REF!&amp;#REF!&amp;#REF!&amp;#REF!&amp;#REF!&amp;H28&amp;#REF!)</f>
        <v>#REF!</v>
      </c>
      <c r="C28" s="21" t="n">
        <f aca="false">Fin!B29</f>
        <v>37276</v>
      </c>
      <c r="D28" s="131" t="n">
        <f aca="false">Fin!J29</f>
        <v>2.2</v>
      </c>
      <c r="E28" s="131" t="n">
        <f aca="false">Fin!D29</f>
        <v>2.22</v>
      </c>
      <c r="F28" s="131" t="n">
        <f aca="false">Fin!F29</f>
        <v>2.01</v>
      </c>
      <c r="G28" s="131" t="n">
        <f aca="false">Fin!N29</f>
        <v>2.09</v>
      </c>
      <c r="H28" s="131" t="n">
        <f aca="false">Fin!L29</f>
        <v>1.985</v>
      </c>
      <c r="I28" s="131" t="n">
        <f aca="false">Fin!H29</f>
        <v>2.24</v>
      </c>
      <c r="J28" s="131" t="n">
        <f aca="false">Fin!P29</f>
        <v>2.01</v>
      </c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3"/>
    </row>
    <row r="29" customFormat="false" ht="12.75" hidden="false" customHeight="false" outlineLevel="0" collapsed="false">
      <c r="A29" s="0" t="n">
        <v>0.883934353917589</v>
      </c>
      <c r="B29" s="130" t="e">
        <f aca="false">(D29&amp;E29&amp;F29&amp;G29&amp;#REF!&amp;#REF!&amp;#REF!&amp;#REF!&amp;#REF!&amp;#REF!&amp;#REF!&amp;#REF!&amp;#REF!&amp;#REF!&amp;#REF!&amp;#REF!&amp;#REF!&amp;#REF!&amp;#REF!&amp;#REF!&amp;#REF!&amp;#REF!&amp;#REF!&amp;H29&amp;#REF!)</f>
        <v>#REF!</v>
      </c>
      <c r="C29" s="21" t="n">
        <f aca="false">Fin!B30</f>
        <v>37277</v>
      </c>
      <c r="D29" s="131" t="n">
        <f aca="false">Fin!J30</f>
        <v>2.2</v>
      </c>
      <c r="E29" s="131" t="n">
        <f aca="false">Fin!D30</f>
        <v>2.22</v>
      </c>
      <c r="F29" s="131" t="n">
        <f aca="false">Fin!F30</f>
        <v>2.01</v>
      </c>
      <c r="G29" s="131" t="n">
        <f aca="false">Fin!N30</f>
        <v>2.09</v>
      </c>
      <c r="H29" s="131" t="n">
        <f aca="false">Fin!L30</f>
        <v>1.985</v>
      </c>
      <c r="I29" s="131" t="n">
        <f aca="false">Fin!H30</f>
        <v>2.24</v>
      </c>
      <c r="J29" s="131" t="n">
        <f aca="false">Fin!P30</f>
        <v>2.01</v>
      </c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3"/>
    </row>
    <row r="30" customFormat="false" ht="12.75" hidden="false" customHeight="false" outlineLevel="0" collapsed="false">
      <c r="A30" s="0" t="n">
        <v>0.878483931865412</v>
      </c>
      <c r="B30" s="130" t="e">
        <f aca="false">(D30&amp;E30&amp;F30&amp;G30&amp;#REF!&amp;#REF!&amp;#REF!&amp;#REF!&amp;#REF!&amp;#REF!&amp;#REF!&amp;#REF!&amp;#REF!&amp;#REF!&amp;#REF!&amp;#REF!&amp;#REF!&amp;#REF!&amp;#REF!&amp;#REF!&amp;#REF!&amp;#REF!&amp;#REF!&amp;H30&amp;#REF!)</f>
        <v>#REF!</v>
      </c>
      <c r="C30" s="21" t="n">
        <f aca="false">Fin!B31</f>
        <v>37278</v>
      </c>
      <c r="D30" s="131" t="n">
        <f aca="false">Fin!J31</f>
        <v>2.2</v>
      </c>
      <c r="E30" s="131" t="n">
        <f aca="false">Fin!D31</f>
        <v>2.22</v>
      </c>
      <c r="F30" s="131" t="n">
        <f aca="false">Fin!F31</f>
        <v>2.01</v>
      </c>
      <c r="G30" s="131" t="n">
        <f aca="false">Fin!N31</f>
        <v>2.09</v>
      </c>
      <c r="H30" s="131" t="n">
        <f aca="false">Fin!L31</f>
        <v>1.985</v>
      </c>
      <c r="I30" s="131" t="n">
        <f aca="false">Fin!H31</f>
        <v>2.24</v>
      </c>
      <c r="J30" s="131" t="n">
        <f aca="false">Fin!P31</f>
        <v>2.01</v>
      </c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3"/>
    </row>
    <row r="31" customFormat="false" ht="12.75" hidden="false" customHeight="false" outlineLevel="0" collapsed="false">
      <c r="A31" s="0" t="n">
        <v>0.873280809409813</v>
      </c>
      <c r="B31" s="130" t="e">
        <f aca="false">(D31&amp;E31&amp;F31&amp;G31&amp;#REF!&amp;#REF!&amp;#REF!&amp;#REF!&amp;#REF!&amp;#REF!&amp;#REF!&amp;#REF!&amp;#REF!&amp;#REF!&amp;#REF!&amp;#REF!&amp;#REF!&amp;#REF!&amp;#REF!&amp;#REF!&amp;#REF!&amp;#REF!&amp;#REF!&amp;H31&amp;#REF!)</f>
        <v>#REF!</v>
      </c>
      <c r="C31" s="21" t="n">
        <f aca="false">Fin!B32</f>
        <v>37279</v>
      </c>
      <c r="D31" s="131" t="n">
        <f aca="false">Fin!J32</f>
        <v>2.2</v>
      </c>
      <c r="E31" s="131" t="n">
        <f aca="false">Fin!D32</f>
        <v>2.22</v>
      </c>
      <c r="F31" s="131" t="n">
        <f aca="false">Fin!F32</f>
        <v>2.01</v>
      </c>
      <c r="G31" s="131" t="n">
        <f aca="false">Fin!N32</f>
        <v>2.09</v>
      </c>
      <c r="H31" s="131" t="n">
        <f aca="false">Fin!L32</f>
        <v>1.985</v>
      </c>
      <c r="I31" s="131" t="n">
        <f aca="false">Fin!H32</f>
        <v>2.24</v>
      </c>
      <c r="J31" s="131" t="n">
        <f aca="false">Fin!P32</f>
        <v>2.01</v>
      </c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3"/>
    </row>
    <row r="32" customFormat="false" ht="12.75" hidden="false" customHeight="false" outlineLevel="0" collapsed="false">
      <c r="A32" s="0" t="n">
        <v>0.867933953639527</v>
      </c>
      <c r="B32" s="130" t="e">
        <f aca="false">(D32&amp;E32&amp;F32&amp;G32&amp;#REF!&amp;#REF!&amp;#REF!&amp;#REF!&amp;#REF!&amp;#REF!&amp;#REF!&amp;#REF!&amp;#REF!&amp;#REF!&amp;#REF!&amp;#REF!&amp;#REF!&amp;#REF!&amp;#REF!&amp;#REF!&amp;#REF!&amp;#REF!&amp;#REF!&amp;H32&amp;#REF!)</f>
        <v>#REF!</v>
      </c>
      <c r="C32" s="21" t="n">
        <f aca="false">Fin!B33</f>
        <v>37280</v>
      </c>
      <c r="D32" s="131" t="n">
        <f aca="false">Fin!J33</f>
        <v>2.2</v>
      </c>
      <c r="E32" s="131" t="n">
        <f aca="false">Fin!D33</f>
        <v>2.22</v>
      </c>
      <c r="F32" s="131" t="n">
        <f aca="false">Fin!F33</f>
        <v>2.01</v>
      </c>
      <c r="G32" s="131" t="n">
        <f aca="false">Fin!N33</f>
        <v>2.09</v>
      </c>
      <c r="H32" s="131" t="n">
        <f aca="false">Fin!L33</f>
        <v>1.985</v>
      </c>
      <c r="I32" s="131" t="n">
        <f aca="false">Fin!H33</f>
        <v>2.24</v>
      </c>
      <c r="J32" s="131" t="n">
        <f aca="false">Fin!P33</f>
        <v>2.01</v>
      </c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3"/>
    </row>
    <row r="33" customFormat="false" ht="12.75" hidden="false" customHeight="false" outlineLevel="0" collapsed="false">
      <c r="A33" s="0" t="n">
        <v>0.862794322329631</v>
      </c>
      <c r="B33" s="130" t="e">
        <f aca="false">(D33&amp;E33&amp;F33&amp;G33&amp;#REF!&amp;#REF!&amp;#REF!&amp;#REF!&amp;#REF!&amp;#REF!&amp;#REF!&amp;#REF!&amp;#REF!&amp;#REF!&amp;#REF!&amp;#REF!&amp;#REF!&amp;#REF!&amp;#REF!&amp;#REF!&amp;#REF!&amp;#REF!&amp;#REF!&amp;H33&amp;#REF!)</f>
        <v>#REF!</v>
      </c>
      <c r="C33" s="21" t="n">
        <f aca="false">Fin!B34</f>
        <v>37281</v>
      </c>
      <c r="D33" s="131" t="n">
        <f aca="false">Fin!J34</f>
        <v>2.2</v>
      </c>
      <c r="E33" s="131" t="n">
        <f aca="false">Fin!D34</f>
        <v>2.22</v>
      </c>
      <c r="F33" s="131" t="n">
        <f aca="false">Fin!F34</f>
        <v>2.01</v>
      </c>
      <c r="G33" s="131" t="n">
        <f aca="false">Fin!N34</f>
        <v>2.09</v>
      </c>
      <c r="H33" s="131" t="n">
        <f aca="false">Fin!L34</f>
        <v>1.985</v>
      </c>
      <c r="I33" s="131" t="n">
        <f aca="false">Fin!H34</f>
        <v>2.24</v>
      </c>
      <c r="J33" s="131" t="n">
        <f aca="false">Fin!P34</f>
        <v>2.01</v>
      </c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3"/>
    </row>
    <row r="34" customFormat="false" ht="12.75" hidden="false" customHeight="false" outlineLevel="0" collapsed="false">
      <c r="A34" s="0" t="n">
        <v>0.857523686877274</v>
      </c>
      <c r="B34" s="130" t="e">
        <f aca="false">(D34&amp;E34&amp;F34&amp;G34&amp;#REF!&amp;#REF!&amp;#REF!&amp;#REF!&amp;#REF!&amp;#REF!&amp;#REF!&amp;#REF!&amp;#REF!&amp;#REF!&amp;#REF!&amp;#REF!&amp;#REF!&amp;#REF!&amp;#REF!&amp;#REF!&amp;#REF!&amp;#REF!&amp;#REF!&amp;H34&amp;#REF!)</f>
        <v>#REF!</v>
      </c>
      <c r="C34" s="21" t="n">
        <f aca="false">Fin!B35</f>
        <v>37282</v>
      </c>
      <c r="D34" s="131" t="n">
        <f aca="false">Fin!J35</f>
        <v>2.2</v>
      </c>
      <c r="E34" s="131" t="n">
        <f aca="false">Fin!D35</f>
        <v>2.22</v>
      </c>
      <c r="F34" s="131" t="n">
        <f aca="false">Fin!F35</f>
        <v>2.01</v>
      </c>
      <c r="G34" s="131" t="n">
        <f aca="false">Fin!N35</f>
        <v>2.09</v>
      </c>
      <c r="H34" s="131" t="n">
        <f aca="false">Fin!L35</f>
        <v>1.985</v>
      </c>
      <c r="I34" s="131" t="n">
        <f aca="false">Fin!H35</f>
        <v>2.24</v>
      </c>
      <c r="J34" s="131" t="n">
        <f aca="false">Fin!P35</f>
        <v>2.01</v>
      </c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3"/>
    </row>
    <row r="35" customFormat="false" ht="12.75" hidden="false" customHeight="false" outlineLevel="0" collapsed="false">
      <c r="A35" s="0" t="n">
        <v>0.852283930529073</v>
      </c>
      <c r="B35" s="130" t="e">
        <f aca="false">(D35&amp;E35&amp;F35&amp;G35&amp;#REF!&amp;#REF!&amp;#REF!&amp;#REF!&amp;#REF!&amp;#REF!&amp;#REF!&amp;#REF!&amp;#REF!&amp;#REF!&amp;#REF!&amp;#REF!&amp;#REF!&amp;#REF!&amp;#REF!&amp;#REF!&amp;#REF!&amp;#REF!&amp;#REF!&amp;H35&amp;#REF!)</f>
        <v>#REF!</v>
      </c>
      <c r="C35" s="21" t="n">
        <f aca="false">Fin!B36</f>
        <v>37283</v>
      </c>
      <c r="D35" s="131" t="n">
        <f aca="false">Fin!J36</f>
        <v>2.2</v>
      </c>
      <c r="E35" s="131" t="n">
        <f aca="false">Fin!D36</f>
        <v>2.22</v>
      </c>
      <c r="F35" s="131" t="n">
        <f aca="false">Fin!F36</f>
        <v>2.01</v>
      </c>
      <c r="G35" s="131" t="n">
        <f aca="false">Fin!N36</f>
        <v>2.09</v>
      </c>
      <c r="H35" s="131" t="n">
        <f aca="false">Fin!L36</f>
        <v>1.985</v>
      </c>
      <c r="I35" s="131" t="n">
        <f aca="false">Fin!H36</f>
        <v>2.24</v>
      </c>
      <c r="J35" s="131" t="n">
        <f aca="false">Fin!P36</f>
        <v>2.01</v>
      </c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3"/>
    </row>
    <row r="36" customFormat="false" ht="12.75" hidden="false" customHeight="false" outlineLevel="0" collapsed="false">
      <c r="A36" s="0" t="n">
        <v>0.847249017406847</v>
      </c>
      <c r="B36" s="130" t="e">
        <f aca="false">(D36&amp;E36&amp;F36&amp;G36&amp;#REF!&amp;#REF!&amp;#REF!&amp;#REF!&amp;#REF!&amp;#REF!&amp;#REF!&amp;#REF!&amp;#REF!&amp;#REF!&amp;#REF!&amp;#REF!&amp;#REF!&amp;#REF!&amp;#REF!&amp;#REF!&amp;#REF!&amp;#REF!&amp;#REF!&amp;H36&amp;#REF!)</f>
        <v>#REF!</v>
      </c>
      <c r="C36" s="21" t="n">
        <f aca="false">Fin!B37</f>
        <v>37284</v>
      </c>
      <c r="D36" s="131" t="n">
        <f aca="false">Fin!J37</f>
        <v>2.2</v>
      </c>
      <c r="E36" s="131" t="n">
        <f aca="false">Fin!D37</f>
        <v>2.22</v>
      </c>
      <c r="F36" s="131" t="n">
        <f aca="false">Fin!F37</f>
        <v>2.01</v>
      </c>
      <c r="G36" s="131" t="n">
        <f aca="false">Fin!N37</f>
        <v>2.09</v>
      </c>
      <c r="H36" s="131" t="n">
        <f aca="false">Fin!L37</f>
        <v>1.985</v>
      </c>
      <c r="I36" s="131" t="n">
        <f aca="false">Fin!H37</f>
        <v>2.24</v>
      </c>
      <c r="J36" s="131" t="n">
        <f aca="false">Fin!P37</f>
        <v>2.01</v>
      </c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3"/>
    </row>
    <row r="37" customFormat="false" ht="12.75" hidden="false" customHeight="false" outlineLevel="0" collapsed="false">
      <c r="A37" s="0" t="n">
        <v>0.842086465425754</v>
      </c>
      <c r="B37" s="130" t="e">
        <f aca="false">(D37&amp;E37&amp;F37&amp;G37&amp;#REF!&amp;#REF!&amp;#REF!&amp;#REF!&amp;#REF!&amp;#REF!&amp;#REF!&amp;#REF!&amp;#REF!&amp;#REF!&amp;#REF!&amp;#REF!&amp;#REF!&amp;#REF!&amp;#REF!&amp;#REF!&amp;#REF!&amp;#REF!&amp;#REF!&amp;H37&amp;#REF!)</f>
        <v>#REF!</v>
      </c>
      <c r="C37" s="21" t="n">
        <f aca="false">Fin!B38</f>
        <v>37285</v>
      </c>
      <c r="D37" s="131" t="n">
        <f aca="false">Fin!J38</f>
        <v>2.2</v>
      </c>
      <c r="E37" s="131" t="n">
        <f aca="false">Fin!D38</f>
        <v>2.22</v>
      </c>
      <c r="F37" s="131" t="n">
        <f aca="false">Fin!F38</f>
        <v>2.01</v>
      </c>
      <c r="G37" s="131" t="n">
        <f aca="false">Fin!N38</f>
        <v>2.09</v>
      </c>
      <c r="H37" s="131" t="n">
        <f aca="false">Fin!L38</f>
        <v>1.985</v>
      </c>
      <c r="I37" s="131" t="n">
        <f aca="false">Fin!H38</f>
        <v>2.24</v>
      </c>
      <c r="J37" s="131" t="n">
        <f aca="false">Fin!P38</f>
        <v>2.01</v>
      </c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3"/>
    </row>
    <row r="38" customFormat="false" ht="12.75" hidden="false" customHeight="false" outlineLevel="0" collapsed="false">
      <c r="A38" s="0" t="n">
        <v>0.837120294736678</v>
      </c>
      <c r="B38" s="130" t="e">
        <f aca="false">(D38&amp;E38&amp;F38&amp;G38&amp;#REF!&amp;#REF!&amp;#REF!&amp;#REF!&amp;#REF!&amp;#REF!&amp;#REF!&amp;#REF!&amp;#REF!&amp;#REF!&amp;#REF!&amp;#REF!&amp;#REF!&amp;#REF!&amp;#REF!&amp;#REF!&amp;#REF!&amp;#REF!&amp;#REF!&amp;H38&amp;#REF!)</f>
        <v>#REF!</v>
      </c>
      <c r="C38" s="21" t="n">
        <f aca="false">Fin!B39</f>
        <v>37286</v>
      </c>
      <c r="D38" s="131" t="n">
        <f aca="false">Fin!J39</f>
        <v>2.2</v>
      </c>
      <c r="E38" s="131" t="n">
        <f aca="false">Fin!D39</f>
        <v>2.22</v>
      </c>
      <c r="F38" s="131" t="n">
        <f aca="false">Fin!F39</f>
        <v>2.01</v>
      </c>
      <c r="G38" s="131" t="n">
        <f aca="false">Fin!N39</f>
        <v>2.09</v>
      </c>
      <c r="H38" s="131" t="n">
        <f aca="false">Fin!L39</f>
        <v>1.985</v>
      </c>
      <c r="I38" s="131" t="n">
        <f aca="false">Fin!H39</f>
        <v>2.24</v>
      </c>
      <c r="J38" s="131" t="n">
        <f aca="false">Fin!P39</f>
        <v>2.01</v>
      </c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3"/>
    </row>
    <row r="39" customFormat="false" ht="12.75" hidden="false" customHeight="false" outlineLevel="0" collapsed="false">
      <c r="B39" s="130" t="e">
        <f aca="false">(D39&amp;E39&amp;F39&amp;G39&amp;#REF!&amp;#REF!&amp;#REF!&amp;#REF!&amp;#REF!&amp;#REF!&amp;#REF!&amp;#REF!&amp;#REF!&amp;#REF!&amp;#REF!&amp;#REF!&amp;#REF!&amp;#REF!&amp;#REF!&amp;#REF!&amp;#REF!&amp;#REF!&amp;#REF!&amp;H39&amp;#REF!)</f>
        <v>#REF!</v>
      </c>
      <c r="C39" s="21" t="n">
        <f aca="false">Fin!B40</f>
        <v>37287</v>
      </c>
      <c r="D39" s="131" t="n">
        <f aca="false">Fin!J40</f>
        <v>2.2</v>
      </c>
      <c r="E39" s="131" t="n">
        <f aca="false">Fin!D40</f>
        <v>2.22</v>
      </c>
      <c r="F39" s="131" t="n">
        <f aca="false">Fin!F40</f>
        <v>2.01</v>
      </c>
      <c r="G39" s="131" t="n">
        <f aca="false">Fin!N40</f>
        <v>2.09</v>
      </c>
      <c r="H39" s="131" t="n">
        <f aca="false">Fin!L40</f>
        <v>1.985</v>
      </c>
      <c r="I39" s="131" t="n">
        <f aca="false">Fin!H40</f>
        <v>2.24</v>
      </c>
      <c r="J39" s="131" t="n">
        <f aca="false">Fin!P40</f>
        <v>2.01</v>
      </c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</row>
    <row r="40" customFormat="false" ht="12.75" hidden="false" customHeight="false" outlineLevel="0" collapsed="false">
      <c r="B40" s="130" t="e">
        <f aca="false">(D40&amp;E40&amp;F40&amp;G40&amp;#REF!&amp;#REF!&amp;#REF!&amp;#REF!&amp;#REF!&amp;#REF!&amp;#REF!&amp;#REF!&amp;#REF!&amp;#REF!&amp;#REF!&amp;#REF!&amp;#REF!&amp;#REF!&amp;#REF!&amp;#REF!&amp;#REF!&amp;#REF!&amp;#REF!&amp;H40&amp;#REF!)</f>
        <v>#REF!</v>
      </c>
      <c r="C40" s="2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</row>
    <row r="41" customFormat="false" ht="12.75" hidden="false" customHeight="false" outlineLevel="0" collapsed="false">
      <c r="B41" s="130" t="e">
        <f aca="false">(D41&amp;E41&amp;F41&amp;G41&amp;#REF!&amp;#REF!&amp;#REF!&amp;#REF!&amp;#REF!&amp;#REF!&amp;#REF!&amp;#REF!&amp;#REF!&amp;#REF!&amp;#REF!&amp;#REF!&amp;#REF!&amp;#REF!&amp;#REF!&amp;#REF!&amp;#REF!&amp;#REF!&amp;#REF!&amp;H41&amp;#REF!)</f>
        <v>#REF!</v>
      </c>
      <c r="C41" s="2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</row>
    <row r="42" customFormat="false" ht="12.75" hidden="false" customHeight="false" outlineLevel="0" collapsed="false">
      <c r="B42" s="130" t="e">
        <f aca="false">(D42&amp;E42&amp;F42&amp;G42&amp;#REF!&amp;#REF!&amp;#REF!&amp;#REF!&amp;#REF!&amp;#REF!&amp;#REF!&amp;#REF!&amp;#REF!&amp;#REF!&amp;#REF!&amp;#REF!&amp;#REF!&amp;#REF!&amp;#REF!&amp;#REF!&amp;#REF!&amp;#REF!&amp;#REF!&amp;H42&amp;#REF!)</f>
        <v>#REF!</v>
      </c>
      <c r="C42" s="2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</row>
    <row r="43" customFormat="false" ht="12.75" hidden="false" customHeight="false" outlineLevel="0" collapsed="false">
      <c r="B43" s="130" t="e">
        <f aca="false">(D43&amp;E43&amp;F43&amp;G43&amp;#REF!&amp;#REF!&amp;#REF!&amp;#REF!&amp;#REF!&amp;#REF!&amp;#REF!&amp;#REF!&amp;#REF!&amp;#REF!&amp;#REF!&amp;#REF!&amp;#REF!&amp;#REF!&amp;#REF!&amp;#REF!&amp;#REF!&amp;#REF!&amp;#REF!&amp;H43&amp;#REF!)</f>
        <v>#REF!</v>
      </c>
      <c r="C43" s="2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</row>
    <row r="44" customFormat="false" ht="12.75" hidden="false" customHeight="false" outlineLevel="0" collapsed="false">
      <c r="B44" s="130" t="e">
        <f aca="false">(D44&amp;E44&amp;F44&amp;G44&amp;#REF!&amp;#REF!&amp;#REF!&amp;#REF!&amp;#REF!&amp;#REF!&amp;#REF!&amp;#REF!&amp;#REF!&amp;#REF!&amp;#REF!&amp;#REF!&amp;#REF!&amp;#REF!&amp;#REF!&amp;#REF!&amp;#REF!&amp;#REF!&amp;#REF!&amp;H44&amp;#REF!)</f>
        <v>#REF!</v>
      </c>
      <c r="C44" s="2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</row>
    <row r="45" customFormat="false" ht="12.75" hidden="false" customHeight="false" outlineLevel="0" collapsed="false">
      <c r="B45" s="130" t="e">
        <f aca="false">(D45&amp;E45&amp;F45&amp;G45&amp;#REF!&amp;#REF!&amp;#REF!&amp;#REF!&amp;#REF!&amp;#REF!&amp;#REF!&amp;#REF!&amp;#REF!&amp;#REF!&amp;#REF!&amp;#REF!&amp;#REF!&amp;#REF!&amp;#REF!&amp;#REF!&amp;#REF!&amp;#REF!&amp;#REF!&amp;H45&amp;#REF!)</f>
        <v>#REF!</v>
      </c>
      <c r="C45" s="2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</row>
    <row r="46" customFormat="false" ht="12.75" hidden="false" customHeight="false" outlineLevel="0" collapsed="false">
      <c r="B46" s="130" t="e">
        <f aca="false">(D46&amp;E46&amp;F46&amp;G46&amp;#REF!&amp;#REF!&amp;#REF!&amp;#REF!&amp;#REF!&amp;#REF!&amp;#REF!&amp;#REF!&amp;#REF!&amp;#REF!&amp;#REF!&amp;#REF!&amp;#REF!&amp;#REF!&amp;#REF!&amp;#REF!&amp;#REF!&amp;#REF!&amp;#REF!&amp;H46&amp;#REF!)</f>
        <v>#REF!</v>
      </c>
      <c r="C46" s="2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</row>
    <row r="47" customFormat="false" ht="12.75" hidden="false" customHeight="false" outlineLevel="0" collapsed="false">
      <c r="B47" s="130" t="e">
        <f aca="false">(D47&amp;E47&amp;F47&amp;G47&amp;#REF!&amp;#REF!&amp;#REF!&amp;#REF!&amp;#REF!&amp;#REF!&amp;#REF!&amp;#REF!&amp;#REF!&amp;#REF!&amp;#REF!&amp;#REF!&amp;#REF!&amp;#REF!&amp;#REF!&amp;#REF!&amp;#REF!&amp;#REF!&amp;#REF!&amp;H47&amp;#REF!)</f>
        <v>#REF!</v>
      </c>
      <c r="C47" s="2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</row>
    <row r="48" customFormat="false" ht="12.75" hidden="false" customHeight="false" outlineLevel="0" collapsed="false">
      <c r="B48" s="130" t="e">
        <f aca="false">(D48&amp;E48&amp;F48&amp;G48&amp;#REF!&amp;#REF!&amp;#REF!&amp;#REF!&amp;#REF!&amp;#REF!&amp;#REF!&amp;#REF!&amp;#REF!&amp;#REF!&amp;#REF!&amp;#REF!&amp;#REF!&amp;#REF!&amp;#REF!&amp;#REF!&amp;#REF!&amp;#REF!&amp;#REF!&amp;H48&amp;#REF!)</f>
        <v>#REF!</v>
      </c>
      <c r="C48" s="2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</row>
    <row r="49" customFormat="false" ht="12.75" hidden="false" customHeight="false" outlineLevel="0" collapsed="false">
      <c r="B49" s="130" t="e">
        <f aca="false">(D49&amp;E49&amp;F49&amp;G49&amp;#REF!&amp;#REF!&amp;#REF!&amp;#REF!&amp;#REF!&amp;#REF!&amp;#REF!&amp;#REF!&amp;#REF!&amp;#REF!&amp;#REF!&amp;#REF!&amp;#REF!&amp;#REF!&amp;#REF!&amp;#REF!&amp;#REF!&amp;#REF!&amp;#REF!&amp;H49&amp;#REF!)</f>
        <v>#REF!</v>
      </c>
      <c r="C49" s="2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</row>
    <row r="50" customFormat="false" ht="12.75" hidden="false" customHeight="false" outlineLevel="0" collapsed="false">
      <c r="B50" s="130" t="e">
        <f aca="false">(D50&amp;E50&amp;F50&amp;G50&amp;#REF!&amp;#REF!&amp;#REF!&amp;#REF!&amp;#REF!&amp;#REF!&amp;#REF!&amp;#REF!&amp;#REF!&amp;#REF!&amp;#REF!&amp;#REF!&amp;#REF!&amp;#REF!&amp;#REF!&amp;#REF!&amp;#REF!&amp;#REF!&amp;#REF!&amp;H50&amp;#REF!)</f>
        <v>#REF!</v>
      </c>
      <c r="C50" s="2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</row>
    <row r="51" customFormat="false" ht="12.75" hidden="false" customHeight="false" outlineLevel="0" collapsed="false">
      <c r="B51" s="130" t="e">
        <f aca="false">(D51&amp;E51&amp;F51&amp;G51&amp;#REF!&amp;#REF!&amp;#REF!&amp;#REF!&amp;#REF!&amp;#REF!&amp;#REF!&amp;#REF!&amp;#REF!&amp;#REF!&amp;#REF!&amp;#REF!&amp;#REF!&amp;#REF!&amp;#REF!&amp;#REF!&amp;#REF!&amp;#REF!&amp;#REF!&amp;H51&amp;#REF!)</f>
        <v>#REF!</v>
      </c>
      <c r="C51" s="2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</row>
    <row r="52" customFormat="false" ht="12.75" hidden="false" customHeight="false" outlineLevel="0" collapsed="false">
      <c r="B52" s="130" t="e">
        <f aca="false">(D52&amp;E52&amp;F52&amp;G52&amp;#REF!&amp;#REF!&amp;#REF!&amp;#REF!&amp;#REF!&amp;#REF!&amp;#REF!&amp;#REF!&amp;#REF!&amp;#REF!&amp;#REF!&amp;#REF!&amp;#REF!&amp;#REF!&amp;#REF!&amp;#REF!&amp;#REF!&amp;#REF!&amp;#REF!&amp;H52&amp;#REF!)</f>
        <v>#REF!</v>
      </c>
      <c r="C52" s="2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</row>
    <row r="53" customFormat="false" ht="12.75" hidden="false" customHeight="false" outlineLevel="0" collapsed="false">
      <c r="B53" s="130" t="e">
        <f aca="false">(D53&amp;E53&amp;F53&amp;G53&amp;#REF!&amp;#REF!&amp;#REF!&amp;#REF!&amp;#REF!&amp;#REF!&amp;#REF!&amp;#REF!&amp;#REF!&amp;#REF!&amp;#REF!&amp;#REF!&amp;#REF!&amp;#REF!&amp;#REF!&amp;#REF!&amp;#REF!&amp;#REF!&amp;#REF!&amp;H53&amp;#REF!)</f>
        <v>#REF!</v>
      </c>
      <c r="C53" s="2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</row>
    <row r="54" customFormat="false" ht="12.75" hidden="false" customHeight="false" outlineLevel="0" collapsed="false">
      <c r="B54" s="130" t="e">
        <f aca="false">(D54&amp;E54&amp;F54&amp;G54&amp;#REF!&amp;#REF!&amp;#REF!&amp;#REF!&amp;#REF!&amp;#REF!&amp;#REF!&amp;#REF!&amp;#REF!&amp;#REF!&amp;#REF!&amp;#REF!&amp;#REF!&amp;#REF!&amp;#REF!&amp;#REF!&amp;#REF!&amp;#REF!&amp;#REF!&amp;H54&amp;#REF!)</f>
        <v>#REF!</v>
      </c>
      <c r="C54" s="2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</row>
    <row r="55" customFormat="false" ht="12.75" hidden="false" customHeight="false" outlineLevel="0" collapsed="false">
      <c r="B55" s="130" t="e">
        <f aca="false">(D55&amp;E55&amp;F55&amp;G55&amp;#REF!&amp;#REF!&amp;#REF!&amp;#REF!&amp;#REF!&amp;#REF!&amp;#REF!&amp;#REF!&amp;#REF!&amp;#REF!&amp;#REF!&amp;#REF!&amp;#REF!&amp;#REF!&amp;#REF!&amp;#REF!&amp;#REF!&amp;#REF!&amp;#REF!&amp;H55&amp;#REF!)</f>
        <v>#REF!</v>
      </c>
      <c r="C55" s="2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</row>
    <row r="56" customFormat="false" ht="12.75" hidden="false" customHeight="false" outlineLevel="0" collapsed="false">
      <c r="B56" s="130" t="e">
        <f aca="false">(D56&amp;E56&amp;F56&amp;G56&amp;#REF!&amp;#REF!&amp;#REF!&amp;#REF!&amp;#REF!&amp;#REF!&amp;#REF!&amp;#REF!&amp;#REF!&amp;#REF!&amp;#REF!&amp;#REF!&amp;#REF!&amp;#REF!&amp;#REF!&amp;#REF!&amp;#REF!&amp;#REF!&amp;#REF!&amp;H56&amp;#REF!)</f>
        <v>#REF!</v>
      </c>
      <c r="C56" s="2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</row>
    <row r="57" customFormat="false" ht="12.75" hidden="false" customHeight="false" outlineLevel="0" collapsed="false">
      <c r="B57" s="130" t="e">
        <f aca="false">(D57&amp;E57&amp;F57&amp;G57&amp;#REF!&amp;#REF!&amp;#REF!&amp;#REF!&amp;#REF!&amp;#REF!&amp;#REF!&amp;#REF!&amp;#REF!&amp;#REF!&amp;#REF!&amp;#REF!&amp;#REF!&amp;#REF!&amp;#REF!&amp;#REF!&amp;#REF!&amp;#REF!&amp;#REF!&amp;H57&amp;#REF!)</f>
        <v>#REF!</v>
      </c>
      <c r="C57" s="2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</row>
    <row r="58" customFormat="false" ht="12.75" hidden="false" customHeight="false" outlineLevel="0" collapsed="false">
      <c r="B58" s="130" t="e">
        <f aca="false">(D58&amp;E58&amp;F58&amp;G58&amp;#REF!&amp;#REF!&amp;#REF!&amp;#REF!&amp;#REF!&amp;#REF!&amp;#REF!&amp;#REF!&amp;#REF!&amp;#REF!&amp;#REF!&amp;#REF!&amp;#REF!&amp;#REF!&amp;#REF!&amp;#REF!&amp;#REF!&amp;#REF!&amp;#REF!&amp;H58&amp;#REF!)</f>
        <v>#REF!</v>
      </c>
      <c r="C58" s="2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</row>
    <row r="59" customFormat="false" ht="12.75" hidden="false" customHeight="false" outlineLevel="0" collapsed="false">
      <c r="B59" s="130" t="e">
        <f aca="false">(D59&amp;E59&amp;F59&amp;G59&amp;#REF!&amp;#REF!&amp;#REF!&amp;#REF!&amp;#REF!&amp;#REF!&amp;#REF!&amp;#REF!&amp;#REF!&amp;#REF!&amp;#REF!&amp;#REF!&amp;#REF!&amp;#REF!&amp;#REF!&amp;#REF!&amp;#REF!&amp;#REF!&amp;#REF!&amp;H59&amp;#REF!)</f>
        <v>#REF!</v>
      </c>
      <c r="C59" s="2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</row>
    <row r="60" customFormat="false" ht="12.75" hidden="false" customHeight="false" outlineLevel="0" collapsed="false">
      <c r="B60" s="130" t="e">
        <f aca="false">(D60&amp;E60&amp;F60&amp;G60&amp;#REF!&amp;#REF!&amp;#REF!&amp;#REF!&amp;#REF!&amp;#REF!&amp;#REF!&amp;#REF!&amp;#REF!&amp;#REF!&amp;#REF!&amp;#REF!&amp;#REF!&amp;#REF!&amp;#REF!&amp;#REF!&amp;#REF!&amp;#REF!&amp;#REF!&amp;H60&amp;#REF!)</f>
        <v>#REF!</v>
      </c>
      <c r="C60" s="2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</row>
    <row r="61" customFormat="false" ht="12.75" hidden="false" customHeight="false" outlineLevel="0" collapsed="false">
      <c r="B61" s="130" t="e">
        <f aca="false">(D61&amp;E61&amp;F61&amp;G61&amp;#REF!&amp;#REF!&amp;#REF!&amp;#REF!&amp;#REF!&amp;#REF!&amp;#REF!&amp;#REF!&amp;#REF!&amp;#REF!&amp;#REF!&amp;#REF!&amp;#REF!&amp;#REF!&amp;#REF!&amp;#REF!&amp;#REF!&amp;#REF!&amp;#REF!&amp;H61&amp;#REF!)</f>
        <v>#REF!</v>
      </c>
      <c r="C61" s="2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</row>
    <row r="62" customFormat="false" ht="12.75" hidden="false" customHeight="false" outlineLevel="0" collapsed="false">
      <c r="B62" s="130" t="e">
        <f aca="false">(D62&amp;E62&amp;F62&amp;G62&amp;#REF!&amp;#REF!&amp;#REF!&amp;#REF!&amp;#REF!&amp;#REF!&amp;#REF!&amp;#REF!&amp;#REF!&amp;#REF!&amp;#REF!&amp;#REF!&amp;#REF!&amp;#REF!&amp;#REF!&amp;#REF!&amp;#REF!&amp;#REF!&amp;#REF!&amp;H62&amp;#REF!)</f>
        <v>#REF!</v>
      </c>
      <c r="C62" s="2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</row>
    <row r="63" customFormat="false" ht="12.75" hidden="false" customHeight="false" outlineLevel="0" collapsed="false">
      <c r="B63" s="130" t="e">
        <f aca="false">(D63&amp;E63&amp;F63&amp;G63&amp;#REF!&amp;#REF!&amp;#REF!&amp;#REF!&amp;#REF!&amp;#REF!&amp;#REF!&amp;#REF!&amp;#REF!&amp;#REF!&amp;#REF!&amp;#REF!&amp;#REF!&amp;#REF!&amp;#REF!&amp;#REF!&amp;#REF!&amp;#REF!&amp;#REF!&amp;H63&amp;#REF!)</f>
        <v>#REF!</v>
      </c>
      <c r="C63" s="2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</row>
    <row r="64" customFormat="false" ht="12.75" hidden="false" customHeight="false" outlineLevel="0" collapsed="false">
      <c r="B64" s="130" t="e">
        <f aca="false">(D64&amp;E64&amp;F64&amp;G64&amp;#REF!&amp;#REF!&amp;#REF!&amp;#REF!&amp;#REF!&amp;#REF!&amp;#REF!&amp;#REF!&amp;#REF!&amp;#REF!&amp;#REF!&amp;#REF!&amp;#REF!&amp;#REF!&amp;#REF!&amp;#REF!&amp;#REF!&amp;#REF!&amp;#REF!&amp;H64&amp;#REF!)</f>
        <v>#REF!</v>
      </c>
      <c r="C64" s="2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</row>
    <row r="65" customFormat="false" ht="12.75" hidden="false" customHeight="false" outlineLevel="0" collapsed="false">
      <c r="B65" s="130" t="e">
        <f aca="false">(D65&amp;E65&amp;F65&amp;G65&amp;#REF!&amp;#REF!&amp;#REF!&amp;#REF!&amp;#REF!&amp;#REF!&amp;#REF!&amp;#REF!&amp;#REF!&amp;#REF!&amp;#REF!&amp;#REF!&amp;#REF!&amp;#REF!&amp;#REF!&amp;#REF!&amp;#REF!&amp;#REF!&amp;#REF!&amp;H65&amp;#REF!)</f>
        <v>#REF!</v>
      </c>
      <c r="C65" s="2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</row>
    <row r="66" customFormat="false" ht="12.75" hidden="false" customHeight="false" outlineLevel="0" collapsed="false">
      <c r="B66" s="130" t="e">
        <f aca="false">(D66&amp;E66&amp;F66&amp;G66&amp;#REF!&amp;#REF!&amp;#REF!&amp;#REF!&amp;#REF!&amp;#REF!&amp;#REF!&amp;#REF!&amp;#REF!&amp;#REF!&amp;#REF!&amp;#REF!&amp;#REF!&amp;#REF!&amp;#REF!&amp;#REF!&amp;#REF!&amp;#REF!&amp;#REF!&amp;H66&amp;#REF!)</f>
        <v>#REF!</v>
      </c>
      <c r="C66" s="2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</row>
    <row r="67" customFormat="false" ht="12.75" hidden="false" customHeight="false" outlineLevel="0" collapsed="false">
      <c r="B67" s="130" t="e">
        <f aca="false">(D67&amp;E67&amp;F67&amp;G67&amp;#REF!&amp;#REF!&amp;#REF!&amp;#REF!&amp;#REF!&amp;#REF!&amp;#REF!&amp;#REF!&amp;#REF!&amp;#REF!&amp;#REF!&amp;#REF!&amp;#REF!&amp;#REF!&amp;#REF!&amp;#REF!&amp;#REF!&amp;#REF!&amp;#REF!&amp;H67&amp;#REF!)</f>
        <v>#REF!</v>
      </c>
      <c r="C67" s="2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</row>
    <row r="68" customFormat="false" ht="12.75" hidden="false" customHeight="false" outlineLevel="0" collapsed="false">
      <c r="B68" s="130" t="e">
        <f aca="false">(D68&amp;E68&amp;F68&amp;G68&amp;#REF!&amp;#REF!&amp;#REF!&amp;#REF!&amp;#REF!&amp;#REF!&amp;#REF!&amp;#REF!&amp;#REF!&amp;#REF!&amp;#REF!&amp;#REF!&amp;#REF!&amp;#REF!&amp;#REF!&amp;#REF!&amp;#REF!&amp;#REF!&amp;#REF!&amp;H68&amp;#REF!)</f>
        <v>#REF!</v>
      </c>
      <c r="C68" s="2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</row>
    <row r="69" customFormat="false" ht="12.75" hidden="false" customHeight="false" outlineLevel="0" collapsed="false">
      <c r="B69" s="130" t="e">
        <f aca="false">(D69&amp;E69&amp;F69&amp;G69&amp;#REF!&amp;#REF!&amp;#REF!&amp;#REF!&amp;#REF!&amp;#REF!&amp;#REF!&amp;#REF!&amp;#REF!&amp;#REF!&amp;#REF!&amp;#REF!&amp;#REF!&amp;#REF!&amp;#REF!&amp;#REF!&amp;#REF!&amp;#REF!&amp;#REF!&amp;H69&amp;#REF!)</f>
        <v>#REF!</v>
      </c>
      <c r="C69" s="2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</row>
    <row r="70" customFormat="false" ht="12.75" hidden="false" customHeight="false" outlineLevel="0" collapsed="false">
      <c r="B70" s="130" t="e">
        <f aca="false">(D70&amp;E70&amp;F70&amp;G70&amp;#REF!&amp;#REF!&amp;#REF!&amp;#REF!&amp;#REF!&amp;#REF!&amp;#REF!&amp;#REF!&amp;#REF!&amp;#REF!&amp;#REF!&amp;#REF!&amp;#REF!&amp;#REF!&amp;#REF!&amp;#REF!&amp;#REF!&amp;#REF!&amp;#REF!&amp;H70&amp;#REF!)</f>
        <v>#REF!</v>
      </c>
      <c r="C70" s="21"/>
      <c r="D70" s="131"/>
      <c r="E70" s="131"/>
      <c r="F70" s="131"/>
      <c r="G70" s="131"/>
      <c r="H70" s="131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</row>
    <row r="71" customFormat="false" ht="12.75" hidden="false" customHeight="false" outlineLevel="0" collapsed="false">
      <c r="B71" s="130" t="e">
        <f aca="false">(D71&amp;E71&amp;F71&amp;G71&amp;#REF!&amp;#REF!&amp;#REF!&amp;#REF!&amp;#REF!&amp;#REF!&amp;#REF!&amp;#REF!&amp;#REF!&amp;#REF!&amp;#REF!&amp;#REF!&amp;#REF!&amp;#REF!&amp;#REF!&amp;#REF!&amp;#REF!&amp;#REF!&amp;#REF!&amp;H71&amp;#REF!)</f>
        <v>#REF!</v>
      </c>
      <c r="C71" s="21"/>
      <c r="D71" s="131"/>
      <c r="E71" s="131"/>
      <c r="F71" s="131"/>
      <c r="G71" s="131"/>
      <c r="H71" s="131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</row>
    <row r="72" customFormat="false" ht="12.75" hidden="false" customHeight="false" outlineLevel="0" collapsed="false">
      <c r="B72" s="130"/>
      <c r="C72" s="21"/>
      <c r="D72" s="131"/>
      <c r="E72" s="131"/>
      <c r="F72" s="131"/>
      <c r="G72" s="131"/>
      <c r="H72" s="131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</row>
    <row r="73" customFormat="false" ht="12.75" hidden="false" customHeight="false" outlineLevel="0" collapsed="false">
      <c r="B73" s="130"/>
      <c r="C73" s="21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</row>
    <row r="74" customFormat="false" ht="12.75" hidden="false" customHeight="false" outlineLevel="0" collapsed="false">
      <c r="B74" s="130"/>
      <c r="C74" s="21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</row>
    <row r="75" customFormat="false" ht="12.75" hidden="false" customHeight="false" outlineLevel="0" collapsed="false">
      <c r="A75" s="0" t="n">
        <v>0.653480752001329</v>
      </c>
      <c r="B75" s="130" t="e">
        <f aca="false">(D75&amp;E75&amp;F75&amp;G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75&amp;#REF!&amp;#REF!&amp;#REF!&amp;#REF!&amp;#REF!&amp;#REF!&amp;#REF!&amp;#REF!&amp;I75&amp;#REF!)</f>
        <v>#REF!</v>
      </c>
      <c r="C75" s="21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</row>
    <row r="76" customFormat="false" ht="12.75" hidden="false" customHeight="false" outlineLevel="0" collapsed="false">
      <c r="A76" s="0" t="n">
        <v>0.649476642087682</v>
      </c>
      <c r="B76" s="130" t="e">
        <f aca="false">(D76&amp;E76&amp;F76&amp;G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76&amp;#REF!&amp;#REF!&amp;#REF!&amp;#REF!&amp;#REF!&amp;#REF!&amp;#REF!&amp;#REF!&amp;I76&amp;#REF!)</f>
        <v>#REF!</v>
      </c>
      <c r="C76" s="21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</row>
    <row r="77" customFormat="false" ht="12.75" hidden="false" customHeight="false" outlineLevel="0" collapsed="false">
      <c r="A77" s="0" t="n">
        <v>0.645624900221169</v>
      </c>
      <c r="B77" s="130" t="e">
        <f aca="false">(D77&amp;E77&amp;F77&amp;G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77&amp;#REF!&amp;#REF!&amp;#REF!&amp;#REF!&amp;#REF!&amp;#REF!&amp;#REF!&amp;#REF!&amp;I77&amp;#REF!)</f>
        <v>#REF!</v>
      </c>
      <c r="C77" s="21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</row>
    <row r="78" customFormat="false" ht="12.75" hidden="false" customHeight="false" outlineLevel="0" collapsed="false">
      <c r="A78" s="0" t="n">
        <v>0.641668600258501</v>
      </c>
      <c r="B78" s="130" t="e">
        <f aca="false">(D78&amp;E78&amp;F78&amp;G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78&amp;#REF!&amp;#REF!&amp;#REF!&amp;#REF!&amp;#REF!&amp;#REF!&amp;#REF!&amp;#REF!&amp;I78&amp;#REF!)</f>
        <v>#REF!</v>
      </c>
      <c r="C78" s="21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</row>
    <row r="79" customFormat="false" ht="12.75" hidden="false" customHeight="false" outlineLevel="0" collapsed="false">
      <c r="A79" s="0" t="n">
        <v>0.637736379470141</v>
      </c>
      <c r="B79" s="130" t="e">
        <f aca="false">(D79&amp;E79&amp;F79&amp;G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79&amp;#REF!&amp;#REF!&amp;#REF!&amp;#REF!&amp;#REF!&amp;#REF!&amp;#REF!&amp;#REF!&amp;I79&amp;#REF!)</f>
        <v>#REF!</v>
      </c>
      <c r="C79" s="21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</row>
    <row r="80" customFormat="false" ht="12.75" hidden="false" customHeight="false" outlineLevel="0" collapsed="false">
      <c r="A80" s="0" t="n">
        <v>0.633953794006957</v>
      </c>
      <c r="B80" s="130" t="e">
        <f aca="false">(D80&amp;E80&amp;F80&amp;G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80&amp;#REF!&amp;#REF!&amp;#REF!&amp;#REF!&amp;#REF!&amp;#REF!&amp;#REF!&amp;#REF!&amp;I80&amp;#REF!)</f>
        <v>#REF!</v>
      </c>
      <c r="C80" s="21"/>
      <c r="D80" s="133"/>
      <c r="E80" s="133"/>
      <c r="F80" s="133"/>
      <c r="G80" s="133"/>
      <c r="H80" s="133"/>
      <c r="I80" s="133"/>
    </row>
    <row r="81" customFormat="false" ht="12.75" hidden="false" customHeight="false" outlineLevel="0" collapsed="false">
      <c r="A81" s="0" t="n">
        <v>0.630068530690576</v>
      </c>
      <c r="B81" s="130" t="e">
        <f aca="false">(D81&amp;E81&amp;F81&amp;G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81&amp;#REF!&amp;#REF!&amp;#REF!&amp;#REF!&amp;#REF!&amp;#REF!&amp;#REF!&amp;#REF!&amp;I81&amp;#REF!)</f>
        <v>#REF!</v>
      </c>
      <c r="C81" s="21"/>
      <c r="D81" s="133"/>
      <c r="E81" s="133"/>
      <c r="F81" s="133"/>
      <c r="G81" s="133"/>
      <c r="H81" s="133"/>
      <c r="I81" s="133"/>
    </row>
    <row r="82" customFormat="false" ht="12.75" hidden="false" customHeight="false" outlineLevel="0" collapsed="false">
      <c r="A82" s="0" t="n">
        <v>0.626331117675853</v>
      </c>
      <c r="B82" s="130" t="e">
        <f aca="false">(D82&amp;E82&amp;F82&amp;G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82&amp;#REF!&amp;#REF!&amp;#REF!&amp;#REF!&amp;#REF!&amp;#REF!&amp;#REF!&amp;#REF!&amp;I82&amp;#REF!)</f>
        <v>#REF!</v>
      </c>
      <c r="C82" s="21"/>
      <c r="D82" s="133"/>
      <c r="E82" s="133"/>
      <c r="F82" s="133"/>
      <c r="G82" s="133"/>
      <c r="H82" s="133"/>
      <c r="I82" s="133"/>
    </row>
    <row r="83" customFormat="false" ht="12.75" hidden="false" customHeight="false" outlineLevel="0" collapsed="false">
      <c r="A83" s="0" t="n">
        <v>0.618954022500906</v>
      </c>
      <c r="B83" s="130" t="e">
        <f aca="false">(D83&amp;E83&amp;F83&amp;G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83&amp;#REF!&amp;#REF!&amp;#REF!&amp;#REF!&amp;#REF!&amp;#REF!&amp;#REF!&amp;#REF!&amp;I83&amp;#REF!)</f>
        <v>#REF!</v>
      </c>
      <c r="C83" s="21"/>
      <c r="D83" s="133"/>
      <c r="E83" s="133"/>
      <c r="F83" s="133"/>
      <c r="G83" s="133"/>
      <c r="H83" s="133"/>
      <c r="I83" s="133"/>
    </row>
    <row r="84" customFormat="false" ht="12.75" hidden="false" customHeight="false" outlineLevel="0" collapsed="false">
      <c r="A84" s="0" t="n">
        <v>0.615035816857615</v>
      </c>
      <c r="B84" s="0" t="e">
        <f aca="false">(D84&amp;E84&amp;F84&amp;G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84&amp;#REF!&amp;#REF!&amp;#REF!&amp;#REF!&amp;#REF!&amp;#REF!&amp;#REF!&amp;#REF!&amp;I84&amp;#REF!)</f>
        <v>#REF!</v>
      </c>
      <c r="C84" s="134"/>
      <c r="D84" s="133"/>
      <c r="E84" s="133"/>
      <c r="F84" s="133"/>
      <c r="G84" s="133"/>
      <c r="H84" s="133"/>
      <c r="I84" s="133"/>
    </row>
    <row r="85" customFormat="false" ht="12.75" hidden="false" customHeight="false" outlineLevel="0" collapsed="false">
      <c r="A85" s="0" t="n">
        <v>0.611515917486834</v>
      </c>
      <c r="B85" s="0" t="e">
        <f aca="false">(D85&amp;E85&amp;F85&amp;G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85&amp;#REF!&amp;#REF!&amp;#REF!&amp;#REF!&amp;#REF!&amp;#REF!&amp;#REF!&amp;#REF!&amp;I85&amp;#REF!)</f>
        <v>#REF!</v>
      </c>
      <c r="C85" s="134"/>
      <c r="D85" s="133"/>
      <c r="E85" s="133"/>
      <c r="F85" s="133"/>
      <c r="G85" s="133"/>
      <c r="H85" s="133"/>
      <c r="I85" s="133"/>
    </row>
    <row r="86" customFormat="false" ht="12.75" hidden="false" customHeight="false" outlineLevel="0" collapsed="false">
      <c r="A86" s="0" t="n">
        <v>0.607639960401286</v>
      </c>
      <c r="B86" s="0" t="e">
        <f aca="false">(D86&amp;E86&amp;F86&amp;G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86&amp;#REF!&amp;#REF!&amp;#REF!&amp;#REF!&amp;#REF!&amp;#REF!&amp;#REF!&amp;#REF!&amp;I86&amp;#REF!)</f>
        <v>#REF!</v>
      </c>
      <c r="C86" s="134"/>
      <c r="D86" s="133"/>
      <c r="E86" s="133"/>
      <c r="F86" s="133"/>
      <c r="G86" s="133"/>
      <c r="H86" s="133"/>
      <c r="I86" s="133"/>
    </row>
    <row r="87" customFormat="false" ht="12.75" hidden="false" customHeight="false" outlineLevel="0" collapsed="false">
      <c r="A87" s="0" t="n">
        <v>0.603910021652075</v>
      </c>
      <c r="B87" s="0" t="e">
        <f aca="false">(D87&amp;E87&amp;F87&amp;G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87&amp;#REF!&amp;#REF!&amp;#REF!&amp;#REF!&amp;#REF!&amp;#REF!&amp;#REF!&amp;#REF!&amp;I87&amp;#REF!)</f>
        <v>#REF!</v>
      </c>
      <c r="C87" s="134"/>
      <c r="D87" s="133"/>
      <c r="E87" s="133"/>
      <c r="F87" s="133"/>
      <c r="G87" s="133"/>
      <c r="H87" s="133"/>
      <c r="I87" s="133"/>
    </row>
    <row r="88" customFormat="false" ht="12.75" hidden="false" customHeight="false" outlineLevel="0" collapsed="false">
      <c r="A88" s="0" t="n">
        <v>0.600077333911296</v>
      </c>
      <c r="B88" s="0" t="e">
        <f aca="false">(D88&amp;E88&amp;F88&amp;G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88&amp;#REF!&amp;#REF!&amp;#REF!&amp;#REF!&amp;#REF!&amp;#REF!&amp;#REF!&amp;#REF!&amp;I88&amp;#REF!)</f>
        <v>#REF!</v>
      </c>
      <c r="C88" s="134"/>
      <c r="D88" s="133"/>
      <c r="E88" s="133"/>
      <c r="F88" s="133"/>
      <c r="G88" s="133"/>
      <c r="H88" s="133"/>
      <c r="I88" s="133"/>
    </row>
    <row r="89" customFormat="false" ht="12.75" hidden="false" customHeight="false" outlineLevel="0" collapsed="false">
      <c r="A89" s="0" t="n">
        <v>0.596523816559782</v>
      </c>
      <c r="B89" s="0" t="e">
        <f aca="false">(D89&amp;E89&amp;F89&amp;G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89&amp;#REF!&amp;#REF!&amp;#REF!&amp;#REF!&amp;#REF!&amp;#REF!&amp;#REF!&amp;#REF!&amp;I89&amp;#REF!)</f>
        <v>#REF!</v>
      </c>
      <c r="C89" s="134"/>
      <c r="D89" s="133"/>
      <c r="E89" s="133"/>
      <c r="F89" s="133"/>
      <c r="G89" s="133"/>
      <c r="H89" s="133"/>
      <c r="I89" s="133"/>
    </row>
    <row r="90" customFormat="false" ht="12.75" hidden="false" customHeight="false" outlineLevel="0" collapsed="false">
      <c r="A90" s="0" t="n">
        <v>0.592902793242203</v>
      </c>
      <c r="B90" s="0" t="e">
        <f aca="false">(D90&amp;E90&amp;F90&amp;G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90&amp;#REF!&amp;#REF!&amp;#REF!&amp;#REF!&amp;#REF!&amp;#REF!&amp;#REF!&amp;#REF!&amp;I90&amp;#REF!)</f>
        <v>#REF!</v>
      </c>
      <c r="C90" s="134"/>
      <c r="D90" s="133"/>
      <c r="E90" s="133"/>
      <c r="F90" s="133"/>
      <c r="G90" s="133"/>
      <c r="H90" s="133"/>
      <c r="I90" s="133"/>
    </row>
    <row r="91" customFormat="false" ht="12.75" hidden="false" customHeight="false" outlineLevel="0" collapsed="false">
      <c r="A91" s="0" t="n">
        <v>0.58930524422311</v>
      </c>
      <c r="B91" s="0" t="e">
        <f aca="false">(D91&amp;E91&amp;F91&amp;G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91&amp;#REF!&amp;#REF!&amp;#REF!&amp;#REF!&amp;#REF!&amp;#REF!&amp;#REF!&amp;#REF!&amp;I91&amp;#REF!)</f>
        <v>#REF!</v>
      </c>
      <c r="C91" s="134"/>
      <c r="D91" s="133"/>
      <c r="E91" s="133"/>
      <c r="F91" s="133"/>
      <c r="G91" s="133"/>
      <c r="H91" s="133"/>
      <c r="I91" s="133"/>
    </row>
    <row r="92" customFormat="false" ht="12.75" hidden="false" customHeight="false" outlineLevel="0" collapsed="false">
      <c r="A92" s="0" t="n">
        <v>0.585845944551272</v>
      </c>
      <c r="B92" s="0" t="e">
        <f aca="false">(D92&amp;E92&amp;F92&amp;G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92&amp;#REF!&amp;#REF!&amp;#REF!&amp;#REF!&amp;#REF!&amp;#REF!&amp;#REF!&amp;#REF!&amp;I92&amp;#REF!)</f>
        <v>#REF!</v>
      </c>
      <c r="C92" s="134"/>
      <c r="D92" s="133"/>
      <c r="E92" s="133"/>
      <c r="F92" s="133"/>
      <c r="G92" s="133"/>
      <c r="H92" s="133"/>
      <c r="I92" s="133"/>
    </row>
    <row r="93" customFormat="false" ht="12.75" hidden="false" customHeight="false" outlineLevel="0" collapsed="false">
      <c r="A93" s="0" t="n">
        <v>0.5822941190371</v>
      </c>
      <c r="B93" s="0" t="e">
        <f aca="false">(D93&amp;E93&amp;F93&amp;G93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93&amp;#REF!&amp;#REF!&amp;#REF!&amp;#REF!&amp;#REF!&amp;#REF!&amp;#REF!&amp;#REF!&amp;I93&amp;#REF!)</f>
        <v>#REF!</v>
      </c>
      <c r="C93" s="134"/>
      <c r="D93" s="133"/>
      <c r="E93" s="133"/>
      <c r="F93" s="133"/>
      <c r="G93" s="133"/>
      <c r="H93" s="133"/>
      <c r="I93" s="133"/>
    </row>
    <row r="94" customFormat="false" ht="12.75" hidden="false" customHeight="false" outlineLevel="0" collapsed="false">
      <c r="A94" s="0" t="n">
        <v>0.578878770188867</v>
      </c>
      <c r="B94" s="0" t="e">
        <f aca="false">(D94&amp;E94&amp;F94&amp;G94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94&amp;#REF!&amp;#REF!&amp;#REF!&amp;#REF!&amp;#REF!&amp;#REF!&amp;#REF!&amp;#REF!&amp;I94&amp;#REF!)</f>
        <v>#REF!</v>
      </c>
      <c r="C94" s="134"/>
      <c r="D94" s="133"/>
      <c r="E94" s="133"/>
      <c r="F94" s="133"/>
      <c r="G94" s="133"/>
      <c r="H94" s="133"/>
      <c r="I94" s="133"/>
    </row>
    <row r="95" customFormat="false" ht="12.75" hidden="false" customHeight="false" outlineLevel="0" collapsed="false">
      <c r="A95" s="0" t="n">
        <v>0.575372055051849</v>
      </c>
      <c r="B95" s="0" t="e">
        <f aca="false">(D95&amp;E95&amp;F95&amp;G95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95&amp;#REF!&amp;#REF!&amp;#REF!&amp;#REF!&amp;#REF!&amp;#REF!&amp;#REF!&amp;#REF!&amp;I95&amp;#REF!)</f>
        <v>#REF!</v>
      </c>
      <c r="C95" s="134"/>
      <c r="D95" s="133"/>
      <c r="E95" s="133"/>
      <c r="F95" s="133"/>
      <c r="G95" s="133"/>
      <c r="H95" s="133"/>
      <c r="I95" s="133"/>
    </row>
    <row r="96" customFormat="false" ht="12.75" hidden="false" customHeight="false" outlineLevel="0" collapsed="false">
      <c r="A96" s="0" t="n">
        <v>0.571888032654532</v>
      </c>
      <c r="B96" s="0" t="e">
        <f aca="false">(D96&amp;E96&amp;F96&amp;G96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96&amp;#REF!&amp;#REF!&amp;#REF!&amp;#REF!&amp;#REF!&amp;#REF!&amp;#REF!&amp;#REF!&amp;I96&amp;#REF!)</f>
        <v>#REF!</v>
      </c>
      <c r="C96" s="134"/>
      <c r="D96" s="133"/>
      <c r="E96" s="133"/>
      <c r="F96" s="133"/>
      <c r="G96" s="133"/>
      <c r="H96" s="133"/>
      <c r="I96" s="133"/>
    </row>
    <row r="97" customFormat="false" ht="12.75" hidden="false" customHeight="false" outlineLevel="0" collapsed="false">
      <c r="A97" s="0" t="n">
        <v>0.568649192464996</v>
      </c>
      <c r="B97" s="0" t="e">
        <f aca="false">(D97&amp;E97&amp;F97&amp;G97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97&amp;#REF!&amp;#REF!&amp;#REF!&amp;#REF!&amp;#REF!&amp;#REF!&amp;#REF!&amp;#REF!&amp;I97&amp;#REF!)</f>
        <v>#REF!</v>
      </c>
      <c r="C97" s="134"/>
      <c r="D97" s="133"/>
      <c r="E97" s="133"/>
      <c r="F97" s="133"/>
      <c r="G97" s="133"/>
      <c r="H97" s="133"/>
      <c r="I97" s="133"/>
    </row>
    <row r="98" customFormat="false" ht="12.75" hidden="false" customHeight="false" outlineLevel="0" collapsed="false">
      <c r="A98" s="0" t="n">
        <v>0.565208652141767</v>
      </c>
      <c r="B98" s="0" t="e">
        <f aca="false">(D98&amp;E98&amp;F98&amp;G98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98&amp;#REF!&amp;#REF!&amp;#REF!&amp;#REF!&amp;#REF!&amp;#REF!&amp;#REF!&amp;#REF!&amp;I98&amp;#REF!)</f>
        <v>#REF!</v>
      </c>
      <c r="C98" s="134"/>
      <c r="D98" s="133"/>
      <c r="E98" s="133"/>
      <c r="F98" s="133"/>
      <c r="G98" s="133"/>
      <c r="H98" s="133"/>
      <c r="I98" s="133"/>
    </row>
    <row r="99" customFormat="false" ht="12.75" hidden="false" customHeight="false" outlineLevel="0" collapsed="false">
      <c r="A99" s="0" t="n">
        <v>0.561900274812536</v>
      </c>
      <c r="B99" s="0" t="e">
        <f aca="false">(D99&amp;E99&amp;F99&amp;G99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99&amp;#REF!&amp;#REF!&amp;#REF!&amp;#REF!&amp;#REF!&amp;#REF!&amp;#REF!&amp;#REF!&amp;I99&amp;#REF!)</f>
        <v>#REF!</v>
      </c>
      <c r="C99" s="134"/>
      <c r="D99" s="133"/>
      <c r="E99" s="133"/>
      <c r="F99" s="133"/>
      <c r="G99" s="133"/>
      <c r="H99" s="133"/>
      <c r="I99" s="133"/>
    </row>
    <row r="100" customFormat="false" ht="12.75" hidden="false" customHeight="false" outlineLevel="0" collapsed="false">
      <c r="A100" s="0" t="n">
        <v>0.558503354251106</v>
      </c>
      <c r="B100" s="0" t="e">
        <f aca="false">(D100&amp;E100&amp;F100&amp;G100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100&amp;#REF!&amp;#REF!&amp;#REF!&amp;#REF!&amp;#REF!&amp;#REF!&amp;#REF!&amp;#REF!&amp;I100&amp;#REF!)</f>
        <v>#REF!</v>
      </c>
      <c r="C100" s="134"/>
      <c r="D100" s="133"/>
      <c r="E100" s="133"/>
      <c r="F100" s="133"/>
      <c r="G100" s="133"/>
      <c r="H100" s="133"/>
      <c r="I100" s="133"/>
    </row>
    <row r="101" customFormat="false" ht="12.75" hidden="false" customHeight="false" outlineLevel="0" collapsed="false">
      <c r="A101" s="0" t="n">
        <v>0.555236906199587</v>
      </c>
      <c r="B101" s="0" t="e">
        <f aca="false">(D101&amp;E101&amp;F101&amp;G101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101&amp;#REF!&amp;#REF!&amp;#REF!&amp;#REF!&amp;#REF!&amp;#REF!&amp;#REF!&amp;#REF!&amp;I101&amp;#REF!)</f>
        <v>#REF!</v>
      </c>
      <c r="C101" s="134"/>
      <c r="D101" s="133"/>
      <c r="E101" s="133"/>
      <c r="F101" s="133"/>
      <c r="G101" s="133"/>
      <c r="H101" s="133"/>
      <c r="I101" s="133"/>
    </row>
    <row r="102" customFormat="false" ht="12.75" hidden="false" customHeight="false" outlineLevel="0" collapsed="false">
      <c r="A102" s="0" t="n">
        <v>0.551883021787569</v>
      </c>
      <c r="B102" s="0" t="e">
        <f aca="false">(D102&amp;E102&amp;F102&amp;G102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102&amp;#REF!&amp;#REF!&amp;#REF!&amp;#REF!&amp;#REF!&amp;#REF!&amp;#REF!&amp;#REF!&amp;I102&amp;#REF!)</f>
        <v>#REF!</v>
      </c>
      <c r="C102" s="134"/>
      <c r="D102" s="133"/>
      <c r="E102" s="133"/>
      <c r="F102" s="133"/>
      <c r="G102" s="133"/>
      <c r="H102" s="133"/>
      <c r="I102" s="133"/>
    </row>
    <row r="103" customFormat="false" ht="12.75" hidden="false" customHeight="false" outlineLevel="0" collapsed="false">
      <c r="A103" s="0" t="n">
        <v>0.548550787172356</v>
      </c>
      <c r="B103" s="0" t="e">
        <f aca="false">(D103&amp;E103&amp;F103&amp;G103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103&amp;#REF!&amp;#REF!&amp;#REF!&amp;#REF!&amp;#REF!&amp;#REF!&amp;#REF!&amp;#REF!&amp;I103&amp;#REF!)</f>
        <v>#REF!</v>
      </c>
      <c r="C103" s="134"/>
      <c r="D103" s="133"/>
      <c r="E103" s="133"/>
      <c r="F103" s="133"/>
      <c r="G103" s="133"/>
      <c r="H103" s="133"/>
      <c r="I103" s="133"/>
    </row>
    <row r="104" customFormat="false" ht="12.75" hidden="false" customHeight="false" outlineLevel="0" collapsed="false">
      <c r="A104" s="0" t="n">
        <v>0.545346518501085</v>
      </c>
      <c r="B104" s="0" t="e">
        <f aca="false">(D104&amp;E104&amp;F104&amp;G104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104&amp;#REF!&amp;#REF!&amp;#REF!&amp;#REF!&amp;#REF!&amp;#REF!&amp;#REF!&amp;#REF!&amp;I104&amp;#REF!)</f>
        <v>#REF!</v>
      </c>
      <c r="C104" s="134"/>
      <c r="D104" s="133"/>
      <c r="E104" s="133"/>
      <c r="F104" s="133"/>
      <c r="G104" s="133"/>
      <c r="H104" s="133"/>
      <c r="I104" s="133"/>
    </row>
    <row r="105" customFormat="false" ht="12.75" hidden="false" customHeight="false" outlineLevel="0" collapsed="false">
      <c r="A105" s="0" t="n">
        <v>0.542056455261233</v>
      </c>
      <c r="B105" s="0" t="e">
        <f aca="false">(D105&amp;E105&amp;F105&amp;G105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105&amp;#REF!&amp;#REF!&amp;#REF!&amp;#REF!&amp;#REF!&amp;#REF!&amp;#REF!&amp;#REF!&amp;I105&amp;#REF!)</f>
        <v>#REF!</v>
      </c>
      <c r="C105" s="134"/>
      <c r="D105" s="133"/>
      <c r="E105" s="133"/>
      <c r="F105" s="133"/>
      <c r="G105" s="133"/>
      <c r="H105" s="133"/>
      <c r="I105" s="133"/>
    </row>
    <row r="106" customFormat="false" ht="12.75" hidden="false" customHeight="false" outlineLevel="0" collapsed="false">
      <c r="A106" s="0" t="n">
        <v>0.538892724054897</v>
      </c>
      <c r="B106" s="0" t="e">
        <f aca="false">(D106&amp;E106&amp;F106&amp;G106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106&amp;#REF!&amp;#REF!&amp;#REF!&amp;#REF!&amp;#REF!&amp;#REF!&amp;#REF!&amp;#REF!&amp;I106&amp;#REF!)</f>
        <v>#REF!</v>
      </c>
      <c r="C106" s="134"/>
      <c r="D106" s="133"/>
      <c r="E106" s="133"/>
      <c r="F106" s="133"/>
      <c r="G106" s="133"/>
      <c r="H106" s="133"/>
      <c r="I106" s="133"/>
    </row>
    <row r="107" customFormat="false" ht="12.75" hidden="false" customHeight="false" outlineLevel="0" collapsed="false">
      <c r="A107" s="0" t="n">
        <v>0.535644268862887</v>
      </c>
      <c r="B107" s="0" t="e">
        <f aca="false">(D107&amp;E107&amp;F107&amp;G107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107&amp;#REF!&amp;#REF!&amp;#REF!&amp;#REF!&amp;#REF!&amp;#REF!&amp;#REF!&amp;#REF!&amp;I107&amp;#REF!)</f>
        <v>#REF!</v>
      </c>
      <c r="C107" s="134"/>
      <c r="D107" s="133"/>
      <c r="E107" s="133"/>
      <c r="F107" s="133"/>
      <c r="G107" s="133"/>
      <c r="H107" s="133"/>
      <c r="I107" s="133"/>
    </row>
    <row r="108" customFormat="false" ht="12.75" hidden="false" customHeight="false" outlineLevel="0" collapsed="false">
      <c r="A108" s="0" t="n">
        <v>0.532416745389951</v>
      </c>
      <c r="B108" s="0" t="e">
        <f aca="false">(D108&amp;E108&amp;F108&amp;G108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108&amp;#REF!&amp;#REF!&amp;#REF!&amp;#REF!&amp;#REF!&amp;#REF!&amp;#REF!&amp;#REF!&amp;I108&amp;#REF!)</f>
        <v>#REF!</v>
      </c>
      <c r="C108" s="134"/>
      <c r="D108" s="133"/>
      <c r="E108" s="133"/>
      <c r="F108" s="133"/>
      <c r="G108" s="133"/>
      <c r="H108" s="133"/>
      <c r="I108" s="133"/>
    </row>
    <row r="109" customFormat="false" ht="12.75" hidden="false" customHeight="false" outlineLevel="0" collapsed="false">
      <c r="A109" s="0" t="n">
        <v>0.529519435666923</v>
      </c>
      <c r="B109" s="0" t="e">
        <f aca="false">(D109&amp;E109&amp;F109&amp;G109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109&amp;#REF!&amp;#REF!&amp;#REF!&amp;#REF!&amp;#REF!&amp;#REF!&amp;#REF!&amp;#REF!&amp;I109&amp;#REF!)</f>
        <v>#REF!</v>
      </c>
      <c r="C109" s="134"/>
      <c r="D109" s="133"/>
      <c r="E109" s="133"/>
      <c r="F109" s="133"/>
      <c r="G109" s="133"/>
      <c r="H109" s="133"/>
      <c r="I109" s="133"/>
    </row>
    <row r="110" customFormat="false" ht="12.75" hidden="false" customHeight="false" outlineLevel="0" collapsed="false">
      <c r="A110" s="0" t="n">
        <v>0.526331357337241</v>
      </c>
      <c r="B110" s="0" t="e">
        <f aca="false">(D110&amp;E110&amp;F110&amp;G110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110&amp;#REF!&amp;#REF!&amp;#REF!&amp;#REF!&amp;#REF!&amp;#REF!&amp;#REF!&amp;#REF!&amp;I110&amp;#REF!)</f>
        <v>#REF!</v>
      </c>
      <c r="C110" s="134"/>
      <c r="D110" s="133"/>
      <c r="E110" s="133"/>
      <c r="F110" s="133"/>
      <c r="G110" s="133"/>
      <c r="H110" s="133"/>
      <c r="I110" s="133"/>
    </row>
    <row r="111" customFormat="false" ht="12.75" hidden="false" customHeight="false" outlineLevel="0" collapsed="false">
      <c r="A111" s="0" t="n">
        <v>0.523265660419863</v>
      </c>
      <c r="B111" s="0" t="e">
        <f aca="false">(D111&amp;E111&amp;F111&amp;G111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111&amp;#REF!&amp;#REF!&amp;#REF!&amp;#REF!&amp;#REF!&amp;#REF!&amp;#REF!&amp;#REF!&amp;I111&amp;#REF!)</f>
        <v>#REF!</v>
      </c>
      <c r="C111" s="134"/>
      <c r="D111" s="133"/>
      <c r="E111" s="133"/>
      <c r="F111" s="133"/>
      <c r="G111" s="133"/>
      <c r="H111" s="133"/>
      <c r="I111" s="133"/>
    </row>
    <row r="112" customFormat="false" ht="12.75" hidden="false" customHeight="false" outlineLevel="0" collapsed="false">
      <c r="A112" s="0" t="n">
        <v>0.520117829330757</v>
      </c>
      <c r="B112" s="0" t="e">
        <f aca="false">(D112&amp;E112&amp;F112&amp;G112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112&amp;#REF!&amp;#REF!&amp;#REF!&amp;#REF!&amp;#REF!&amp;#REF!&amp;#REF!&amp;#REF!&amp;I112&amp;#REF!)</f>
        <v>#REF!</v>
      </c>
      <c r="C112" s="134"/>
      <c r="D112" s="133"/>
      <c r="E112" s="133"/>
      <c r="F112" s="133"/>
      <c r="G112" s="133"/>
      <c r="H112" s="133"/>
      <c r="I112" s="133"/>
    </row>
    <row r="113" customFormat="false" ht="12.75" hidden="false" customHeight="false" outlineLevel="0" collapsed="false">
      <c r="A113" s="0" t="n">
        <v>0.517090820876756</v>
      </c>
      <c r="B113" s="0" t="e">
        <f aca="false">(D113&amp;E113&amp;F113&amp;G113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113&amp;#REF!&amp;#REF!&amp;#REF!&amp;#REF!&amp;#REF!&amp;#REF!&amp;#REF!&amp;#REF!&amp;I113&amp;#REF!)</f>
        <v>#REF!</v>
      </c>
      <c r="C113" s="134"/>
      <c r="D113" s="133"/>
      <c r="E113" s="133"/>
      <c r="F113" s="133"/>
      <c r="G113" s="133"/>
      <c r="H113" s="133"/>
      <c r="I113" s="133"/>
    </row>
    <row r="114" customFormat="false" ht="12.75" hidden="false" customHeight="false" outlineLevel="0" collapsed="false">
      <c r="A114" s="0" t="n">
        <v>0.513982700601162</v>
      </c>
      <c r="B114" s="0" t="e">
        <f aca="false">(D114&amp;E114&amp;F114&amp;G114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114&amp;#REF!&amp;#REF!&amp;#REF!&amp;#REF!&amp;#REF!&amp;#REF!&amp;#REF!&amp;#REF!&amp;I114&amp;#REF!)</f>
        <v>#REF!</v>
      </c>
      <c r="C114" s="134"/>
      <c r="D114" s="133"/>
      <c r="E114" s="133"/>
      <c r="F114" s="133"/>
      <c r="G114" s="133"/>
      <c r="H114" s="133"/>
      <c r="I114" s="133"/>
    </row>
    <row r="115" customFormat="false" ht="12.75" hidden="false" customHeight="false" outlineLevel="0" collapsed="false">
      <c r="A115" s="0" t="n">
        <v>0.510894558059711</v>
      </c>
      <c r="B115" s="0" t="e">
        <f aca="false">(D115&amp;E115&amp;F115&amp;G115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115&amp;#REF!&amp;#REF!&amp;#REF!&amp;#REF!&amp;#REF!&amp;#REF!&amp;#REF!&amp;#REF!&amp;I115&amp;#REF!)</f>
        <v>#REF!</v>
      </c>
      <c r="C115" s="134"/>
      <c r="D115" s="133"/>
      <c r="E115" s="133"/>
      <c r="F115" s="133"/>
      <c r="G115" s="133"/>
      <c r="H115" s="133"/>
      <c r="I115" s="133"/>
    </row>
    <row r="116" customFormat="false" ht="12.75" hidden="false" customHeight="false" outlineLevel="0" collapsed="false">
      <c r="A116" s="0" t="n">
        <v>0.507924926725383</v>
      </c>
      <c r="B116" s="0" t="e">
        <f aca="false">(D116&amp;E116&amp;F116&amp;G116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116&amp;#REF!&amp;#REF!&amp;#REF!&amp;#REF!&amp;#REF!&amp;#REF!&amp;#REF!&amp;#REF!&amp;I116&amp;#REF!)</f>
        <v>#REF!</v>
      </c>
      <c r="C116" s="134"/>
      <c r="D116" s="133"/>
      <c r="E116" s="133"/>
      <c r="F116" s="133"/>
      <c r="G116" s="133"/>
      <c r="H116" s="133"/>
      <c r="I116" s="133"/>
    </row>
    <row r="117" customFormat="false" ht="12.75" hidden="false" customHeight="false" outlineLevel="0" collapsed="false">
      <c r="A117" s="0" t="n">
        <v>0.504875700090974</v>
      </c>
      <c r="B117" s="0" t="e">
        <f aca="false">(D117&amp;E117&amp;F117&amp;G117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117&amp;#REF!&amp;#REF!&amp;#REF!&amp;#REF!&amp;#REF!&amp;#REF!&amp;#REF!&amp;#REF!&amp;I117&amp;#REF!)</f>
        <v>#REF!</v>
      </c>
      <c r="C117" s="134"/>
      <c r="D117" s="133"/>
      <c r="E117" s="133"/>
      <c r="F117" s="133"/>
      <c r="G117" s="133"/>
      <c r="H117" s="133"/>
      <c r="I117" s="133"/>
    </row>
    <row r="118" customFormat="false" ht="12.75" hidden="false" customHeight="false" outlineLevel="0" collapsed="false">
      <c r="A118" s="0" t="n">
        <v>0.501943477856102</v>
      </c>
      <c r="B118" s="0" t="e">
        <f aca="false">(D118&amp;E118&amp;F118&amp;G118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118&amp;#REF!&amp;#REF!&amp;#REF!&amp;#REF!&amp;#REF!&amp;#REF!&amp;#REF!&amp;#REF!&amp;I118&amp;#REF!)</f>
        <v>#REF!</v>
      </c>
      <c r="C118" s="134"/>
      <c r="D118" s="133"/>
      <c r="E118" s="133"/>
      <c r="F118" s="133"/>
      <c r="G118" s="133"/>
      <c r="H118" s="133"/>
      <c r="I118" s="133"/>
    </row>
    <row r="119" customFormat="false" ht="12.75" hidden="false" customHeight="false" outlineLevel="0" collapsed="false">
      <c r="A119" s="0" t="n">
        <v>0.498932649281552</v>
      </c>
      <c r="B119" s="0" t="e">
        <f aca="false">(D119&amp;E119&amp;F119&amp;G119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119&amp;#REF!&amp;#REF!&amp;#REF!&amp;#REF!&amp;#REF!&amp;#REF!&amp;#REF!&amp;#REF!&amp;I119&amp;#REF!)</f>
        <v>#REF!</v>
      </c>
      <c r="C119" s="134"/>
      <c r="D119" s="133"/>
      <c r="E119" s="133"/>
      <c r="F119" s="133"/>
      <c r="G119" s="133"/>
      <c r="H119" s="133"/>
      <c r="I119" s="133"/>
    </row>
    <row r="120" customFormat="false" ht="12.75" hidden="false" customHeight="false" outlineLevel="0" collapsed="false">
      <c r="A120" s="0" t="n">
        <v>0.49594113833771</v>
      </c>
      <c r="B120" s="0" t="e">
        <f aca="false">(D120&amp;E120&amp;F120&amp;G120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120&amp;#REF!&amp;#REF!&amp;#REF!&amp;#REF!&amp;#REF!&amp;#REF!&amp;#REF!&amp;#REF!&amp;I120&amp;#REF!)</f>
        <v>#REF!</v>
      </c>
      <c r="C120" s="134"/>
      <c r="D120" s="133"/>
      <c r="E120" s="133"/>
      <c r="F120" s="133"/>
      <c r="G120" s="133"/>
      <c r="H120" s="133"/>
      <c r="I120" s="133"/>
    </row>
    <row r="121" customFormat="false" ht="12.75" hidden="false" customHeight="false" outlineLevel="0" collapsed="false">
      <c r="A121" s="0" t="n">
        <v>0.493255623436396</v>
      </c>
      <c r="B121" s="0" t="e">
        <f aca="false">(D121&amp;E121&amp;F121&amp;G121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121&amp;#REF!&amp;#REF!&amp;#REF!&amp;#REF!&amp;#REF!&amp;#REF!&amp;#REF!&amp;#REF!&amp;I121&amp;#REF!)</f>
        <v>#REF!</v>
      </c>
      <c r="C121" s="134"/>
      <c r="D121" s="133"/>
      <c r="E121" s="133"/>
      <c r="F121" s="133"/>
      <c r="G121" s="133"/>
      <c r="H121" s="133"/>
      <c r="I121" s="133"/>
    </row>
    <row r="122" customFormat="false" ht="12.75" hidden="false" customHeight="false" outlineLevel="0" collapsed="false">
      <c r="A122" s="0" t="n">
        <v>0.490300517331389</v>
      </c>
      <c r="B122" s="0" t="e">
        <f aca="false">(D122&amp;E122&amp;F122&amp;G122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122&amp;#REF!&amp;#REF!&amp;#REF!&amp;#REF!&amp;#REF!&amp;#REF!&amp;#REF!&amp;#REF!&amp;I122&amp;#REF!)</f>
        <v>#REF!</v>
      </c>
      <c r="C122" s="134"/>
      <c r="D122" s="133"/>
      <c r="E122" s="133"/>
      <c r="F122" s="133"/>
      <c r="G122" s="133"/>
      <c r="H122" s="133"/>
      <c r="I122" s="133"/>
    </row>
    <row r="123" customFormat="false" ht="12.75" hidden="false" customHeight="false" outlineLevel="0" collapsed="false">
      <c r="A123" s="0" t="n">
        <v>0.487458771998025</v>
      </c>
      <c r="B123" s="0" t="e">
        <f aca="false">(D123&amp;E123&amp;F123&amp;G123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123&amp;#REF!&amp;#REF!&amp;#REF!&amp;#REF!&amp;#REF!&amp;#REF!&amp;#REF!&amp;#REF!&amp;I123&amp;#REF!)</f>
        <v>#REF!</v>
      </c>
      <c r="C123" s="134"/>
      <c r="D123" s="133"/>
      <c r="E123" s="133"/>
      <c r="F123" s="133"/>
      <c r="G123" s="133"/>
      <c r="H123" s="133"/>
      <c r="I123" s="133"/>
    </row>
    <row r="124" customFormat="false" ht="12.75" hidden="false" customHeight="false" outlineLevel="0" collapsed="false">
      <c r="A124" s="0" t="n">
        <v>0.484540812902294</v>
      </c>
      <c r="B124" s="0" t="e">
        <f aca="false">(D124&amp;E124&amp;F124&amp;G124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124&amp;#REF!&amp;#REF!&amp;#REF!&amp;#REF!&amp;#REF!&amp;#REF!&amp;#REF!&amp;#REF!&amp;I124&amp;#REF!)</f>
        <v>#REF!</v>
      </c>
      <c r="C124" s="134"/>
      <c r="D124" s="133"/>
      <c r="E124" s="133"/>
      <c r="F124" s="133"/>
      <c r="G124" s="133"/>
      <c r="H124" s="133"/>
      <c r="I124" s="133"/>
    </row>
    <row r="125" customFormat="false" ht="12.75" hidden="false" customHeight="false" outlineLevel="0" collapsed="false">
      <c r="A125" s="0" t="n">
        <v>0.481665985189816</v>
      </c>
      <c r="B125" s="0" t="e">
        <f aca="false">(D125&amp;E125&amp;F125&amp;G125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125&amp;#REF!&amp;#REF!&amp;#REF!&amp;#REF!&amp;#REF!&amp;#REF!&amp;#REF!&amp;#REF!&amp;I125&amp;#REF!)</f>
        <v>#REF!</v>
      </c>
      <c r="C125" s="134"/>
      <c r="D125" s="133"/>
      <c r="E125" s="133"/>
      <c r="F125" s="133"/>
      <c r="G125" s="133"/>
      <c r="H125" s="133"/>
      <c r="I125" s="133"/>
    </row>
    <row r="126" customFormat="false" ht="12.75" hidden="false" customHeight="false" outlineLevel="0" collapsed="false">
      <c r="A126" s="0" t="n">
        <v>0.478695461603436</v>
      </c>
      <c r="B126" s="0" t="e">
        <f aca="false">(D126&amp;E126&amp;F126&amp;G126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126&amp;#REF!&amp;#REF!&amp;#REF!&amp;#REF!&amp;#REF!&amp;#REF!&amp;#REF!&amp;#REF!&amp;I126&amp;#REF!)</f>
        <v>#REF!</v>
      </c>
      <c r="C126" s="134"/>
      <c r="D126" s="133"/>
      <c r="E126" s="133"/>
      <c r="F126" s="133"/>
      <c r="G126" s="133"/>
      <c r="H126" s="133"/>
      <c r="I126" s="133"/>
    </row>
    <row r="127" customFormat="false" ht="12.75" hidden="false" customHeight="false" outlineLevel="0" collapsed="false">
      <c r="A127" s="0" t="n">
        <v>0.475742985678167</v>
      </c>
      <c r="B127" s="0" t="e">
        <f aca="false">(D127&amp;E127&amp;F127&amp;G127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127&amp;#REF!&amp;#REF!&amp;#REF!&amp;#REF!&amp;#REF!&amp;#REF!&amp;#REF!&amp;#REF!&amp;I127&amp;#REF!)</f>
        <v>#REF!</v>
      </c>
      <c r="C127" s="134"/>
      <c r="D127" s="133"/>
      <c r="E127" s="133"/>
      <c r="F127" s="133"/>
      <c r="G127" s="133"/>
      <c r="H127" s="133"/>
      <c r="I127" s="133"/>
    </row>
    <row r="128" customFormat="false" ht="12.75" hidden="false" customHeight="false" outlineLevel="0" collapsed="false">
      <c r="A128" s="0" t="n">
        <v>0.472902833010521</v>
      </c>
      <c r="B128" s="0" t="e">
        <f aca="false">(D128&amp;E128&amp;F128&amp;G128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128&amp;#REF!&amp;#REF!&amp;#REF!&amp;#REF!&amp;#REF!&amp;#REF!&amp;#REF!&amp;#REF!&amp;I128&amp;#REF!)</f>
        <v>#REF!</v>
      </c>
      <c r="C128" s="134"/>
      <c r="D128" s="133"/>
      <c r="E128" s="133"/>
      <c r="F128" s="133"/>
      <c r="G128" s="133"/>
      <c r="H128" s="133"/>
      <c r="I128" s="133"/>
    </row>
    <row r="129" customFormat="false" ht="12.75" hidden="false" customHeight="false" outlineLevel="0" collapsed="false">
      <c r="A129" s="0" t="n">
        <v>0.469985555634762</v>
      </c>
      <c r="B129" s="0" t="e">
        <f aca="false">(D129&amp;E129&amp;F129&amp;G129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129&amp;#REF!&amp;#REF!&amp;#REF!&amp;#REF!&amp;#REF!&amp;#REF!&amp;#REF!&amp;#REF!&amp;I129&amp;#REF!)</f>
        <v>#REF!</v>
      </c>
      <c r="C129" s="134"/>
      <c r="D129" s="133"/>
      <c r="E129" s="133"/>
      <c r="F129" s="133"/>
      <c r="G129" s="133"/>
      <c r="H129" s="133"/>
      <c r="I129" s="133"/>
    </row>
    <row r="130" customFormat="false" ht="12.75" hidden="false" customHeight="false" outlineLevel="0" collapsed="false">
      <c r="A130" s="0" t="n">
        <v>0.467179265587068</v>
      </c>
      <c r="B130" s="0" t="e">
        <f aca="false">(D130&amp;E130&amp;F130&amp;G130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130&amp;#REF!&amp;#REF!&amp;#REF!&amp;#REF!&amp;#REF!&amp;#REF!&amp;#REF!&amp;#REF!&amp;I130&amp;#REF!)</f>
        <v>#REF!</v>
      </c>
      <c r="C130" s="134"/>
      <c r="D130" s="133"/>
      <c r="E130" s="133"/>
      <c r="F130" s="133"/>
      <c r="G130" s="133"/>
      <c r="H130" s="133"/>
      <c r="I130" s="133"/>
    </row>
    <row r="131" customFormat="false" ht="12.75" hidden="false" customHeight="false" outlineLevel="0" collapsed="false">
      <c r="A131" s="0" t="n">
        <v>0.464296773615735</v>
      </c>
      <c r="B131" s="0" t="e">
        <f aca="false">(D131&amp;E131&amp;F131&amp;G131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131&amp;#REF!&amp;#REF!&amp;#REF!&amp;#REF!&amp;#REF!&amp;#REF!&amp;#REF!&amp;#REF!&amp;I131&amp;#REF!)</f>
        <v>#REF!</v>
      </c>
      <c r="C131" s="134"/>
      <c r="D131" s="133"/>
      <c r="E131" s="133"/>
      <c r="F131" s="133"/>
      <c r="G131" s="133"/>
      <c r="H131" s="133"/>
      <c r="I131" s="133"/>
    </row>
    <row r="132" customFormat="false" ht="12.75" hidden="false" customHeight="false" outlineLevel="0" collapsed="false">
      <c r="A132" s="0" t="n">
        <v>0.461431802673887</v>
      </c>
      <c r="B132" s="0" t="e">
        <f aca="false">(D132&amp;E132&amp;F132&amp;G132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132&amp;#REF!&amp;#REF!&amp;#REF!&amp;#REF!&amp;#REF!&amp;#REF!&amp;#REF!&amp;#REF!&amp;I132&amp;#REF!)</f>
        <v>#REF!</v>
      </c>
      <c r="C132" s="134"/>
      <c r="D132" s="133"/>
      <c r="E132" s="133"/>
      <c r="F132" s="133"/>
      <c r="G132" s="133"/>
      <c r="H132" s="133"/>
      <c r="I132" s="133"/>
    </row>
    <row r="133" customFormat="false" ht="12.75" hidden="false" customHeight="false" outlineLevel="0" collapsed="false">
      <c r="A133" s="0" t="n">
        <v>0.458859059459676</v>
      </c>
      <c r="B133" s="0" t="e">
        <f aca="false">(D133&amp;E133&amp;F133&amp;G133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133&amp;#REF!&amp;#REF!&amp;#REF!&amp;#REF!&amp;#REF!&amp;#REF!&amp;#REF!&amp;#REF!&amp;I133&amp;#REF!)</f>
        <v>#REF!</v>
      </c>
      <c r="C133" s="134"/>
      <c r="D133" s="133"/>
      <c r="E133" s="133"/>
      <c r="F133" s="133"/>
      <c r="G133" s="133"/>
      <c r="H133" s="133"/>
      <c r="I133" s="133"/>
    </row>
    <row r="134" customFormat="false" ht="12.75" hidden="false" customHeight="false" outlineLevel="0" collapsed="false">
      <c r="A134" s="0" t="n">
        <v>0.456027145841778</v>
      </c>
      <c r="B134" s="0" t="e">
        <f aca="false">(D134&amp;E134&amp;F134&amp;G134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134&amp;#REF!&amp;#REF!&amp;#REF!&amp;#REF!&amp;#REF!&amp;#REF!&amp;#REF!&amp;#REF!&amp;I134&amp;#REF!)</f>
        <v>#REF!</v>
      </c>
      <c r="C134" s="134"/>
      <c r="D134" s="133"/>
      <c r="E134" s="133"/>
      <c r="F134" s="133"/>
      <c r="G134" s="133"/>
      <c r="H134" s="133"/>
      <c r="I134" s="133"/>
    </row>
    <row r="135" customFormat="false" ht="12.75" hidden="false" customHeight="false" outlineLevel="0" collapsed="false">
      <c r="A135" s="0" t="n">
        <v>0.453302979483987</v>
      </c>
      <c r="B135" s="0" t="e">
        <f aca="false">(D135&amp;E135&amp;F135&amp;G135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135&amp;#REF!&amp;#REF!&amp;#REF!&amp;#REF!&amp;#REF!&amp;#REF!&amp;#REF!&amp;#REF!&amp;I135&amp;#REF!)</f>
        <v>#REF!</v>
      </c>
      <c r="C135" s="134"/>
      <c r="D135" s="133"/>
      <c r="E135" s="133"/>
      <c r="F135" s="133"/>
      <c r="G135" s="133"/>
      <c r="H135" s="133"/>
      <c r="I135" s="133"/>
    </row>
    <row r="136" customFormat="false" ht="12.75" hidden="false" customHeight="false" outlineLevel="0" collapsed="false">
      <c r="A136" s="0" t="n">
        <v>0.450504848974204</v>
      </c>
      <c r="B136" s="0" t="e">
        <f aca="false">(D136&amp;E136&amp;F136&amp;G136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136&amp;#REF!&amp;#REF!&amp;#REF!&amp;#REF!&amp;#REF!&amp;#REF!&amp;#REF!&amp;#REF!&amp;I136&amp;#REF!)</f>
        <v>#REF!</v>
      </c>
      <c r="C136" s="134"/>
      <c r="D136" s="133"/>
      <c r="E136" s="133"/>
      <c r="F136" s="133"/>
      <c r="G136" s="133"/>
      <c r="H136" s="133"/>
      <c r="I136" s="133"/>
    </row>
    <row r="137" customFormat="false" ht="12.75" hidden="false" customHeight="false" outlineLevel="0" collapsed="false">
      <c r="A137" s="0" t="n">
        <v>0.447813183387692</v>
      </c>
      <c r="B137" s="0" t="e">
        <f aca="false">(D137&amp;E137&amp;F137&amp;G137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137&amp;#REF!&amp;#REF!&amp;#REF!&amp;#REF!&amp;#REF!&amp;#REF!&amp;#REF!&amp;#REF!&amp;I137&amp;#REF!)</f>
        <v>#REF!</v>
      </c>
      <c r="C137" s="134"/>
      <c r="D137" s="133"/>
      <c r="E137" s="133"/>
      <c r="F137" s="133"/>
      <c r="G137" s="133"/>
      <c r="H137" s="133"/>
      <c r="I137" s="133"/>
    </row>
    <row r="138" customFormat="false" ht="12.75" hidden="false" customHeight="false" outlineLevel="0" collapsed="false">
      <c r="A138" s="0" t="n">
        <v>0.445048439189562</v>
      </c>
      <c r="B138" s="0" t="e">
        <f aca="false">(D138&amp;E138&amp;F138&amp;G138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138&amp;#REF!&amp;#REF!&amp;#REF!&amp;#REF!&amp;#REF!&amp;#REF!&amp;#REF!&amp;#REF!&amp;I138&amp;#REF!)</f>
        <v>#REF!</v>
      </c>
      <c r="C138" s="134"/>
      <c r="D138" s="133"/>
      <c r="E138" s="133"/>
      <c r="F138" s="133"/>
      <c r="G138" s="133"/>
      <c r="H138" s="133"/>
      <c r="I138" s="133"/>
    </row>
    <row r="139" customFormat="false" ht="12.75" hidden="false" customHeight="false" outlineLevel="0" collapsed="false">
      <c r="A139" s="0" t="n">
        <v>0.442300511212284</v>
      </c>
      <c r="B139" s="0" t="e">
        <f aca="false">(D139&amp;E139&amp;F139&amp;G139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139&amp;#REF!&amp;#REF!&amp;#REF!&amp;#REF!&amp;#REF!&amp;#REF!&amp;#REF!&amp;#REF!&amp;I139&amp;#REF!)</f>
        <v>#REF!</v>
      </c>
      <c r="C139" s="134"/>
      <c r="D139" s="133"/>
      <c r="E139" s="133"/>
      <c r="F139" s="133"/>
      <c r="G139" s="133"/>
      <c r="H139" s="133"/>
      <c r="I139" s="133"/>
    </row>
    <row r="140" customFormat="false" ht="12.75" hidden="false" customHeight="false" outlineLevel="0" collapsed="false">
      <c r="A140" s="0" t="n">
        <v>0.439657142504923</v>
      </c>
      <c r="B140" s="0" t="e">
        <f aca="false">(D140&amp;E140&amp;F140&amp;G140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140&amp;#REF!&amp;#REF!&amp;#REF!&amp;#REF!&amp;#REF!&amp;#REF!&amp;#REF!&amp;#REF!&amp;I140&amp;#REF!)</f>
        <v>#REF!</v>
      </c>
      <c r="C140" s="134"/>
      <c r="D140" s="133"/>
      <c r="E140" s="133"/>
      <c r="F140" s="133"/>
      <c r="G140" s="133"/>
      <c r="H140" s="133"/>
      <c r="I140" s="133"/>
    </row>
    <row r="141" customFormat="false" ht="12.75" hidden="false" customHeight="false" outlineLevel="0" collapsed="false">
      <c r="A141" s="0" t="n">
        <v>0.436942011047893</v>
      </c>
      <c r="B141" s="0" t="e">
        <f aca="false">(D141&amp;E141&amp;F141&amp;G141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141&amp;#REF!&amp;#REF!&amp;#REF!&amp;#REF!&amp;#REF!&amp;#REF!&amp;#REF!&amp;#REF!&amp;I141&amp;#REF!)</f>
        <v>#REF!</v>
      </c>
      <c r="C141" s="134"/>
      <c r="D141" s="133"/>
      <c r="E141" s="133"/>
      <c r="F141" s="133"/>
      <c r="G141" s="133"/>
      <c r="H141" s="133"/>
      <c r="I141" s="133"/>
    </row>
    <row r="142" customFormat="false" ht="12.75" hidden="false" customHeight="false" outlineLevel="0" collapsed="false">
      <c r="A142" s="0" t="n">
        <v>0.434330193882335</v>
      </c>
      <c r="B142" s="0" t="e">
        <f aca="false">(D142&amp;E142&amp;F142&amp;G142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H142&amp;#REF!&amp;#REF!&amp;#REF!&amp;#REF!&amp;#REF!&amp;#REF!&amp;#REF!&amp;#REF!&amp;I142&amp;#REF!)</f>
        <v>#REF!</v>
      </c>
      <c r="C142" s="134"/>
      <c r="D142" s="133"/>
      <c r="E142" s="133"/>
      <c r="F142" s="133"/>
      <c r="G142" s="133"/>
      <c r="H142" s="133"/>
      <c r="I142" s="133"/>
    </row>
    <row r="143" customFormat="false" ht="12.75" hidden="false" customHeight="false" outlineLevel="0" collapsed="false">
      <c r="A143" s="0" t="n">
        <v>0.431647473551181</v>
      </c>
      <c r="B143" s="0" t="e">
        <f aca="false">(D143&amp;E143&amp;F143&amp;G143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3" s="134"/>
      <c r="D143" s="133"/>
      <c r="E143" s="133"/>
      <c r="F143" s="133"/>
      <c r="G143" s="133"/>
    </row>
    <row r="144" customFormat="false" ht="12.75" hidden="false" customHeight="false" outlineLevel="0" collapsed="false">
      <c r="A144" s="0" t="n">
        <v>0.428981078182714</v>
      </c>
      <c r="B144" s="0" t="e">
        <f aca="false">(D144&amp;E144&amp;F144&amp;G144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4" s="134"/>
      <c r="D144" s="133"/>
      <c r="E144" s="133"/>
      <c r="F144" s="133"/>
      <c r="G144" s="133"/>
    </row>
    <row r="145" customFormat="false" ht="12.75" hidden="false" customHeight="false" outlineLevel="0" collapsed="false">
      <c r="A145" s="0" t="n">
        <v>0.426501400779305</v>
      </c>
      <c r="B145" s="0" t="e">
        <f aca="false">(D145&amp;E145&amp;F145&amp;G145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5" s="134"/>
      <c r="D145" s="133"/>
      <c r="E145" s="133"/>
      <c r="F145" s="133"/>
      <c r="G145" s="133"/>
    </row>
    <row r="146" customFormat="false" ht="12.75" hidden="false" customHeight="false" outlineLevel="0" collapsed="false">
      <c r="A146" s="0" t="n">
        <v>0.423866324787971</v>
      </c>
      <c r="B146" s="0" t="e">
        <f aca="false">(D146&amp;E146&amp;F146&amp;G146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6" s="134"/>
      <c r="D146" s="133"/>
      <c r="E146" s="133"/>
      <c r="F146" s="133"/>
      <c r="G146" s="133"/>
    </row>
    <row r="147" customFormat="false" ht="12.75" hidden="false" customHeight="false" outlineLevel="0" collapsed="false">
      <c r="A147" s="0" t="n">
        <v>0.421331523974395</v>
      </c>
      <c r="B147" s="0" t="e">
        <f aca="false">(D147&amp;E147&amp;F147&amp;G147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7" s="134"/>
      <c r="D147" s="133"/>
      <c r="E147" s="133"/>
      <c r="F147" s="133"/>
      <c r="G147" s="133"/>
    </row>
    <row r="148" customFormat="false" ht="12.75" hidden="false" customHeight="false" outlineLevel="0" collapsed="false">
      <c r="A148" s="0" t="n">
        <v>0.418727918056356</v>
      </c>
      <c r="B148" s="0" t="e">
        <f aca="false">(D148&amp;E148&amp;F148&amp;G148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8" s="134"/>
      <c r="D148" s="133"/>
      <c r="E148" s="133"/>
      <c r="F148" s="133"/>
      <c r="G148" s="133"/>
    </row>
    <row r="149" customFormat="false" ht="12.75" hidden="false" customHeight="false" outlineLevel="0" collapsed="false">
      <c r="A149" s="0" t="n">
        <v>0.416223392569655</v>
      </c>
      <c r="B149" s="0" t="e">
        <f aca="false">(D149&amp;E149&amp;F149&amp;G149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9" s="134"/>
      <c r="D149" s="133"/>
      <c r="E149" s="133"/>
      <c r="F149" s="133"/>
      <c r="G149" s="133"/>
    </row>
    <row r="150" customFormat="false" ht="12.75" hidden="false" customHeight="false" outlineLevel="0" collapsed="false">
      <c r="A150" s="0" t="n">
        <v>0.41365088666952</v>
      </c>
      <c r="B150" s="0" t="e">
        <f aca="false">(D150&amp;E150&amp;F150&amp;G150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0" s="134"/>
      <c r="D150" s="133"/>
      <c r="E150" s="133"/>
      <c r="F150" s="133"/>
      <c r="G150" s="133"/>
    </row>
    <row r="151" customFormat="false" ht="12.75" hidden="false" customHeight="false" outlineLevel="0" collapsed="false">
      <c r="A151" s="0" t="n">
        <v>0.41109404525372</v>
      </c>
      <c r="B151" s="0" t="e">
        <f aca="false">(D151&amp;E151&amp;F151&amp;G151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1" s="134"/>
      <c r="D151" s="133"/>
      <c r="E151" s="133"/>
      <c r="F151" s="133"/>
      <c r="G151" s="133"/>
    </row>
    <row r="152" customFormat="false" ht="12.75" hidden="false" customHeight="false" outlineLevel="0" collapsed="false">
      <c r="A152" s="0" t="n">
        <v>0.40863450881268</v>
      </c>
      <c r="B152" s="0" t="e">
        <f aca="false">(D152&amp;E152&amp;F152&amp;G152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2" s="134"/>
      <c r="D152" s="133"/>
      <c r="E152" s="133"/>
      <c r="F152" s="133"/>
      <c r="G152" s="133"/>
    </row>
    <row r="153" customFormat="false" ht="12.75" hidden="false" customHeight="false" outlineLevel="0" collapsed="false">
      <c r="A153" s="0" t="n">
        <v>0.406108217380452</v>
      </c>
      <c r="B153" s="0" t="e">
        <f aca="false">(D153&amp;E153&amp;F153&amp;G153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3" s="134"/>
      <c r="D153" s="133"/>
      <c r="E153" s="133"/>
      <c r="F153" s="133"/>
      <c r="G153" s="133"/>
    </row>
    <row r="154" customFormat="false" ht="12.75" hidden="false" customHeight="false" outlineLevel="0" collapsed="false">
      <c r="A154" s="0" t="n">
        <v>0.403678071023108</v>
      </c>
      <c r="B154" s="0" t="e">
        <f aca="false">(D154&amp;E154&amp;F154&amp;G154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4" s="134"/>
      <c r="D154" s="133"/>
      <c r="E154" s="133"/>
      <c r="F154" s="133"/>
      <c r="G154" s="133"/>
    </row>
    <row r="155" customFormat="false" ht="12.75" hidden="false" customHeight="false" outlineLevel="0" collapsed="false">
      <c r="A155" s="0" t="n">
        <v>0.401181970165305</v>
      </c>
      <c r="B155" s="0" t="e">
        <f aca="false">(D155&amp;E155&amp;F155&amp;G155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5" s="134"/>
      <c r="D155" s="133"/>
      <c r="E155" s="133"/>
      <c r="F155" s="133"/>
      <c r="G155" s="133"/>
    </row>
    <row r="156" customFormat="false" ht="12.75" hidden="false" customHeight="false" outlineLevel="0" collapsed="false">
      <c r="A156" s="0" t="n">
        <v>0.398701075656766</v>
      </c>
      <c r="B156" s="0" t="e">
        <f aca="false">(D156&amp;E156&amp;F156&amp;G156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6" s="134"/>
      <c r="D156" s="133"/>
      <c r="E156" s="133"/>
      <c r="F156" s="133"/>
      <c r="G156" s="133"/>
    </row>
    <row r="157" customFormat="false" ht="12.75" hidden="false" customHeight="false" outlineLevel="0" collapsed="false">
      <c r="A157" s="0" t="n">
        <v>0.396473262019667</v>
      </c>
      <c r="B157" s="0" t="e">
        <f aca="false">(D157&amp;E157&amp;F157&amp;G157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7" s="134"/>
      <c r="D157" s="133"/>
      <c r="E157" s="133"/>
      <c r="F157" s="133"/>
      <c r="G157" s="133"/>
    </row>
    <row r="158" customFormat="false" ht="12.75" hidden="false" customHeight="false" outlineLevel="0" collapsed="false">
      <c r="A158" s="0" t="n">
        <v>0.39402105709625</v>
      </c>
      <c r="B158" s="0" t="e">
        <f aca="false">(D158&amp;E158&amp;F158&amp;G158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8" s="134"/>
      <c r="D158" s="133"/>
      <c r="E158" s="133"/>
      <c r="F158" s="133"/>
      <c r="G158" s="133"/>
    </row>
    <row r="159" customFormat="false" ht="12.75" hidden="false" customHeight="false" outlineLevel="0" collapsed="false">
      <c r="A159" s="0" t="n">
        <v>0.391662184243123</v>
      </c>
      <c r="B159" s="0" t="e">
        <f aca="false">(D159&amp;E159&amp;F159&amp;G159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9" s="134"/>
      <c r="D159" s="133"/>
      <c r="E159" s="133"/>
      <c r="F159" s="133"/>
      <c r="G159" s="133"/>
    </row>
    <row r="160" customFormat="false" ht="12.75" hidden="false" customHeight="false" outlineLevel="0" collapsed="false">
      <c r="A160" s="0" t="n">
        <v>0.389239298004115</v>
      </c>
      <c r="B160" s="0" t="e">
        <f aca="false">(D160&amp;E160&amp;F160&amp;G160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0" s="134"/>
      <c r="D160" s="133"/>
      <c r="E160" s="133"/>
      <c r="F160" s="133"/>
      <c r="G160" s="133"/>
    </row>
    <row r="161" customFormat="false" ht="12.75" hidden="false" customHeight="false" outlineLevel="0" collapsed="false">
      <c r="A161" s="0" t="n">
        <v>0.386908630572598</v>
      </c>
      <c r="B161" s="0" t="e">
        <f aca="false">(D161&amp;E161&amp;F161&amp;G161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1" s="134"/>
      <c r="D161" s="133"/>
      <c r="E161" s="133"/>
      <c r="F161" s="133"/>
      <c r="G161" s="133"/>
    </row>
    <row r="162" customFormat="false" ht="12.75" hidden="false" customHeight="false" outlineLevel="0" collapsed="false">
      <c r="A162" s="0" t="n">
        <v>0.384514717864523</v>
      </c>
      <c r="B162" s="0" t="e">
        <f aca="false">(D162&amp;E162&amp;F162&amp;G162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2" s="134"/>
      <c r="D162" s="133"/>
      <c r="E162" s="133"/>
      <c r="F162" s="133"/>
      <c r="G162" s="133"/>
    </row>
    <row r="163" customFormat="false" ht="12.75" hidden="false" customHeight="false" outlineLevel="0" collapsed="false">
      <c r="A163" s="0" t="n">
        <v>0.382135398419335</v>
      </c>
      <c r="B163" s="0" t="e">
        <f aca="false">(D163&amp;E163&amp;F163&amp;G163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3" s="134"/>
      <c r="D163" s="133"/>
      <c r="E163" s="133"/>
      <c r="F163" s="133"/>
      <c r="G163" s="133"/>
    </row>
    <row r="164" customFormat="false" ht="12.75" hidden="false" customHeight="false" outlineLevel="0" collapsed="false">
      <c r="A164" s="0" t="n">
        <v>0.37984664344239</v>
      </c>
      <c r="B164" s="0" t="e">
        <f aca="false">(D164&amp;E164&amp;F164&amp;G164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4" s="134"/>
      <c r="D164" s="133"/>
      <c r="E164" s="133"/>
      <c r="F164" s="133"/>
      <c r="G164" s="133"/>
    </row>
    <row r="165" customFormat="false" ht="12.75" hidden="false" customHeight="false" outlineLevel="0" collapsed="false">
      <c r="A165" s="0" t="n">
        <v>0.37749578451588</v>
      </c>
      <c r="B165" s="0" t="e">
        <f aca="false">(D165&amp;E165&amp;F165&amp;G165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5" s="134"/>
      <c r="D165" s="133"/>
      <c r="E165" s="133"/>
      <c r="F165" s="133"/>
      <c r="G165" s="133"/>
    </row>
    <row r="166" customFormat="false" ht="12.75" hidden="false" customHeight="false" outlineLevel="0" collapsed="false">
      <c r="A166" s="0" t="n">
        <v>0.375234409301821</v>
      </c>
      <c r="B166" s="0" t="e">
        <f aca="false">(D166&amp;E166&amp;F166&amp;G166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6" s="134"/>
      <c r="D166" s="133"/>
      <c r="E166" s="133"/>
      <c r="F166" s="133"/>
      <c r="G166" s="133"/>
    </row>
    <row r="167" customFormat="false" ht="12.75" hidden="false" customHeight="false" outlineLevel="0" collapsed="false">
      <c r="A167" s="0" t="n">
        <v>0.37291167568203</v>
      </c>
      <c r="B167" s="0" t="e">
        <f aca="false">(D167&amp;E167&amp;F167&amp;G167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7" s="134"/>
      <c r="D167" s="133"/>
      <c r="E167" s="133"/>
      <c r="F167" s="133"/>
      <c r="G167" s="133"/>
    </row>
    <row r="168" customFormat="false" ht="12.75" hidden="false" customHeight="false" outlineLevel="0" collapsed="false">
      <c r="A168" s="0" t="n">
        <v>0.370603108033939</v>
      </c>
      <c r="B168" s="0" t="e">
        <f aca="false">(D168&amp;E168&amp;F168&amp;G168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8" s="134"/>
      <c r="D168" s="133"/>
      <c r="E168" s="133"/>
      <c r="F168" s="133"/>
      <c r="G168" s="133"/>
    </row>
    <row r="169" customFormat="false" ht="12.75" hidden="false" customHeight="false" outlineLevel="0" collapsed="false">
      <c r="A169" s="0" t="n">
        <v>0.368530055347422</v>
      </c>
      <c r="B169" s="0" t="e">
        <f aca="false">(D169&amp;E169&amp;F169&amp;G169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9" s="134"/>
      <c r="D169" s="133"/>
      <c r="E169" s="133"/>
      <c r="F169" s="133"/>
      <c r="G169" s="133"/>
    </row>
    <row r="170" customFormat="false" ht="12.75" hidden="false" customHeight="false" outlineLevel="0" collapsed="false">
      <c r="A170" s="0" t="n">
        <v>0.366248214150786</v>
      </c>
      <c r="B170" s="0" t="e">
        <f aca="false">(D170&amp;E170&amp;F170&amp;G170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0" s="134"/>
      <c r="D170" s="133"/>
      <c r="E170" s="133"/>
      <c r="F170" s="133"/>
      <c r="G170" s="133"/>
    </row>
    <row r="171" customFormat="false" ht="12.75" hidden="false" customHeight="false" outlineLevel="0" collapsed="false">
      <c r="A171" s="0" t="n">
        <v>0.364053235665491</v>
      </c>
      <c r="B171" s="0" t="e">
        <f aca="false">(D171&amp;E171&amp;F171&amp;G171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1" s="134"/>
      <c r="D171" s="133"/>
      <c r="E171" s="133"/>
      <c r="F171" s="133"/>
      <c r="G171" s="133"/>
    </row>
    <row r="172" customFormat="false" ht="12.75" hidden="false" customHeight="false" outlineLevel="0" collapsed="false">
      <c r="A172" s="0" t="n">
        <v>0.361798706605111</v>
      </c>
      <c r="B172" s="0" t="e">
        <f aca="false">(D172&amp;E172&amp;F172&amp;G172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2" s="134"/>
      <c r="D172" s="133"/>
      <c r="E172" s="133"/>
      <c r="F172" s="133"/>
      <c r="G172" s="133"/>
    </row>
    <row r="173" customFormat="false" ht="12.75" hidden="false" customHeight="false" outlineLevel="0" collapsed="false">
      <c r="A173" s="0" t="n">
        <v>0.359630003004482</v>
      </c>
      <c r="B173" s="0" t="e">
        <f aca="false">(D173&amp;E173&amp;F173&amp;G173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3" s="134"/>
      <c r="D173" s="133"/>
      <c r="E173" s="133"/>
      <c r="F173" s="133"/>
      <c r="G173" s="133"/>
    </row>
    <row r="174" customFormat="false" ht="12.75" hidden="false" customHeight="false" outlineLevel="0" collapsed="false">
      <c r="A174" s="0" t="n">
        <v>0.35740246417988</v>
      </c>
      <c r="B174" s="0" t="e">
        <f aca="false">(D174&amp;E174&amp;F174&amp;G174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4" s="134"/>
      <c r="D174" s="133"/>
      <c r="E174" s="133"/>
      <c r="F174" s="133"/>
      <c r="G174" s="133"/>
    </row>
    <row r="175" customFormat="false" ht="12.75" hidden="false" customHeight="false" outlineLevel="0" collapsed="false">
      <c r="A175" s="0" t="n">
        <v>0.355188519540341</v>
      </c>
      <c r="B175" s="0" t="e">
        <f aca="false">(D175&amp;E175&amp;F175&amp;G175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5" s="134"/>
      <c r="D175" s="133"/>
      <c r="E175" s="133"/>
      <c r="F175" s="133"/>
      <c r="G175" s="133"/>
    </row>
    <row r="176" customFormat="false" ht="12.75" hidden="false" customHeight="false" outlineLevel="0" collapsed="false">
      <c r="A176" s="0" t="n">
        <v>0.35305885900248</v>
      </c>
      <c r="B176" s="0" t="e">
        <f aca="false">(D176&amp;E176&amp;F176&amp;G176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6" s="134"/>
      <c r="D176" s="133"/>
      <c r="E176" s="133"/>
      <c r="F176" s="133"/>
      <c r="G176" s="133"/>
    </row>
    <row r="177" customFormat="false" ht="12.75" hidden="false" customHeight="false" outlineLevel="0" collapsed="false">
      <c r="A177" s="0" t="n">
        <v>0.350871426156461</v>
      </c>
      <c r="B177" s="0" t="e">
        <f aca="false">(D177&amp;E177&amp;F177&amp;G177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7" s="134"/>
      <c r="D177" s="133"/>
      <c r="E177" s="133"/>
      <c r="F177" s="133"/>
      <c r="G177" s="133"/>
    </row>
    <row r="178" customFormat="false" ht="12.75" hidden="false" customHeight="false" outlineLevel="0" collapsed="false">
      <c r="A178" s="0" t="n">
        <v>0.348767270482607</v>
      </c>
      <c r="B178" s="0" t="e">
        <f aca="false">(D178&amp;E178&amp;F178&amp;G178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8" s="134"/>
      <c r="D178" s="133"/>
      <c r="E178" s="133"/>
      <c r="F178" s="133"/>
      <c r="G178" s="133"/>
    </row>
    <row r="179" customFormat="false" ht="12.75" hidden="false" customHeight="false" outlineLevel="0" collapsed="false">
      <c r="A179" s="0" t="n">
        <v>0.346606036812304</v>
      </c>
      <c r="B179" s="0" t="e">
        <f aca="false">(D179&amp;E179&amp;F179&amp;G179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9" s="134"/>
      <c r="D179" s="133"/>
      <c r="E179" s="133"/>
      <c r="F179" s="133"/>
      <c r="G179" s="133"/>
    </row>
    <row r="180" customFormat="false" ht="12.75" hidden="false" customHeight="false" outlineLevel="0" collapsed="false">
      <c r="A180" s="0" t="n">
        <v>0.344457998836377</v>
      </c>
      <c r="B180" s="0" t="e">
        <f aca="false">(D180&amp;E180&amp;F180&amp;G180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0" s="134"/>
      <c r="D180" s="133"/>
      <c r="E180" s="133"/>
      <c r="F180" s="133"/>
      <c r="G180" s="133"/>
    </row>
    <row r="181" customFormat="false" ht="12.75" hidden="false" customHeight="false" outlineLevel="0" collapsed="false">
      <c r="A181" s="0" t="n">
        <v>0.342529111489573</v>
      </c>
      <c r="B181" s="0" t="e">
        <f aca="false">(D181&amp;E181&amp;F181&amp;G181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1" s="134"/>
      <c r="D181" s="133"/>
      <c r="E181" s="133"/>
      <c r="F181" s="133"/>
      <c r="G181" s="133"/>
    </row>
    <row r="182" customFormat="false" ht="12.75" hidden="false" customHeight="false" outlineLevel="0" collapsed="false">
      <c r="A182" s="0" t="n">
        <v>0.34040596912539</v>
      </c>
      <c r="B182" s="0" t="e">
        <f aca="false">(D182&amp;E182&amp;F182&amp;G182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2" s="134"/>
      <c r="D182" s="133"/>
      <c r="E182" s="133"/>
      <c r="F182" s="133"/>
      <c r="G182" s="133"/>
    </row>
    <row r="183" customFormat="false" ht="12.75" hidden="false" customHeight="false" outlineLevel="0" collapsed="false">
      <c r="A183" s="0" t="n">
        <v>0.338363662030317</v>
      </c>
      <c r="B183" s="0" t="e">
        <f aca="false">(D183&amp;E183&amp;F183&amp;G183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3" s="134"/>
      <c r="D183" s="133"/>
      <c r="E183" s="133"/>
      <c r="F183" s="133"/>
      <c r="G183" s="133"/>
    </row>
    <row r="184" customFormat="false" ht="12.75" hidden="false" customHeight="false" outlineLevel="0" collapsed="false">
      <c r="A184" s="0" t="n">
        <v>0.336265960499468</v>
      </c>
      <c r="B184" s="0" t="e">
        <f aca="false">(D184&amp;E184&amp;F184&amp;G184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4" s="134"/>
      <c r="D184" s="133"/>
      <c r="E184" s="133"/>
      <c r="F184" s="133"/>
      <c r="G184" s="133"/>
    </row>
    <row r="185" customFormat="false" ht="12.75" hidden="false" customHeight="false" outlineLevel="0" collapsed="false">
      <c r="A185" s="0" t="n">
        <v>0.334248127886583</v>
      </c>
      <c r="B185" s="0" t="e">
        <f aca="false">(D185&amp;E185&amp;F185&amp;G185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5" s="134"/>
      <c r="D185" s="133"/>
      <c r="E185" s="133"/>
      <c r="F185" s="133"/>
      <c r="G185" s="133"/>
    </row>
    <row r="186" customFormat="false" ht="12.75" hidden="false" customHeight="false" outlineLevel="0" collapsed="false">
      <c r="A186" s="0" t="n">
        <v>0.332175567000041</v>
      </c>
      <c r="B186" s="0" t="e">
        <f aca="false">(D186&amp;E186&amp;F186&amp;G186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6" s="134"/>
      <c r="D186" s="133"/>
      <c r="E186" s="133"/>
      <c r="F186" s="133"/>
      <c r="G186" s="133"/>
    </row>
    <row r="187" customFormat="false" ht="12.75" hidden="false" customHeight="false" outlineLevel="0" collapsed="false">
      <c r="A187" s="0" t="n">
        <v>0.330115668583249</v>
      </c>
      <c r="B187" s="0" t="e">
        <f aca="false">(D187&amp;E187&amp;F187&amp;G187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7" s="134"/>
      <c r="D187" s="133"/>
      <c r="E187" s="133"/>
      <c r="F187" s="133"/>
      <c r="G187" s="133"/>
    </row>
    <row r="188" customFormat="false" ht="12.75" hidden="false" customHeight="false" outlineLevel="0" collapsed="false">
      <c r="A188" s="0" t="n">
        <v>0.32813420310917</v>
      </c>
      <c r="B188" s="0" t="e">
        <f aca="false">(D188&amp;E188&amp;F188&amp;G188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8" s="134"/>
      <c r="D188" s="133"/>
      <c r="E188" s="133"/>
      <c r="F188" s="133"/>
      <c r="G188" s="133"/>
    </row>
    <row r="189" customFormat="false" ht="12.75" hidden="false" customHeight="false" outlineLevel="0" collapsed="false">
      <c r="A189" s="0" t="n">
        <v>0.326098999172018</v>
      </c>
      <c r="B189" s="0" t="e">
        <f aca="false">(D189&amp;E189&amp;F189&amp;G189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9" s="134"/>
      <c r="D189" s="133"/>
      <c r="E189" s="133"/>
      <c r="F189" s="133"/>
      <c r="G189" s="133"/>
    </row>
    <row r="190" customFormat="false" ht="12.75" hidden="false" customHeight="false" outlineLevel="0" collapsed="false">
      <c r="A190" s="0" t="n">
        <v>0.324141290108043</v>
      </c>
      <c r="B190" s="0" t="e">
        <f aca="false">(D190&amp;E190&amp;F190&amp;G190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0" s="134"/>
      <c r="D190" s="133"/>
      <c r="E190" s="133"/>
      <c r="F190" s="133"/>
      <c r="G190" s="133"/>
    </row>
    <row r="191" customFormat="false" ht="12.75" hidden="false" customHeight="false" outlineLevel="0" collapsed="false">
      <c r="A191" s="0" t="n">
        <v>0.322130489128259</v>
      </c>
      <c r="B191" s="0" t="e">
        <f aca="false">(D191&amp;E191&amp;F191&amp;G191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1" s="134"/>
      <c r="D191" s="133"/>
      <c r="E191" s="133"/>
      <c r="F191" s="133"/>
      <c r="G191" s="133"/>
    </row>
    <row r="192" customFormat="false" ht="12.75" hidden="false" customHeight="false" outlineLevel="0" collapsed="false">
      <c r="A192" s="0" t="n">
        <v>0.320131979017715</v>
      </c>
      <c r="B192" s="0" t="e">
        <f aca="false">(D192&amp;E192&amp;F192&amp;G192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2" s="134"/>
      <c r="D192" s="133"/>
      <c r="E192" s="133"/>
      <c r="F192" s="133"/>
      <c r="G192" s="133"/>
    </row>
    <row r="193" customFormat="false" ht="12.75" hidden="false" customHeight="false" outlineLevel="0" collapsed="false">
      <c r="A193" s="0" t="n">
        <v>0.318273466517955</v>
      </c>
      <c r="B193" s="0" t="e">
        <f aca="false">(D193&amp;E193&amp;F193&amp;G193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3" s="134"/>
      <c r="D193" s="133"/>
      <c r="E193" s="133"/>
      <c r="F193" s="133"/>
      <c r="G193" s="133"/>
    </row>
    <row r="194" customFormat="false" ht="12.75" hidden="false" customHeight="false" outlineLevel="0" collapsed="false">
      <c r="A194" s="0" t="n">
        <v>0.316298535430525</v>
      </c>
      <c r="B194" s="0" t="e">
        <f aca="false">(D194&amp;E194&amp;F194&amp;G194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4" s="134"/>
      <c r="D194" s="133"/>
      <c r="E194" s="133"/>
      <c r="F194" s="133"/>
      <c r="G194" s="133"/>
    </row>
    <row r="195" customFormat="false" ht="12.75" hidden="false" customHeight="false" outlineLevel="0" collapsed="false">
      <c r="A195" s="0" t="n">
        <v>0.314398809515406</v>
      </c>
      <c r="B195" s="0" t="e">
        <f aca="false">(D195&amp;E195&amp;F195&amp;G195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5" s="134"/>
      <c r="D195" s="133"/>
      <c r="E195" s="133"/>
      <c r="F195" s="133"/>
      <c r="G195" s="133"/>
    </row>
    <row r="196" customFormat="false" ht="12.75" hidden="false" customHeight="false" outlineLevel="0" collapsed="false">
      <c r="A196" s="0" t="n">
        <v>0.312447569617853</v>
      </c>
      <c r="B196" s="0" t="e">
        <f aca="false">(D196&amp;E196&amp;F196&amp;G196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6" s="134"/>
      <c r="D196" s="133"/>
      <c r="E196" s="133"/>
      <c r="F196" s="133"/>
      <c r="G196" s="133"/>
    </row>
    <row r="197" customFormat="false" ht="12.75" hidden="false" customHeight="false" outlineLevel="0" collapsed="false">
      <c r="A197" s="0" t="n">
        <v>0.310570634844153</v>
      </c>
      <c r="B197" s="0" t="e">
        <f aca="false">(D197&amp;E197&amp;F197&amp;G197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7" s="134"/>
      <c r="D197" s="133"/>
      <c r="E197" s="133"/>
      <c r="F197" s="133"/>
      <c r="G197" s="133"/>
    </row>
    <row r="198" customFormat="false" ht="12.75" hidden="false" customHeight="false" outlineLevel="0" collapsed="false">
      <c r="A198" s="0" t="n">
        <v>0.308642806271437</v>
      </c>
      <c r="B198" s="0" t="e">
        <f aca="false">(D198&amp;E198&amp;F198&amp;G198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8" s="134"/>
      <c r="D198" s="133"/>
      <c r="E198" s="133"/>
      <c r="F198" s="133"/>
      <c r="G198" s="133"/>
    </row>
    <row r="199" customFormat="false" ht="12.75" hidden="false" customHeight="false" outlineLevel="0" collapsed="false">
      <c r="A199" s="0" t="n">
        <v>0.306726769048294</v>
      </c>
      <c r="B199" s="0" t="e">
        <f aca="false">(D199&amp;E199&amp;F199&amp;G199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9" s="134"/>
      <c r="D199" s="133"/>
      <c r="E199" s="133"/>
      <c r="F199" s="133"/>
      <c r="G199" s="133"/>
    </row>
    <row r="200" customFormat="false" ht="12.75" hidden="false" customHeight="false" outlineLevel="0" collapsed="false">
      <c r="A200" s="0" t="n">
        <v>0.304883699520989</v>
      </c>
      <c r="B200" s="0" t="e">
        <f aca="false">(D200&amp;E200&amp;F200&amp;G200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0" s="134"/>
      <c r="D200" s="133"/>
      <c r="E200" s="133"/>
      <c r="F200" s="133"/>
      <c r="G200" s="133"/>
    </row>
    <row r="201" customFormat="false" ht="12.75" hidden="false" customHeight="false" outlineLevel="0" collapsed="false">
      <c r="A201" s="0" t="n">
        <v>0.302990657672425</v>
      </c>
      <c r="B201" s="0" t="e">
        <f aca="false">(D201&amp;E201&amp;F201&amp;G201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1" s="134"/>
      <c r="D201" s="133"/>
      <c r="E201" s="133"/>
      <c r="F201" s="133"/>
      <c r="G201" s="133"/>
    </row>
    <row r="202" customFormat="false" ht="12.75" hidden="false" customHeight="false" outlineLevel="0" collapsed="false">
      <c r="A202" s="0" t="n">
        <v>0.301169709842479</v>
      </c>
      <c r="B202" s="0" t="e">
        <f aca="false">(D202&amp;E202&amp;F202&amp;G202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2" s="134"/>
      <c r="D202" s="133"/>
      <c r="E202" s="133"/>
      <c r="F202" s="133"/>
      <c r="G202" s="133"/>
    </row>
    <row r="203" customFormat="false" ht="12.75" hidden="false" customHeight="false" outlineLevel="0" collapsed="false">
      <c r="A203" s="0" t="n">
        <v>0.299299391592951</v>
      </c>
      <c r="B203" s="0" t="e">
        <f aca="false">(D203&amp;E203&amp;F203&amp;G203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3" s="134"/>
      <c r="D203" s="133"/>
      <c r="E203" s="133"/>
      <c r="F203" s="133"/>
      <c r="G203" s="133"/>
    </row>
    <row r="204" customFormat="false" ht="12.75" hidden="false" customHeight="false" outlineLevel="0" collapsed="false">
      <c r="A204" s="0" t="n">
        <v>0.297440518263469</v>
      </c>
      <c r="B204" s="0" t="e">
        <f aca="false">(D204&amp;E204&amp;F204&amp;G204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4" s="134"/>
      <c r="D204" s="133"/>
      <c r="E204" s="133"/>
      <c r="F204" s="133"/>
      <c r="G204" s="133"/>
    </row>
    <row r="205" customFormat="false" ht="12.75" hidden="false" customHeight="false" outlineLevel="0" collapsed="false">
      <c r="A205" s="0" t="n">
        <v>0.295771315684076</v>
      </c>
      <c r="B205" s="0" t="e">
        <f aca="false">(D205&amp;E205&amp;F205&amp;G205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5" s="134"/>
      <c r="D205" s="133"/>
      <c r="E205" s="133"/>
      <c r="F205" s="133"/>
      <c r="G205" s="133"/>
    </row>
    <row r="206" customFormat="false" ht="12.75" hidden="false" customHeight="false" outlineLevel="0" collapsed="false">
      <c r="A206" s="0" t="n">
        <v>0.293934034438242</v>
      </c>
      <c r="B206" s="0" t="e">
        <f aca="false">(D206&amp;E206&amp;F206&amp;G206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6" s="134"/>
      <c r="D206" s="133"/>
      <c r="E206" s="133"/>
      <c r="F206" s="133"/>
      <c r="G206" s="133"/>
    </row>
    <row r="207" customFormat="false" ht="12.75" hidden="false" customHeight="false" outlineLevel="0" collapsed="false">
      <c r="A207" s="0" t="n">
        <v>0.29216672855845</v>
      </c>
      <c r="B207" s="0" t="e">
        <f aca="false">(D207&amp;E207&amp;F207&amp;G207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7" s="134"/>
      <c r="D207" s="133"/>
      <c r="E207" s="133"/>
      <c r="F207" s="133"/>
      <c r="G207" s="133"/>
    </row>
    <row r="208" customFormat="false" ht="12.75" hidden="false" customHeight="false" outlineLevel="0" collapsed="false">
      <c r="A208" s="0" t="n">
        <v>0.290351511675462</v>
      </c>
      <c r="B208" s="0" t="e">
        <f aca="false">(D208&amp;E208&amp;F208&amp;G208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8" s="134"/>
      <c r="D208" s="133"/>
      <c r="E208" s="133"/>
      <c r="F208" s="133"/>
      <c r="G208" s="133"/>
    </row>
    <row r="209" customFormat="false" ht="12.75" hidden="false" customHeight="false" outlineLevel="0" collapsed="false">
      <c r="A209" s="0" t="n">
        <v>0.288605431769528</v>
      </c>
      <c r="B209" s="0" t="e">
        <f aca="false">(D209&amp;E209&amp;F209&amp;G209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9" s="134"/>
      <c r="D209" s="133"/>
      <c r="E209" s="133"/>
      <c r="F209" s="133"/>
      <c r="G209" s="133"/>
    </row>
    <row r="210" customFormat="false" ht="12.75" hidden="false" customHeight="false" outlineLevel="0" collapsed="false">
      <c r="A210" s="0" t="n">
        <v>0.286812018304106</v>
      </c>
      <c r="B210" s="0" t="e">
        <f aca="false">(D210&amp;E210&amp;F210&amp;G210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0" s="134"/>
      <c r="D210" s="133"/>
      <c r="E210" s="133"/>
      <c r="F210" s="133"/>
      <c r="G210" s="133"/>
    </row>
    <row r="211" customFormat="false" ht="12.75" hidden="false" customHeight="false" outlineLevel="0" collapsed="false">
      <c r="A211" s="0" t="n">
        <v>0.285029586236255</v>
      </c>
      <c r="B211" s="0" t="e">
        <f aca="false">(D211&amp;E211&amp;F211&amp;G211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1" s="134"/>
      <c r="D211" s="133"/>
      <c r="E211" s="133"/>
      <c r="F211" s="133"/>
      <c r="G211" s="133"/>
    </row>
    <row r="212" customFormat="false" ht="12.75" hidden="false" customHeight="false" outlineLevel="0" collapsed="false">
      <c r="A212" s="0" t="n">
        <v>0.283315045361754</v>
      </c>
      <c r="B212" s="0" t="e">
        <f aca="false">(D212&amp;E212&amp;F212&amp;G212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2" s="134"/>
      <c r="D212" s="133"/>
      <c r="E212" s="133"/>
      <c r="F212" s="133"/>
      <c r="G212" s="133"/>
    </row>
    <row r="213" customFormat="false" ht="12.75" hidden="false" customHeight="false" outlineLevel="0" collapsed="false">
      <c r="A213" s="0" t="n">
        <v>0.281554028887503</v>
      </c>
      <c r="B213" s="0" t="e">
        <f aca="false">(D213&amp;E213&amp;F213&amp;G213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3" s="134"/>
      <c r="D213" s="133"/>
      <c r="E213" s="133"/>
      <c r="F213" s="133"/>
      <c r="G213" s="133"/>
    </row>
    <row r="214" customFormat="false" ht="12.75" hidden="false" customHeight="false" outlineLevel="0" collapsed="false">
      <c r="A214" s="0" t="n">
        <v>0.279860089810155</v>
      </c>
      <c r="B214" s="0" t="e">
        <f aca="false">(D214&amp;E214&amp;F214&amp;G214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4" s="134"/>
      <c r="D214" s="133"/>
      <c r="E214" s="133"/>
      <c r="F214" s="133"/>
      <c r="G214" s="133"/>
    </row>
    <row r="215" customFormat="false" ht="12.75" hidden="false" customHeight="false" outlineLevel="0" collapsed="false">
      <c r="A215" s="0" t="n">
        <v>0.278120235535678</v>
      </c>
      <c r="B215" s="0" t="e">
        <f aca="false">(D215&amp;E215&amp;F215&amp;G215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5" s="134"/>
      <c r="D215" s="133"/>
      <c r="E215" s="133"/>
      <c r="F215" s="133"/>
      <c r="G215" s="133"/>
    </row>
    <row r="216" customFormat="false" ht="12.75" hidden="false" customHeight="false" outlineLevel="0" collapsed="false">
      <c r="A216" s="0" t="n">
        <v>0.276391039660213</v>
      </c>
      <c r="B216" s="0" t="e">
        <f aca="false">(D216&amp;E216&amp;F216&amp;G216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6" s="134"/>
      <c r="D216" s="133"/>
      <c r="E216" s="133"/>
      <c r="F216" s="133"/>
      <c r="G216" s="133"/>
    </row>
    <row r="217" customFormat="false" ht="12.75" hidden="false" customHeight="false" outlineLevel="0" collapsed="false">
      <c r="A217" s="0" t="n">
        <v>0.274838292953588</v>
      </c>
      <c r="B217" s="0" t="e">
        <f aca="false">(D217&amp;E217&amp;F217&amp;G217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7" s="134"/>
      <c r="D217" s="133"/>
      <c r="E217" s="133"/>
      <c r="F217" s="133"/>
      <c r="G217" s="133"/>
    </row>
    <row r="218" customFormat="false" ht="12.75" hidden="false" customHeight="false" outlineLevel="0" collapsed="false">
      <c r="A218" s="0" t="n">
        <v>0.273129205101942</v>
      </c>
      <c r="B218" s="0" t="e">
        <f aca="false">(D218&amp;E218&amp;F218&amp;G218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8" s="134"/>
      <c r="D218" s="133"/>
      <c r="E218" s="133"/>
      <c r="F218" s="133"/>
      <c r="G218" s="133"/>
    </row>
    <row r="219" customFormat="false" ht="12.75" hidden="false" customHeight="false" outlineLevel="0" collapsed="false">
      <c r="A219" s="0" t="n">
        <v>0.271485221251258</v>
      </c>
      <c r="B219" s="0" t="e">
        <f aca="false">(D219&amp;E219&amp;F219&amp;G219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9" s="134"/>
      <c r="D219" s="133"/>
      <c r="E219" s="133"/>
      <c r="F219" s="133"/>
      <c r="G219" s="133"/>
    </row>
    <row r="220" customFormat="false" ht="12.75" hidden="false" customHeight="false" outlineLevel="0" collapsed="false">
      <c r="A220" s="0" t="n">
        <v>0.269796680965875</v>
      </c>
      <c r="B220" s="0" t="e">
        <f aca="false">(D220&amp;E220&amp;F220&amp;G220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0" s="134"/>
      <c r="D220" s="133"/>
      <c r="E220" s="133"/>
      <c r="F220" s="133"/>
      <c r="G220" s="133"/>
    </row>
    <row r="221" customFormat="false" ht="12.75" hidden="false" customHeight="false" outlineLevel="0" collapsed="false">
      <c r="A221" s="0" t="n">
        <v>0.268172463791746</v>
      </c>
      <c r="B221" s="0" t="e">
        <f aca="false">(D221&amp;E221&amp;F221&amp;G221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1" s="134"/>
      <c r="D221" s="133"/>
      <c r="E221" s="133"/>
      <c r="F221" s="133"/>
      <c r="G221" s="133"/>
    </row>
    <row r="222" customFormat="false" ht="12.75" hidden="false" customHeight="false" outlineLevel="0" collapsed="false">
      <c r="A222" s="0" t="n">
        <v>0.266504227788301</v>
      </c>
      <c r="B222" s="0" t="e">
        <f aca="false">(D222&amp;E222&amp;F222&amp;G222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2" s="134"/>
      <c r="D222" s="133"/>
      <c r="E222" s="133"/>
      <c r="F222" s="133"/>
      <c r="G222" s="133"/>
    </row>
    <row r="223" customFormat="false" ht="12.75" hidden="false" customHeight="false" outlineLevel="0" collapsed="false">
      <c r="A223" s="0" t="n">
        <v>0.264846218029969</v>
      </c>
      <c r="B223" s="0" t="e">
        <f aca="false">(D223&amp;E223&amp;F223&amp;G223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3" s="134"/>
      <c r="D223" s="133"/>
      <c r="E223" s="133"/>
      <c r="F223" s="133"/>
      <c r="G223" s="133"/>
    </row>
    <row r="224" customFormat="false" ht="12.75" hidden="false" customHeight="false" outlineLevel="0" collapsed="false">
      <c r="A224" s="0" t="n">
        <v>0.26325137105872</v>
      </c>
      <c r="B224" s="0" t="e">
        <f aca="false">(D224&amp;E224&amp;F224&amp;G224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4" s="134"/>
      <c r="D224" s="133"/>
      <c r="E224" s="133"/>
      <c r="F224" s="133"/>
      <c r="G224" s="133"/>
    </row>
    <row r="225" customFormat="false" ht="12.75" hidden="false" customHeight="false" outlineLevel="0" collapsed="false">
      <c r="A225" s="0" t="n">
        <v>0.261613304012871</v>
      </c>
      <c r="B225" s="0" t="e">
        <f aca="false">(D225&amp;E225&amp;F225&amp;G225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5" s="134"/>
      <c r="D225" s="133"/>
      <c r="E225" s="133"/>
      <c r="F225" s="133"/>
      <c r="G225" s="133"/>
    </row>
    <row r="226" customFormat="false" ht="12.75" hidden="false" customHeight="false" outlineLevel="0" collapsed="false">
      <c r="A226" s="0" t="n">
        <v>0.260037641796304</v>
      </c>
      <c r="B226" s="0" t="e">
        <f aca="false">(D226&amp;E226&amp;F226&amp;G226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6" s="134"/>
      <c r="D226" s="133"/>
      <c r="E226" s="133"/>
      <c r="F226" s="133"/>
      <c r="G226" s="133"/>
    </row>
    <row r="227" customFormat="false" ht="12.75" hidden="false" customHeight="false" outlineLevel="0" collapsed="false">
      <c r="A227" s="0" t="n">
        <v>0.258419281227216</v>
      </c>
      <c r="B227" s="0" t="e">
        <f aca="false">(D227&amp;E227&amp;F227&amp;G227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7" s="134"/>
      <c r="D227" s="133"/>
      <c r="E227" s="133"/>
      <c r="F227" s="133"/>
      <c r="G227" s="133"/>
    </row>
    <row r="228" customFormat="false" ht="12.75" hidden="false" customHeight="false" outlineLevel="0" collapsed="false">
      <c r="A228" s="0" t="n">
        <v>0.256810845775944</v>
      </c>
      <c r="B228" s="0" t="e">
        <f aca="false">(D228&amp;E228&amp;F228&amp;G228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8" s="134"/>
      <c r="D228" s="133"/>
      <c r="E228" s="133"/>
      <c r="F228" s="133"/>
      <c r="G228" s="133"/>
    </row>
    <row r="229" customFormat="false" ht="12.75" hidden="false" customHeight="false" outlineLevel="0" collapsed="false">
      <c r="A229" s="0" t="n">
        <v>0.255366546352943</v>
      </c>
      <c r="B229" s="0" t="e">
        <f aca="false">(D229&amp;E229&amp;F229&amp;G229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9" s="134"/>
      <c r="D229" s="133"/>
      <c r="E229" s="133"/>
      <c r="F229" s="133"/>
      <c r="G229" s="133"/>
    </row>
    <row r="230" customFormat="false" ht="12.75" hidden="false" customHeight="false" outlineLevel="0" collapsed="false">
      <c r="A230" s="0" t="n">
        <v>0.253776835336243</v>
      </c>
      <c r="B230" s="0" t="e">
        <f aca="false">(D230&amp;E230&amp;F230&amp;G230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0" s="134"/>
      <c r="D230" s="133"/>
      <c r="E230" s="133"/>
      <c r="F230" s="133"/>
      <c r="G230" s="133"/>
    </row>
    <row r="231" customFormat="false" ht="12.75" hidden="false" customHeight="false" outlineLevel="0" collapsed="false">
      <c r="A231" s="0" t="n">
        <v>0.252247691201014</v>
      </c>
      <c r="B231" s="0" t="e">
        <f aca="false">(D231&amp;E231&amp;F231&amp;G231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1" s="134"/>
      <c r="D231" s="133"/>
      <c r="E231" s="133"/>
      <c r="F231" s="133"/>
      <c r="G231" s="133"/>
    </row>
    <row r="232" customFormat="false" ht="12.75" hidden="false" customHeight="false" outlineLevel="0" collapsed="false">
      <c r="A232" s="0" t="n">
        <v>0.250677113660203</v>
      </c>
      <c r="B232" s="0" t="e">
        <f aca="false">(D232&amp;E232&amp;F232&amp;G232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2" s="134"/>
      <c r="D232" s="133"/>
      <c r="E232" s="133"/>
      <c r="F232" s="133"/>
      <c r="G232" s="133"/>
    </row>
    <row r="233" customFormat="false" ht="12.75" hidden="false" customHeight="false" outlineLevel="0" collapsed="false">
      <c r="A233" s="0" t="n">
        <v>0.249166375726472</v>
      </c>
      <c r="B233" s="0" t="e">
        <f aca="false">(D233&amp;E233&amp;F233&amp;G233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3" s="134"/>
      <c r="D233" s="133"/>
      <c r="E233" s="133"/>
      <c r="F233" s="133"/>
      <c r="G233" s="133"/>
    </row>
    <row r="234" customFormat="false" ht="12.75" hidden="false" customHeight="false" outlineLevel="0" collapsed="false">
      <c r="A234" s="0" t="n">
        <v>0.247614704861752</v>
      </c>
      <c r="B234" s="0" t="e">
        <f aca="false">(D234&amp;E234&amp;F234&amp;G234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4" s="134"/>
      <c r="D234" s="133"/>
      <c r="E234" s="133"/>
      <c r="F234" s="133"/>
      <c r="G234" s="133"/>
    </row>
    <row r="235" customFormat="false" ht="12.75" hidden="false" customHeight="false" outlineLevel="0" collapsed="false">
      <c r="A235" s="0" t="n">
        <v>0.246072556240175</v>
      </c>
      <c r="B235" s="0" t="e">
        <f aca="false">(D235&amp;E235&amp;F235&amp;G235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5" s="134"/>
      <c r="D235" s="133"/>
      <c r="E235" s="133"/>
      <c r="F235" s="133"/>
      <c r="G235" s="133"/>
    </row>
    <row r="236" customFormat="false" ht="12.75" hidden="false" customHeight="false" outlineLevel="0" collapsed="false">
      <c r="A236" s="0" t="n">
        <v>0.24458916658704</v>
      </c>
      <c r="B236" s="0" t="e">
        <f aca="false">(D236&amp;E236&amp;F236&amp;G236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6" s="134"/>
      <c r="D236" s="133"/>
      <c r="E236" s="133"/>
      <c r="F236" s="133"/>
      <c r="G236" s="133"/>
    </row>
    <row r="237" customFormat="false" ht="12.75" hidden="false" customHeight="false" outlineLevel="0" collapsed="false">
      <c r="A237" s="0" t="n">
        <v>0.243065587577292</v>
      </c>
      <c r="B237" s="0" t="e">
        <f aca="false">(D237&amp;E237&amp;F237&amp;G237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7" s="134"/>
      <c r="D237" s="133"/>
      <c r="E237" s="133"/>
      <c r="F237" s="133"/>
      <c r="G237" s="133"/>
    </row>
    <row r="238" customFormat="false" ht="12.75" hidden="false" customHeight="false" outlineLevel="0" collapsed="false">
      <c r="A238" s="0" t="n">
        <v>0.241600061643227</v>
      </c>
      <c r="B238" s="0" t="e">
        <f aca="false">(D238&amp;E238&amp;F238&amp;G238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8" s="134"/>
      <c r="D238" s="133"/>
      <c r="E238" s="133"/>
      <c r="F238" s="133"/>
      <c r="G238" s="133"/>
    </row>
    <row r="239" customFormat="false" ht="12.75" hidden="false" customHeight="false" outlineLevel="0" collapsed="false">
      <c r="A239" s="0" t="n">
        <v>0.24009483202421</v>
      </c>
      <c r="B239" s="0" t="e">
        <f aca="false">(D239&amp;E239&amp;F239&amp;G239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9" s="134"/>
      <c r="D239" s="133"/>
      <c r="E239" s="133"/>
      <c r="F239" s="133"/>
      <c r="G239" s="133"/>
    </row>
    <row r="240" customFormat="false" ht="12.75" hidden="false" customHeight="false" outlineLevel="0" collapsed="false">
      <c r="A240" s="0" t="n">
        <v>0.238598843934681</v>
      </c>
      <c r="B240" s="0" t="e">
        <f aca="false">(D240&amp;E240&amp;F240&amp;G240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0" s="134"/>
      <c r="D240" s="133"/>
      <c r="E240" s="133"/>
      <c r="F240" s="133"/>
      <c r="G240" s="133"/>
    </row>
    <row r="241" customFormat="false" ht="12.75" hidden="false" customHeight="false" outlineLevel="0" collapsed="false">
      <c r="A241" s="0" t="n">
        <v>0.237207688124577</v>
      </c>
      <c r="B241" s="0" t="e">
        <f aca="false">(D241&amp;E241&amp;F241&amp;G241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1" s="134"/>
      <c r="D241" s="133"/>
      <c r="E241" s="133"/>
      <c r="F241" s="133"/>
      <c r="G241" s="133"/>
    </row>
    <row r="242" customFormat="false" ht="12.75" hidden="false" customHeight="false" outlineLevel="0" collapsed="false">
      <c r="A242" s="0" t="n">
        <v>0.235729428427459</v>
      </c>
      <c r="B242" s="0" t="e">
        <f aca="false">(D242&amp;E242&amp;F242&amp;G242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2" s="134"/>
      <c r="D242" s="133"/>
      <c r="E242" s="133"/>
      <c r="F242" s="133"/>
      <c r="G242" s="133"/>
    </row>
    <row r="243" customFormat="false" ht="12.75" hidden="false" customHeight="false" outlineLevel="0" collapsed="false">
      <c r="A243" s="0" t="n">
        <v>0.234307498981434</v>
      </c>
      <c r="B243" s="0" t="e">
        <f aca="false">(D243&amp;E243&amp;F243&amp;G243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3" s="134"/>
      <c r="D243" s="133"/>
      <c r="E243" s="133"/>
      <c r="F243" s="133"/>
      <c r="G243" s="133"/>
    </row>
    <row r="244" customFormat="false" ht="12.75" hidden="false" customHeight="false" outlineLevel="0" collapsed="false">
      <c r="A244" s="0" t="n">
        <v>0.232847051045345</v>
      </c>
      <c r="B244" s="0" t="e">
        <f aca="false">(D244&amp;E244&amp;F244&amp;G244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4" s="134"/>
      <c r="D244" s="133"/>
      <c r="E244" s="133"/>
      <c r="F244" s="133"/>
      <c r="G244" s="133"/>
    </row>
    <row r="245" customFormat="false" ht="12.75" hidden="false" customHeight="false" outlineLevel="0" collapsed="false">
      <c r="A245" s="0" t="n">
        <v>0.231447926451792</v>
      </c>
      <c r="B245" s="0" t="e">
        <f aca="false">(D245&amp;E245&amp;F245&amp;G245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5" s="134"/>
      <c r="D245" s="133"/>
      <c r="E245" s="133"/>
      <c r="F245" s="133"/>
      <c r="G245" s="133"/>
    </row>
    <row r="246" customFormat="false" ht="12.75" hidden="false" customHeight="false" outlineLevel="0" collapsed="false">
      <c r="A246" s="0" t="n">
        <v>0.230012694536681</v>
      </c>
      <c r="B246" s="0" t="e">
        <f aca="false">(D246&amp;E246&amp;F246&amp;G246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6" s="134"/>
      <c r="D246" s="133"/>
      <c r="E246" s="133"/>
      <c r="F246" s="133"/>
      <c r="G246" s="133"/>
    </row>
    <row r="247" customFormat="false" ht="12.75" hidden="false" customHeight="false" outlineLevel="0" collapsed="false">
      <c r="A247" s="0" t="n">
        <v>0.228586295724769</v>
      </c>
      <c r="B247" s="0" t="e">
        <f aca="false">(D247&amp;E247&amp;F247&amp;G247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7" s="134"/>
      <c r="D247" s="133"/>
      <c r="E247" s="133"/>
      <c r="F247" s="133"/>
      <c r="G247" s="133"/>
    </row>
    <row r="248" customFormat="false" ht="12.75" hidden="false" customHeight="false" outlineLevel="0" collapsed="false">
      <c r="A248" s="0" t="n">
        <v>0.227214269255561</v>
      </c>
      <c r="B248" s="0" t="e">
        <f aca="false">(D248&amp;E248&amp;F248&amp;G248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8" s="134"/>
      <c r="D248" s="133"/>
      <c r="E248" s="133"/>
      <c r="F248" s="133"/>
      <c r="G248" s="133"/>
    </row>
    <row r="249" customFormat="false" ht="12.75" hidden="false" customHeight="false" outlineLevel="0" collapsed="false">
      <c r="A249" s="0" t="n">
        <v>0.225805094506636</v>
      </c>
      <c r="B249" s="0" t="e">
        <f aca="false">(D249&amp;E249&amp;F249&amp;G249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9" s="134"/>
      <c r="D249" s="133"/>
      <c r="E249" s="133"/>
      <c r="F249" s="133"/>
      <c r="G249" s="133"/>
    </row>
    <row r="250" customFormat="false" ht="12.75" hidden="false" customHeight="false" outlineLevel="0" collapsed="false">
      <c r="A250" s="0" t="n">
        <v>0.224449636317223</v>
      </c>
      <c r="B250" s="0" t="e">
        <f aca="false">(D250&amp;E250&amp;F250&amp;G250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0" s="134"/>
      <c r="D250" s="133"/>
      <c r="E250" s="133"/>
      <c r="F250" s="133"/>
      <c r="G250" s="133"/>
    </row>
    <row r="251" customFormat="false" ht="12.75" hidden="false" customHeight="false" outlineLevel="0" collapsed="false">
      <c r="A251" s="0" t="n">
        <v>0.223057479237353</v>
      </c>
      <c r="B251" s="0" t="e">
        <f aca="false">(D251&amp;E251&amp;F251&amp;G251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1" s="134"/>
      <c r="D251" s="133"/>
      <c r="E251" s="133"/>
      <c r="F251" s="133"/>
      <c r="G251" s="133"/>
    </row>
    <row r="252" customFormat="false" ht="12.75" hidden="false" customHeight="false" outlineLevel="0" collapsed="false">
      <c r="A252" s="0" t="n">
        <v>0.221673892172055</v>
      </c>
      <c r="B252" s="0" t="e">
        <f aca="false">(D252&amp;E252&amp;F252&amp;G252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2" s="134"/>
      <c r="D252" s="133"/>
      <c r="E252" s="133"/>
      <c r="F252" s="133"/>
      <c r="G252" s="133"/>
    </row>
    <row r="253" customFormat="false" ht="12.75" hidden="false" customHeight="false" outlineLevel="0" collapsed="false">
      <c r="A253" s="0" t="n">
        <v>0.220431523188097</v>
      </c>
      <c r="B253" s="0" t="e">
        <f aca="false">(D253&amp;E253&amp;F253&amp;G253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3" s="134"/>
      <c r="D253" s="133"/>
      <c r="E253" s="133"/>
      <c r="F253" s="133"/>
      <c r="G253" s="133"/>
    </row>
    <row r="254" customFormat="false" ht="12.75" hidden="false" customHeight="false" outlineLevel="0" collapsed="false">
      <c r="A254" s="0" t="n">
        <v>0.219064102427845</v>
      </c>
      <c r="B254" s="0" t="e">
        <f aca="false">(D254&amp;E254&amp;F254&amp;G254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4" s="134"/>
      <c r="D254" s="133"/>
      <c r="E254" s="133"/>
      <c r="F254" s="133"/>
      <c r="G254" s="133"/>
    </row>
    <row r="255" customFormat="false" ht="12.75" hidden="false" customHeight="false" outlineLevel="0" collapsed="false">
      <c r="A255" s="0" t="n">
        <v>0.217748808459667</v>
      </c>
      <c r="B255" s="0" t="e">
        <f aca="false">(D255&amp;E255&amp;F255&amp;G255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5" s="134"/>
      <c r="D255" s="133"/>
      <c r="E255" s="133"/>
      <c r="F255" s="133"/>
      <c r="G255" s="133"/>
    </row>
    <row r="256" customFormat="false" ht="12.75" hidden="false" customHeight="false" outlineLevel="0" collapsed="false">
      <c r="A256" s="0" t="n">
        <v>0.216397904952993</v>
      </c>
      <c r="B256" s="0" t="e">
        <f aca="false">(D256&amp;E256&amp;F256&amp;G256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6" s="134"/>
      <c r="D256" s="133"/>
      <c r="E256" s="133"/>
      <c r="F256" s="133"/>
      <c r="G256" s="133"/>
    </row>
    <row r="257" customFormat="false" ht="12.75" hidden="false" customHeight="false" outlineLevel="0" collapsed="false">
      <c r="A257" s="0" t="n">
        <v>0.215098499334232</v>
      </c>
      <c r="B257" s="0" t="e">
        <f aca="false">(D257&amp;E257&amp;F257&amp;G257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7" s="134"/>
      <c r="D257" s="133"/>
      <c r="E257" s="133"/>
      <c r="F257" s="133"/>
      <c r="G257" s="133"/>
    </row>
    <row r="258" customFormat="false" ht="12.75" hidden="false" customHeight="false" outlineLevel="0" collapsed="false">
      <c r="A258" s="0" t="n">
        <v>0.213763915091507</v>
      </c>
      <c r="B258" s="0" t="e">
        <f aca="false">(D258&amp;E258&amp;F258&amp;G258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8" s="134"/>
      <c r="D258" s="133"/>
      <c r="E258" s="133"/>
      <c r="F258" s="133"/>
      <c r="G258" s="133"/>
    </row>
    <row r="259" customFormat="false" ht="12.75" hidden="false" customHeight="false" outlineLevel="0" collapsed="false">
      <c r="A259" s="0" t="n">
        <v>0.212437549125146</v>
      </c>
      <c r="B259" s="0" t="e">
        <f aca="false">(D259&amp;E259&amp;F259&amp;G259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9" s="134"/>
      <c r="D259" s="133"/>
      <c r="E259" s="133"/>
      <c r="F259" s="133"/>
      <c r="G259" s="133"/>
    </row>
    <row r="260" customFormat="false" ht="12.75" hidden="false" customHeight="false" outlineLevel="0" collapsed="false">
      <c r="A260" s="0" t="n">
        <v>0.211161746748359</v>
      </c>
      <c r="B260" s="0" t="e">
        <f aca="false">(D260&amp;E260&amp;F260&amp;G260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0" s="134"/>
      <c r="D260" s="133"/>
      <c r="E260" s="133"/>
      <c r="F260" s="133"/>
      <c r="G260" s="133"/>
    </row>
    <row r="261" customFormat="false" ht="12.75" hidden="false" customHeight="false" outlineLevel="0" collapsed="false">
      <c r="A261" s="0" t="n">
        <v>0.209851405883474</v>
      </c>
      <c r="B261" s="0" t="e">
        <f aca="false">(D261&amp;E261&amp;F261&amp;G261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1" s="134"/>
      <c r="D261" s="133"/>
      <c r="E261" s="133"/>
      <c r="F261" s="133"/>
      <c r="G261" s="133"/>
    </row>
    <row r="262" customFormat="false" ht="12.75" hidden="false" customHeight="false" outlineLevel="0" collapsed="false">
      <c r="A262" s="0" t="n">
        <v>0.208591018420716</v>
      </c>
      <c r="B262" s="0" t="e">
        <f aca="false">(D262&amp;E262&amp;F262&amp;G262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2" s="134"/>
      <c r="D262" s="133"/>
      <c r="E262" s="133"/>
      <c r="F262" s="133"/>
      <c r="G262" s="133"/>
    </row>
    <row r="263" customFormat="false" ht="12.75" hidden="false" customHeight="false" outlineLevel="0" collapsed="false">
      <c r="A263" s="0" t="n">
        <v>0.2072965105213</v>
      </c>
      <c r="B263" s="0" t="e">
        <f aca="false">(D263&amp;E263&amp;F263&amp;G263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3" s="134"/>
      <c r="D263" s="133"/>
      <c r="E263" s="133"/>
      <c r="F263" s="133"/>
      <c r="G263" s="133"/>
    </row>
    <row r="264" customFormat="false" ht="12.75" hidden="false" customHeight="false" outlineLevel="0" collapsed="false">
      <c r="A264" s="0" t="n">
        <v>0.206009975984077</v>
      </c>
      <c r="B264" s="0" t="e">
        <f aca="false">(D264&amp;E264&amp;F264&amp;G264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4" s="134"/>
      <c r="D264" s="133"/>
      <c r="E264" s="133"/>
      <c r="F264" s="133"/>
      <c r="G264" s="133"/>
    </row>
    <row r="265" customFormat="false" ht="12.75" hidden="false" customHeight="false" outlineLevel="0" collapsed="false">
      <c r="A265" s="0" t="n">
        <v>0.204854757521614</v>
      </c>
      <c r="B265" s="0" t="e">
        <f aca="false">(D265&amp;E265&amp;F265&amp;G265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5" s="134"/>
      <c r="D265" s="133"/>
      <c r="E265" s="133"/>
      <c r="F265" s="133"/>
      <c r="G265" s="133"/>
    </row>
    <row r="266" customFormat="false" ht="12.75" hidden="false" customHeight="false" outlineLevel="0" collapsed="false">
      <c r="A266" s="0" t="n">
        <v>0.203583263699883</v>
      </c>
      <c r="B266" s="0" t="e">
        <f aca="false">(D266&amp;E266&amp;F266&amp;G266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6" s="134"/>
      <c r="D266" s="133"/>
      <c r="E266" s="133"/>
      <c r="F266" s="133"/>
      <c r="G266" s="133"/>
    </row>
    <row r="267" customFormat="false" ht="12.75" hidden="false" customHeight="false" outlineLevel="0" collapsed="false">
      <c r="A267" s="0" t="n">
        <v>0.202360244064975</v>
      </c>
      <c r="B267" s="0" t="e">
        <f aca="false">(D267&amp;E267&amp;F267&amp;G267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7" s="134"/>
      <c r="D267" s="133"/>
      <c r="E267" s="133"/>
      <c r="F267" s="133"/>
      <c r="G267" s="133"/>
    </row>
    <row r="268" customFormat="false" ht="12.75" hidden="false" customHeight="false" outlineLevel="0" collapsed="false">
      <c r="A268" s="0" t="n">
        <v>0.201104117368115</v>
      </c>
      <c r="B268" s="0" t="e">
        <f aca="false">(D268&amp;E268&amp;F268&amp;G268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8" s="134"/>
      <c r="D268" s="133"/>
      <c r="E268" s="133"/>
      <c r="F268" s="133"/>
      <c r="G268" s="133"/>
    </row>
    <row r="269" customFormat="false" ht="12.75" hidden="false" customHeight="false" outlineLevel="0" collapsed="false">
      <c r="A269" s="0" t="n">
        <v>0.199895879694814</v>
      </c>
      <c r="B269" s="0" t="e">
        <f aca="false">(D269&amp;E269&amp;F269&amp;G269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9" s="134"/>
      <c r="D269" s="133"/>
      <c r="E269" s="133"/>
      <c r="F269" s="133"/>
      <c r="G269" s="133"/>
    </row>
    <row r="270" customFormat="false" ht="12.75" hidden="false" customHeight="false" outlineLevel="0" collapsed="false">
      <c r="A270" s="0" t="n">
        <v>0.198654935814995</v>
      </c>
      <c r="B270" s="0" t="e">
        <f aca="false">(D270&amp;E270&amp;F270&amp;G270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0" s="134"/>
      <c r="D270" s="133"/>
      <c r="E270" s="133"/>
      <c r="F270" s="133"/>
      <c r="G270" s="133"/>
    </row>
    <row r="271" customFormat="false" ht="12.75" hidden="false" customHeight="false" outlineLevel="0" collapsed="false">
      <c r="A271" s="0" t="n">
        <v>0.197421637864422</v>
      </c>
      <c r="B271" s="0" t="e">
        <f aca="false">(D271&amp;E271&amp;F271&amp;G271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1" s="134"/>
      <c r="D271" s="133"/>
      <c r="E271" s="133"/>
      <c r="F271" s="133"/>
      <c r="G271" s="133"/>
    </row>
    <row r="272" customFormat="false" ht="12.75" hidden="false" customHeight="false" outlineLevel="0" collapsed="false">
      <c r="A272" s="0" t="n">
        <v>0.196235359627946</v>
      </c>
      <c r="B272" s="0" t="e">
        <f aca="false">(D272&amp;E272&amp;F272&amp;G272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2" s="134"/>
      <c r="D272" s="133"/>
      <c r="E272" s="133"/>
      <c r="F272" s="133"/>
      <c r="G272" s="133"/>
    </row>
    <row r="273" customFormat="false" ht="12.75" hidden="false" customHeight="false" outlineLevel="0" collapsed="false">
      <c r="A273" s="0" t="n">
        <v>0.195016970661999</v>
      </c>
      <c r="B273" s="0" t="e">
        <f aca="false">(D273&amp;E273&amp;F273&amp;G273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3" s="134"/>
      <c r="D273" s="133"/>
      <c r="E273" s="133"/>
      <c r="F273" s="133"/>
      <c r="G273" s="133"/>
    </row>
    <row r="274" customFormat="false" ht="12.75" hidden="false" customHeight="false" outlineLevel="0" collapsed="false">
      <c r="A274" s="0" t="n">
        <v>0.193845033671682</v>
      </c>
      <c r="B274" s="0" t="e">
        <f aca="false">(D274&amp;E274&amp;F274&amp;G274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4" s="134"/>
      <c r="D274" s="133"/>
      <c r="E274" s="133"/>
      <c r="F274" s="133"/>
      <c r="G274" s="133"/>
    </row>
    <row r="275" customFormat="false" ht="12.75" hidden="false" customHeight="false" outlineLevel="0" collapsed="false">
      <c r="A275" s="0" t="n">
        <v>0.192641374834793</v>
      </c>
      <c r="B275" s="0" t="e">
        <f aca="false">(D275&amp;E275&amp;F275&amp;G275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5" s="134"/>
      <c r="D275" s="133"/>
      <c r="E275" s="133"/>
      <c r="F275" s="133"/>
      <c r="G275" s="133"/>
    </row>
    <row r="276" customFormat="false" ht="12.75" hidden="false" customHeight="false" outlineLevel="0" collapsed="false">
      <c r="A276" s="0" t="n">
        <v>0.191445133941398</v>
      </c>
      <c r="B276" s="0" t="e">
        <f aca="false">(D276&amp;E276&amp;F276&amp;G276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6" s="134"/>
      <c r="D276" s="133"/>
      <c r="E276" s="133"/>
      <c r="F276" s="133"/>
      <c r="G276" s="133"/>
    </row>
    <row r="277" customFormat="false" ht="12.75" hidden="false" customHeight="false" outlineLevel="0" collapsed="false">
      <c r="A277" s="0" t="n">
        <v>0.190370996436661</v>
      </c>
      <c r="B277" s="0" t="e">
        <f aca="false">(D277&amp;E277&amp;F277&amp;G277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7" s="134"/>
      <c r="D277" s="133"/>
      <c r="E277" s="133"/>
      <c r="F277" s="133"/>
      <c r="G277" s="133"/>
    </row>
    <row r="278" customFormat="false" ht="12.75" hidden="false" customHeight="false" outlineLevel="0" collapsed="false">
      <c r="A278" s="0" t="n">
        <v>0.189188748462239</v>
      </c>
      <c r="B278" s="0" t="e">
        <f aca="false">(D278&amp;E278&amp;F278&amp;G278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8" s="134"/>
      <c r="D278" s="133"/>
      <c r="E278" s="133"/>
      <c r="F278" s="133"/>
      <c r="G278" s="133"/>
    </row>
    <row r="279" customFormat="false" ht="12.75" hidden="false" customHeight="false" outlineLevel="0" collapsed="false">
      <c r="A279" s="0" t="n">
        <v>0.188051576169228</v>
      </c>
      <c r="B279" s="0" t="e">
        <f aca="false">(D279&amp;E279&amp;F279&amp;G279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9" s="134"/>
      <c r="D279" s="133"/>
      <c r="E279" s="133"/>
      <c r="F279" s="133"/>
      <c r="G279" s="133"/>
    </row>
    <row r="280" customFormat="false" ht="12.75" hidden="false" customHeight="false" outlineLevel="0" collapsed="false">
      <c r="A280" s="0" t="n">
        <v>0.186883624687297</v>
      </c>
      <c r="B280" s="0" t="e">
        <f aca="false">(D280&amp;E280&amp;F280&amp;G280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0" s="134"/>
      <c r="D280" s="133"/>
      <c r="E280" s="133"/>
      <c r="F280" s="133"/>
      <c r="G280" s="133"/>
    </row>
    <row r="281" customFormat="false" ht="12.75" hidden="false" customHeight="false" outlineLevel="0" collapsed="false">
      <c r="A281" s="0" t="n">
        <v>0.185760204444644</v>
      </c>
      <c r="B281" s="0" t="e">
        <f aca="false">(D281&amp;E281&amp;F281&amp;G281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1" s="134"/>
      <c r="D281" s="133"/>
      <c r="E281" s="133"/>
      <c r="F281" s="133"/>
      <c r="G281" s="133"/>
    </row>
    <row r="282" customFormat="false" ht="12.75" hidden="false" customHeight="false" outlineLevel="0" collapsed="false">
      <c r="A282" s="0" t="n">
        <v>0.184606377890851</v>
      </c>
      <c r="B282" s="0" t="e">
        <f aca="false">(D282&amp;E282&amp;F282&amp;G282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2" s="134"/>
      <c r="D282" s="133"/>
      <c r="E282" s="133"/>
      <c r="F282" s="133"/>
      <c r="G282" s="133"/>
    </row>
    <row r="283" customFormat="false" ht="12.75" hidden="false" customHeight="false" outlineLevel="0" collapsed="false">
      <c r="A283" s="0" t="n">
        <v>0.183459664486025</v>
      </c>
      <c r="B283" s="0" t="e">
        <f aca="false">(D283&amp;E283&amp;F283&amp;G283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3" s="134"/>
      <c r="D283" s="133"/>
      <c r="E283" s="133"/>
      <c r="F283" s="133"/>
      <c r="G283" s="133"/>
    </row>
    <row r="284" customFormat="false" ht="12.75" hidden="false" customHeight="false" outlineLevel="0" collapsed="false">
      <c r="A284" s="0" t="n">
        <v>0.182356673512681</v>
      </c>
      <c r="B284" s="0" t="e">
        <f aca="false">(D284&amp;E284&amp;F284&amp;G284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4" s="134"/>
      <c r="D284" s="133"/>
      <c r="E284" s="133"/>
      <c r="F284" s="133"/>
      <c r="G284" s="133"/>
    </row>
    <row r="285" customFormat="false" ht="12.75" hidden="false" customHeight="false" outlineLevel="0" collapsed="false">
      <c r="A285" s="0" t="n">
        <v>0.181223830139214</v>
      </c>
      <c r="B285" s="0" t="e">
        <f aca="false">(D285&amp;E285&amp;F285&amp;G285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5" s="134"/>
      <c r="D285" s="133"/>
      <c r="E285" s="133"/>
      <c r="F285" s="133"/>
      <c r="G285" s="133"/>
    </row>
    <row r="286" customFormat="false" ht="12.75" hidden="false" customHeight="false" outlineLevel="0" collapsed="false">
      <c r="A286" s="0" t="n">
        <v>0.180134180976415</v>
      </c>
      <c r="B286" s="0" t="e">
        <f aca="false">(D286&amp;E286&amp;F286&amp;G286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6" s="134"/>
      <c r="D286" s="133"/>
      <c r="E286" s="133"/>
      <c r="F286" s="133"/>
      <c r="G286" s="133"/>
    </row>
    <row r="287" customFormat="false" ht="12.75" hidden="false" customHeight="false" outlineLevel="0" collapsed="false">
      <c r="A287" s="0" t="n">
        <v>0.179015041148095</v>
      </c>
      <c r="B287" s="0" t="e">
        <f aca="false">(D287&amp;E287&amp;F287&amp;G287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7" s="134"/>
      <c r="D287" s="135"/>
      <c r="E287" s="135"/>
      <c r="F287" s="133"/>
      <c r="G287" s="133"/>
    </row>
    <row r="288" customFormat="false" ht="12.75" hidden="false" customHeight="false" outlineLevel="0" collapsed="false">
      <c r="A288" s="0" t="n">
        <v>0.177902802250153</v>
      </c>
      <c r="B288" s="0" t="e">
        <f aca="false">(D288&amp;E288&amp;F288&amp;G288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8" s="134"/>
      <c r="D288" s="135"/>
      <c r="E288" s="135"/>
      <c r="F288" s="133"/>
      <c r="G288" s="133"/>
    </row>
    <row r="289" customFormat="false" ht="12.75" hidden="false" customHeight="false" outlineLevel="0" collapsed="false">
      <c r="A289" s="0" t="n">
        <v>0.176868530750895</v>
      </c>
      <c r="B289" s="0" t="e">
        <f aca="false">(D289&amp;E289&amp;F289&amp;G289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9" s="134"/>
      <c r="D289" s="135"/>
      <c r="E289" s="135"/>
      <c r="F289" s="133"/>
      <c r="G289" s="133"/>
    </row>
    <row r="290" customFormat="false" ht="12.75" hidden="false" customHeight="false" outlineLevel="0" collapsed="false">
      <c r="A290" s="0" t="n">
        <v>0.175769528761413</v>
      </c>
      <c r="B290" s="0" t="e">
        <f aca="false">(D290&amp;E290&amp;F290&amp;G290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0" s="134"/>
      <c r="D290" s="135"/>
      <c r="E290" s="135"/>
      <c r="F290" s="133"/>
      <c r="G290" s="133"/>
    </row>
    <row r="291" customFormat="false" ht="12.75" hidden="false" customHeight="false" outlineLevel="0" collapsed="false">
      <c r="A291" s="0" t="n">
        <v>0.174712432148056</v>
      </c>
      <c r="B291" s="0" t="e">
        <f aca="false">(D291&amp;E291&amp;F291&amp;G291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1" s="134"/>
      <c r="D291" s="135"/>
      <c r="E291" s="135"/>
      <c r="F291" s="133"/>
      <c r="G291" s="133"/>
    </row>
    <row r="292" customFormat="false" ht="12.75" hidden="false" customHeight="false" outlineLevel="0" collapsed="false">
      <c r="B292" s="0" t="e">
        <f aca="false">(D292&amp;E292&amp;F292&amp;G292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2" s="134"/>
      <c r="D292" s="135"/>
      <c r="E292" s="135"/>
    </row>
    <row r="293" customFormat="false" ht="12.75" hidden="false" customHeight="false" outlineLevel="0" collapsed="false">
      <c r="C293" s="134"/>
      <c r="D293" s="135"/>
      <c r="E293" s="135"/>
    </row>
    <row r="294" customFormat="false" ht="12.75" hidden="false" customHeight="false" outlineLevel="0" collapsed="false">
      <c r="C294" s="134"/>
      <c r="D294" s="135"/>
      <c r="E294" s="135"/>
    </row>
    <row r="295" customFormat="false" ht="12.75" hidden="false" customHeight="false" outlineLevel="0" collapsed="false">
      <c r="C295" s="134"/>
      <c r="D295" s="135"/>
      <c r="E295" s="135"/>
    </row>
    <row r="296" customFormat="false" ht="12.75" hidden="false" customHeight="false" outlineLevel="0" collapsed="false">
      <c r="C296" s="134"/>
      <c r="D296" s="135"/>
      <c r="E296" s="135"/>
    </row>
    <row r="297" customFormat="false" ht="12.75" hidden="false" customHeight="false" outlineLevel="0" collapsed="false">
      <c r="C297" s="134"/>
      <c r="D297" s="135"/>
      <c r="E297" s="135"/>
    </row>
    <row r="298" customFormat="false" ht="12.75" hidden="false" customHeight="false" outlineLevel="0" collapsed="false">
      <c r="C298" s="134"/>
      <c r="D298" s="135"/>
      <c r="E298" s="135"/>
    </row>
    <row r="299" customFormat="false" ht="12.75" hidden="false" customHeight="false" outlineLevel="0" collapsed="false">
      <c r="C299" s="134"/>
      <c r="D299" s="135"/>
      <c r="E299" s="135"/>
    </row>
    <row r="300" customFormat="false" ht="12.75" hidden="false" customHeight="false" outlineLevel="0" collapsed="false">
      <c r="C300" s="134"/>
      <c r="D300" s="135"/>
      <c r="E300" s="135"/>
    </row>
    <row r="301" customFormat="false" ht="12.75" hidden="false" customHeight="false" outlineLevel="0" collapsed="false">
      <c r="C301" s="134"/>
      <c r="D301" s="135"/>
      <c r="E301" s="135"/>
    </row>
    <row r="302" customFormat="false" ht="12.75" hidden="false" customHeight="false" outlineLevel="0" collapsed="false">
      <c r="C302" s="134"/>
      <c r="D302" s="135"/>
      <c r="E302" s="135"/>
    </row>
    <row r="303" customFormat="false" ht="12.75" hidden="false" customHeight="false" outlineLevel="0" collapsed="false">
      <c r="C303" s="134"/>
      <c r="D303" s="135"/>
      <c r="E303" s="135"/>
    </row>
    <row r="304" customFormat="false" ht="12.75" hidden="false" customHeight="false" outlineLevel="0" collapsed="false">
      <c r="C304" s="134"/>
      <c r="D304" s="135"/>
      <c r="E304" s="135"/>
    </row>
    <row r="305" customFormat="false" ht="12.75" hidden="false" customHeight="false" outlineLevel="0" collapsed="false">
      <c r="C305" s="134"/>
      <c r="D305" s="135"/>
      <c r="E305" s="135"/>
    </row>
    <row r="306" customFormat="false" ht="12.75" hidden="false" customHeight="false" outlineLevel="0" collapsed="false">
      <c r="C306" s="134"/>
      <c r="D306" s="135"/>
      <c r="E306" s="135"/>
    </row>
    <row r="307" customFormat="false" ht="12.75" hidden="false" customHeight="false" outlineLevel="0" collapsed="false">
      <c r="C307" s="134"/>
      <c r="D307" s="135"/>
      <c r="E307" s="135"/>
    </row>
    <row r="308" customFormat="false" ht="12.75" hidden="false" customHeight="false" outlineLevel="0" collapsed="false">
      <c r="C308" s="134"/>
      <c r="D308" s="135"/>
      <c r="E308" s="135"/>
    </row>
    <row r="309" customFormat="false" ht="12.75" hidden="false" customHeight="false" outlineLevel="0" collapsed="false">
      <c r="C309" s="134"/>
      <c r="D309" s="135"/>
      <c r="E309" s="135"/>
    </row>
    <row r="310" customFormat="false" ht="12.75" hidden="false" customHeight="false" outlineLevel="0" collapsed="false">
      <c r="C310" s="134"/>
      <c r="D310" s="135"/>
      <c r="E310" s="135"/>
    </row>
    <row r="311" customFormat="false" ht="12.75" hidden="false" customHeight="false" outlineLevel="0" collapsed="false">
      <c r="C311" s="134"/>
      <c r="D311" s="135"/>
      <c r="E311" s="135"/>
    </row>
    <row r="312" customFormat="false" ht="12.75" hidden="false" customHeight="false" outlineLevel="0" collapsed="false">
      <c r="C312" s="134"/>
      <c r="D312" s="135"/>
      <c r="E312" s="135"/>
    </row>
    <row r="313" customFormat="false" ht="12.75" hidden="false" customHeight="false" outlineLevel="0" collapsed="false">
      <c r="C313" s="134"/>
      <c r="D313" s="135"/>
      <c r="E313" s="135"/>
    </row>
    <row r="314" customFormat="false" ht="12.75" hidden="false" customHeight="false" outlineLevel="0" collapsed="false">
      <c r="C314" s="134"/>
      <c r="D314" s="135"/>
      <c r="E314" s="135"/>
    </row>
    <row r="315" customFormat="false" ht="12.75" hidden="false" customHeight="false" outlineLevel="0" collapsed="false">
      <c r="C315" s="134"/>
      <c r="D315" s="135"/>
      <c r="E315" s="135"/>
    </row>
    <row r="316" customFormat="false" ht="12.75" hidden="false" customHeight="false" outlineLevel="0" collapsed="false">
      <c r="C316" s="134"/>
      <c r="D316" s="135"/>
      <c r="E316" s="135"/>
    </row>
    <row r="317" customFormat="false" ht="12.75" hidden="false" customHeight="false" outlineLevel="0" collapsed="false">
      <c r="C317" s="134"/>
      <c r="D317" s="135"/>
      <c r="E317" s="135"/>
    </row>
    <row r="318" customFormat="false" ht="12.75" hidden="false" customHeight="false" outlineLevel="0" collapsed="false">
      <c r="C318" s="134"/>
      <c r="D318" s="135"/>
      <c r="E318" s="135"/>
    </row>
    <row r="319" customFormat="false" ht="12.75" hidden="false" customHeight="false" outlineLevel="0" collapsed="false">
      <c r="C319" s="134"/>
      <c r="D319" s="135"/>
      <c r="E319" s="135"/>
    </row>
    <row r="320" customFormat="false" ht="12.75" hidden="false" customHeight="false" outlineLevel="0" collapsed="false">
      <c r="C320" s="134"/>
      <c r="D320" s="135"/>
      <c r="E320" s="135"/>
    </row>
    <row r="321" customFormat="false" ht="12.75" hidden="false" customHeight="false" outlineLevel="0" collapsed="false">
      <c r="C321" s="134"/>
      <c r="D321" s="135"/>
      <c r="E321" s="135"/>
    </row>
    <row r="322" customFormat="false" ht="12.75" hidden="false" customHeight="false" outlineLevel="0" collapsed="false">
      <c r="C322" s="134"/>
      <c r="D322" s="135"/>
      <c r="E322" s="135"/>
    </row>
    <row r="323" customFormat="false" ht="12.75" hidden="false" customHeight="false" outlineLevel="0" collapsed="false">
      <c r="C323" s="134"/>
      <c r="D323" s="135"/>
      <c r="E323" s="135"/>
    </row>
    <row r="324" customFormat="false" ht="12.75" hidden="false" customHeight="false" outlineLevel="0" collapsed="false">
      <c r="C324" s="134"/>
      <c r="D324" s="135"/>
      <c r="E324" s="135"/>
    </row>
    <row r="325" customFormat="false" ht="12.75" hidden="false" customHeight="false" outlineLevel="0" collapsed="false">
      <c r="C325" s="134"/>
      <c r="D325" s="135"/>
      <c r="E325" s="135"/>
    </row>
    <row r="326" customFormat="false" ht="12.75" hidden="false" customHeight="false" outlineLevel="0" collapsed="false">
      <c r="C326" s="134"/>
      <c r="D326" s="135"/>
      <c r="E326" s="135"/>
    </row>
    <row r="327" customFormat="false" ht="12.75" hidden="false" customHeight="false" outlineLevel="0" collapsed="false">
      <c r="C327" s="134"/>
      <c r="D327" s="135"/>
      <c r="E327" s="135"/>
    </row>
    <row r="328" customFormat="false" ht="12.75" hidden="false" customHeight="false" outlineLevel="0" collapsed="false">
      <c r="C328" s="134"/>
      <c r="D328" s="135"/>
      <c r="E328" s="135"/>
    </row>
    <row r="329" customFormat="false" ht="12.75" hidden="false" customHeight="false" outlineLevel="0" collapsed="false">
      <c r="C329" s="134"/>
      <c r="D329" s="135"/>
      <c r="E329" s="135"/>
    </row>
    <row r="330" customFormat="false" ht="12.75" hidden="false" customHeight="false" outlineLevel="0" collapsed="false">
      <c r="C330" s="134"/>
      <c r="D330" s="135"/>
      <c r="E330" s="135"/>
    </row>
    <row r="331" customFormat="false" ht="12.75" hidden="false" customHeight="false" outlineLevel="0" collapsed="false">
      <c r="C331" s="134"/>
      <c r="D331" s="135"/>
      <c r="E331" s="135"/>
    </row>
    <row r="332" customFormat="false" ht="12.75" hidden="false" customHeight="false" outlineLevel="0" collapsed="false">
      <c r="C332" s="134"/>
      <c r="D332" s="135"/>
      <c r="E332" s="135"/>
    </row>
    <row r="333" customFormat="false" ht="12.75" hidden="false" customHeight="false" outlineLevel="0" collapsed="false">
      <c r="C333" s="134"/>
      <c r="D333" s="135"/>
      <c r="E333" s="135"/>
    </row>
    <row r="334" customFormat="false" ht="12.75" hidden="false" customHeight="false" outlineLevel="0" collapsed="false">
      <c r="C334" s="134"/>
      <c r="D334" s="135"/>
      <c r="E334" s="135"/>
    </row>
    <row r="335" customFormat="false" ht="12.75" hidden="false" customHeight="false" outlineLevel="0" collapsed="false">
      <c r="C335" s="134"/>
      <c r="D335" s="135"/>
      <c r="E335" s="135"/>
    </row>
    <row r="336" customFormat="false" ht="12.75" hidden="false" customHeight="false" outlineLevel="0" collapsed="false">
      <c r="C336" s="134"/>
      <c r="D336" s="135"/>
      <c r="E336" s="135"/>
    </row>
    <row r="337" customFormat="false" ht="12.75" hidden="false" customHeight="false" outlineLevel="0" collapsed="false">
      <c r="C337" s="134"/>
      <c r="D337" s="135"/>
      <c r="E337" s="135"/>
    </row>
    <row r="338" customFormat="false" ht="12.75" hidden="false" customHeight="false" outlineLevel="0" collapsed="false">
      <c r="C338" s="134"/>
      <c r="D338" s="135"/>
      <c r="E338" s="135"/>
    </row>
    <row r="339" customFormat="false" ht="12.75" hidden="false" customHeight="false" outlineLevel="0" collapsed="false">
      <c r="C339" s="134"/>
      <c r="D339" s="135"/>
      <c r="E339" s="135"/>
    </row>
    <row r="340" customFormat="false" ht="12.75" hidden="false" customHeight="false" outlineLevel="0" collapsed="false">
      <c r="C340" s="134"/>
      <c r="D340" s="135"/>
      <c r="E340" s="135"/>
    </row>
    <row r="341" customFormat="false" ht="12.75" hidden="false" customHeight="false" outlineLevel="0" collapsed="false">
      <c r="C341" s="134"/>
      <c r="D341" s="135"/>
      <c r="E341" s="135"/>
    </row>
    <row r="342" customFormat="false" ht="12.75" hidden="false" customHeight="false" outlineLevel="0" collapsed="false">
      <c r="C342" s="134"/>
      <c r="D342" s="135"/>
      <c r="E342" s="135"/>
    </row>
    <row r="343" customFormat="false" ht="12.75" hidden="false" customHeight="false" outlineLevel="0" collapsed="false">
      <c r="C343" s="134"/>
      <c r="D343" s="135"/>
      <c r="E343" s="135"/>
    </row>
    <row r="344" customFormat="false" ht="12.75" hidden="false" customHeight="false" outlineLevel="0" collapsed="false">
      <c r="C344" s="134"/>
      <c r="D344" s="135"/>
      <c r="E344" s="135"/>
    </row>
    <row r="345" customFormat="false" ht="12.75" hidden="false" customHeight="false" outlineLevel="0" collapsed="false">
      <c r="C345" s="134"/>
      <c r="D345" s="135"/>
      <c r="E345" s="135"/>
    </row>
    <row r="346" customFormat="false" ht="12.75" hidden="false" customHeight="false" outlineLevel="0" collapsed="false">
      <c r="C346" s="134"/>
      <c r="D346" s="135"/>
      <c r="E346" s="135"/>
    </row>
    <row r="347" customFormat="false" ht="12.75" hidden="false" customHeight="false" outlineLevel="0" collapsed="false">
      <c r="C347" s="134"/>
      <c r="D347" s="135"/>
      <c r="E347" s="135"/>
    </row>
    <row r="348" customFormat="false" ht="12.75" hidden="false" customHeight="false" outlineLevel="0" collapsed="false">
      <c r="C348" s="134"/>
      <c r="D348" s="135"/>
      <c r="E348" s="135"/>
    </row>
    <row r="349" customFormat="false" ht="12.75" hidden="false" customHeight="false" outlineLevel="0" collapsed="false">
      <c r="C349" s="134"/>
      <c r="D349" s="135"/>
      <c r="E349" s="135"/>
    </row>
    <row r="350" customFormat="false" ht="12.75" hidden="false" customHeight="false" outlineLevel="0" collapsed="false">
      <c r="C350" s="134"/>
      <c r="D350" s="135"/>
      <c r="E350" s="135"/>
    </row>
    <row r="351" customFormat="false" ht="12.75" hidden="false" customHeight="false" outlineLevel="0" collapsed="false">
      <c r="C351" s="134"/>
      <c r="D351" s="135"/>
      <c r="E351" s="135"/>
    </row>
    <row r="352" customFormat="false" ht="12.75" hidden="false" customHeight="false" outlineLevel="0" collapsed="false">
      <c r="C352" s="134"/>
      <c r="D352" s="135"/>
      <c r="E352" s="135"/>
    </row>
    <row r="353" customFormat="false" ht="12.75" hidden="false" customHeight="false" outlineLevel="0" collapsed="false">
      <c r="C353" s="134"/>
      <c r="D353" s="135"/>
      <c r="E353" s="135"/>
    </row>
    <row r="354" customFormat="false" ht="12.75" hidden="false" customHeight="false" outlineLevel="0" collapsed="false">
      <c r="C354" s="134"/>
      <c r="D354" s="135"/>
      <c r="E354" s="135"/>
    </row>
    <row r="355" customFormat="false" ht="12.75" hidden="false" customHeight="false" outlineLevel="0" collapsed="false">
      <c r="C355" s="134"/>
      <c r="D355" s="135"/>
      <c r="E355" s="135"/>
    </row>
    <row r="356" customFormat="false" ht="12.75" hidden="false" customHeight="false" outlineLevel="0" collapsed="false">
      <c r="C356" s="134"/>
      <c r="D356" s="135"/>
      <c r="E356" s="135"/>
    </row>
    <row r="357" customFormat="false" ht="12.75" hidden="false" customHeight="false" outlineLevel="0" collapsed="false">
      <c r="C357" s="134"/>
      <c r="D357" s="135"/>
      <c r="E357" s="135"/>
    </row>
    <row r="358" customFormat="false" ht="12.75" hidden="false" customHeight="false" outlineLevel="0" collapsed="false">
      <c r="C358" s="134"/>
      <c r="D358" s="135"/>
      <c r="E358" s="135"/>
    </row>
    <row r="359" customFormat="false" ht="12.75" hidden="false" customHeight="false" outlineLevel="0" collapsed="false">
      <c r="C359" s="134"/>
    </row>
    <row r="360" customFormat="false" ht="12.75" hidden="false" customHeight="false" outlineLevel="0" collapsed="false">
      <c r="C360" s="134"/>
    </row>
    <row r="361" customFormat="false" ht="12.75" hidden="false" customHeight="false" outlineLevel="0" collapsed="false">
      <c r="C361" s="134"/>
    </row>
    <row r="362" customFormat="false" ht="12.75" hidden="false" customHeight="false" outlineLevel="0" collapsed="false">
      <c r="C362" s="134"/>
    </row>
    <row r="363" customFormat="false" ht="12.75" hidden="false" customHeight="false" outlineLevel="0" collapsed="false">
      <c r="C363" s="134"/>
    </row>
    <row r="364" customFormat="false" ht="12.75" hidden="false" customHeight="false" outlineLevel="0" collapsed="false">
      <c r="C364" s="134"/>
    </row>
    <row r="365" customFormat="false" ht="12.75" hidden="false" customHeight="false" outlineLevel="0" collapsed="false">
      <c r="C365" s="136"/>
    </row>
    <row r="366" customFormat="false" ht="12.75" hidden="false" customHeight="false" outlineLevel="0" collapsed="false">
      <c r="C366" s="136"/>
    </row>
    <row r="367" customFormat="false" ht="12.75" hidden="false" customHeight="false" outlineLevel="0" collapsed="false">
      <c r="C367" s="136"/>
    </row>
    <row r="368" customFormat="false" ht="12.75" hidden="false" customHeight="false" outlineLevel="0" collapsed="false">
      <c r="C368" s="136"/>
    </row>
    <row r="369" customFormat="false" ht="12.75" hidden="false" customHeight="false" outlineLevel="0" collapsed="false">
      <c r="C369" s="136"/>
    </row>
    <row r="370" customFormat="false" ht="12.75" hidden="false" customHeight="false" outlineLevel="0" collapsed="false">
      <c r="C370" s="136"/>
    </row>
    <row r="371" customFormat="false" ht="12.75" hidden="false" customHeight="false" outlineLevel="0" collapsed="false">
      <c r="C371" s="136"/>
    </row>
    <row r="372" customFormat="false" ht="12.75" hidden="false" customHeight="false" outlineLevel="0" collapsed="false">
      <c r="C372" s="136"/>
    </row>
    <row r="373" customFormat="false" ht="12.75" hidden="false" customHeight="false" outlineLevel="0" collapsed="false">
      <c r="C373" s="136"/>
    </row>
    <row r="374" customFormat="false" ht="12.75" hidden="false" customHeight="false" outlineLevel="0" collapsed="false">
      <c r="C374" s="136"/>
    </row>
    <row r="375" customFormat="false" ht="12.75" hidden="false" customHeight="false" outlineLevel="0" collapsed="false">
      <c r="C375" s="136"/>
    </row>
    <row r="376" customFormat="false" ht="12.75" hidden="false" customHeight="false" outlineLevel="0" collapsed="false">
      <c r="C376" s="136"/>
    </row>
    <row r="377" customFormat="false" ht="12.75" hidden="false" customHeight="false" outlineLevel="0" collapsed="false">
      <c r="C377" s="136"/>
    </row>
    <row r="378" customFormat="false" ht="12.75" hidden="false" customHeight="false" outlineLevel="0" collapsed="false">
      <c r="C378" s="136"/>
    </row>
    <row r="379" customFormat="false" ht="12.75" hidden="false" customHeight="false" outlineLevel="0" collapsed="false">
      <c r="C379" s="136"/>
    </row>
    <row r="380" customFormat="false" ht="12.75" hidden="false" customHeight="false" outlineLevel="0" collapsed="false">
      <c r="C380" s="136"/>
    </row>
    <row r="381" customFormat="false" ht="12.75" hidden="false" customHeight="false" outlineLevel="0" collapsed="false">
      <c r="C381" s="136"/>
    </row>
    <row r="382" customFormat="false" ht="12.75" hidden="false" customHeight="false" outlineLevel="0" collapsed="false">
      <c r="C382" s="136"/>
    </row>
    <row r="383" customFormat="false" ht="12.75" hidden="false" customHeight="false" outlineLevel="0" collapsed="false">
      <c r="C383" s="136"/>
    </row>
    <row r="384" customFormat="false" ht="12.75" hidden="false" customHeight="false" outlineLevel="0" collapsed="false">
      <c r="C384" s="136"/>
    </row>
    <row r="385" customFormat="false" ht="12.75" hidden="false" customHeight="false" outlineLevel="0" collapsed="false">
      <c r="C385" s="136"/>
    </row>
    <row r="386" customFormat="false" ht="12.75" hidden="false" customHeight="false" outlineLevel="0" collapsed="false">
      <c r="C386" s="136"/>
    </row>
    <row r="387" customFormat="false" ht="12.75" hidden="false" customHeight="false" outlineLevel="0" collapsed="false">
      <c r="C387" s="136"/>
    </row>
    <row r="388" customFormat="false" ht="12.75" hidden="false" customHeight="false" outlineLevel="0" collapsed="false">
      <c r="C388" s="136"/>
    </row>
    <row r="389" customFormat="false" ht="12.75" hidden="false" customHeight="false" outlineLevel="0" collapsed="false">
      <c r="C389" s="136"/>
    </row>
    <row r="390" customFormat="false" ht="12.75" hidden="false" customHeight="false" outlineLevel="0" collapsed="false">
      <c r="C390" s="136"/>
    </row>
    <row r="391" customFormat="false" ht="12.75" hidden="false" customHeight="false" outlineLevel="0" collapsed="false">
      <c r="C391" s="136"/>
    </row>
    <row r="392" customFormat="false" ht="12.75" hidden="false" customHeight="false" outlineLevel="0" collapsed="false">
      <c r="C392" s="136"/>
    </row>
    <row r="393" customFormat="false" ht="12.75" hidden="false" customHeight="false" outlineLevel="0" collapsed="false">
      <c r="C393" s="136"/>
    </row>
    <row r="394" customFormat="false" ht="12.75" hidden="false" customHeight="false" outlineLevel="0" collapsed="false">
      <c r="C394" s="136"/>
    </row>
    <row r="395" customFormat="false" ht="12.75" hidden="false" customHeight="false" outlineLevel="0" collapsed="false">
      <c r="C395" s="136"/>
    </row>
    <row r="396" customFormat="false" ht="12.75" hidden="false" customHeight="false" outlineLevel="0" collapsed="false">
      <c r="C396" s="136"/>
    </row>
    <row r="397" customFormat="false" ht="12.75" hidden="false" customHeight="false" outlineLevel="0" collapsed="false">
      <c r="C397" s="136"/>
    </row>
    <row r="398" customFormat="false" ht="12.75" hidden="false" customHeight="false" outlineLevel="0" collapsed="false">
      <c r="C398" s="136"/>
    </row>
    <row r="399" customFormat="false" ht="12.75" hidden="false" customHeight="false" outlineLevel="0" collapsed="false">
      <c r="C399" s="136"/>
    </row>
    <row r="400" customFormat="false" ht="12.75" hidden="false" customHeight="false" outlineLevel="0" collapsed="false">
      <c r="C400" s="136"/>
    </row>
    <row r="401" customFormat="false" ht="12.75" hidden="false" customHeight="false" outlineLevel="0" collapsed="false">
      <c r="C401" s="136"/>
    </row>
    <row r="402" customFormat="false" ht="12.75" hidden="false" customHeight="false" outlineLevel="0" collapsed="false">
      <c r="C402" s="136"/>
    </row>
    <row r="403" customFormat="false" ht="12.75" hidden="false" customHeight="false" outlineLevel="0" collapsed="false">
      <c r="C403" s="136"/>
    </row>
    <row r="404" customFormat="false" ht="12.75" hidden="false" customHeight="false" outlineLevel="0" collapsed="false">
      <c r="C404" s="136"/>
    </row>
    <row r="405" customFormat="false" ht="12.75" hidden="false" customHeight="false" outlineLevel="0" collapsed="false">
      <c r="C405" s="136"/>
    </row>
    <row r="406" customFormat="false" ht="12.75" hidden="false" customHeight="false" outlineLevel="0" collapsed="false">
      <c r="C406" s="136"/>
    </row>
    <row r="407" customFormat="false" ht="12.75" hidden="false" customHeight="false" outlineLevel="0" collapsed="false">
      <c r="C407" s="136"/>
    </row>
    <row r="408" customFormat="false" ht="12.75" hidden="false" customHeight="false" outlineLevel="0" collapsed="false">
      <c r="C408" s="136"/>
    </row>
    <row r="409" customFormat="false" ht="12.75" hidden="false" customHeight="false" outlineLevel="0" collapsed="false">
      <c r="C409" s="136"/>
    </row>
    <row r="410" customFormat="false" ht="12.75" hidden="false" customHeight="false" outlineLevel="0" collapsed="false">
      <c r="C410" s="136"/>
    </row>
    <row r="411" customFormat="false" ht="12.75" hidden="false" customHeight="false" outlineLevel="0" collapsed="false">
      <c r="C411" s="136"/>
    </row>
    <row r="412" customFormat="false" ht="12.75" hidden="false" customHeight="false" outlineLevel="0" collapsed="false">
      <c r="C412" s="136"/>
    </row>
    <row r="413" customFormat="false" ht="12.75" hidden="false" customHeight="false" outlineLevel="0" collapsed="false">
      <c r="C413" s="136"/>
    </row>
    <row r="414" customFormat="false" ht="12.75" hidden="false" customHeight="false" outlineLevel="0" collapsed="false">
      <c r="C414" s="136"/>
    </row>
    <row r="415" customFormat="false" ht="12.75" hidden="false" customHeight="false" outlineLevel="0" collapsed="false">
      <c r="C415" s="136"/>
    </row>
    <row r="416" customFormat="false" ht="12.75" hidden="false" customHeight="false" outlineLevel="0" collapsed="false">
      <c r="C416" s="136"/>
    </row>
    <row r="417" customFormat="false" ht="12.75" hidden="false" customHeight="false" outlineLevel="0" collapsed="false">
      <c r="C417" s="136"/>
    </row>
    <row r="418" customFormat="false" ht="12.75" hidden="false" customHeight="false" outlineLevel="0" collapsed="false">
      <c r="C418" s="136"/>
    </row>
    <row r="419" customFormat="false" ht="12.75" hidden="false" customHeight="false" outlineLevel="0" collapsed="false">
      <c r="C419" s="136"/>
    </row>
    <row r="420" customFormat="false" ht="12.75" hidden="false" customHeight="false" outlineLevel="0" collapsed="false">
      <c r="C420" s="136"/>
    </row>
    <row r="421" customFormat="false" ht="12.75" hidden="false" customHeight="false" outlineLevel="0" collapsed="false">
      <c r="C421" s="136"/>
    </row>
    <row r="422" customFormat="false" ht="12.75" hidden="false" customHeight="false" outlineLevel="0" collapsed="false">
      <c r="C422" s="136"/>
    </row>
    <row r="423" customFormat="false" ht="12.75" hidden="false" customHeight="false" outlineLevel="0" collapsed="false">
      <c r="C423" s="136"/>
    </row>
    <row r="424" customFormat="false" ht="12.75" hidden="false" customHeight="false" outlineLevel="0" collapsed="false">
      <c r="C424" s="136"/>
    </row>
    <row r="425" customFormat="false" ht="12.75" hidden="false" customHeight="false" outlineLevel="0" collapsed="false">
      <c r="C425" s="136"/>
    </row>
    <row r="426" customFormat="false" ht="12.75" hidden="false" customHeight="false" outlineLevel="0" collapsed="false">
      <c r="C426" s="136"/>
    </row>
    <row r="427" customFormat="false" ht="12.75" hidden="false" customHeight="false" outlineLevel="0" collapsed="false">
      <c r="C427" s="136"/>
    </row>
    <row r="428" customFormat="false" ht="12.75" hidden="false" customHeight="false" outlineLevel="0" collapsed="false">
      <c r="C428" s="136"/>
    </row>
    <row r="429" customFormat="false" ht="12.75" hidden="false" customHeight="false" outlineLevel="0" collapsed="false">
      <c r="C429" s="136"/>
    </row>
    <row r="430" customFormat="false" ht="12.75" hidden="false" customHeight="false" outlineLevel="0" collapsed="false">
      <c r="C430" s="136"/>
    </row>
    <row r="431" customFormat="false" ht="12.75" hidden="false" customHeight="false" outlineLevel="0" collapsed="false">
      <c r="C431" s="136"/>
    </row>
    <row r="432" customFormat="false" ht="12.75" hidden="false" customHeight="false" outlineLevel="0" collapsed="false">
      <c r="C432" s="136"/>
    </row>
    <row r="433" customFormat="false" ht="12.75" hidden="false" customHeight="false" outlineLevel="0" collapsed="false">
      <c r="C433" s="136"/>
    </row>
    <row r="434" customFormat="false" ht="12.75" hidden="false" customHeight="false" outlineLevel="0" collapsed="false">
      <c r="C434" s="136"/>
    </row>
    <row r="435" customFormat="false" ht="12.75" hidden="false" customHeight="false" outlineLevel="0" collapsed="false">
      <c r="C435" s="136"/>
    </row>
    <row r="436" customFormat="false" ht="12.75" hidden="false" customHeight="false" outlineLevel="0" collapsed="false">
      <c r="C436" s="136"/>
    </row>
    <row r="437" customFormat="false" ht="12.75" hidden="false" customHeight="false" outlineLevel="0" collapsed="false">
      <c r="C437" s="136"/>
    </row>
    <row r="438" customFormat="false" ht="12.75" hidden="false" customHeight="false" outlineLevel="0" collapsed="false">
      <c r="C438" s="136"/>
    </row>
    <row r="439" customFormat="false" ht="12.75" hidden="false" customHeight="false" outlineLevel="0" collapsed="false">
      <c r="C439" s="136"/>
    </row>
    <row r="440" customFormat="false" ht="12.75" hidden="false" customHeight="false" outlineLevel="0" collapsed="false">
      <c r="C440" s="136"/>
    </row>
    <row r="441" customFormat="false" ht="12.75" hidden="false" customHeight="false" outlineLevel="0" collapsed="false">
      <c r="C441" s="136"/>
    </row>
    <row r="442" customFormat="false" ht="12.75" hidden="false" customHeight="false" outlineLevel="0" collapsed="false">
      <c r="C442" s="136"/>
    </row>
    <row r="443" customFormat="false" ht="12.75" hidden="false" customHeight="false" outlineLevel="0" collapsed="false">
      <c r="C443" s="136"/>
    </row>
    <row r="444" customFormat="false" ht="12.75" hidden="false" customHeight="false" outlineLevel="0" collapsed="false">
      <c r="C444" s="136"/>
    </row>
    <row r="445" customFormat="false" ht="12.75" hidden="false" customHeight="false" outlineLevel="0" collapsed="false">
      <c r="C445" s="136"/>
    </row>
    <row r="446" customFormat="false" ht="12.75" hidden="false" customHeight="false" outlineLevel="0" collapsed="false">
      <c r="C446" s="136"/>
    </row>
    <row r="447" customFormat="false" ht="12.75" hidden="false" customHeight="false" outlineLevel="0" collapsed="false">
      <c r="C447" s="136"/>
    </row>
    <row r="448" customFormat="false" ht="12.75" hidden="false" customHeight="false" outlineLevel="0" collapsed="false">
      <c r="C448" s="136"/>
    </row>
    <row r="449" customFormat="false" ht="12.75" hidden="false" customHeight="false" outlineLevel="0" collapsed="false">
      <c r="C449" s="136"/>
    </row>
    <row r="450" customFormat="false" ht="12.75" hidden="false" customHeight="false" outlineLevel="0" collapsed="false">
      <c r="C450" s="137"/>
    </row>
    <row r="451" customFormat="false" ht="12.75" hidden="false" customHeight="false" outlineLevel="0" collapsed="false">
      <c r="C451" s="137"/>
    </row>
    <row r="452" customFormat="false" ht="12.75" hidden="false" customHeight="false" outlineLevel="0" collapsed="false">
      <c r="C452" s="137"/>
    </row>
    <row r="453" customFormat="false" ht="12.75" hidden="false" customHeight="false" outlineLevel="0" collapsed="false">
      <c r="C453" s="137"/>
    </row>
    <row r="454" customFormat="false" ht="12.75" hidden="false" customHeight="false" outlineLevel="0" collapsed="false">
      <c r="C454" s="137"/>
    </row>
    <row r="455" customFormat="false" ht="12.75" hidden="false" customHeight="false" outlineLevel="0" collapsed="false">
      <c r="C455" s="137"/>
    </row>
    <row r="456" customFormat="false" ht="12.75" hidden="false" customHeight="false" outlineLevel="0" collapsed="false">
      <c r="C456" s="137"/>
    </row>
    <row r="457" customFormat="false" ht="12.75" hidden="false" customHeight="false" outlineLevel="0" collapsed="false">
      <c r="C457" s="137"/>
    </row>
    <row r="458" customFormat="false" ht="12.75" hidden="false" customHeight="false" outlineLevel="0" collapsed="false">
      <c r="C458" s="137"/>
    </row>
    <row r="459" customFormat="false" ht="12.75" hidden="false" customHeight="false" outlineLevel="0" collapsed="false">
      <c r="C459" s="137"/>
    </row>
    <row r="460" customFormat="false" ht="12.75" hidden="false" customHeight="false" outlineLevel="0" collapsed="false">
      <c r="C460" s="137"/>
    </row>
    <row r="461" customFormat="false" ht="12.75" hidden="false" customHeight="false" outlineLevel="0" collapsed="false">
      <c r="C461" s="137"/>
    </row>
    <row r="462" customFormat="false" ht="12.75" hidden="false" customHeight="false" outlineLevel="0" collapsed="false">
      <c r="C462" s="137"/>
    </row>
    <row r="463" customFormat="false" ht="12.75" hidden="false" customHeight="false" outlineLevel="0" collapsed="false">
      <c r="C463" s="137"/>
    </row>
    <row r="464" customFormat="false" ht="12.75" hidden="false" customHeight="false" outlineLevel="0" collapsed="false">
      <c r="C464" s="137"/>
    </row>
    <row r="465" customFormat="false" ht="12.75" hidden="false" customHeight="false" outlineLevel="0" collapsed="false">
      <c r="C465" s="137"/>
    </row>
    <row r="466" customFormat="false" ht="12.75" hidden="false" customHeight="false" outlineLevel="0" collapsed="false">
      <c r="C466" s="137"/>
    </row>
    <row r="467" customFormat="false" ht="12.75" hidden="false" customHeight="false" outlineLevel="0" collapsed="false">
      <c r="C467" s="137"/>
    </row>
    <row r="468" customFormat="false" ht="12.75" hidden="false" customHeight="false" outlineLevel="0" collapsed="false">
      <c r="C468" s="137"/>
    </row>
    <row r="469" customFormat="false" ht="12.75" hidden="false" customHeight="false" outlineLevel="0" collapsed="false">
      <c r="C469" s="137"/>
    </row>
    <row r="470" customFormat="false" ht="12.75" hidden="false" customHeight="false" outlineLevel="0" collapsed="false">
      <c r="C470" s="137"/>
    </row>
    <row r="471" customFormat="false" ht="12.75" hidden="false" customHeight="false" outlineLevel="0" collapsed="false">
      <c r="C471" s="137"/>
    </row>
    <row r="472" customFormat="false" ht="12.75" hidden="false" customHeight="false" outlineLevel="0" collapsed="false">
      <c r="C472" s="137"/>
    </row>
    <row r="473" customFormat="false" ht="12.75" hidden="false" customHeight="false" outlineLevel="0" collapsed="false">
      <c r="C473" s="137"/>
    </row>
    <row r="474" customFormat="false" ht="12.75" hidden="false" customHeight="false" outlineLevel="0" collapsed="false">
      <c r="C474" s="137"/>
    </row>
    <row r="475" customFormat="false" ht="12.75" hidden="false" customHeight="false" outlineLevel="0" collapsed="false">
      <c r="C475" s="137"/>
    </row>
    <row r="476" customFormat="false" ht="12.75" hidden="false" customHeight="false" outlineLevel="0" collapsed="false">
      <c r="C476" s="137"/>
    </row>
    <row r="477" customFormat="false" ht="12.75" hidden="false" customHeight="false" outlineLevel="0" collapsed="false">
      <c r="C477" s="137"/>
    </row>
    <row r="478" customFormat="false" ht="12.75" hidden="false" customHeight="false" outlineLevel="0" collapsed="false">
      <c r="C478" s="137"/>
    </row>
    <row r="479" customFormat="false" ht="12.75" hidden="false" customHeight="false" outlineLevel="0" collapsed="false">
      <c r="C479" s="137"/>
    </row>
    <row r="480" customFormat="false" ht="12.75" hidden="false" customHeight="false" outlineLevel="0" collapsed="false">
      <c r="C480" s="137"/>
    </row>
    <row r="481" customFormat="false" ht="12.75" hidden="false" customHeight="false" outlineLevel="0" collapsed="false">
      <c r="C481" s="137"/>
    </row>
    <row r="482" customFormat="false" ht="12.75" hidden="false" customHeight="false" outlineLevel="0" collapsed="false">
      <c r="C482" s="137"/>
    </row>
    <row r="483" customFormat="false" ht="12.75" hidden="false" customHeight="false" outlineLevel="0" collapsed="false">
      <c r="C483" s="137"/>
    </row>
    <row r="484" customFormat="false" ht="12.75" hidden="false" customHeight="false" outlineLevel="0" collapsed="false">
      <c r="C484" s="137"/>
    </row>
    <row r="485" customFormat="false" ht="12.75" hidden="false" customHeight="false" outlineLevel="0" collapsed="false">
      <c r="C485" s="137"/>
    </row>
    <row r="486" customFormat="false" ht="12.75" hidden="false" customHeight="false" outlineLevel="0" collapsed="false">
      <c r="C486" s="137"/>
    </row>
    <row r="487" customFormat="false" ht="12.75" hidden="false" customHeight="false" outlineLevel="0" collapsed="false">
      <c r="C487" s="137"/>
    </row>
    <row r="488" customFormat="false" ht="12.75" hidden="false" customHeight="false" outlineLevel="0" collapsed="false">
      <c r="C488" s="137"/>
    </row>
    <row r="489" customFormat="false" ht="12.75" hidden="false" customHeight="false" outlineLevel="0" collapsed="false">
      <c r="C489" s="137"/>
    </row>
    <row r="490" customFormat="false" ht="12.75" hidden="false" customHeight="false" outlineLevel="0" collapsed="false">
      <c r="C490" s="137"/>
    </row>
    <row r="491" customFormat="false" ht="12.75" hidden="false" customHeight="false" outlineLevel="0" collapsed="false">
      <c r="C491" s="137"/>
    </row>
    <row r="492" customFormat="false" ht="12.75" hidden="false" customHeight="false" outlineLevel="0" collapsed="false">
      <c r="C492" s="137"/>
    </row>
    <row r="493" customFormat="false" ht="12.75" hidden="false" customHeight="false" outlineLevel="0" collapsed="false">
      <c r="C493" s="137"/>
    </row>
    <row r="494" customFormat="false" ht="12.75" hidden="false" customHeight="false" outlineLevel="0" collapsed="false">
      <c r="C494" s="137"/>
    </row>
    <row r="495" customFormat="false" ht="12.75" hidden="false" customHeight="false" outlineLevel="0" collapsed="false">
      <c r="C495" s="137"/>
    </row>
    <row r="496" customFormat="false" ht="12.75" hidden="false" customHeight="false" outlineLevel="0" collapsed="false">
      <c r="C496" s="137"/>
    </row>
    <row r="497" customFormat="false" ht="12.75" hidden="false" customHeight="false" outlineLevel="0" collapsed="false">
      <c r="C497" s="137"/>
    </row>
    <row r="498" customFormat="false" ht="12.75" hidden="false" customHeight="false" outlineLevel="0" collapsed="false">
      <c r="C498" s="137"/>
    </row>
    <row r="499" customFormat="false" ht="12.75" hidden="false" customHeight="false" outlineLevel="0" collapsed="false">
      <c r="C499" s="137"/>
    </row>
    <row r="500" customFormat="false" ht="12.75" hidden="false" customHeight="false" outlineLevel="0" collapsed="false">
      <c r="C500" s="137"/>
    </row>
    <row r="501" customFormat="false" ht="12.75" hidden="false" customHeight="false" outlineLevel="0" collapsed="false">
      <c r="C501" s="137"/>
    </row>
    <row r="502" customFormat="false" ht="12.75" hidden="false" customHeight="false" outlineLevel="0" collapsed="false">
      <c r="C502" s="137"/>
    </row>
    <row r="503" customFormat="false" ht="12.75" hidden="false" customHeight="false" outlineLevel="0" collapsed="false">
      <c r="C503" s="137"/>
    </row>
    <row r="504" customFormat="false" ht="12.75" hidden="false" customHeight="false" outlineLevel="0" collapsed="false">
      <c r="C504" s="137"/>
    </row>
    <row r="505" customFormat="false" ht="12.75" hidden="false" customHeight="false" outlineLevel="0" collapsed="false">
      <c r="C505" s="137"/>
    </row>
    <row r="506" customFormat="false" ht="12.75" hidden="false" customHeight="false" outlineLevel="0" collapsed="false">
      <c r="C506" s="137"/>
    </row>
    <row r="507" customFormat="false" ht="12.75" hidden="false" customHeight="false" outlineLevel="0" collapsed="false">
      <c r="C507" s="137"/>
    </row>
    <row r="508" customFormat="false" ht="12.75" hidden="false" customHeight="false" outlineLevel="0" collapsed="false">
      <c r="C508" s="137"/>
    </row>
    <row r="509" customFormat="false" ht="12.75" hidden="false" customHeight="false" outlineLevel="0" collapsed="false">
      <c r="C509" s="137"/>
    </row>
    <row r="510" customFormat="false" ht="12.75" hidden="false" customHeight="false" outlineLevel="0" collapsed="false">
      <c r="C510" s="137"/>
    </row>
    <row r="511" customFormat="false" ht="12.75" hidden="false" customHeight="false" outlineLevel="0" collapsed="false">
      <c r="C511" s="137"/>
    </row>
    <row r="512" customFormat="false" ht="12.75" hidden="false" customHeight="false" outlineLevel="0" collapsed="false">
      <c r="C512" s="137"/>
    </row>
    <row r="513" customFormat="false" ht="12.75" hidden="false" customHeight="false" outlineLevel="0" collapsed="false">
      <c r="C513" s="137"/>
    </row>
    <row r="514" customFormat="false" ht="12.75" hidden="false" customHeight="false" outlineLevel="0" collapsed="false">
      <c r="C514" s="137"/>
    </row>
    <row r="515" customFormat="false" ht="12.75" hidden="false" customHeight="false" outlineLevel="0" collapsed="false">
      <c r="C515" s="137"/>
    </row>
    <row r="516" customFormat="false" ht="12.75" hidden="false" customHeight="false" outlineLevel="0" collapsed="false">
      <c r="C516" s="137"/>
    </row>
    <row r="517" customFormat="false" ht="12.75" hidden="false" customHeight="false" outlineLevel="0" collapsed="false">
      <c r="C517" s="137"/>
    </row>
    <row r="518" customFormat="false" ht="12.75" hidden="false" customHeight="false" outlineLevel="0" collapsed="false">
      <c r="C518" s="137"/>
    </row>
    <row r="519" customFormat="false" ht="12.75" hidden="false" customHeight="false" outlineLevel="0" collapsed="false">
      <c r="C519" s="137"/>
    </row>
    <row r="520" customFormat="false" ht="12.75" hidden="false" customHeight="false" outlineLevel="0" collapsed="false">
      <c r="C520" s="137"/>
    </row>
    <row r="521" customFormat="false" ht="12.75" hidden="false" customHeight="false" outlineLevel="0" collapsed="false">
      <c r="C521" s="137"/>
    </row>
    <row r="522" customFormat="false" ht="12.75" hidden="false" customHeight="false" outlineLevel="0" collapsed="false">
      <c r="C522" s="137"/>
    </row>
    <row r="523" customFormat="false" ht="12.75" hidden="false" customHeight="false" outlineLevel="0" collapsed="false">
      <c r="C523" s="137"/>
    </row>
    <row r="524" customFormat="false" ht="12.75" hidden="false" customHeight="false" outlineLevel="0" collapsed="false">
      <c r="C524" s="137"/>
    </row>
    <row r="525" customFormat="false" ht="12.75" hidden="false" customHeight="false" outlineLevel="0" collapsed="false">
      <c r="C525" s="137"/>
    </row>
    <row r="526" customFormat="false" ht="12.75" hidden="false" customHeight="false" outlineLevel="0" collapsed="false">
      <c r="C526" s="137"/>
    </row>
    <row r="527" customFormat="false" ht="12.75" hidden="false" customHeight="false" outlineLevel="0" collapsed="false">
      <c r="C527" s="137"/>
    </row>
    <row r="528" customFormat="false" ht="12.75" hidden="false" customHeight="false" outlineLevel="0" collapsed="false">
      <c r="C528" s="137"/>
    </row>
    <row r="529" customFormat="false" ht="12.75" hidden="false" customHeight="false" outlineLevel="0" collapsed="false">
      <c r="C529" s="137"/>
    </row>
    <row r="530" customFormat="false" ht="12.75" hidden="false" customHeight="false" outlineLevel="0" collapsed="false">
      <c r="C530" s="137"/>
    </row>
    <row r="531" customFormat="false" ht="12.75" hidden="false" customHeight="false" outlineLevel="0" collapsed="false">
      <c r="C531" s="137"/>
    </row>
    <row r="532" customFormat="false" ht="12.75" hidden="false" customHeight="false" outlineLevel="0" collapsed="false">
      <c r="C532" s="137"/>
    </row>
    <row r="533" customFormat="false" ht="12.75" hidden="false" customHeight="false" outlineLevel="0" collapsed="false">
      <c r="C533" s="137"/>
    </row>
    <row r="534" customFormat="false" ht="12.75" hidden="false" customHeight="false" outlineLevel="0" collapsed="false">
      <c r="C534" s="137"/>
    </row>
    <row r="535" customFormat="false" ht="12.75" hidden="false" customHeight="false" outlineLevel="0" collapsed="false">
      <c r="C535" s="137"/>
    </row>
    <row r="536" customFormat="false" ht="12.75" hidden="false" customHeight="false" outlineLevel="0" collapsed="false">
      <c r="C536" s="137"/>
    </row>
    <row r="537" customFormat="false" ht="12.75" hidden="false" customHeight="false" outlineLevel="0" collapsed="false">
      <c r="C537" s="137"/>
    </row>
    <row r="538" customFormat="false" ht="12.75" hidden="false" customHeight="false" outlineLevel="0" collapsed="false">
      <c r="C538" s="137"/>
    </row>
    <row r="539" customFormat="false" ht="12.75" hidden="false" customHeight="false" outlineLevel="0" collapsed="false">
      <c r="C539" s="137"/>
    </row>
    <row r="540" customFormat="false" ht="12.75" hidden="false" customHeight="false" outlineLevel="0" collapsed="false">
      <c r="C540" s="137"/>
    </row>
    <row r="541" customFormat="false" ht="12.75" hidden="false" customHeight="false" outlineLevel="0" collapsed="false">
      <c r="C541" s="137"/>
    </row>
    <row r="542" customFormat="false" ht="12.75" hidden="false" customHeight="false" outlineLevel="0" collapsed="false">
      <c r="C542" s="137"/>
    </row>
    <row r="543" customFormat="false" ht="12.75" hidden="false" customHeight="false" outlineLevel="0" collapsed="false">
      <c r="C543" s="137"/>
    </row>
    <row r="544" customFormat="false" ht="12.75" hidden="false" customHeight="false" outlineLevel="0" collapsed="false">
      <c r="C544" s="137"/>
    </row>
    <row r="545" customFormat="false" ht="12.75" hidden="false" customHeight="false" outlineLevel="0" collapsed="false">
      <c r="C545" s="137"/>
    </row>
    <row r="546" customFormat="false" ht="12.75" hidden="false" customHeight="false" outlineLevel="0" collapsed="false">
      <c r="C546" s="137"/>
    </row>
    <row r="547" customFormat="false" ht="12.75" hidden="false" customHeight="false" outlineLevel="0" collapsed="false">
      <c r="C547" s="137"/>
    </row>
    <row r="548" customFormat="false" ht="12.75" hidden="false" customHeight="false" outlineLevel="0" collapsed="false">
      <c r="C548" s="137"/>
    </row>
    <row r="549" customFormat="false" ht="12.75" hidden="false" customHeight="false" outlineLevel="0" collapsed="false">
      <c r="C549" s="137"/>
    </row>
    <row r="550" customFormat="false" ht="12.75" hidden="false" customHeight="false" outlineLevel="0" collapsed="false">
      <c r="C550" s="137"/>
    </row>
    <row r="551" customFormat="false" ht="12.75" hidden="false" customHeight="false" outlineLevel="0" collapsed="false">
      <c r="C551" s="137"/>
    </row>
    <row r="552" customFormat="false" ht="12.75" hidden="false" customHeight="false" outlineLevel="0" collapsed="false">
      <c r="C552" s="137"/>
    </row>
    <row r="553" customFormat="false" ht="12.75" hidden="false" customHeight="false" outlineLevel="0" collapsed="false">
      <c r="C553" s="137"/>
    </row>
    <row r="554" customFormat="false" ht="12.75" hidden="false" customHeight="false" outlineLevel="0" collapsed="false">
      <c r="C554" s="137"/>
    </row>
    <row r="555" customFormat="false" ht="12.75" hidden="false" customHeight="false" outlineLevel="0" collapsed="false">
      <c r="C555" s="137"/>
    </row>
    <row r="556" customFormat="false" ht="12.75" hidden="false" customHeight="false" outlineLevel="0" collapsed="false">
      <c r="C556" s="137"/>
    </row>
    <row r="557" customFormat="false" ht="12.75" hidden="false" customHeight="false" outlineLevel="0" collapsed="false">
      <c r="C557" s="137"/>
    </row>
    <row r="558" customFormat="false" ht="12.75" hidden="false" customHeight="false" outlineLevel="0" collapsed="false">
      <c r="C558" s="137"/>
    </row>
    <row r="559" customFormat="false" ht="12.75" hidden="false" customHeight="false" outlineLevel="0" collapsed="false">
      <c r="C559" s="137"/>
    </row>
    <row r="560" customFormat="false" ht="12.75" hidden="false" customHeight="false" outlineLevel="0" collapsed="false">
      <c r="C560" s="137"/>
    </row>
    <row r="561" customFormat="false" ht="12.75" hidden="false" customHeight="false" outlineLevel="0" collapsed="false">
      <c r="C561" s="137"/>
    </row>
    <row r="562" customFormat="false" ht="12.75" hidden="false" customHeight="false" outlineLevel="0" collapsed="false">
      <c r="C562" s="137"/>
    </row>
    <row r="563" customFormat="false" ht="12.75" hidden="false" customHeight="false" outlineLevel="0" collapsed="false">
      <c r="C563" s="137"/>
    </row>
    <row r="564" customFormat="false" ht="12.75" hidden="false" customHeight="false" outlineLevel="0" collapsed="false">
      <c r="C564" s="137"/>
    </row>
    <row r="565" customFormat="false" ht="12.75" hidden="false" customHeight="false" outlineLevel="0" collapsed="false">
      <c r="C565" s="137"/>
    </row>
    <row r="566" customFormat="false" ht="12.75" hidden="false" customHeight="false" outlineLevel="0" collapsed="false">
      <c r="C566" s="137"/>
    </row>
    <row r="567" customFormat="false" ht="12.75" hidden="false" customHeight="false" outlineLevel="0" collapsed="false">
      <c r="C567" s="137"/>
    </row>
    <row r="568" customFormat="false" ht="12.75" hidden="false" customHeight="false" outlineLevel="0" collapsed="false">
      <c r="C568" s="137"/>
    </row>
    <row r="569" customFormat="false" ht="12.75" hidden="false" customHeight="false" outlineLevel="0" collapsed="false">
      <c r="C569" s="137"/>
    </row>
    <row r="570" customFormat="false" ht="12.75" hidden="false" customHeight="false" outlineLevel="0" collapsed="false">
      <c r="C570" s="137"/>
    </row>
    <row r="571" customFormat="false" ht="12.75" hidden="false" customHeight="false" outlineLevel="0" collapsed="false">
      <c r="C571" s="137"/>
    </row>
    <row r="572" customFormat="false" ht="12.75" hidden="false" customHeight="false" outlineLevel="0" collapsed="false">
      <c r="C572" s="137"/>
    </row>
    <row r="573" customFormat="false" ht="12.75" hidden="false" customHeight="false" outlineLevel="0" collapsed="false">
      <c r="C573" s="137"/>
    </row>
    <row r="574" customFormat="false" ht="12.75" hidden="false" customHeight="false" outlineLevel="0" collapsed="false">
      <c r="C574" s="137"/>
    </row>
    <row r="575" customFormat="false" ht="12.75" hidden="false" customHeight="false" outlineLevel="0" collapsed="false">
      <c r="C575" s="137"/>
    </row>
    <row r="576" customFormat="false" ht="12.75" hidden="false" customHeight="false" outlineLevel="0" collapsed="false">
      <c r="C576" s="137"/>
    </row>
    <row r="577" customFormat="false" ht="12.75" hidden="false" customHeight="false" outlineLevel="0" collapsed="false">
      <c r="C577" s="137"/>
    </row>
    <row r="578" customFormat="false" ht="12.75" hidden="false" customHeight="false" outlineLevel="0" collapsed="false">
      <c r="C578" s="137"/>
    </row>
    <row r="579" customFormat="false" ht="12.75" hidden="false" customHeight="false" outlineLevel="0" collapsed="false">
      <c r="C579" s="137"/>
    </row>
    <row r="580" customFormat="false" ht="12.75" hidden="false" customHeight="false" outlineLevel="0" collapsed="false">
      <c r="C580" s="137"/>
    </row>
    <row r="581" customFormat="false" ht="12.75" hidden="false" customHeight="false" outlineLevel="0" collapsed="false">
      <c r="C581" s="137"/>
    </row>
    <row r="582" customFormat="false" ht="12.75" hidden="false" customHeight="false" outlineLevel="0" collapsed="false">
      <c r="C582" s="137"/>
    </row>
    <row r="583" customFormat="false" ht="12.75" hidden="false" customHeight="false" outlineLevel="0" collapsed="false">
      <c r="C583" s="137"/>
    </row>
    <row r="584" customFormat="false" ht="12.75" hidden="false" customHeight="false" outlineLevel="0" collapsed="false">
      <c r="C584" s="137"/>
    </row>
    <row r="585" customFormat="false" ht="12.75" hidden="false" customHeight="false" outlineLevel="0" collapsed="false">
      <c r="C585" s="137"/>
    </row>
    <row r="586" customFormat="false" ht="12.75" hidden="false" customHeight="false" outlineLevel="0" collapsed="false">
      <c r="C586" s="137"/>
    </row>
    <row r="587" customFormat="false" ht="12.75" hidden="false" customHeight="false" outlineLevel="0" collapsed="false">
      <c r="C587" s="137"/>
    </row>
    <row r="588" customFormat="false" ht="12.75" hidden="false" customHeight="false" outlineLevel="0" collapsed="false">
      <c r="C588" s="137"/>
    </row>
    <row r="589" customFormat="false" ht="12.75" hidden="false" customHeight="false" outlineLevel="0" collapsed="false">
      <c r="C589" s="137"/>
    </row>
    <row r="590" customFormat="false" ht="12.75" hidden="false" customHeight="false" outlineLevel="0" collapsed="false">
      <c r="C590" s="137"/>
    </row>
    <row r="591" customFormat="false" ht="12.75" hidden="false" customHeight="false" outlineLevel="0" collapsed="false">
      <c r="C591" s="137"/>
    </row>
    <row r="592" customFormat="false" ht="12.75" hidden="false" customHeight="false" outlineLevel="0" collapsed="false">
      <c r="C592" s="137"/>
    </row>
    <row r="593" customFormat="false" ht="12.75" hidden="false" customHeight="false" outlineLevel="0" collapsed="false">
      <c r="C593" s="137"/>
    </row>
    <row r="594" customFormat="false" ht="12.75" hidden="false" customHeight="false" outlineLevel="0" collapsed="false">
      <c r="C594" s="137"/>
    </row>
    <row r="595" customFormat="false" ht="12.75" hidden="false" customHeight="false" outlineLevel="0" collapsed="false">
      <c r="C595" s="137"/>
    </row>
    <row r="596" customFormat="false" ht="12.75" hidden="false" customHeight="false" outlineLevel="0" collapsed="false">
      <c r="C596" s="137"/>
    </row>
    <row r="597" customFormat="false" ht="12.75" hidden="false" customHeight="false" outlineLevel="0" collapsed="false">
      <c r="C597" s="137"/>
    </row>
    <row r="598" customFormat="false" ht="12.75" hidden="false" customHeight="false" outlineLevel="0" collapsed="false">
      <c r="C598" s="137"/>
    </row>
    <row r="599" customFormat="false" ht="12.75" hidden="false" customHeight="false" outlineLevel="0" collapsed="false">
      <c r="C599" s="137"/>
    </row>
    <row r="600" customFormat="false" ht="12.75" hidden="false" customHeight="false" outlineLevel="0" collapsed="false">
      <c r="C600" s="137"/>
    </row>
    <row r="601" customFormat="false" ht="12.75" hidden="false" customHeight="false" outlineLevel="0" collapsed="false">
      <c r="C601" s="137"/>
    </row>
    <row r="602" customFormat="false" ht="12.75" hidden="false" customHeight="false" outlineLevel="0" collapsed="false">
      <c r="C602" s="137"/>
    </row>
    <row r="603" customFormat="false" ht="12.75" hidden="false" customHeight="false" outlineLevel="0" collapsed="false">
      <c r="C603" s="137"/>
    </row>
    <row r="604" customFormat="false" ht="12.75" hidden="false" customHeight="false" outlineLevel="0" collapsed="false">
      <c r="C604" s="137"/>
    </row>
    <row r="605" customFormat="false" ht="12.75" hidden="false" customHeight="false" outlineLevel="0" collapsed="false">
      <c r="C605" s="137"/>
    </row>
    <row r="606" customFormat="false" ht="12.75" hidden="false" customHeight="false" outlineLevel="0" collapsed="false">
      <c r="C606" s="137"/>
    </row>
    <row r="607" customFormat="false" ht="12.75" hidden="false" customHeight="false" outlineLevel="0" collapsed="false">
      <c r="C607" s="137"/>
    </row>
    <row r="608" customFormat="false" ht="12.75" hidden="false" customHeight="false" outlineLevel="0" collapsed="false">
      <c r="C608" s="137"/>
    </row>
    <row r="609" customFormat="false" ht="12.75" hidden="false" customHeight="false" outlineLevel="0" collapsed="false">
      <c r="C609" s="137"/>
    </row>
    <row r="610" customFormat="false" ht="12.75" hidden="false" customHeight="false" outlineLevel="0" collapsed="false">
      <c r="C610" s="137"/>
    </row>
    <row r="611" customFormat="false" ht="12.75" hidden="false" customHeight="false" outlineLevel="0" collapsed="false">
      <c r="C611" s="137"/>
    </row>
    <row r="612" customFormat="false" ht="12.75" hidden="false" customHeight="false" outlineLevel="0" collapsed="false">
      <c r="C612" s="137"/>
    </row>
    <row r="613" customFormat="false" ht="12.75" hidden="false" customHeight="false" outlineLevel="0" collapsed="false">
      <c r="C613" s="137"/>
    </row>
    <row r="614" customFormat="false" ht="12.75" hidden="false" customHeight="false" outlineLevel="0" collapsed="false">
      <c r="C614" s="137"/>
    </row>
    <row r="615" customFormat="false" ht="12.75" hidden="false" customHeight="false" outlineLevel="0" collapsed="false">
      <c r="C615" s="137"/>
    </row>
    <row r="616" customFormat="false" ht="12.75" hidden="false" customHeight="false" outlineLevel="0" collapsed="false">
      <c r="C616" s="137"/>
    </row>
    <row r="617" customFormat="false" ht="12.75" hidden="false" customHeight="false" outlineLevel="0" collapsed="false">
      <c r="C617" s="137"/>
    </row>
    <row r="618" customFormat="false" ht="12.75" hidden="false" customHeight="false" outlineLevel="0" collapsed="false">
      <c r="C618" s="137"/>
    </row>
    <row r="619" customFormat="false" ht="12.75" hidden="false" customHeight="false" outlineLevel="0" collapsed="false">
      <c r="C619" s="137"/>
    </row>
    <row r="620" customFormat="false" ht="12.75" hidden="false" customHeight="false" outlineLevel="0" collapsed="false">
      <c r="C620" s="137"/>
    </row>
    <row r="621" customFormat="false" ht="12.75" hidden="false" customHeight="false" outlineLevel="0" collapsed="false">
      <c r="C621" s="137"/>
    </row>
    <row r="622" customFormat="false" ht="12.75" hidden="false" customHeight="false" outlineLevel="0" collapsed="false">
      <c r="C622" s="137"/>
    </row>
    <row r="623" customFormat="false" ht="12.75" hidden="false" customHeight="false" outlineLevel="0" collapsed="false">
      <c r="C623" s="137"/>
    </row>
    <row r="624" customFormat="false" ht="12.75" hidden="false" customHeight="false" outlineLevel="0" collapsed="false">
      <c r="C624" s="137"/>
    </row>
    <row r="625" customFormat="false" ht="12.75" hidden="false" customHeight="false" outlineLevel="0" collapsed="false">
      <c r="C625" s="137"/>
    </row>
    <row r="626" customFormat="false" ht="12.75" hidden="false" customHeight="false" outlineLevel="0" collapsed="false">
      <c r="C626" s="137"/>
    </row>
    <row r="627" customFormat="false" ht="12.75" hidden="false" customHeight="false" outlineLevel="0" collapsed="false">
      <c r="C627" s="137"/>
    </row>
    <row r="628" customFormat="false" ht="12.75" hidden="false" customHeight="false" outlineLevel="0" collapsed="false">
      <c r="C628" s="137"/>
    </row>
    <row r="629" customFormat="false" ht="12.75" hidden="false" customHeight="false" outlineLevel="0" collapsed="false">
      <c r="C629" s="137"/>
    </row>
    <row r="630" customFormat="false" ht="12.75" hidden="false" customHeight="false" outlineLevel="0" collapsed="false">
      <c r="C630" s="137"/>
    </row>
    <row r="631" customFormat="false" ht="12.75" hidden="false" customHeight="false" outlineLevel="0" collapsed="false">
      <c r="C631" s="137"/>
    </row>
    <row r="632" customFormat="false" ht="12.75" hidden="false" customHeight="false" outlineLevel="0" collapsed="false">
      <c r="C632" s="137"/>
    </row>
    <row r="633" customFormat="false" ht="12.75" hidden="false" customHeight="false" outlineLevel="0" collapsed="false">
      <c r="C633" s="137"/>
    </row>
    <row r="634" customFormat="false" ht="12.75" hidden="false" customHeight="false" outlineLevel="0" collapsed="false">
      <c r="C634" s="137"/>
    </row>
    <row r="635" customFormat="false" ht="12.75" hidden="false" customHeight="false" outlineLevel="0" collapsed="false">
      <c r="C635" s="137"/>
    </row>
    <row r="636" customFormat="false" ht="12.75" hidden="false" customHeight="false" outlineLevel="0" collapsed="false">
      <c r="C636" s="137"/>
    </row>
    <row r="637" customFormat="false" ht="12.75" hidden="false" customHeight="false" outlineLevel="0" collapsed="false">
      <c r="C637" s="137"/>
    </row>
    <row r="638" customFormat="false" ht="12.75" hidden="false" customHeight="false" outlineLevel="0" collapsed="false">
      <c r="C638" s="137"/>
    </row>
    <row r="639" customFormat="false" ht="12.75" hidden="false" customHeight="false" outlineLevel="0" collapsed="false">
      <c r="C639" s="137"/>
    </row>
    <row r="640" customFormat="false" ht="12.75" hidden="false" customHeight="false" outlineLevel="0" collapsed="false">
      <c r="C640" s="137"/>
    </row>
    <row r="641" customFormat="false" ht="12.75" hidden="false" customHeight="false" outlineLevel="0" collapsed="false">
      <c r="C641" s="137"/>
    </row>
    <row r="642" customFormat="false" ht="12.75" hidden="false" customHeight="false" outlineLevel="0" collapsed="false">
      <c r="C642" s="137"/>
    </row>
    <row r="643" customFormat="false" ht="12.75" hidden="false" customHeight="false" outlineLevel="0" collapsed="false">
      <c r="C643" s="137"/>
    </row>
    <row r="644" customFormat="false" ht="12.75" hidden="false" customHeight="false" outlineLevel="0" collapsed="false">
      <c r="C644" s="137"/>
    </row>
    <row r="645" customFormat="false" ht="12.75" hidden="false" customHeight="false" outlineLevel="0" collapsed="false">
      <c r="C645" s="137"/>
    </row>
    <row r="646" customFormat="false" ht="12.75" hidden="false" customHeight="false" outlineLevel="0" collapsed="false">
      <c r="C646" s="137"/>
    </row>
    <row r="647" customFormat="false" ht="12.75" hidden="false" customHeight="false" outlineLevel="0" collapsed="false">
      <c r="C647" s="137"/>
    </row>
    <row r="648" customFormat="false" ht="12.75" hidden="false" customHeight="false" outlineLevel="0" collapsed="false">
      <c r="C648" s="137"/>
    </row>
    <row r="649" customFormat="false" ht="12.75" hidden="false" customHeight="false" outlineLevel="0" collapsed="false">
      <c r="C649" s="137"/>
    </row>
    <row r="650" customFormat="false" ht="12.75" hidden="false" customHeight="false" outlineLevel="0" collapsed="false">
      <c r="C650" s="137"/>
    </row>
    <row r="651" customFormat="false" ht="12.75" hidden="false" customHeight="false" outlineLevel="0" collapsed="false">
      <c r="C651" s="137"/>
    </row>
    <row r="652" customFormat="false" ht="12.75" hidden="false" customHeight="false" outlineLevel="0" collapsed="false">
      <c r="C652" s="137"/>
    </row>
    <row r="653" customFormat="false" ht="12.75" hidden="false" customHeight="false" outlineLevel="0" collapsed="false">
      <c r="C653" s="137"/>
    </row>
    <row r="654" customFormat="false" ht="12.75" hidden="false" customHeight="false" outlineLevel="0" collapsed="false">
      <c r="C654" s="137"/>
    </row>
    <row r="655" customFormat="false" ht="12.75" hidden="false" customHeight="false" outlineLevel="0" collapsed="false">
      <c r="C655" s="137"/>
    </row>
    <row r="656" customFormat="false" ht="12.75" hidden="false" customHeight="false" outlineLevel="0" collapsed="false">
      <c r="C656" s="137"/>
    </row>
    <row r="657" customFormat="false" ht="12.75" hidden="false" customHeight="false" outlineLevel="0" collapsed="false">
      <c r="C657" s="137"/>
    </row>
    <row r="658" customFormat="false" ht="12.75" hidden="false" customHeight="false" outlineLevel="0" collapsed="false">
      <c r="C658" s="137"/>
    </row>
    <row r="659" customFormat="false" ht="12.75" hidden="false" customHeight="false" outlineLevel="0" collapsed="false">
      <c r="C659" s="137"/>
    </row>
    <row r="660" customFormat="false" ht="12.75" hidden="false" customHeight="false" outlineLevel="0" collapsed="false">
      <c r="C660" s="137"/>
    </row>
    <row r="661" customFormat="false" ht="12.75" hidden="false" customHeight="false" outlineLevel="0" collapsed="false">
      <c r="C661" s="137"/>
    </row>
    <row r="662" customFormat="false" ht="12.75" hidden="false" customHeight="false" outlineLevel="0" collapsed="false">
      <c r="C662" s="1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80640</xdr:colOff>
                    <xdr:row>0</xdr:row>
                    <xdr:rowOff>114480</xdr:rowOff>
                  </from>
                  <to>
                    <xdr:col>6</xdr:col>
                    <xdr:colOff>735480</xdr:colOff>
                    <xdr:row>1</xdr:row>
                    <xdr:rowOff>171000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766080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4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775440</xdr:colOff>
                    <xdr:row>2</xdr:row>
                    <xdr:rowOff>181440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14">
              <controlPr defaultSize="0" print="false" autoFill="0" autoPict="0" macro="admin.reloadModule">
                <anchor moveWithCells="true" sizeWithCells="false">
                  <from>
                    <xdr:col>5</xdr:col>
                    <xdr:colOff>80640</xdr:colOff>
                    <xdr:row>1</xdr:row>
                    <xdr:rowOff>209160</xdr:rowOff>
                  </from>
                  <to>
                    <xdr:col>6</xdr:col>
                    <xdr:colOff>111240</xdr:colOff>
                    <xdr:row>2</xdr:row>
                    <xdr:rowOff>190800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15">
              <controlPr defaultSize="0" print="false" autoFill="0" autoPict="0" macro="general.reInit">
                <anchor moveWithCells="true" sizeWithCells="false">
                  <from>
                    <xdr:col>6</xdr:col>
                    <xdr:colOff>141120</xdr:colOff>
                    <xdr:row>1</xdr:row>
                    <xdr:rowOff>209160</xdr:rowOff>
                  </from>
                  <to>
                    <xdr:col>7</xdr:col>
                    <xdr:colOff>-592920</xdr:colOff>
                    <xdr:row>2</xdr:row>
                    <xdr:rowOff>190800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C37" activeCellId="0" sqref="C37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21" width="10.85"/>
    <col collapsed="false" customWidth="true" hidden="false" outlineLevel="0" max="2" min="2" style="138" width="14.7"/>
    <col collapsed="false" customWidth="true" hidden="false" outlineLevel="0" max="3" min="3" style="139" width="10.56"/>
    <col collapsed="false" customWidth="true" hidden="false" outlineLevel="0" max="4" min="4" style="139" width="15.41"/>
    <col collapsed="false" customWidth="true" hidden="false" outlineLevel="0" max="5" min="5" style="139" width="15.13"/>
    <col collapsed="false" customWidth="false" hidden="false" outlineLevel="0" max="6" min="6" style="140" width="9.14"/>
    <col collapsed="false" customWidth="true" hidden="false" outlineLevel="0" max="7" min="7" style="139" width="11.7"/>
    <col collapsed="false" customWidth="true" hidden="false" outlineLevel="0" max="8" min="8" style="139" width="11.13"/>
    <col collapsed="false" customWidth="false" hidden="false" outlineLevel="0" max="10" min="9" style="139" width="9.14"/>
    <col collapsed="false" customWidth="false" hidden="false" outlineLevel="0" max="12" min="11" style="141" width="9.14"/>
    <col collapsed="false" customWidth="false" hidden="false" outlineLevel="0" max="13" min="13" style="142" width="9.14"/>
    <col collapsed="false" customWidth="false" hidden="false" outlineLevel="0" max="257" min="14" style="121" width="9.14"/>
  </cols>
  <sheetData>
    <row r="3" customFormat="false" ht="12.75" hidden="false" customHeight="false" outlineLevel="0" collapsed="false">
      <c r="A3" s="143"/>
      <c r="B3" s="144" t="s">
        <v>209</v>
      </c>
      <c r="C3" s="145" t="s">
        <v>210</v>
      </c>
      <c r="D3" s="145" t="s">
        <v>211</v>
      </c>
      <c r="E3" s="145"/>
      <c r="F3" s="146"/>
      <c r="G3" s="147"/>
      <c r="H3" s="147"/>
      <c r="I3" s="148"/>
      <c r="J3" s="148"/>
      <c r="K3" s="149"/>
      <c r="L3" s="149"/>
      <c r="M3" s="150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  <c r="GV3" s="143"/>
      <c r="GW3" s="143"/>
      <c r="GX3" s="143"/>
      <c r="GY3" s="143"/>
      <c r="GZ3" s="143"/>
      <c r="HA3" s="143"/>
      <c r="HB3" s="143"/>
      <c r="HC3" s="143"/>
      <c r="HD3" s="143"/>
      <c r="HE3" s="143"/>
      <c r="HF3" s="143"/>
      <c r="HG3" s="143"/>
      <c r="HH3" s="143"/>
      <c r="HI3" s="143"/>
      <c r="HJ3" s="143"/>
      <c r="HK3" s="143"/>
      <c r="HL3" s="143"/>
      <c r="HM3" s="143"/>
      <c r="HN3" s="143"/>
      <c r="HO3" s="143"/>
      <c r="HP3" s="143"/>
      <c r="HQ3" s="143"/>
      <c r="HR3" s="143"/>
      <c r="HS3" s="143"/>
      <c r="HT3" s="143"/>
      <c r="HU3" s="143"/>
      <c r="HV3" s="143"/>
      <c r="HW3" s="143"/>
      <c r="HX3" s="143"/>
      <c r="HY3" s="143"/>
      <c r="HZ3" s="143"/>
      <c r="IA3" s="143"/>
      <c r="IB3" s="143"/>
      <c r="IC3" s="143"/>
      <c r="ID3" s="143"/>
      <c r="IE3" s="143"/>
      <c r="IF3" s="143"/>
      <c r="IG3" s="143"/>
      <c r="IH3" s="143"/>
      <c r="II3" s="143"/>
      <c r="IJ3" s="143"/>
      <c r="IK3" s="143"/>
      <c r="IL3" s="143"/>
      <c r="IM3" s="143"/>
      <c r="IN3" s="143"/>
      <c r="IO3" s="143"/>
      <c r="IP3" s="143"/>
      <c r="IQ3" s="143"/>
      <c r="IR3" s="143"/>
      <c r="IS3" s="143"/>
      <c r="IT3" s="143"/>
      <c r="IU3" s="143"/>
      <c r="IV3" s="143"/>
      <c r="IW3" s="143"/>
    </row>
    <row r="4" customFormat="false" ht="12.75" hidden="false" customHeight="false" outlineLevel="0" collapsed="false">
      <c r="A4" s="143"/>
      <c r="B4" s="144" t="s">
        <v>212</v>
      </c>
      <c r="C4" s="151" t="s">
        <v>206</v>
      </c>
      <c r="D4" s="151" t="s">
        <v>206</v>
      </c>
      <c r="E4" s="151"/>
      <c r="F4" s="152"/>
      <c r="G4" s="153"/>
      <c r="H4" s="153"/>
      <c r="I4" s="148"/>
      <c r="J4" s="148"/>
      <c r="K4" s="149"/>
      <c r="L4" s="149"/>
      <c r="M4" s="150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3"/>
      <c r="HI4" s="143"/>
      <c r="HJ4" s="143"/>
      <c r="HK4" s="143"/>
      <c r="HL4" s="143"/>
      <c r="HM4" s="143"/>
      <c r="HN4" s="143"/>
      <c r="HO4" s="143"/>
      <c r="HP4" s="143"/>
      <c r="HQ4" s="143"/>
      <c r="HR4" s="143"/>
      <c r="HS4" s="143"/>
      <c r="HT4" s="143"/>
      <c r="HU4" s="143"/>
      <c r="HV4" s="143"/>
      <c r="HW4" s="143"/>
      <c r="HX4" s="143"/>
      <c r="HY4" s="143"/>
      <c r="HZ4" s="143"/>
      <c r="IA4" s="143"/>
      <c r="IB4" s="143"/>
      <c r="IC4" s="143"/>
      <c r="ID4" s="143"/>
      <c r="IE4" s="143"/>
      <c r="IF4" s="143"/>
      <c r="IG4" s="143"/>
      <c r="IH4" s="143"/>
      <c r="II4" s="143"/>
      <c r="IJ4" s="143"/>
      <c r="IK4" s="143"/>
      <c r="IL4" s="143"/>
      <c r="IM4" s="143"/>
      <c r="IN4" s="143"/>
      <c r="IO4" s="143"/>
      <c r="IP4" s="143"/>
      <c r="IQ4" s="143"/>
      <c r="IR4" s="143"/>
      <c r="IS4" s="143"/>
      <c r="IT4" s="143"/>
      <c r="IU4" s="143"/>
      <c r="IV4" s="143"/>
      <c r="IW4" s="143"/>
    </row>
    <row r="5" customFormat="false" ht="12.75" hidden="false" customHeight="false" outlineLevel="0" collapsed="false">
      <c r="B5" s="138" t="s">
        <v>110</v>
      </c>
    </row>
    <row r="6" customFormat="false" ht="12.75" hidden="false" customHeight="false" outlineLevel="0" collapsed="false">
      <c r="A6" s="141" t="n">
        <v>0.996521795522531</v>
      </c>
      <c r="B6" s="154" t="n">
        <f aca="false">Fin!B10</f>
        <v>37257</v>
      </c>
      <c r="C6" s="133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</row>
    <row r="7" customFormat="false" ht="12.75" hidden="false" customHeight="false" outlineLevel="0" collapsed="false">
      <c r="A7" s="141" t="n">
        <v>0.990792850679847</v>
      </c>
      <c r="B7" s="154" t="n">
        <f aca="false">Fin!B11</f>
        <v>37258</v>
      </c>
      <c r="C7" s="133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</row>
    <row r="8" customFormat="false" ht="12.75" hidden="false" customHeight="false" outlineLevel="0" collapsed="false">
      <c r="A8" s="141" t="n">
        <v>0.984990863617936</v>
      </c>
      <c r="B8" s="154" t="n">
        <f aca="false">Fin!B12</f>
        <v>37259</v>
      </c>
      <c r="C8" s="133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</row>
    <row r="9" customFormat="false" ht="12.75" hidden="false" customHeight="false" outlineLevel="0" collapsed="false">
      <c r="A9" s="141" t="n">
        <v>0.979375257823797</v>
      </c>
      <c r="B9" s="154" t="n">
        <f aca="false">Fin!B13</f>
        <v>37260</v>
      </c>
      <c r="C9" s="133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</row>
    <row r="10" customFormat="false" ht="12.75" hidden="false" customHeight="false" outlineLevel="0" collapsed="false">
      <c r="A10" s="141" t="n">
        <v>0.973553178102348</v>
      </c>
      <c r="B10" s="154" t="n">
        <f aca="false">Fin!B14</f>
        <v>37261</v>
      </c>
      <c r="C10" s="133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</row>
    <row r="11" customFormat="false" ht="14.25" hidden="false" customHeight="true" outlineLevel="0" collapsed="false">
      <c r="A11" s="141" t="n">
        <v>0.967894699331595</v>
      </c>
      <c r="B11" s="154" t="n">
        <f aca="false">Fin!B15</f>
        <v>37262</v>
      </c>
      <c r="C11" s="133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141"/>
      <c r="EA11" s="141"/>
      <c r="EB11" s="141"/>
      <c r="EC11" s="141"/>
      <c r="ED11" s="141"/>
      <c r="EE11" s="141"/>
      <c r="EF11" s="141"/>
      <c r="EG11" s="141"/>
      <c r="EH11" s="141"/>
      <c r="EI11" s="141"/>
      <c r="EJ11" s="141"/>
      <c r="EK11" s="141"/>
      <c r="EL11" s="141"/>
      <c r="EM11" s="141"/>
      <c r="EN11" s="141"/>
      <c r="EO11" s="141"/>
      <c r="EP11" s="141"/>
      <c r="EQ11" s="141"/>
      <c r="ER11" s="141"/>
      <c r="ES11" s="141"/>
      <c r="ET11" s="141"/>
      <c r="EU11" s="141"/>
      <c r="EV11" s="141"/>
      <c r="EW11" s="141"/>
      <c r="EX11" s="141"/>
      <c r="EY11" s="141"/>
      <c r="EZ11" s="141"/>
      <c r="FA11" s="141"/>
      <c r="FB11" s="141"/>
      <c r="FC11" s="141"/>
      <c r="FD11" s="141"/>
      <c r="FE11" s="141"/>
      <c r="FF11" s="141"/>
      <c r="FG11" s="141"/>
      <c r="FH11" s="141"/>
      <c r="FI11" s="141"/>
      <c r="FJ11" s="141"/>
      <c r="FK11" s="141"/>
      <c r="FL11" s="141"/>
      <c r="FM11" s="141"/>
      <c r="FN11" s="141"/>
      <c r="FO11" s="141"/>
      <c r="FP11" s="141"/>
      <c r="FQ11" s="141"/>
      <c r="FR11" s="141"/>
      <c r="FS11" s="141"/>
      <c r="FT11" s="141"/>
      <c r="FU11" s="141"/>
      <c r="FV11" s="141"/>
      <c r="FW11" s="141"/>
      <c r="FX11" s="141"/>
      <c r="FY11" s="141"/>
      <c r="FZ11" s="141"/>
      <c r="GA11" s="141"/>
      <c r="GB11" s="141"/>
      <c r="GC11" s="141"/>
      <c r="GD11" s="141"/>
      <c r="GE11" s="141"/>
      <c r="GF11" s="141"/>
      <c r="GG11" s="141"/>
      <c r="GH11" s="141"/>
      <c r="GI11" s="141"/>
      <c r="GJ11" s="141"/>
      <c r="GK11" s="141"/>
      <c r="GL11" s="141"/>
      <c r="GM11" s="141"/>
      <c r="GN11" s="141"/>
      <c r="GO11" s="141"/>
      <c r="GP11" s="141"/>
      <c r="GQ11" s="141"/>
      <c r="GR11" s="141"/>
      <c r="GS11" s="141"/>
      <c r="GT11" s="141"/>
      <c r="GU11" s="141"/>
      <c r="GV11" s="141"/>
      <c r="GW11" s="141"/>
      <c r="GX11" s="141"/>
      <c r="GY11" s="141"/>
      <c r="GZ11" s="141"/>
      <c r="HA11" s="141"/>
      <c r="HB11" s="141"/>
      <c r="HC11" s="141"/>
      <c r="HD11" s="141"/>
      <c r="HE11" s="141"/>
      <c r="HF11" s="141"/>
      <c r="HG11" s="141"/>
      <c r="HH11" s="141"/>
      <c r="HI11" s="141"/>
      <c r="HJ11" s="141"/>
      <c r="HK11" s="141"/>
      <c r="HL11" s="141"/>
      <c r="HM11" s="141"/>
      <c r="HN11" s="141"/>
      <c r="HO11" s="141"/>
      <c r="HP11" s="141"/>
      <c r="HQ11" s="141"/>
      <c r="HR11" s="141"/>
      <c r="HS11" s="141"/>
      <c r="HT11" s="141"/>
      <c r="HU11" s="141"/>
      <c r="HV11" s="141"/>
      <c r="HW11" s="141"/>
      <c r="HX11" s="141"/>
      <c r="HY11" s="141"/>
      <c r="HZ11" s="141"/>
      <c r="IA11" s="141"/>
      <c r="IB11" s="141"/>
      <c r="IC11" s="141"/>
      <c r="ID11" s="141"/>
      <c r="IE11" s="141"/>
      <c r="IF11" s="141"/>
      <c r="IG11" s="141"/>
      <c r="IH11" s="141"/>
      <c r="II11" s="141"/>
      <c r="IJ11" s="141"/>
      <c r="IK11" s="141"/>
      <c r="IL11" s="141"/>
      <c r="IM11" s="141"/>
      <c r="IN11" s="141"/>
      <c r="IO11" s="141"/>
      <c r="IP11" s="141"/>
      <c r="IQ11" s="141"/>
      <c r="IR11" s="141"/>
      <c r="IS11" s="141"/>
      <c r="IT11" s="141"/>
      <c r="IU11" s="141"/>
      <c r="IV11" s="141"/>
      <c r="IW11" s="141"/>
    </row>
    <row r="12" customFormat="false" ht="12.75" hidden="false" customHeight="false" outlineLevel="0" collapsed="false">
      <c r="A12" s="141" t="n">
        <v>0.962022831676195</v>
      </c>
      <c r="B12" s="154" t="n">
        <f aca="false">Fin!B16</f>
        <v>37263</v>
      </c>
      <c r="C12" s="133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</row>
    <row r="13" customFormat="false" ht="12.75" hidden="false" customHeight="false" outlineLevel="0" collapsed="false">
      <c r="A13" s="141" t="n">
        <v>0.956125985016148</v>
      </c>
      <c r="B13" s="154" t="n">
        <f aca="false">Fin!B17</f>
        <v>37264</v>
      </c>
      <c r="C13" s="133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</row>
    <row r="14" customFormat="false" ht="12.75" hidden="false" customHeight="false" outlineLevel="0" collapsed="false">
      <c r="A14" s="141" t="n">
        <v>0.950779805676128</v>
      </c>
      <c r="B14" s="154" t="n">
        <f aca="false">Fin!B18</f>
        <v>37265</v>
      </c>
      <c r="C14" s="133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</row>
    <row r="15" customFormat="false" ht="12.75" hidden="false" customHeight="false" outlineLevel="0" collapsed="false">
      <c r="A15" s="141" t="n">
        <v>0.94489081246841</v>
      </c>
      <c r="B15" s="154" t="n">
        <f aca="false">Fin!B19</f>
        <v>37266</v>
      </c>
      <c r="C15" s="133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</row>
    <row r="16" customFormat="false" ht="12.75" hidden="false" customHeight="false" outlineLevel="0" collapsed="false">
      <c r="A16" s="141" t="n">
        <v>0.939275903492618</v>
      </c>
      <c r="B16" s="154" t="n">
        <f aca="false">Fin!B20</f>
        <v>37267</v>
      </c>
      <c r="C16" s="133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</row>
    <row r="17" customFormat="false" ht="12.75" hidden="false" customHeight="false" outlineLevel="0" collapsed="false">
      <c r="A17" s="141" t="n">
        <v>0.933480459556567</v>
      </c>
      <c r="B17" s="154" t="n">
        <f aca="false">Fin!B21</f>
        <v>37268</v>
      </c>
      <c r="C17" s="133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  <c r="IU17" s="141"/>
      <c r="IV17" s="141"/>
      <c r="IW17" s="141"/>
    </row>
    <row r="18" customFormat="false" ht="12.75" hidden="false" customHeight="false" outlineLevel="0" collapsed="false">
      <c r="A18" s="141" t="n">
        <v>0.927899532422045</v>
      </c>
      <c r="B18" s="154" t="n">
        <f aca="false">Fin!B22</f>
        <v>37269</v>
      </c>
      <c r="C18" s="133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</row>
    <row r="19" customFormat="false" ht="12.75" hidden="false" customHeight="false" outlineLevel="0" collapsed="false">
      <c r="A19" s="141" t="n">
        <v>0.922185155839517</v>
      </c>
      <c r="B19" s="154" t="n">
        <f aca="false">Fin!B23</f>
        <v>37270</v>
      </c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  <c r="IU19" s="141"/>
      <c r="IV19" s="141"/>
      <c r="IW19" s="141"/>
    </row>
    <row r="20" customFormat="false" ht="12.75" hidden="false" customHeight="false" outlineLevel="0" collapsed="false">
      <c r="A20" s="141" t="n">
        <v>0.916487311924631</v>
      </c>
      <c r="B20" s="154" t="n">
        <f aca="false">Fin!B24</f>
        <v>37271</v>
      </c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41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1"/>
      <c r="FB20" s="141"/>
      <c r="FC20" s="141"/>
      <c r="FD20" s="141"/>
      <c r="FE20" s="141"/>
      <c r="FF20" s="141"/>
      <c r="FG20" s="141"/>
      <c r="FH20" s="141"/>
      <c r="FI20" s="141"/>
      <c r="FJ20" s="141"/>
      <c r="FK20" s="141"/>
      <c r="FL20" s="141"/>
      <c r="FM20" s="141"/>
      <c r="FN20" s="141"/>
      <c r="FO20" s="141"/>
      <c r="FP20" s="141"/>
      <c r="FQ20" s="141"/>
      <c r="FR20" s="141"/>
      <c r="FS20" s="141"/>
      <c r="FT20" s="141"/>
      <c r="FU20" s="141"/>
      <c r="FV20" s="141"/>
      <c r="FW20" s="141"/>
      <c r="FX20" s="141"/>
      <c r="FY20" s="141"/>
      <c r="FZ20" s="141"/>
      <c r="GA20" s="141"/>
      <c r="GB20" s="141"/>
      <c r="GC20" s="141"/>
      <c r="GD20" s="141"/>
      <c r="GE20" s="141"/>
      <c r="GF20" s="141"/>
      <c r="GG20" s="141"/>
      <c r="GH20" s="141"/>
      <c r="GI20" s="141"/>
      <c r="GJ20" s="141"/>
      <c r="GK20" s="141"/>
      <c r="GL20" s="141"/>
      <c r="GM20" s="141"/>
      <c r="GN20" s="141"/>
      <c r="GO20" s="141"/>
      <c r="GP20" s="141"/>
      <c r="GQ20" s="141"/>
      <c r="GR20" s="141"/>
      <c r="GS20" s="141"/>
      <c r="GT20" s="141"/>
      <c r="GU20" s="141"/>
      <c r="GV20" s="141"/>
      <c r="GW20" s="141"/>
      <c r="GX20" s="141"/>
      <c r="GY20" s="141"/>
      <c r="GZ20" s="141"/>
      <c r="HA20" s="141"/>
      <c r="HB20" s="141"/>
      <c r="HC20" s="141"/>
      <c r="HD20" s="141"/>
      <c r="HE20" s="141"/>
      <c r="HF20" s="141"/>
      <c r="HG20" s="141"/>
      <c r="HH20" s="141"/>
      <c r="HI20" s="141"/>
      <c r="HJ20" s="141"/>
      <c r="HK20" s="141"/>
      <c r="HL20" s="141"/>
      <c r="HM20" s="141"/>
      <c r="HN20" s="141"/>
      <c r="HO20" s="141"/>
      <c r="HP20" s="141"/>
      <c r="HQ20" s="141"/>
      <c r="HR20" s="141"/>
      <c r="HS20" s="141"/>
      <c r="HT20" s="141"/>
      <c r="HU20" s="141"/>
      <c r="HV20" s="141"/>
      <c r="HW20" s="141"/>
      <c r="HX20" s="141"/>
      <c r="HY20" s="141"/>
      <c r="HZ20" s="141"/>
      <c r="IA20" s="141"/>
      <c r="IB20" s="141"/>
      <c r="IC20" s="141"/>
      <c r="ID20" s="141"/>
      <c r="IE20" s="141"/>
      <c r="IF20" s="141"/>
      <c r="IG20" s="141"/>
      <c r="IH20" s="141"/>
      <c r="II20" s="141"/>
      <c r="IJ20" s="141"/>
      <c r="IK20" s="141"/>
      <c r="IL20" s="141"/>
      <c r="IM20" s="141"/>
      <c r="IN20" s="141"/>
      <c r="IO20" s="141"/>
      <c r="IP20" s="141"/>
      <c r="IQ20" s="141"/>
      <c r="IR20" s="141"/>
      <c r="IS20" s="141"/>
      <c r="IT20" s="141"/>
      <c r="IU20" s="141"/>
      <c r="IV20" s="141"/>
      <c r="IW20" s="141"/>
    </row>
    <row r="21" customFormat="false" ht="12.75" hidden="false" customHeight="false" outlineLevel="0" collapsed="false">
      <c r="A21" s="141" t="n">
        <v>0.911008169162426</v>
      </c>
      <c r="B21" s="154" t="n">
        <f aca="false">Fin!B25</f>
        <v>37272</v>
      </c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41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1"/>
      <c r="FB21" s="141"/>
      <c r="FC21" s="141"/>
      <c r="FD21" s="141"/>
      <c r="FE21" s="141"/>
      <c r="FF21" s="141"/>
      <c r="FG21" s="141"/>
      <c r="FH21" s="141"/>
      <c r="FI21" s="141"/>
      <c r="FJ21" s="141"/>
      <c r="FK21" s="141"/>
      <c r="FL21" s="141"/>
      <c r="FM21" s="141"/>
      <c r="FN21" s="141"/>
      <c r="FO21" s="141"/>
      <c r="FP21" s="141"/>
      <c r="FQ21" s="141"/>
      <c r="FR21" s="141"/>
      <c r="FS21" s="141"/>
      <c r="FT21" s="141"/>
      <c r="FU21" s="141"/>
      <c r="FV21" s="141"/>
      <c r="FW21" s="141"/>
      <c r="FX21" s="141"/>
      <c r="FY21" s="141"/>
      <c r="FZ21" s="141"/>
      <c r="GA21" s="141"/>
      <c r="GB21" s="141"/>
      <c r="GC21" s="141"/>
      <c r="GD21" s="141"/>
      <c r="GE21" s="141"/>
      <c r="GF21" s="141"/>
      <c r="GG21" s="141"/>
      <c r="GH21" s="141"/>
      <c r="GI21" s="141"/>
      <c r="GJ21" s="141"/>
      <c r="GK21" s="141"/>
      <c r="GL21" s="141"/>
      <c r="GM21" s="141"/>
      <c r="GN21" s="141"/>
      <c r="GO21" s="141"/>
      <c r="GP21" s="141"/>
      <c r="GQ21" s="141"/>
      <c r="GR21" s="141"/>
      <c r="GS21" s="141"/>
      <c r="GT21" s="141"/>
      <c r="GU21" s="141"/>
      <c r="GV21" s="141"/>
      <c r="GW21" s="141"/>
      <c r="GX21" s="141"/>
      <c r="GY21" s="141"/>
      <c r="GZ21" s="141"/>
      <c r="HA21" s="141"/>
      <c r="HB21" s="141"/>
      <c r="HC21" s="141"/>
      <c r="HD21" s="141"/>
      <c r="HE21" s="141"/>
      <c r="HF21" s="141"/>
      <c r="HG21" s="141"/>
      <c r="HH21" s="141"/>
      <c r="HI21" s="141"/>
      <c r="HJ21" s="141"/>
      <c r="HK21" s="141"/>
      <c r="HL21" s="141"/>
      <c r="HM21" s="141"/>
      <c r="HN21" s="141"/>
      <c r="HO21" s="141"/>
      <c r="HP21" s="141"/>
      <c r="HQ21" s="141"/>
      <c r="HR21" s="141"/>
      <c r="HS21" s="141"/>
      <c r="HT21" s="141"/>
      <c r="HU21" s="141"/>
      <c r="HV21" s="141"/>
      <c r="HW21" s="141"/>
      <c r="HX21" s="141"/>
      <c r="HY21" s="141"/>
      <c r="HZ21" s="141"/>
      <c r="IA21" s="141"/>
      <c r="IB21" s="141"/>
      <c r="IC21" s="141"/>
      <c r="ID21" s="141"/>
      <c r="IE21" s="141"/>
      <c r="IF21" s="141"/>
      <c r="IG21" s="141"/>
      <c r="IH21" s="141"/>
      <c r="II21" s="141"/>
      <c r="IJ21" s="141"/>
      <c r="IK21" s="141"/>
      <c r="IL21" s="141"/>
      <c r="IM21" s="141"/>
      <c r="IN21" s="141"/>
      <c r="IO21" s="141"/>
      <c r="IP21" s="141"/>
      <c r="IQ21" s="141"/>
      <c r="IR21" s="141"/>
      <c r="IS21" s="141"/>
      <c r="IT21" s="141"/>
      <c r="IU21" s="141"/>
      <c r="IV21" s="141"/>
      <c r="IW21" s="141"/>
    </row>
    <row r="22" customFormat="false" ht="12.75" hidden="false" customHeight="false" outlineLevel="0" collapsed="false">
      <c r="A22" s="141" t="n">
        <v>0.905398207845971</v>
      </c>
      <c r="B22" s="154" t="n">
        <f aca="false">Fin!B26</f>
        <v>37273</v>
      </c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1"/>
      <c r="FB22" s="141"/>
      <c r="FC22" s="141"/>
      <c r="FD22" s="141"/>
      <c r="FE22" s="141"/>
      <c r="FF22" s="141"/>
      <c r="FG22" s="141"/>
      <c r="FH22" s="141"/>
      <c r="FI22" s="141"/>
      <c r="FJ22" s="141"/>
      <c r="FK22" s="141"/>
      <c r="FL22" s="141"/>
      <c r="FM22" s="141"/>
      <c r="FN22" s="141"/>
      <c r="FO22" s="141"/>
      <c r="FP22" s="141"/>
      <c r="FQ22" s="141"/>
      <c r="FR22" s="141"/>
      <c r="FS22" s="141"/>
      <c r="FT22" s="141"/>
      <c r="FU22" s="141"/>
      <c r="FV22" s="141"/>
      <c r="FW22" s="141"/>
      <c r="FX22" s="141"/>
      <c r="FY22" s="141"/>
      <c r="FZ22" s="141"/>
      <c r="GA22" s="141"/>
      <c r="GB22" s="141"/>
      <c r="GC22" s="141"/>
      <c r="GD22" s="141"/>
      <c r="GE22" s="141"/>
      <c r="GF22" s="141"/>
      <c r="GG22" s="141"/>
      <c r="GH22" s="141"/>
      <c r="GI22" s="141"/>
      <c r="GJ22" s="141"/>
      <c r="GK22" s="141"/>
      <c r="GL22" s="141"/>
      <c r="GM22" s="141"/>
      <c r="GN22" s="141"/>
      <c r="GO22" s="141"/>
      <c r="GP22" s="141"/>
      <c r="GQ22" s="141"/>
      <c r="GR22" s="141"/>
      <c r="GS22" s="141"/>
      <c r="GT22" s="141"/>
      <c r="GU22" s="141"/>
      <c r="GV22" s="141"/>
      <c r="GW22" s="141"/>
      <c r="GX22" s="141"/>
      <c r="GY22" s="141"/>
      <c r="GZ22" s="141"/>
      <c r="HA22" s="141"/>
      <c r="HB22" s="141"/>
      <c r="HC22" s="141"/>
      <c r="HD22" s="141"/>
      <c r="HE22" s="141"/>
      <c r="HF22" s="141"/>
      <c r="HG22" s="141"/>
      <c r="HH22" s="141"/>
      <c r="HI22" s="141"/>
      <c r="HJ22" s="141"/>
      <c r="HK22" s="141"/>
      <c r="HL22" s="141"/>
      <c r="HM22" s="141"/>
      <c r="HN22" s="141"/>
      <c r="HO22" s="141"/>
      <c r="HP22" s="141"/>
      <c r="HQ22" s="141"/>
      <c r="HR22" s="141"/>
      <c r="HS22" s="141"/>
      <c r="HT22" s="141"/>
      <c r="HU22" s="141"/>
      <c r="HV22" s="141"/>
      <c r="HW22" s="141"/>
      <c r="HX22" s="141"/>
      <c r="HY22" s="141"/>
      <c r="HZ22" s="141"/>
      <c r="IA22" s="141"/>
      <c r="IB22" s="141"/>
      <c r="IC22" s="141"/>
      <c r="ID22" s="141"/>
      <c r="IE22" s="141"/>
      <c r="IF22" s="141"/>
      <c r="IG22" s="141"/>
      <c r="IH22" s="141"/>
      <c r="II22" s="141"/>
      <c r="IJ22" s="141"/>
      <c r="IK22" s="141"/>
      <c r="IL22" s="141"/>
      <c r="IM22" s="141"/>
      <c r="IN22" s="141"/>
      <c r="IO22" s="141"/>
      <c r="IP22" s="141"/>
      <c r="IQ22" s="141"/>
      <c r="IR22" s="141"/>
      <c r="IS22" s="141"/>
      <c r="IT22" s="141"/>
      <c r="IU22" s="141"/>
      <c r="IV22" s="141"/>
      <c r="IW22" s="141"/>
    </row>
    <row r="23" customFormat="false" ht="12.75" hidden="false" customHeight="false" outlineLevel="0" collapsed="false">
      <c r="A23" s="141" t="n">
        <v>0.899990894680825</v>
      </c>
      <c r="B23" s="154" t="n">
        <f aca="false">Fin!B27</f>
        <v>37274</v>
      </c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</row>
    <row r="24" customFormat="false" ht="12.75" hidden="false" customHeight="false" outlineLevel="0" collapsed="false">
      <c r="A24" s="141" t="n">
        <v>0.8944319369971</v>
      </c>
      <c r="B24" s="154" t="n">
        <f aca="false">Fin!B28</f>
        <v>37275</v>
      </c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</row>
    <row r="25" customFormat="false" ht="12.75" hidden="false" customHeight="false" outlineLevel="0" collapsed="false">
      <c r="A25" s="141" t="n">
        <v>0.888905337109136</v>
      </c>
      <c r="B25" s="154" t="n">
        <f aca="false">Fin!B29</f>
        <v>37276</v>
      </c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</row>
    <row r="26" customFormat="false" ht="12.75" hidden="false" customHeight="false" outlineLevel="0" collapsed="false">
      <c r="A26" s="141" t="n">
        <v>0.883934353917589</v>
      </c>
      <c r="B26" s="154" t="n">
        <f aca="false">Fin!B30</f>
        <v>37277</v>
      </c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  <c r="HL26" s="141"/>
      <c r="HM26" s="141"/>
      <c r="HN26" s="141"/>
      <c r="HO26" s="141"/>
      <c r="HP26" s="141"/>
      <c r="HQ26" s="141"/>
      <c r="HR26" s="141"/>
      <c r="HS26" s="141"/>
      <c r="HT26" s="141"/>
      <c r="HU26" s="141"/>
      <c r="HV26" s="141"/>
      <c r="HW26" s="141"/>
      <c r="HX26" s="141"/>
      <c r="HY26" s="141"/>
      <c r="HZ26" s="141"/>
      <c r="IA26" s="141"/>
      <c r="IB26" s="141"/>
      <c r="IC26" s="141"/>
      <c r="ID26" s="141"/>
      <c r="IE26" s="141"/>
      <c r="IF26" s="141"/>
      <c r="IG26" s="141"/>
      <c r="IH26" s="141"/>
      <c r="II26" s="141"/>
      <c r="IJ26" s="141"/>
      <c r="IK26" s="141"/>
      <c r="IL26" s="141"/>
      <c r="IM26" s="141"/>
      <c r="IN26" s="141"/>
      <c r="IO26" s="141"/>
      <c r="IP26" s="141"/>
      <c r="IQ26" s="141"/>
      <c r="IR26" s="141"/>
      <c r="IS26" s="141"/>
      <c r="IT26" s="141"/>
      <c r="IU26" s="141"/>
      <c r="IV26" s="141"/>
      <c r="IW26" s="141"/>
    </row>
    <row r="27" customFormat="false" ht="12.75" hidden="false" customHeight="false" outlineLevel="0" collapsed="false">
      <c r="A27" s="141" t="n">
        <v>0.878483931865412</v>
      </c>
      <c r="B27" s="154" t="n">
        <f aca="false">Fin!B31</f>
        <v>37278</v>
      </c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  <c r="IV27" s="141"/>
      <c r="IW27" s="141"/>
    </row>
    <row r="28" customFormat="false" ht="12.75" hidden="false" customHeight="false" outlineLevel="0" collapsed="false">
      <c r="A28" s="141" t="n">
        <v>0.873280809409813</v>
      </c>
      <c r="B28" s="154" t="n">
        <f aca="false">Fin!B32</f>
        <v>37279</v>
      </c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</row>
    <row r="29" customFormat="false" ht="12.75" hidden="false" customHeight="false" outlineLevel="0" collapsed="false">
      <c r="A29" s="141" t="n">
        <v>0.867933953639527</v>
      </c>
      <c r="B29" s="154" t="n">
        <f aca="false">Fin!B33</f>
        <v>37280</v>
      </c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  <c r="IV29" s="141"/>
      <c r="IW29" s="141"/>
    </row>
    <row r="30" customFormat="false" ht="12.75" hidden="false" customHeight="false" outlineLevel="0" collapsed="false">
      <c r="A30" s="141" t="n">
        <v>0.862794322329631</v>
      </c>
      <c r="B30" s="154" t="n">
        <f aca="false">Fin!B34</f>
        <v>37281</v>
      </c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141"/>
    </row>
    <row r="31" customFormat="false" ht="12.75" hidden="false" customHeight="false" outlineLevel="0" collapsed="false">
      <c r="A31" s="141" t="n">
        <v>0.857523686877274</v>
      </c>
      <c r="B31" s="154" t="n">
        <f aca="false">Fin!B35</f>
        <v>37282</v>
      </c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  <c r="HL31" s="141"/>
      <c r="HM31" s="141"/>
      <c r="HN31" s="141"/>
      <c r="HO31" s="141"/>
      <c r="HP31" s="141"/>
      <c r="HQ31" s="141"/>
      <c r="HR31" s="141"/>
      <c r="HS31" s="141"/>
      <c r="HT31" s="141"/>
      <c r="HU31" s="141"/>
      <c r="HV31" s="141"/>
      <c r="HW31" s="141"/>
      <c r="HX31" s="141"/>
      <c r="HY31" s="141"/>
      <c r="HZ31" s="141"/>
      <c r="IA31" s="141"/>
      <c r="IB31" s="141"/>
      <c r="IC31" s="141"/>
      <c r="ID31" s="141"/>
      <c r="IE31" s="141"/>
      <c r="IF31" s="141"/>
      <c r="IG31" s="141"/>
      <c r="IH31" s="141"/>
      <c r="II31" s="141"/>
      <c r="IJ31" s="141"/>
      <c r="IK31" s="141"/>
      <c r="IL31" s="141"/>
      <c r="IM31" s="141"/>
      <c r="IN31" s="141"/>
      <c r="IO31" s="141"/>
      <c r="IP31" s="141"/>
      <c r="IQ31" s="141"/>
      <c r="IR31" s="141"/>
      <c r="IS31" s="141"/>
      <c r="IT31" s="141"/>
      <c r="IU31" s="141"/>
      <c r="IV31" s="141"/>
      <c r="IW31" s="141"/>
    </row>
    <row r="32" customFormat="false" ht="12.75" hidden="false" customHeight="false" outlineLevel="0" collapsed="false">
      <c r="A32" s="141" t="n">
        <v>0.852283930529073</v>
      </c>
      <c r="B32" s="154" t="n">
        <f aca="false">Fin!B36</f>
        <v>37283</v>
      </c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  <c r="HL32" s="141"/>
      <c r="HM32" s="141"/>
      <c r="HN32" s="141"/>
      <c r="HO32" s="141"/>
      <c r="HP32" s="141"/>
      <c r="HQ32" s="141"/>
      <c r="HR32" s="141"/>
      <c r="HS32" s="141"/>
      <c r="HT32" s="141"/>
      <c r="HU32" s="141"/>
      <c r="HV32" s="141"/>
      <c r="HW32" s="141"/>
      <c r="HX32" s="141"/>
      <c r="HY32" s="141"/>
      <c r="HZ32" s="141"/>
      <c r="IA32" s="141"/>
      <c r="IB32" s="141"/>
      <c r="IC32" s="141"/>
      <c r="ID32" s="141"/>
      <c r="IE32" s="141"/>
      <c r="IF32" s="141"/>
      <c r="IG32" s="141"/>
      <c r="IH32" s="141"/>
      <c r="II32" s="141"/>
      <c r="IJ32" s="141"/>
      <c r="IK32" s="141"/>
      <c r="IL32" s="141"/>
      <c r="IM32" s="141"/>
      <c r="IN32" s="141"/>
      <c r="IO32" s="141"/>
      <c r="IP32" s="141"/>
      <c r="IQ32" s="141"/>
      <c r="IR32" s="141"/>
      <c r="IS32" s="141"/>
      <c r="IT32" s="141"/>
      <c r="IU32" s="141"/>
      <c r="IV32" s="141"/>
      <c r="IW32" s="141"/>
    </row>
    <row r="33" customFormat="false" ht="12.75" hidden="false" customHeight="false" outlineLevel="0" collapsed="false">
      <c r="A33" s="141" t="n">
        <v>0.847249017406847</v>
      </c>
      <c r="B33" s="154" t="n">
        <f aca="false">Fin!B37</f>
        <v>37284</v>
      </c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141"/>
    </row>
    <row r="34" customFormat="false" ht="12.75" hidden="false" customHeight="false" outlineLevel="0" collapsed="false">
      <c r="A34" s="141" t="n">
        <v>0.842086465425754</v>
      </c>
      <c r="B34" s="154" t="n">
        <f aca="false">Fin!B38</f>
        <v>37285</v>
      </c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</row>
    <row r="35" customFormat="false" ht="12.75" hidden="false" customHeight="false" outlineLevel="0" collapsed="false">
      <c r="A35" s="141" t="n">
        <v>0.837120294736678</v>
      </c>
      <c r="B35" s="154" t="n">
        <f aca="false">Fin!B39</f>
        <v>37286</v>
      </c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  <c r="HL35" s="141"/>
      <c r="HM35" s="141"/>
      <c r="HN35" s="141"/>
      <c r="HO35" s="141"/>
      <c r="HP35" s="141"/>
      <c r="HQ35" s="141"/>
      <c r="HR35" s="141"/>
      <c r="HS35" s="141"/>
      <c r="HT35" s="141"/>
      <c r="HU35" s="141"/>
      <c r="HV35" s="141"/>
      <c r="HW35" s="141"/>
      <c r="HX35" s="141"/>
      <c r="HY35" s="141"/>
      <c r="HZ35" s="141"/>
      <c r="IA35" s="141"/>
      <c r="IB35" s="141"/>
      <c r="IC35" s="141"/>
      <c r="ID35" s="141"/>
      <c r="IE35" s="141"/>
      <c r="IF35" s="141"/>
      <c r="IG35" s="141"/>
      <c r="IH35" s="141"/>
      <c r="II35" s="141"/>
      <c r="IJ35" s="141"/>
      <c r="IK35" s="141"/>
      <c r="IL35" s="141"/>
      <c r="IM35" s="141"/>
      <c r="IN35" s="141"/>
      <c r="IO35" s="141"/>
      <c r="IP35" s="141"/>
      <c r="IQ35" s="141"/>
      <c r="IR35" s="141"/>
      <c r="IS35" s="141"/>
      <c r="IT35" s="141"/>
      <c r="IU35" s="141"/>
      <c r="IV35" s="141"/>
      <c r="IW35" s="141"/>
    </row>
    <row r="36" customFormat="false" ht="12.75" hidden="false" customHeight="false" outlineLevel="0" collapsed="false">
      <c r="A36" s="141" t="n">
        <v>0.832012083124855</v>
      </c>
      <c r="B36" s="154" t="n">
        <f aca="false">Fin!B40</f>
        <v>37287</v>
      </c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141"/>
    </row>
    <row r="37" customFormat="false" ht="12.75" hidden="false" customHeight="false" outlineLevel="0" collapsed="false">
      <c r="A37" s="141" t="n">
        <v>0.82692553205453</v>
      </c>
      <c r="B37" s="154" t="n">
        <f aca="false">B36+1</f>
        <v>37288</v>
      </c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  <c r="HL37" s="141"/>
      <c r="HM37" s="141"/>
      <c r="HN37" s="141"/>
      <c r="HO37" s="141"/>
      <c r="HP37" s="141"/>
      <c r="HQ37" s="141"/>
      <c r="HR37" s="141"/>
      <c r="HS37" s="141"/>
      <c r="HT37" s="141"/>
      <c r="HU37" s="141"/>
      <c r="HV37" s="141"/>
      <c r="HW37" s="141"/>
      <c r="HX37" s="141"/>
      <c r="HY37" s="141"/>
      <c r="HZ37" s="141"/>
      <c r="IA37" s="141"/>
      <c r="IB37" s="141"/>
      <c r="IC37" s="141"/>
      <c r="ID37" s="141"/>
      <c r="IE37" s="141"/>
      <c r="IF37" s="141"/>
      <c r="IG37" s="141"/>
      <c r="IH37" s="141"/>
      <c r="II37" s="141"/>
      <c r="IJ37" s="141"/>
      <c r="IK37" s="141"/>
      <c r="IL37" s="141"/>
      <c r="IM37" s="141"/>
      <c r="IN37" s="141"/>
      <c r="IO37" s="141"/>
      <c r="IP37" s="141"/>
      <c r="IQ37" s="141"/>
      <c r="IR37" s="141"/>
      <c r="IS37" s="141"/>
      <c r="IT37" s="141"/>
      <c r="IU37" s="141"/>
      <c r="IV37" s="141"/>
      <c r="IW37" s="141"/>
    </row>
    <row r="38" customFormat="false" ht="12.75" hidden="false" customHeight="false" outlineLevel="0" collapsed="false">
      <c r="A38" s="141" t="n">
        <v>0.822356972766962</v>
      </c>
      <c r="B38" s="154" t="n">
        <f aca="false">B37+1</f>
        <v>37289</v>
      </c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41"/>
      <c r="HZ38" s="141"/>
      <c r="IA38" s="141"/>
      <c r="IB38" s="141"/>
      <c r="IC38" s="141"/>
      <c r="ID38" s="141"/>
      <c r="IE38" s="141"/>
      <c r="IF38" s="141"/>
      <c r="IG38" s="141"/>
      <c r="IH38" s="141"/>
      <c r="II38" s="141"/>
      <c r="IJ38" s="141"/>
      <c r="IK38" s="141"/>
      <c r="IL38" s="141"/>
      <c r="IM38" s="141"/>
      <c r="IN38" s="141"/>
      <c r="IO38" s="141"/>
      <c r="IP38" s="141"/>
      <c r="IQ38" s="141"/>
      <c r="IR38" s="141"/>
      <c r="IS38" s="141"/>
      <c r="IT38" s="141"/>
      <c r="IU38" s="141"/>
      <c r="IV38" s="141"/>
      <c r="IW38" s="141"/>
    </row>
    <row r="39" customFormat="false" ht="12.75" hidden="false" customHeight="false" outlineLevel="0" collapsed="false">
      <c r="A39" s="141" t="n">
        <v>0.817348046301553</v>
      </c>
      <c r="B39" s="154" t="n">
        <f aca="false">B38+1</f>
        <v>37290</v>
      </c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  <c r="BQ39" s="141"/>
      <c r="BR39" s="141"/>
      <c r="BS39" s="141"/>
      <c r="BT39" s="141"/>
      <c r="BU39" s="141"/>
      <c r="BV39" s="141"/>
      <c r="BW39" s="141"/>
      <c r="BX39" s="141"/>
      <c r="BY39" s="141"/>
      <c r="BZ39" s="141"/>
      <c r="CA39" s="141"/>
      <c r="CB39" s="141"/>
      <c r="CC39" s="141"/>
      <c r="CD39" s="141"/>
      <c r="CE39" s="141"/>
      <c r="CF39" s="141"/>
      <c r="CG39" s="141"/>
      <c r="CH39" s="141"/>
      <c r="CI39" s="141"/>
      <c r="CJ39" s="141"/>
      <c r="CK39" s="141"/>
      <c r="CL39" s="141"/>
      <c r="CM39" s="141"/>
      <c r="CN39" s="141"/>
      <c r="CO39" s="141"/>
      <c r="CP39" s="141"/>
      <c r="CQ39" s="141"/>
      <c r="CR39" s="141"/>
      <c r="CS39" s="141"/>
      <c r="CT39" s="141"/>
      <c r="CU39" s="141"/>
      <c r="CV39" s="141"/>
      <c r="CW39" s="141"/>
      <c r="CX39" s="141"/>
      <c r="CY39" s="141"/>
      <c r="CZ39" s="141"/>
      <c r="DA39" s="141"/>
      <c r="DB39" s="141"/>
      <c r="DC39" s="141"/>
      <c r="DD39" s="141"/>
      <c r="DE39" s="141"/>
      <c r="DF39" s="141"/>
      <c r="DG39" s="141"/>
      <c r="DH39" s="141"/>
      <c r="DI39" s="141"/>
      <c r="DJ39" s="141"/>
      <c r="DK39" s="141"/>
      <c r="DL39" s="141"/>
      <c r="DM39" s="141"/>
      <c r="DN39" s="141"/>
      <c r="DO39" s="141"/>
      <c r="DP39" s="141"/>
      <c r="DQ39" s="141"/>
      <c r="DR39" s="141"/>
      <c r="DS39" s="141"/>
      <c r="DT39" s="141"/>
      <c r="DU39" s="141"/>
      <c r="DV39" s="141"/>
      <c r="DW39" s="141"/>
      <c r="DX39" s="141"/>
      <c r="DY39" s="141"/>
      <c r="DZ39" s="141"/>
      <c r="EA39" s="141"/>
      <c r="EB39" s="141"/>
      <c r="EC39" s="141"/>
      <c r="ED39" s="141"/>
      <c r="EE39" s="141"/>
      <c r="EF39" s="141"/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1"/>
      <c r="FB39" s="141"/>
      <c r="FC39" s="141"/>
      <c r="FD39" s="141"/>
      <c r="FE39" s="141"/>
      <c r="FF39" s="141"/>
      <c r="FG39" s="141"/>
      <c r="FH39" s="141"/>
      <c r="FI39" s="141"/>
      <c r="FJ39" s="141"/>
      <c r="FK39" s="141"/>
      <c r="FL39" s="141"/>
      <c r="FM39" s="141"/>
      <c r="FN39" s="141"/>
      <c r="FO39" s="141"/>
      <c r="FP39" s="141"/>
      <c r="FQ39" s="141"/>
      <c r="FR39" s="141"/>
      <c r="FS39" s="141"/>
      <c r="FT39" s="141"/>
      <c r="FU39" s="141"/>
      <c r="FV39" s="141"/>
      <c r="FW39" s="141"/>
      <c r="FX39" s="141"/>
      <c r="FY39" s="141"/>
      <c r="FZ39" s="141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1"/>
      <c r="GL39" s="141"/>
      <c r="GM39" s="141"/>
      <c r="GN39" s="141"/>
      <c r="GO39" s="141"/>
      <c r="GP39" s="141"/>
      <c r="GQ39" s="141"/>
      <c r="GR39" s="141"/>
      <c r="GS39" s="141"/>
      <c r="GT39" s="141"/>
      <c r="GU39" s="141"/>
      <c r="GV39" s="141"/>
      <c r="GW39" s="141"/>
      <c r="GX39" s="141"/>
      <c r="GY39" s="141"/>
      <c r="GZ39" s="141"/>
      <c r="HA39" s="141"/>
      <c r="HB39" s="141"/>
      <c r="HC39" s="141"/>
      <c r="HD39" s="141"/>
      <c r="HE39" s="141"/>
      <c r="HF39" s="141"/>
      <c r="HG39" s="141"/>
      <c r="HH39" s="141"/>
      <c r="HI39" s="141"/>
      <c r="HJ39" s="141"/>
      <c r="HK39" s="141"/>
      <c r="HL39" s="141"/>
      <c r="HM39" s="141"/>
      <c r="HN39" s="141"/>
      <c r="HO39" s="141"/>
      <c r="HP39" s="141"/>
      <c r="HQ39" s="141"/>
      <c r="HR39" s="141"/>
      <c r="HS39" s="141"/>
      <c r="HT39" s="141"/>
      <c r="HU39" s="141"/>
      <c r="HV39" s="141"/>
      <c r="HW39" s="141"/>
      <c r="HX39" s="141"/>
      <c r="HY39" s="141"/>
      <c r="HZ39" s="141"/>
      <c r="IA39" s="141"/>
      <c r="IB39" s="141"/>
      <c r="IC39" s="141"/>
      <c r="ID39" s="141"/>
      <c r="IE39" s="141"/>
      <c r="IF39" s="141"/>
      <c r="IG39" s="141"/>
      <c r="IH39" s="141"/>
      <c r="II39" s="141"/>
      <c r="IJ39" s="141"/>
      <c r="IK39" s="141"/>
      <c r="IL39" s="141"/>
      <c r="IM39" s="141"/>
      <c r="IN39" s="141"/>
      <c r="IO39" s="141"/>
      <c r="IP39" s="141"/>
      <c r="IQ39" s="141"/>
      <c r="IR39" s="141"/>
      <c r="IS39" s="141"/>
      <c r="IT39" s="141"/>
      <c r="IU39" s="141"/>
      <c r="IV39" s="141"/>
      <c r="IW39" s="141"/>
    </row>
    <row r="40" customFormat="false" ht="12.75" hidden="false" customHeight="false" outlineLevel="0" collapsed="false">
      <c r="A40" s="141" t="n">
        <v>0.812557800014503</v>
      </c>
      <c r="B40" s="154" t="n">
        <f aca="false">B39+1</f>
        <v>37291</v>
      </c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  <c r="BQ40" s="141"/>
      <c r="BR40" s="141"/>
      <c r="BS40" s="141"/>
      <c r="BT40" s="141"/>
      <c r="BU40" s="141"/>
      <c r="BV40" s="141"/>
      <c r="BW40" s="141"/>
      <c r="BX40" s="141"/>
      <c r="BY40" s="141"/>
      <c r="BZ40" s="141"/>
      <c r="CA40" s="141"/>
      <c r="CB40" s="141"/>
      <c r="CC40" s="141"/>
      <c r="CD40" s="141"/>
      <c r="CE40" s="141"/>
      <c r="CF40" s="141"/>
      <c r="CG40" s="141"/>
      <c r="CH40" s="141"/>
      <c r="CI40" s="141"/>
      <c r="CJ40" s="141"/>
      <c r="CK40" s="141"/>
      <c r="CL40" s="141"/>
      <c r="CM40" s="141"/>
      <c r="CN40" s="141"/>
      <c r="CO40" s="141"/>
      <c r="CP40" s="141"/>
      <c r="CQ40" s="141"/>
      <c r="CR40" s="141"/>
      <c r="CS40" s="141"/>
      <c r="CT40" s="141"/>
      <c r="CU40" s="141"/>
      <c r="CV40" s="141"/>
      <c r="CW40" s="141"/>
      <c r="CX40" s="141"/>
      <c r="CY40" s="141"/>
      <c r="CZ40" s="141"/>
      <c r="DA40" s="141"/>
      <c r="DB40" s="141"/>
      <c r="DC40" s="141"/>
      <c r="DD40" s="141"/>
      <c r="DE40" s="141"/>
      <c r="DF40" s="141"/>
      <c r="DG40" s="141"/>
      <c r="DH40" s="141"/>
      <c r="DI40" s="141"/>
      <c r="DJ40" s="141"/>
      <c r="DK40" s="141"/>
      <c r="DL40" s="141"/>
      <c r="DM40" s="141"/>
      <c r="DN40" s="141"/>
      <c r="DO40" s="141"/>
      <c r="DP40" s="141"/>
      <c r="DQ40" s="141"/>
      <c r="DR40" s="141"/>
      <c r="DS40" s="141"/>
      <c r="DT40" s="141"/>
      <c r="DU40" s="141"/>
      <c r="DV40" s="141"/>
      <c r="DW40" s="141"/>
      <c r="DX40" s="141"/>
      <c r="DY40" s="141"/>
      <c r="DZ40" s="141"/>
      <c r="EA40" s="141"/>
      <c r="EB40" s="141"/>
      <c r="EC40" s="141"/>
      <c r="ED40" s="141"/>
      <c r="EE40" s="141"/>
      <c r="EF40" s="141"/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1"/>
      <c r="FB40" s="141"/>
      <c r="FC40" s="141"/>
      <c r="FD40" s="141"/>
      <c r="FE40" s="141"/>
      <c r="FF40" s="141"/>
      <c r="FG40" s="141"/>
      <c r="FH40" s="141"/>
      <c r="FI40" s="141"/>
      <c r="FJ40" s="141"/>
      <c r="FK40" s="141"/>
      <c r="FL40" s="141"/>
      <c r="FM40" s="141"/>
      <c r="FN40" s="141"/>
      <c r="FO40" s="141"/>
      <c r="FP40" s="141"/>
      <c r="FQ40" s="141"/>
      <c r="FR40" s="141"/>
      <c r="FS40" s="141"/>
      <c r="FT40" s="141"/>
      <c r="FU40" s="141"/>
      <c r="FV40" s="141"/>
      <c r="FW40" s="141"/>
      <c r="FX40" s="141"/>
      <c r="FY40" s="141"/>
      <c r="FZ40" s="141"/>
      <c r="GA40" s="141"/>
      <c r="GB40" s="141"/>
      <c r="GC40" s="141"/>
      <c r="GD40" s="141"/>
      <c r="GE40" s="141"/>
      <c r="GF40" s="141"/>
      <c r="GG40" s="141"/>
      <c r="GH40" s="141"/>
      <c r="GI40" s="141"/>
      <c r="GJ40" s="141"/>
      <c r="GK40" s="141"/>
      <c r="GL40" s="141"/>
      <c r="GM40" s="141"/>
      <c r="GN40" s="141"/>
      <c r="GO40" s="141"/>
      <c r="GP40" s="141"/>
      <c r="GQ40" s="141"/>
      <c r="GR40" s="141"/>
      <c r="GS40" s="141"/>
      <c r="GT40" s="141"/>
      <c r="GU40" s="141"/>
      <c r="GV40" s="141"/>
      <c r="GW40" s="141"/>
      <c r="GX40" s="141"/>
      <c r="GY40" s="141"/>
      <c r="GZ40" s="141"/>
      <c r="HA40" s="141"/>
      <c r="HB40" s="141"/>
      <c r="HC40" s="141"/>
      <c r="HD40" s="141"/>
      <c r="HE40" s="141"/>
      <c r="HF40" s="141"/>
      <c r="HG40" s="141"/>
      <c r="HH40" s="141"/>
      <c r="HI40" s="141"/>
      <c r="HJ40" s="141"/>
      <c r="HK40" s="141"/>
      <c r="HL40" s="141"/>
      <c r="HM40" s="141"/>
      <c r="HN40" s="141"/>
      <c r="HO40" s="141"/>
      <c r="HP40" s="141"/>
      <c r="HQ40" s="141"/>
      <c r="HR40" s="141"/>
      <c r="HS40" s="141"/>
      <c r="HT40" s="141"/>
      <c r="HU40" s="141"/>
      <c r="HV40" s="141"/>
      <c r="HW40" s="141"/>
      <c r="HX40" s="141"/>
      <c r="HY40" s="141"/>
      <c r="HZ40" s="141"/>
      <c r="IA40" s="141"/>
      <c r="IB40" s="141"/>
      <c r="IC40" s="141"/>
      <c r="ID40" s="141"/>
      <c r="IE40" s="141"/>
      <c r="IF40" s="141"/>
      <c r="IG40" s="141"/>
      <c r="IH40" s="141"/>
      <c r="II40" s="141"/>
      <c r="IJ40" s="141"/>
      <c r="IK40" s="141"/>
      <c r="IL40" s="141"/>
      <c r="IM40" s="141"/>
      <c r="IN40" s="141"/>
      <c r="IO40" s="141"/>
      <c r="IP40" s="141"/>
      <c r="IQ40" s="141"/>
      <c r="IR40" s="141"/>
      <c r="IS40" s="141"/>
      <c r="IT40" s="141"/>
      <c r="IU40" s="141"/>
      <c r="IV40" s="141"/>
      <c r="IW40" s="141"/>
    </row>
    <row r="41" customFormat="false" ht="12.75" hidden="false" customHeight="false" outlineLevel="0" collapsed="false">
      <c r="A41" s="141" t="n">
        <v>0.80763914556713</v>
      </c>
      <c r="B41" s="154" t="n">
        <f aca="false">B40+1</f>
        <v>37292</v>
      </c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141"/>
      <c r="BR41" s="141"/>
      <c r="BS41" s="141"/>
      <c r="BT41" s="141"/>
      <c r="BU41" s="141"/>
      <c r="BV41" s="141"/>
      <c r="BW41" s="141"/>
      <c r="BX41" s="141"/>
      <c r="BY41" s="141"/>
      <c r="BZ41" s="141"/>
      <c r="CA41" s="141"/>
      <c r="CB41" s="141"/>
      <c r="CC41" s="141"/>
      <c r="CD41" s="141"/>
      <c r="CE41" s="141"/>
      <c r="CF41" s="141"/>
      <c r="CG41" s="141"/>
      <c r="CH41" s="141"/>
      <c r="CI41" s="141"/>
      <c r="CJ41" s="141"/>
      <c r="CK41" s="141"/>
      <c r="CL41" s="141"/>
      <c r="CM41" s="141"/>
      <c r="CN41" s="141"/>
      <c r="CO41" s="141"/>
      <c r="CP41" s="141"/>
      <c r="CQ41" s="141"/>
      <c r="CR41" s="141"/>
      <c r="CS41" s="141"/>
      <c r="CT41" s="141"/>
      <c r="CU41" s="141"/>
      <c r="CV41" s="141"/>
      <c r="CW41" s="141"/>
      <c r="CX41" s="141"/>
      <c r="CY41" s="141"/>
      <c r="CZ41" s="141"/>
      <c r="DA41" s="141"/>
      <c r="DB41" s="141"/>
      <c r="DC41" s="141"/>
      <c r="DD41" s="141"/>
      <c r="DE41" s="141"/>
      <c r="DF41" s="141"/>
      <c r="DG41" s="141"/>
      <c r="DH41" s="141"/>
      <c r="DI41" s="141"/>
      <c r="DJ41" s="141"/>
      <c r="DK41" s="141"/>
      <c r="DL41" s="141"/>
      <c r="DM41" s="141"/>
      <c r="DN41" s="141"/>
      <c r="DO41" s="141"/>
      <c r="DP41" s="141"/>
      <c r="DQ41" s="141"/>
      <c r="DR41" s="141"/>
      <c r="DS41" s="141"/>
      <c r="DT41" s="141"/>
      <c r="DU41" s="141"/>
      <c r="DV41" s="141"/>
      <c r="DW41" s="141"/>
      <c r="DX41" s="141"/>
      <c r="DY41" s="141"/>
      <c r="DZ41" s="141"/>
      <c r="EA41" s="141"/>
      <c r="EB41" s="141"/>
      <c r="EC41" s="141"/>
      <c r="ED41" s="141"/>
      <c r="EE41" s="141"/>
      <c r="EF41" s="141"/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1"/>
      <c r="FB41" s="141"/>
      <c r="FC41" s="141"/>
      <c r="FD41" s="141"/>
      <c r="FE41" s="141"/>
      <c r="FF41" s="141"/>
      <c r="FG41" s="141"/>
      <c r="FH41" s="141"/>
      <c r="FI41" s="141"/>
      <c r="FJ41" s="141"/>
      <c r="FK41" s="141"/>
      <c r="FL41" s="141"/>
      <c r="FM41" s="141"/>
      <c r="FN41" s="141"/>
      <c r="FO41" s="141"/>
      <c r="FP41" s="141"/>
      <c r="FQ41" s="141"/>
      <c r="FR41" s="141"/>
      <c r="FS41" s="141"/>
      <c r="FT41" s="141"/>
      <c r="FU41" s="141"/>
      <c r="FV41" s="141"/>
      <c r="FW41" s="141"/>
      <c r="FX41" s="141"/>
      <c r="FY41" s="141"/>
      <c r="FZ41" s="141"/>
      <c r="GA41" s="141"/>
      <c r="GB41" s="141"/>
      <c r="GC41" s="141"/>
      <c r="GD41" s="141"/>
      <c r="GE41" s="141"/>
      <c r="GF41" s="141"/>
      <c r="GG41" s="141"/>
      <c r="GH41" s="141"/>
      <c r="GI41" s="141"/>
      <c r="GJ41" s="141"/>
      <c r="GK41" s="141"/>
      <c r="GL41" s="141"/>
      <c r="GM41" s="141"/>
      <c r="GN41" s="141"/>
      <c r="GO41" s="141"/>
      <c r="GP41" s="141"/>
      <c r="GQ41" s="141"/>
      <c r="GR41" s="141"/>
      <c r="GS41" s="141"/>
      <c r="GT41" s="141"/>
      <c r="GU41" s="141"/>
      <c r="GV41" s="141"/>
      <c r="GW41" s="141"/>
      <c r="GX41" s="141"/>
      <c r="GY41" s="141"/>
      <c r="GZ41" s="141"/>
      <c r="HA41" s="141"/>
      <c r="HB41" s="141"/>
      <c r="HC41" s="141"/>
      <c r="HD41" s="141"/>
      <c r="HE41" s="141"/>
      <c r="HF41" s="141"/>
      <c r="HG41" s="141"/>
      <c r="HH41" s="141"/>
      <c r="HI41" s="141"/>
      <c r="HJ41" s="141"/>
      <c r="HK41" s="141"/>
      <c r="HL41" s="141"/>
      <c r="HM41" s="141"/>
      <c r="HN41" s="141"/>
      <c r="HO41" s="141"/>
      <c r="HP41" s="141"/>
      <c r="HQ41" s="141"/>
      <c r="HR41" s="141"/>
      <c r="HS41" s="141"/>
      <c r="HT41" s="141"/>
      <c r="HU41" s="141"/>
      <c r="HV41" s="141"/>
      <c r="HW41" s="141"/>
      <c r="HX41" s="141"/>
      <c r="HY41" s="141"/>
      <c r="HZ41" s="141"/>
      <c r="IA41" s="141"/>
      <c r="IB41" s="141"/>
      <c r="IC41" s="141"/>
      <c r="ID41" s="141"/>
      <c r="IE41" s="141"/>
      <c r="IF41" s="141"/>
      <c r="IG41" s="141"/>
      <c r="IH41" s="141"/>
      <c r="II41" s="141"/>
      <c r="IJ41" s="141"/>
      <c r="IK41" s="141"/>
      <c r="IL41" s="141"/>
      <c r="IM41" s="141"/>
      <c r="IN41" s="141"/>
      <c r="IO41" s="141"/>
      <c r="IP41" s="141"/>
      <c r="IQ41" s="141"/>
      <c r="IR41" s="141"/>
      <c r="IS41" s="141"/>
      <c r="IT41" s="141"/>
      <c r="IU41" s="141"/>
      <c r="IV41" s="141"/>
      <c r="IW41" s="141"/>
    </row>
    <row r="42" customFormat="false" ht="12.75" hidden="false" customHeight="false" outlineLevel="0" collapsed="false">
      <c r="A42" s="141" t="n">
        <v>0.802907984504147</v>
      </c>
      <c r="B42" s="154" t="n">
        <f aca="false">B41+1</f>
        <v>37293</v>
      </c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41"/>
      <c r="BR42" s="141"/>
      <c r="BS42" s="141"/>
      <c r="BT42" s="141"/>
      <c r="BU42" s="141"/>
      <c r="BV42" s="141"/>
      <c r="BW42" s="141"/>
      <c r="BX42" s="141"/>
      <c r="BY42" s="141"/>
      <c r="BZ42" s="141"/>
      <c r="CA42" s="141"/>
      <c r="CB42" s="141"/>
      <c r="CC42" s="141"/>
      <c r="CD42" s="141"/>
      <c r="CE42" s="141"/>
      <c r="CF42" s="141"/>
      <c r="CG42" s="141"/>
      <c r="CH42" s="141"/>
      <c r="CI42" s="141"/>
      <c r="CJ42" s="141"/>
      <c r="CK42" s="141"/>
      <c r="CL42" s="141"/>
      <c r="CM42" s="141"/>
      <c r="CN42" s="141"/>
      <c r="CO42" s="141"/>
      <c r="CP42" s="141"/>
      <c r="CQ42" s="141"/>
      <c r="CR42" s="141"/>
      <c r="CS42" s="141"/>
      <c r="CT42" s="141"/>
      <c r="CU42" s="141"/>
      <c r="CV42" s="141"/>
      <c r="CW42" s="141"/>
      <c r="CX42" s="141"/>
      <c r="CY42" s="141"/>
      <c r="CZ42" s="141"/>
      <c r="DA42" s="141"/>
      <c r="DB42" s="141"/>
      <c r="DC42" s="141"/>
      <c r="DD42" s="141"/>
      <c r="DE42" s="141"/>
      <c r="DF42" s="141"/>
      <c r="DG42" s="141"/>
      <c r="DH42" s="141"/>
      <c r="DI42" s="141"/>
      <c r="DJ42" s="141"/>
      <c r="DK42" s="141"/>
      <c r="DL42" s="141"/>
      <c r="DM42" s="141"/>
      <c r="DN42" s="141"/>
      <c r="DO42" s="141"/>
      <c r="DP42" s="141"/>
      <c r="DQ42" s="141"/>
      <c r="DR42" s="141"/>
      <c r="DS42" s="141"/>
      <c r="DT42" s="141"/>
      <c r="DU42" s="141"/>
      <c r="DV42" s="141"/>
      <c r="DW42" s="141"/>
      <c r="DX42" s="141"/>
      <c r="DY42" s="141"/>
      <c r="DZ42" s="141"/>
      <c r="EA42" s="141"/>
      <c r="EB42" s="141"/>
      <c r="EC42" s="141"/>
      <c r="ED42" s="141"/>
      <c r="EE42" s="141"/>
      <c r="EF42" s="141"/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1"/>
      <c r="FB42" s="141"/>
      <c r="FC42" s="141"/>
      <c r="FD42" s="141"/>
      <c r="FE42" s="141"/>
      <c r="FF42" s="141"/>
      <c r="FG42" s="141"/>
      <c r="FH42" s="141"/>
      <c r="FI42" s="141"/>
      <c r="FJ42" s="141"/>
      <c r="FK42" s="141"/>
      <c r="FL42" s="141"/>
      <c r="FM42" s="141"/>
      <c r="FN42" s="141"/>
      <c r="FO42" s="141"/>
      <c r="FP42" s="141"/>
      <c r="FQ42" s="141"/>
      <c r="FR42" s="141"/>
      <c r="FS42" s="141"/>
      <c r="FT42" s="141"/>
      <c r="FU42" s="141"/>
      <c r="FV42" s="141"/>
      <c r="FW42" s="141"/>
      <c r="FX42" s="141"/>
      <c r="FY42" s="141"/>
      <c r="FZ42" s="141"/>
      <c r="GA42" s="141"/>
      <c r="GB42" s="141"/>
      <c r="GC42" s="141"/>
      <c r="GD42" s="141"/>
      <c r="GE42" s="141"/>
      <c r="GF42" s="141"/>
      <c r="GG42" s="141"/>
      <c r="GH42" s="141"/>
      <c r="GI42" s="141"/>
      <c r="GJ42" s="141"/>
      <c r="GK42" s="141"/>
      <c r="GL42" s="141"/>
      <c r="GM42" s="141"/>
      <c r="GN42" s="141"/>
      <c r="GO42" s="141"/>
      <c r="GP42" s="141"/>
      <c r="GQ42" s="141"/>
      <c r="GR42" s="141"/>
      <c r="GS42" s="141"/>
      <c r="GT42" s="141"/>
      <c r="GU42" s="141"/>
      <c r="GV42" s="141"/>
      <c r="GW42" s="141"/>
      <c r="GX42" s="141"/>
      <c r="GY42" s="141"/>
      <c r="GZ42" s="141"/>
      <c r="HA42" s="141"/>
      <c r="HB42" s="141"/>
      <c r="HC42" s="141"/>
      <c r="HD42" s="141"/>
      <c r="HE42" s="141"/>
      <c r="HF42" s="141"/>
      <c r="HG42" s="141"/>
      <c r="HH42" s="141"/>
      <c r="HI42" s="141"/>
      <c r="HJ42" s="141"/>
      <c r="HK42" s="141"/>
      <c r="HL42" s="141"/>
      <c r="HM42" s="141"/>
      <c r="HN42" s="141"/>
      <c r="HO42" s="141"/>
      <c r="HP42" s="141"/>
      <c r="HQ42" s="141"/>
      <c r="HR42" s="141"/>
      <c r="HS42" s="141"/>
      <c r="HT42" s="141"/>
      <c r="HU42" s="141"/>
      <c r="HV42" s="141"/>
      <c r="HW42" s="141"/>
      <c r="HX42" s="141"/>
      <c r="HY42" s="141"/>
      <c r="HZ42" s="141"/>
      <c r="IA42" s="141"/>
      <c r="IB42" s="141"/>
      <c r="IC42" s="141"/>
      <c r="ID42" s="141"/>
      <c r="IE42" s="141"/>
      <c r="IF42" s="141"/>
      <c r="IG42" s="141"/>
      <c r="IH42" s="141"/>
      <c r="II42" s="141"/>
      <c r="IJ42" s="141"/>
      <c r="IK42" s="141"/>
      <c r="IL42" s="141"/>
      <c r="IM42" s="141"/>
      <c r="IN42" s="141"/>
      <c r="IO42" s="141"/>
      <c r="IP42" s="141"/>
      <c r="IQ42" s="141"/>
      <c r="IR42" s="141"/>
      <c r="IS42" s="141"/>
      <c r="IT42" s="141"/>
      <c r="IU42" s="141"/>
      <c r="IV42" s="141"/>
      <c r="IW42" s="141"/>
    </row>
    <row r="43" customFormat="false" ht="12.75" hidden="false" customHeight="false" outlineLevel="0" collapsed="false">
      <c r="A43" s="141" t="n">
        <v>0.798048107825429</v>
      </c>
      <c r="B43" s="154" t="n">
        <f aca="false">B42+1</f>
        <v>37294</v>
      </c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141"/>
      <c r="BR43" s="141"/>
      <c r="BS43" s="141"/>
      <c r="BT43" s="141"/>
      <c r="BU43" s="141"/>
      <c r="BV43" s="141"/>
      <c r="BW43" s="141"/>
      <c r="BX43" s="141"/>
      <c r="BY43" s="141"/>
      <c r="BZ43" s="141"/>
      <c r="CA43" s="141"/>
      <c r="CB43" s="141"/>
      <c r="CC43" s="141"/>
      <c r="CD43" s="141"/>
      <c r="CE43" s="141"/>
      <c r="CF43" s="141"/>
      <c r="CG43" s="141"/>
      <c r="CH43" s="141"/>
      <c r="CI43" s="141"/>
      <c r="CJ43" s="141"/>
      <c r="CK43" s="141"/>
      <c r="CL43" s="141"/>
      <c r="CM43" s="141"/>
      <c r="CN43" s="141"/>
      <c r="CO43" s="141"/>
      <c r="CP43" s="141"/>
      <c r="CQ43" s="141"/>
      <c r="CR43" s="141"/>
      <c r="CS43" s="141"/>
      <c r="CT43" s="141"/>
      <c r="CU43" s="141"/>
      <c r="CV43" s="141"/>
      <c r="CW43" s="141"/>
      <c r="CX43" s="141"/>
      <c r="CY43" s="141"/>
      <c r="CZ43" s="141"/>
      <c r="DA43" s="141"/>
      <c r="DB43" s="141"/>
      <c r="DC43" s="141"/>
      <c r="DD43" s="141"/>
      <c r="DE43" s="141"/>
      <c r="DF43" s="141"/>
      <c r="DG43" s="141"/>
      <c r="DH43" s="141"/>
      <c r="DI43" s="141"/>
      <c r="DJ43" s="141"/>
      <c r="DK43" s="141"/>
      <c r="DL43" s="141"/>
      <c r="DM43" s="141"/>
      <c r="DN43" s="141"/>
      <c r="DO43" s="141"/>
      <c r="DP43" s="141"/>
      <c r="DQ43" s="141"/>
      <c r="DR43" s="141"/>
      <c r="DS43" s="141"/>
      <c r="DT43" s="141"/>
      <c r="DU43" s="141"/>
      <c r="DV43" s="141"/>
      <c r="DW43" s="141"/>
      <c r="DX43" s="141"/>
      <c r="DY43" s="141"/>
      <c r="DZ43" s="141"/>
      <c r="EA43" s="141"/>
      <c r="EB43" s="141"/>
      <c r="EC43" s="141"/>
      <c r="ED43" s="141"/>
      <c r="EE43" s="141"/>
      <c r="EF43" s="141"/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1"/>
      <c r="FB43" s="141"/>
      <c r="FC43" s="141"/>
      <c r="FD43" s="141"/>
      <c r="FE43" s="141"/>
      <c r="FF43" s="141"/>
      <c r="FG43" s="141"/>
      <c r="FH43" s="141"/>
      <c r="FI43" s="141"/>
      <c r="FJ43" s="141"/>
      <c r="FK43" s="141"/>
      <c r="FL43" s="141"/>
      <c r="FM43" s="141"/>
      <c r="FN43" s="141"/>
      <c r="FO43" s="141"/>
      <c r="FP43" s="141"/>
      <c r="FQ43" s="141"/>
      <c r="FR43" s="141"/>
      <c r="FS43" s="141"/>
      <c r="FT43" s="141"/>
      <c r="FU43" s="141"/>
      <c r="FV43" s="141"/>
      <c r="FW43" s="141"/>
      <c r="FX43" s="141"/>
      <c r="FY43" s="141"/>
      <c r="FZ43" s="141"/>
      <c r="GA43" s="141"/>
      <c r="GB43" s="141"/>
      <c r="GC43" s="141"/>
      <c r="GD43" s="141"/>
      <c r="GE43" s="141"/>
      <c r="GF43" s="141"/>
      <c r="GG43" s="141"/>
      <c r="GH43" s="141"/>
      <c r="GI43" s="141"/>
      <c r="GJ43" s="141"/>
      <c r="GK43" s="141"/>
      <c r="GL43" s="141"/>
      <c r="GM43" s="141"/>
      <c r="GN43" s="141"/>
      <c r="GO43" s="141"/>
      <c r="GP43" s="141"/>
      <c r="GQ43" s="141"/>
      <c r="GR43" s="141"/>
      <c r="GS43" s="141"/>
      <c r="GT43" s="141"/>
      <c r="GU43" s="141"/>
      <c r="GV43" s="141"/>
      <c r="GW43" s="141"/>
      <c r="GX43" s="141"/>
      <c r="GY43" s="141"/>
      <c r="GZ43" s="141"/>
      <c r="HA43" s="141"/>
      <c r="HB43" s="141"/>
      <c r="HC43" s="141"/>
      <c r="HD43" s="141"/>
      <c r="HE43" s="141"/>
      <c r="HF43" s="141"/>
      <c r="HG43" s="141"/>
      <c r="HH43" s="141"/>
      <c r="HI43" s="141"/>
      <c r="HJ43" s="141"/>
      <c r="HK43" s="141"/>
      <c r="HL43" s="141"/>
      <c r="HM43" s="141"/>
      <c r="HN43" s="141"/>
      <c r="HO43" s="141"/>
      <c r="HP43" s="141"/>
      <c r="HQ43" s="141"/>
      <c r="HR43" s="141"/>
      <c r="HS43" s="141"/>
      <c r="HT43" s="141"/>
      <c r="HU43" s="141"/>
      <c r="HV43" s="141"/>
      <c r="HW43" s="141"/>
      <c r="HX43" s="141"/>
      <c r="HY43" s="141"/>
      <c r="HZ43" s="141"/>
      <c r="IA43" s="141"/>
      <c r="IB43" s="141"/>
      <c r="IC43" s="141"/>
      <c r="ID43" s="141"/>
      <c r="IE43" s="141"/>
      <c r="IF43" s="141"/>
      <c r="IG43" s="141"/>
      <c r="IH43" s="141"/>
      <c r="II43" s="141"/>
      <c r="IJ43" s="141"/>
      <c r="IK43" s="141"/>
      <c r="IL43" s="141"/>
      <c r="IM43" s="141"/>
      <c r="IN43" s="141"/>
      <c r="IO43" s="141"/>
      <c r="IP43" s="141"/>
      <c r="IQ43" s="141"/>
      <c r="IR43" s="141"/>
      <c r="IS43" s="141"/>
      <c r="IT43" s="141"/>
      <c r="IU43" s="141"/>
      <c r="IV43" s="141"/>
      <c r="IW43" s="141"/>
    </row>
    <row r="44" customFormat="false" ht="12.75" hidden="false" customHeight="false" outlineLevel="0" collapsed="false">
      <c r="A44" s="141" t="n">
        <v>0.793219251818503</v>
      </c>
      <c r="B44" s="154" t="n">
        <f aca="false">B43+1</f>
        <v>37295</v>
      </c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141"/>
      <c r="BR44" s="141"/>
      <c r="BS44" s="141"/>
      <c r="BT44" s="141"/>
      <c r="BU44" s="141"/>
      <c r="BV44" s="141"/>
      <c r="BW44" s="141"/>
      <c r="BX44" s="141"/>
      <c r="BY44" s="141"/>
      <c r="BZ44" s="141"/>
      <c r="CA44" s="141"/>
      <c r="CB44" s="141"/>
      <c r="CC44" s="141"/>
      <c r="CD44" s="141"/>
      <c r="CE44" s="141"/>
      <c r="CF44" s="141"/>
      <c r="CG44" s="141"/>
      <c r="CH44" s="141"/>
      <c r="CI44" s="141"/>
      <c r="CJ44" s="141"/>
      <c r="CK44" s="141"/>
      <c r="CL44" s="141"/>
      <c r="CM44" s="141"/>
      <c r="CN44" s="141"/>
      <c r="CO44" s="141"/>
      <c r="CP44" s="141"/>
      <c r="CQ44" s="141"/>
      <c r="CR44" s="141"/>
      <c r="CS44" s="141"/>
      <c r="CT44" s="141"/>
      <c r="CU44" s="141"/>
      <c r="CV44" s="141"/>
      <c r="CW44" s="141"/>
      <c r="CX44" s="141"/>
      <c r="CY44" s="141"/>
      <c r="CZ44" s="141"/>
      <c r="DA44" s="141"/>
      <c r="DB44" s="141"/>
      <c r="DC44" s="141"/>
      <c r="DD44" s="141"/>
      <c r="DE44" s="141"/>
      <c r="DF44" s="141"/>
      <c r="DG44" s="141"/>
      <c r="DH44" s="141"/>
      <c r="DI44" s="141"/>
      <c r="DJ44" s="141"/>
      <c r="DK44" s="141"/>
      <c r="DL44" s="141"/>
      <c r="DM44" s="141"/>
      <c r="DN44" s="141"/>
      <c r="DO44" s="141"/>
      <c r="DP44" s="141"/>
      <c r="DQ44" s="141"/>
      <c r="DR44" s="141"/>
      <c r="DS44" s="141"/>
      <c r="DT44" s="141"/>
      <c r="DU44" s="141"/>
      <c r="DV44" s="141"/>
      <c r="DW44" s="141"/>
      <c r="DX44" s="141"/>
      <c r="DY44" s="141"/>
      <c r="DZ44" s="141"/>
      <c r="EA44" s="141"/>
      <c r="EB44" s="141"/>
      <c r="EC44" s="141"/>
      <c r="ED44" s="141"/>
      <c r="EE44" s="141"/>
      <c r="EF44" s="141"/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1"/>
      <c r="FB44" s="141"/>
      <c r="FC44" s="141"/>
      <c r="FD44" s="141"/>
      <c r="FE44" s="141"/>
      <c r="FF44" s="141"/>
      <c r="FG44" s="141"/>
      <c r="FH44" s="141"/>
      <c r="FI44" s="141"/>
      <c r="FJ44" s="141"/>
      <c r="FK44" s="141"/>
      <c r="FL44" s="141"/>
      <c r="FM44" s="141"/>
      <c r="FN44" s="141"/>
      <c r="FO44" s="141"/>
      <c r="FP44" s="141"/>
      <c r="FQ44" s="141"/>
      <c r="FR44" s="141"/>
      <c r="FS44" s="141"/>
      <c r="FT44" s="141"/>
      <c r="FU44" s="141"/>
      <c r="FV44" s="141"/>
      <c r="FW44" s="141"/>
      <c r="FX44" s="141"/>
      <c r="FY44" s="141"/>
      <c r="FZ44" s="141"/>
      <c r="GA44" s="141"/>
      <c r="GB44" s="141"/>
      <c r="GC44" s="141"/>
      <c r="GD44" s="141"/>
      <c r="GE44" s="141"/>
      <c r="GF44" s="141"/>
      <c r="GG44" s="141"/>
      <c r="GH44" s="141"/>
      <c r="GI44" s="141"/>
      <c r="GJ44" s="141"/>
      <c r="GK44" s="141"/>
      <c r="GL44" s="141"/>
      <c r="GM44" s="141"/>
      <c r="GN44" s="141"/>
      <c r="GO44" s="141"/>
      <c r="GP44" s="141"/>
      <c r="GQ44" s="141"/>
      <c r="GR44" s="141"/>
      <c r="GS44" s="141"/>
      <c r="GT44" s="141"/>
      <c r="GU44" s="141"/>
      <c r="GV44" s="141"/>
      <c r="GW44" s="141"/>
      <c r="GX44" s="141"/>
      <c r="GY44" s="141"/>
      <c r="GZ44" s="141"/>
      <c r="HA44" s="141"/>
      <c r="HB44" s="141"/>
      <c r="HC44" s="141"/>
      <c r="HD44" s="141"/>
      <c r="HE44" s="141"/>
      <c r="HF44" s="141"/>
      <c r="HG44" s="141"/>
      <c r="HH44" s="141"/>
      <c r="HI44" s="141"/>
      <c r="HJ44" s="141"/>
      <c r="HK44" s="141"/>
      <c r="HL44" s="141"/>
      <c r="HM44" s="141"/>
      <c r="HN44" s="141"/>
      <c r="HO44" s="141"/>
      <c r="HP44" s="141"/>
      <c r="HQ44" s="141"/>
      <c r="HR44" s="141"/>
      <c r="HS44" s="141"/>
      <c r="HT44" s="141"/>
      <c r="HU44" s="141"/>
      <c r="HV44" s="141"/>
      <c r="HW44" s="141"/>
      <c r="HX44" s="141"/>
      <c r="HY44" s="141"/>
      <c r="HZ44" s="141"/>
      <c r="IA44" s="141"/>
      <c r="IB44" s="141"/>
      <c r="IC44" s="141"/>
      <c r="ID44" s="141"/>
      <c r="IE44" s="141"/>
      <c r="IF44" s="141"/>
      <c r="IG44" s="141"/>
      <c r="IH44" s="141"/>
      <c r="II44" s="141"/>
      <c r="IJ44" s="141"/>
      <c r="IK44" s="141"/>
      <c r="IL44" s="141"/>
      <c r="IM44" s="141"/>
      <c r="IN44" s="141"/>
      <c r="IO44" s="141"/>
      <c r="IP44" s="141"/>
      <c r="IQ44" s="141"/>
      <c r="IR44" s="141"/>
      <c r="IS44" s="141"/>
      <c r="IT44" s="141"/>
      <c r="IU44" s="141"/>
      <c r="IV44" s="141"/>
      <c r="IW44" s="141"/>
    </row>
    <row r="45" customFormat="false" ht="12.75" hidden="false" customHeight="false" outlineLevel="0" collapsed="false">
      <c r="A45" s="141" t="n">
        <v>0.788575324004117</v>
      </c>
      <c r="B45" s="154" t="n">
        <f aca="false">B44+1</f>
        <v>37296</v>
      </c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141"/>
    </row>
    <row r="46" customFormat="false" ht="12.75" hidden="false" customHeight="false" outlineLevel="0" collapsed="false">
      <c r="A46" s="141" t="n">
        <v>0.783806476630494</v>
      </c>
      <c r="B46" s="154" t="n">
        <f aca="false">B45+1</f>
        <v>37297</v>
      </c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141"/>
      <c r="BR46" s="141"/>
      <c r="BS46" s="141"/>
      <c r="BT46" s="141"/>
      <c r="BU46" s="141"/>
      <c r="BV46" s="141"/>
      <c r="BW46" s="141"/>
      <c r="BX46" s="141"/>
      <c r="BY46" s="141"/>
      <c r="BZ46" s="141"/>
      <c r="CA46" s="141"/>
      <c r="CB46" s="141"/>
      <c r="CC46" s="141"/>
      <c r="CD46" s="141"/>
      <c r="CE46" s="141"/>
      <c r="CF46" s="141"/>
      <c r="CG46" s="141"/>
      <c r="CH46" s="141"/>
      <c r="CI46" s="141"/>
      <c r="CJ46" s="141"/>
      <c r="CK46" s="141"/>
      <c r="CL46" s="141"/>
      <c r="CM46" s="141"/>
      <c r="CN46" s="141"/>
      <c r="CO46" s="141"/>
      <c r="CP46" s="141"/>
      <c r="CQ46" s="141"/>
      <c r="CR46" s="141"/>
      <c r="CS46" s="141"/>
      <c r="CT46" s="141"/>
      <c r="CU46" s="141"/>
      <c r="CV46" s="141"/>
      <c r="CW46" s="141"/>
      <c r="CX46" s="141"/>
      <c r="CY46" s="141"/>
      <c r="CZ46" s="141"/>
      <c r="DA46" s="141"/>
      <c r="DB46" s="141"/>
      <c r="DC46" s="141"/>
      <c r="DD46" s="141"/>
      <c r="DE46" s="141"/>
      <c r="DF46" s="141"/>
      <c r="DG46" s="141"/>
      <c r="DH46" s="141"/>
      <c r="DI46" s="141"/>
      <c r="DJ46" s="141"/>
      <c r="DK46" s="141"/>
      <c r="DL46" s="141"/>
      <c r="DM46" s="141"/>
      <c r="DN46" s="141"/>
      <c r="DO46" s="141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M46" s="141"/>
      <c r="EN46" s="141"/>
      <c r="EO46" s="141"/>
      <c r="EP46" s="141"/>
      <c r="EQ46" s="141"/>
      <c r="ER46" s="141"/>
      <c r="ES46" s="141"/>
      <c r="ET46" s="141"/>
      <c r="EU46" s="141"/>
      <c r="EV46" s="141"/>
      <c r="EW46" s="141"/>
      <c r="EX46" s="141"/>
      <c r="EY46" s="141"/>
      <c r="EZ46" s="141"/>
      <c r="FA46" s="141"/>
      <c r="FB46" s="141"/>
      <c r="FC46" s="141"/>
      <c r="FD46" s="141"/>
      <c r="FE46" s="141"/>
      <c r="FF46" s="141"/>
      <c r="FG46" s="141"/>
      <c r="FH46" s="141"/>
      <c r="FI46" s="141"/>
      <c r="FJ46" s="141"/>
      <c r="FK46" s="141"/>
      <c r="FL46" s="141"/>
      <c r="FM46" s="141"/>
      <c r="FN46" s="141"/>
      <c r="FO46" s="141"/>
      <c r="FP46" s="141"/>
      <c r="FQ46" s="141"/>
      <c r="FR46" s="141"/>
      <c r="FS46" s="141"/>
      <c r="FT46" s="141"/>
      <c r="FU46" s="141"/>
      <c r="FV46" s="141"/>
      <c r="FW46" s="141"/>
      <c r="FX46" s="141"/>
      <c r="FY46" s="141"/>
      <c r="FZ46" s="141"/>
      <c r="GA46" s="141"/>
      <c r="GB46" s="141"/>
      <c r="GC46" s="141"/>
      <c r="GD46" s="141"/>
      <c r="GE46" s="141"/>
      <c r="GF46" s="141"/>
      <c r="GG46" s="141"/>
      <c r="GH46" s="141"/>
      <c r="GI46" s="141"/>
      <c r="GJ46" s="141"/>
      <c r="GK46" s="141"/>
      <c r="GL46" s="141"/>
      <c r="GM46" s="141"/>
      <c r="GN46" s="141"/>
      <c r="GO46" s="141"/>
      <c r="GP46" s="141"/>
      <c r="GQ46" s="141"/>
      <c r="GR46" s="141"/>
      <c r="GS46" s="141"/>
      <c r="GT46" s="141"/>
      <c r="GU46" s="141"/>
      <c r="GV46" s="141"/>
      <c r="GW46" s="141"/>
      <c r="GX46" s="141"/>
      <c r="GY46" s="141"/>
      <c r="GZ46" s="141"/>
      <c r="HA46" s="141"/>
      <c r="HB46" s="141"/>
      <c r="HC46" s="141"/>
      <c r="HD46" s="141"/>
      <c r="HE46" s="141"/>
      <c r="HF46" s="141"/>
      <c r="HG46" s="141"/>
      <c r="HH46" s="141"/>
      <c r="HI46" s="141"/>
      <c r="HJ46" s="141"/>
      <c r="HK46" s="141"/>
      <c r="HL46" s="141"/>
      <c r="HM46" s="141"/>
      <c r="HN46" s="141"/>
      <c r="HO46" s="141"/>
      <c r="HP46" s="141"/>
      <c r="HQ46" s="141"/>
      <c r="HR46" s="141"/>
      <c r="HS46" s="141"/>
      <c r="HT46" s="141"/>
      <c r="HU46" s="141"/>
      <c r="HV46" s="141"/>
      <c r="HW46" s="141"/>
      <c r="HX46" s="141"/>
      <c r="HY46" s="141"/>
      <c r="HZ46" s="141"/>
      <c r="IA46" s="141"/>
      <c r="IB46" s="141"/>
      <c r="IC46" s="141"/>
      <c r="ID46" s="141"/>
      <c r="IE46" s="141"/>
      <c r="IF46" s="141"/>
      <c r="IG46" s="141"/>
      <c r="IH46" s="141"/>
      <c r="II46" s="141"/>
      <c r="IJ46" s="141"/>
      <c r="IK46" s="141"/>
      <c r="IL46" s="141"/>
      <c r="IM46" s="141"/>
      <c r="IN46" s="141"/>
      <c r="IO46" s="141"/>
      <c r="IP46" s="141"/>
      <c r="IQ46" s="141"/>
      <c r="IR46" s="141"/>
      <c r="IS46" s="141"/>
      <c r="IT46" s="141"/>
      <c r="IU46" s="141"/>
      <c r="IV46" s="141"/>
      <c r="IW46" s="141"/>
    </row>
    <row r="47" customFormat="false" ht="12.75" hidden="false" customHeight="false" outlineLevel="0" collapsed="false">
      <c r="A47" s="141" t="n">
        <v>0.779220404320929</v>
      </c>
      <c r="B47" s="154" t="n">
        <f aca="false">B46+1</f>
        <v>37298</v>
      </c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141"/>
      <c r="BR47" s="141"/>
      <c r="BS47" s="141"/>
      <c r="BT47" s="141"/>
      <c r="BU47" s="141"/>
      <c r="BV47" s="141"/>
      <c r="BW47" s="141"/>
      <c r="BX47" s="141"/>
      <c r="BY47" s="141"/>
      <c r="BZ47" s="141"/>
      <c r="CA47" s="141"/>
      <c r="CB47" s="141"/>
      <c r="CC47" s="141"/>
      <c r="CD47" s="141"/>
      <c r="CE47" s="141"/>
      <c r="CF47" s="141"/>
      <c r="CG47" s="141"/>
      <c r="CH47" s="141"/>
      <c r="CI47" s="141"/>
      <c r="CJ47" s="141"/>
      <c r="CK47" s="141"/>
      <c r="CL47" s="141"/>
      <c r="CM47" s="141"/>
      <c r="CN47" s="141"/>
      <c r="CO47" s="141"/>
      <c r="CP47" s="141"/>
      <c r="CQ47" s="141"/>
      <c r="CR47" s="141"/>
      <c r="CS47" s="141"/>
      <c r="CT47" s="141"/>
      <c r="CU47" s="141"/>
      <c r="CV47" s="141"/>
      <c r="CW47" s="141"/>
      <c r="CX47" s="141"/>
      <c r="CY47" s="141"/>
      <c r="CZ47" s="141"/>
      <c r="DA47" s="141"/>
      <c r="DB47" s="141"/>
      <c r="DC47" s="141"/>
      <c r="DD47" s="141"/>
      <c r="DE47" s="141"/>
      <c r="DF47" s="141"/>
      <c r="DG47" s="141"/>
      <c r="DH47" s="141"/>
      <c r="DI47" s="141"/>
      <c r="DJ47" s="141"/>
      <c r="DK47" s="141"/>
      <c r="DL47" s="141"/>
      <c r="DM47" s="141"/>
      <c r="DN47" s="141"/>
      <c r="DO47" s="141"/>
      <c r="DP47" s="141"/>
      <c r="DQ47" s="141"/>
      <c r="DR47" s="141"/>
      <c r="DS47" s="141"/>
      <c r="DT47" s="141"/>
      <c r="DU47" s="141"/>
      <c r="DV47" s="141"/>
      <c r="DW47" s="141"/>
      <c r="DX47" s="141"/>
      <c r="DY47" s="141"/>
      <c r="DZ47" s="141"/>
      <c r="EA47" s="141"/>
      <c r="EB47" s="141"/>
      <c r="EC47" s="141"/>
      <c r="ED47" s="141"/>
      <c r="EE47" s="141"/>
      <c r="EF47" s="141"/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1"/>
      <c r="FB47" s="141"/>
      <c r="FC47" s="141"/>
      <c r="FD47" s="141"/>
      <c r="FE47" s="141"/>
      <c r="FF47" s="141"/>
      <c r="FG47" s="141"/>
      <c r="FH47" s="141"/>
      <c r="FI47" s="141"/>
      <c r="FJ47" s="141"/>
      <c r="FK47" s="141"/>
      <c r="FL47" s="141"/>
      <c r="FM47" s="141"/>
      <c r="FN47" s="141"/>
      <c r="FO47" s="141"/>
      <c r="FP47" s="141"/>
      <c r="FQ47" s="141"/>
      <c r="FR47" s="141"/>
      <c r="FS47" s="141"/>
      <c r="FT47" s="141"/>
      <c r="FU47" s="141"/>
      <c r="FV47" s="141"/>
      <c r="FW47" s="141"/>
      <c r="FX47" s="141"/>
      <c r="FY47" s="141"/>
      <c r="FZ47" s="141"/>
      <c r="GA47" s="141"/>
      <c r="GB47" s="141"/>
      <c r="GC47" s="141"/>
      <c r="GD47" s="141"/>
      <c r="GE47" s="141"/>
      <c r="GF47" s="141"/>
      <c r="GG47" s="141"/>
      <c r="GH47" s="141"/>
      <c r="GI47" s="141"/>
      <c r="GJ47" s="141"/>
      <c r="GK47" s="141"/>
      <c r="GL47" s="141"/>
      <c r="GM47" s="141"/>
      <c r="GN47" s="141"/>
      <c r="GO47" s="141"/>
      <c r="GP47" s="141"/>
      <c r="GQ47" s="141"/>
      <c r="GR47" s="141"/>
      <c r="GS47" s="141"/>
      <c r="GT47" s="141"/>
      <c r="GU47" s="141"/>
      <c r="GV47" s="141"/>
      <c r="GW47" s="141"/>
      <c r="GX47" s="141"/>
      <c r="GY47" s="141"/>
      <c r="GZ47" s="141"/>
      <c r="HA47" s="141"/>
      <c r="HB47" s="141"/>
      <c r="HC47" s="141"/>
      <c r="HD47" s="141"/>
      <c r="HE47" s="141"/>
      <c r="HF47" s="141"/>
      <c r="HG47" s="141"/>
      <c r="HH47" s="141"/>
      <c r="HI47" s="141"/>
      <c r="HJ47" s="141"/>
      <c r="HK47" s="141"/>
      <c r="HL47" s="141"/>
      <c r="HM47" s="141"/>
      <c r="HN47" s="141"/>
      <c r="HO47" s="141"/>
      <c r="HP47" s="141"/>
      <c r="HQ47" s="141"/>
      <c r="HR47" s="141"/>
      <c r="HS47" s="141"/>
      <c r="HT47" s="141"/>
      <c r="HU47" s="141"/>
      <c r="HV47" s="141"/>
      <c r="HW47" s="141"/>
      <c r="HX47" s="141"/>
      <c r="HY47" s="141"/>
      <c r="HZ47" s="141"/>
      <c r="IA47" s="141"/>
      <c r="IB47" s="141"/>
      <c r="IC47" s="141"/>
      <c r="ID47" s="141"/>
      <c r="IE47" s="141"/>
      <c r="IF47" s="141"/>
      <c r="IG47" s="141"/>
      <c r="IH47" s="141"/>
      <c r="II47" s="141"/>
      <c r="IJ47" s="141"/>
      <c r="IK47" s="141"/>
      <c r="IL47" s="141"/>
      <c r="IM47" s="141"/>
      <c r="IN47" s="141"/>
      <c r="IO47" s="141"/>
      <c r="IP47" s="141"/>
      <c r="IQ47" s="141"/>
      <c r="IR47" s="141"/>
      <c r="IS47" s="141"/>
      <c r="IT47" s="141"/>
      <c r="IU47" s="141"/>
      <c r="IV47" s="141"/>
      <c r="IW47" s="141"/>
    </row>
    <row r="48" customFormat="false" ht="12.75" hidden="false" customHeight="false" outlineLevel="0" collapsed="false">
      <c r="A48" s="141" t="n">
        <v>0.774496521116025</v>
      </c>
      <c r="B48" s="154" t="n">
        <f aca="false">B47+1</f>
        <v>37299</v>
      </c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41"/>
      <c r="BR48" s="141"/>
      <c r="BS48" s="141"/>
      <c r="BT48" s="141"/>
      <c r="BU48" s="141"/>
      <c r="BV48" s="141"/>
      <c r="BW48" s="141"/>
      <c r="BX48" s="141"/>
      <c r="BY48" s="141"/>
      <c r="BZ48" s="141"/>
      <c r="CA48" s="141"/>
      <c r="CB48" s="141"/>
      <c r="CC48" s="141"/>
      <c r="CD48" s="141"/>
      <c r="CE48" s="141"/>
      <c r="CF48" s="141"/>
      <c r="CG48" s="141"/>
      <c r="CH48" s="141"/>
      <c r="CI48" s="141"/>
      <c r="CJ48" s="141"/>
      <c r="CK48" s="141"/>
      <c r="CL48" s="141"/>
      <c r="CM48" s="141"/>
      <c r="CN48" s="141"/>
      <c r="CO48" s="141"/>
      <c r="CP48" s="141"/>
      <c r="CQ48" s="141"/>
      <c r="CR48" s="141"/>
      <c r="CS48" s="141"/>
      <c r="CT48" s="141"/>
      <c r="CU48" s="141"/>
      <c r="CV48" s="141"/>
      <c r="CW48" s="141"/>
      <c r="CX48" s="141"/>
      <c r="CY48" s="141"/>
      <c r="CZ48" s="141"/>
      <c r="DA48" s="141"/>
      <c r="DB48" s="141"/>
      <c r="DC48" s="141"/>
      <c r="DD48" s="141"/>
      <c r="DE48" s="141"/>
      <c r="DF48" s="141"/>
      <c r="DG48" s="141"/>
      <c r="DH48" s="141"/>
      <c r="DI48" s="141"/>
      <c r="DJ48" s="141"/>
      <c r="DK48" s="141"/>
      <c r="DL48" s="141"/>
      <c r="DM48" s="141"/>
      <c r="DN48" s="141"/>
      <c r="DO48" s="141"/>
      <c r="DP48" s="141"/>
      <c r="DQ48" s="141"/>
      <c r="DR48" s="141"/>
      <c r="DS48" s="141"/>
      <c r="DT48" s="141"/>
      <c r="DU48" s="141"/>
      <c r="DV48" s="141"/>
      <c r="DW48" s="141"/>
      <c r="DX48" s="141"/>
      <c r="DY48" s="141"/>
      <c r="DZ48" s="141"/>
      <c r="EA48" s="141"/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1"/>
      <c r="FB48" s="141"/>
      <c r="FC48" s="141"/>
      <c r="FD48" s="141"/>
      <c r="FE48" s="141"/>
      <c r="FF48" s="141"/>
      <c r="FG48" s="141"/>
      <c r="FH48" s="141"/>
      <c r="FI48" s="141"/>
      <c r="FJ48" s="141"/>
      <c r="FK48" s="141"/>
      <c r="FL48" s="141"/>
      <c r="FM48" s="141"/>
      <c r="FN48" s="141"/>
      <c r="FO48" s="141"/>
      <c r="FP48" s="141"/>
      <c r="FQ48" s="141"/>
      <c r="FR48" s="141"/>
      <c r="FS48" s="141"/>
      <c r="FT48" s="141"/>
      <c r="FU48" s="141"/>
      <c r="FV48" s="141"/>
      <c r="FW48" s="141"/>
      <c r="FX48" s="141"/>
      <c r="FY48" s="141"/>
      <c r="FZ48" s="141"/>
      <c r="GA48" s="141"/>
      <c r="GB48" s="141"/>
      <c r="GC48" s="141"/>
      <c r="GD48" s="141"/>
      <c r="GE48" s="141"/>
      <c r="GF48" s="141"/>
      <c r="GG48" s="141"/>
      <c r="GH48" s="141"/>
      <c r="GI48" s="141"/>
      <c r="GJ48" s="141"/>
      <c r="GK48" s="141"/>
      <c r="GL48" s="141"/>
      <c r="GM48" s="141"/>
      <c r="GN48" s="141"/>
      <c r="GO48" s="141"/>
      <c r="GP48" s="141"/>
      <c r="GQ48" s="141"/>
      <c r="GR48" s="141"/>
      <c r="GS48" s="141"/>
      <c r="GT48" s="141"/>
      <c r="GU48" s="141"/>
      <c r="GV48" s="141"/>
      <c r="GW48" s="141"/>
      <c r="GX48" s="141"/>
      <c r="GY48" s="141"/>
      <c r="GZ48" s="141"/>
      <c r="HA48" s="141"/>
      <c r="HB48" s="141"/>
      <c r="HC48" s="141"/>
      <c r="HD48" s="141"/>
      <c r="HE48" s="141"/>
      <c r="HF48" s="141"/>
      <c r="HG48" s="141"/>
      <c r="HH48" s="141"/>
      <c r="HI48" s="141"/>
      <c r="HJ48" s="141"/>
      <c r="HK48" s="141"/>
      <c r="HL48" s="141"/>
      <c r="HM48" s="141"/>
      <c r="HN48" s="141"/>
      <c r="HO48" s="141"/>
      <c r="HP48" s="141"/>
      <c r="HQ48" s="141"/>
      <c r="HR48" s="141"/>
      <c r="HS48" s="141"/>
      <c r="HT48" s="141"/>
      <c r="HU48" s="141"/>
      <c r="HV48" s="141"/>
      <c r="HW48" s="141"/>
      <c r="HX48" s="141"/>
      <c r="HY48" s="141"/>
      <c r="HZ48" s="141"/>
      <c r="IA48" s="141"/>
      <c r="IB48" s="141"/>
      <c r="IC48" s="141"/>
      <c r="ID48" s="141"/>
      <c r="IE48" s="141"/>
      <c r="IF48" s="141"/>
      <c r="IG48" s="141"/>
      <c r="IH48" s="141"/>
      <c r="II48" s="141"/>
      <c r="IJ48" s="141"/>
      <c r="IK48" s="141"/>
      <c r="IL48" s="141"/>
      <c r="IM48" s="141"/>
      <c r="IN48" s="141"/>
      <c r="IO48" s="141"/>
      <c r="IP48" s="141"/>
      <c r="IQ48" s="141"/>
      <c r="IR48" s="141"/>
      <c r="IS48" s="141"/>
      <c r="IT48" s="141"/>
      <c r="IU48" s="141"/>
      <c r="IV48" s="141"/>
      <c r="IW48" s="141"/>
    </row>
    <row r="49" customFormat="false" ht="12.75" hidden="false" customHeight="false" outlineLevel="0" collapsed="false">
      <c r="A49" s="141" t="n">
        <v>0.769786213040064</v>
      </c>
      <c r="B49" s="154" t="n">
        <f aca="false">B48+1</f>
        <v>37300</v>
      </c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  <c r="HH49" s="141"/>
      <c r="HI49" s="141"/>
      <c r="HJ49" s="141"/>
      <c r="HK49" s="141"/>
      <c r="HL49" s="141"/>
      <c r="HM49" s="141"/>
      <c r="HN49" s="141"/>
      <c r="HO49" s="141"/>
      <c r="HP49" s="141"/>
      <c r="HQ49" s="141"/>
      <c r="HR49" s="141"/>
      <c r="HS49" s="141"/>
      <c r="HT49" s="141"/>
      <c r="HU49" s="141"/>
      <c r="HV49" s="141"/>
      <c r="HW49" s="141"/>
      <c r="HX49" s="141"/>
      <c r="HY49" s="141"/>
      <c r="HZ49" s="141"/>
      <c r="IA49" s="141"/>
      <c r="IB49" s="141"/>
      <c r="IC49" s="141"/>
      <c r="ID49" s="141"/>
      <c r="IE49" s="141"/>
      <c r="IF49" s="141"/>
      <c r="IG49" s="141"/>
      <c r="IH49" s="141"/>
      <c r="II49" s="141"/>
      <c r="IJ49" s="141"/>
      <c r="IK49" s="141"/>
      <c r="IL49" s="141"/>
      <c r="IM49" s="141"/>
      <c r="IN49" s="141"/>
      <c r="IO49" s="141"/>
      <c r="IP49" s="141"/>
      <c r="IQ49" s="141"/>
      <c r="IR49" s="141"/>
      <c r="IS49" s="141"/>
      <c r="IT49" s="141"/>
      <c r="IU49" s="141"/>
      <c r="IV49" s="141"/>
      <c r="IW49" s="141"/>
    </row>
    <row r="50" customFormat="false" ht="12.75" hidden="false" customHeight="false" outlineLevel="0" collapsed="false">
      <c r="A50" s="141" t="n">
        <v>0.765405822389506</v>
      </c>
      <c r="B50" s="154" t="n">
        <f aca="false">B49+1</f>
        <v>37301</v>
      </c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141"/>
      <c r="BR50" s="141"/>
      <c r="BS50" s="141"/>
      <c r="BT50" s="141"/>
      <c r="BU50" s="141"/>
      <c r="BV50" s="141"/>
      <c r="BW50" s="141"/>
      <c r="BX50" s="141"/>
      <c r="BY50" s="141"/>
      <c r="BZ50" s="141"/>
      <c r="CA50" s="141"/>
      <c r="CB50" s="141"/>
      <c r="CC50" s="141"/>
      <c r="CD50" s="141"/>
      <c r="CE50" s="141"/>
      <c r="CF50" s="141"/>
      <c r="CG50" s="141"/>
      <c r="CH50" s="141"/>
      <c r="CI50" s="141"/>
      <c r="CJ50" s="141"/>
      <c r="CK50" s="141"/>
      <c r="CL50" s="141"/>
      <c r="CM50" s="141"/>
      <c r="CN50" s="141"/>
      <c r="CO50" s="141"/>
      <c r="CP50" s="141"/>
      <c r="CQ50" s="141"/>
      <c r="CR50" s="141"/>
      <c r="CS50" s="141"/>
      <c r="CT50" s="141"/>
      <c r="CU50" s="141"/>
      <c r="CV50" s="141"/>
      <c r="CW50" s="141"/>
      <c r="CX50" s="141"/>
      <c r="CY50" s="141"/>
      <c r="CZ50" s="141"/>
      <c r="DA50" s="141"/>
      <c r="DB50" s="141"/>
      <c r="DC50" s="141"/>
      <c r="DD50" s="141"/>
      <c r="DE50" s="141"/>
      <c r="DF50" s="141"/>
      <c r="DG50" s="141"/>
      <c r="DH50" s="141"/>
      <c r="DI50" s="141"/>
      <c r="DJ50" s="141"/>
      <c r="DK50" s="141"/>
      <c r="DL50" s="141"/>
      <c r="DM50" s="141"/>
      <c r="DN50" s="141"/>
      <c r="DO50" s="141"/>
      <c r="DP50" s="141"/>
      <c r="DQ50" s="141"/>
      <c r="DR50" s="141"/>
      <c r="DS50" s="141"/>
      <c r="DT50" s="141"/>
      <c r="DU50" s="141"/>
      <c r="DV50" s="141"/>
      <c r="DW50" s="141"/>
      <c r="DX50" s="141"/>
      <c r="DY50" s="141"/>
      <c r="DZ50" s="141"/>
      <c r="EA50" s="141"/>
      <c r="EB50" s="141"/>
      <c r="EC50" s="141"/>
      <c r="ED50" s="141"/>
      <c r="EE50" s="141"/>
      <c r="EF50" s="141"/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1"/>
      <c r="FB50" s="141"/>
      <c r="FC50" s="141"/>
      <c r="FD50" s="141"/>
      <c r="FE50" s="141"/>
      <c r="FF50" s="141"/>
      <c r="FG50" s="141"/>
      <c r="FH50" s="141"/>
      <c r="FI50" s="141"/>
      <c r="FJ50" s="141"/>
      <c r="FK50" s="141"/>
      <c r="FL50" s="141"/>
      <c r="FM50" s="141"/>
      <c r="FN50" s="141"/>
      <c r="FO50" s="141"/>
      <c r="FP50" s="141"/>
      <c r="FQ50" s="141"/>
      <c r="FR50" s="141"/>
      <c r="FS50" s="141"/>
      <c r="FT50" s="141"/>
      <c r="FU50" s="141"/>
      <c r="FV50" s="141"/>
      <c r="FW50" s="141"/>
      <c r="FX50" s="141"/>
      <c r="FY50" s="141"/>
      <c r="FZ50" s="141"/>
      <c r="GA50" s="141"/>
      <c r="GB50" s="141"/>
      <c r="GC50" s="141"/>
      <c r="GD50" s="141"/>
      <c r="GE50" s="141"/>
      <c r="GF50" s="141"/>
      <c r="GG50" s="141"/>
      <c r="GH50" s="141"/>
      <c r="GI50" s="141"/>
      <c r="GJ50" s="141"/>
      <c r="GK50" s="141"/>
      <c r="GL50" s="141"/>
      <c r="GM50" s="141"/>
      <c r="GN50" s="141"/>
      <c r="GO50" s="141"/>
      <c r="GP50" s="141"/>
      <c r="GQ50" s="141"/>
      <c r="GR50" s="141"/>
      <c r="GS50" s="141"/>
      <c r="GT50" s="141"/>
      <c r="GU50" s="141"/>
      <c r="GV50" s="141"/>
      <c r="GW50" s="141"/>
      <c r="GX50" s="141"/>
      <c r="GY50" s="141"/>
      <c r="GZ50" s="141"/>
      <c r="HA50" s="141"/>
      <c r="HB50" s="141"/>
      <c r="HC50" s="141"/>
      <c r="HD50" s="141"/>
      <c r="HE50" s="141"/>
      <c r="HF50" s="141"/>
      <c r="HG50" s="141"/>
      <c r="HH50" s="141"/>
      <c r="HI50" s="141"/>
      <c r="HJ50" s="141"/>
      <c r="HK50" s="141"/>
      <c r="HL50" s="141"/>
      <c r="HM50" s="141"/>
      <c r="HN50" s="141"/>
      <c r="HO50" s="141"/>
      <c r="HP50" s="141"/>
      <c r="HQ50" s="141"/>
      <c r="HR50" s="141"/>
      <c r="HS50" s="141"/>
      <c r="HT50" s="141"/>
      <c r="HU50" s="141"/>
      <c r="HV50" s="141"/>
      <c r="HW50" s="141"/>
      <c r="HX50" s="141"/>
      <c r="HY50" s="141"/>
      <c r="HZ50" s="141"/>
      <c r="IA50" s="141"/>
      <c r="IB50" s="141"/>
      <c r="IC50" s="141"/>
      <c r="ID50" s="141"/>
      <c r="IE50" s="141"/>
      <c r="IF50" s="141"/>
      <c r="IG50" s="141"/>
      <c r="IH50" s="141"/>
      <c r="II50" s="141"/>
      <c r="IJ50" s="141"/>
      <c r="IK50" s="141"/>
      <c r="IL50" s="141"/>
      <c r="IM50" s="141"/>
      <c r="IN50" s="141"/>
      <c r="IO50" s="141"/>
      <c r="IP50" s="141"/>
      <c r="IQ50" s="141"/>
      <c r="IR50" s="141"/>
      <c r="IS50" s="141"/>
      <c r="IT50" s="141"/>
      <c r="IU50" s="141"/>
      <c r="IV50" s="141"/>
      <c r="IW50" s="141"/>
    </row>
    <row r="51" customFormat="false" ht="12.75" hidden="false" customHeight="false" outlineLevel="0" collapsed="false">
      <c r="A51" s="141" t="n">
        <v>0.760712908481484</v>
      </c>
      <c r="B51" s="154" t="n">
        <f aca="false">B50+1</f>
        <v>37302</v>
      </c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141"/>
    </row>
    <row r="52" customFormat="false" ht="12.75" hidden="false" customHeight="false" outlineLevel="0" collapsed="false">
      <c r="A52" s="141" t="n">
        <v>0.756157341943217</v>
      </c>
      <c r="B52" s="154" t="n">
        <f aca="false">B51+1</f>
        <v>37303</v>
      </c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141"/>
    </row>
    <row r="53" customFormat="false" ht="12.75" hidden="false" customHeight="false" outlineLevel="0" collapsed="false">
      <c r="A53" s="141" t="n">
        <v>0.75147526327923</v>
      </c>
      <c r="B53" s="154" t="n">
        <f aca="false">B52+1</f>
        <v>37304</v>
      </c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  <c r="BQ53" s="141"/>
      <c r="BR53" s="141"/>
      <c r="BS53" s="141"/>
      <c r="BT53" s="141"/>
      <c r="BU53" s="141"/>
      <c r="BV53" s="141"/>
      <c r="BW53" s="141"/>
      <c r="BX53" s="141"/>
      <c r="BY53" s="141"/>
      <c r="BZ53" s="141"/>
      <c r="CA53" s="141"/>
      <c r="CB53" s="141"/>
      <c r="CC53" s="141"/>
      <c r="CD53" s="141"/>
      <c r="CE53" s="141"/>
      <c r="CF53" s="141"/>
      <c r="CG53" s="141"/>
      <c r="CH53" s="141"/>
      <c r="CI53" s="141"/>
      <c r="CJ53" s="141"/>
      <c r="CK53" s="141"/>
      <c r="CL53" s="141"/>
      <c r="CM53" s="141"/>
      <c r="CN53" s="141"/>
      <c r="CO53" s="141"/>
      <c r="CP53" s="141"/>
      <c r="CQ53" s="141"/>
      <c r="CR53" s="141"/>
      <c r="CS53" s="141"/>
      <c r="CT53" s="141"/>
      <c r="CU53" s="141"/>
      <c r="CV53" s="141"/>
      <c r="CW53" s="141"/>
      <c r="CX53" s="141"/>
      <c r="CY53" s="141"/>
      <c r="CZ53" s="141"/>
      <c r="DA53" s="141"/>
      <c r="DB53" s="141"/>
      <c r="DC53" s="141"/>
      <c r="DD53" s="141"/>
      <c r="DE53" s="141"/>
      <c r="DF53" s="141"/>
      <c r="DG53" s="141"/>
      <c r="DH53" s="141"/>
      <c r="DI53" s="141"/>
      <c r="DJ53" s="141"/>
      <c r="DK53" s="141"/>
      <c r="DL53" s="141"/>
      <c r="DM53" s="141"/>
      <c r="DN53" s="141"/>
      <c r="DO53" s="141"/>
      <c r="DP53" s="141"/>
      <c r="DQ53" s="141"/>
      <c r="DR53" s="141"/>
      <c r="DS53" s="141"/>
      <c r="DT53" s="141"/>
      <c r="DU53" s="141"/>
      <c r="DV53" s="141"/>
      <c r="DW53" s="141"/>
      <c r="DX53" s="141"/>
      <c r="DY53" s="141"/>
      <c r="DZ53" s="141"/>
      <c r="EA53" s="141"/>
      <c r="EB53" s="141"/>
      <c r="EC53" s="141"/>
      <c r="ED53" s="141"/>
      <c r="EE53" s="141"/>
      <c r="EF53" s="141"/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1"/>
      <c r="FB53" s="141"/>
      <c r="FC53" s="141"/>
      <c r="FD53" s="141"/>
      <c r="FE53" s="141"/>
      <c r="FF53" s="141"/>
      <c r="FG53" s="141"/>
      <c r="FH53" s="141"/>
      <c r="FI53" s="141"/>
      <c r="FJ53" s="141"/>
      <c r="FK53" s="141"/>
      <c r="FL53" s="141"/>
      <c r="FM53" s="141"/>
      <c r="FN53" s="141"/>
      <c r="FO53" s="141"/>
      <c r="FP53" s="141"/>
      <c r="FQ53" s="141"/>
      <c r="FR53" s="141"/>
      <c r="FS53" s="141"/>
      <c r="FT53" s="141"/>
      <c r="FU53" s="141"/>
      <c r="FV53" s="141"/>
      <c r="FW53" s="141"/>
      <c r="FX53" s="141"/>
      <c r="FY53" s="141"/>
      <c r="FZ53" s="141"/>
      <c r="GA53" s="141"/>
      <c r="GB53" s="141"/>
      <c r="GC53" s="141"/>
      <c r="GD53" s="141"/>
      <c r="GE53" s="141"/>
      <c r="GF53" s="141"/>
      <c r="GG53" s="141"/>
      <c r="GH53" s="141"/>
      <c r="GI53" s="141"/>
      <c r="GJ53" s="141"/>
      <c r="GK53" s="141"/>
      <c r="GL53" s="141"/>
      <c r="GM53" s="141"/>
      <c r="GN53" s="141"/>
      <c r="GO53" s="141"/>
      <c r="GP53" s="141"/>
      <c r="GQ53" s="141"/>
      <c r="GR53" s="141"/>
      <c r="GS53" s="141"/>
      <c r="GT53" s="141"/>
      <c r="GU53" s="141"/>
      <c r="GV53" s="141"/>
      <c r="GW53" s="141"/>
      <c r="GX53" s="141"/>
      <c r="GY53" s="141"/>
      <c r="GZ53" s="141"/>
      <c r="HA53" s="141"/>
      <c r="HB53" s="141"/>
      <c r="HC53" s="141"/>
      <c r="HD53" s="141"/>
      <c r="HE53" s="141"/>
      <c r="HF53" s="141"/>
      <c r="HG53" s="141"/>
      <c r="HH53" s="141"/>
      <c r="HI53" s="141"/>
      <c r="HJ53" s="141"/>
      <c r="HK53" s="141"/>
      <c r="HL53" s="141"/>
      <c r="HM53" s="141"/>
      <c r="HN53" s="141"/>
      <c r="HO53" s="141"/>
      <c r="HP53" s="141"/>
      <c r="HQ53" s="141"/>
      <c r="HR53" s="141"/>
      <c r="HS53" s="141"/>
      <c r="HT53" s="141"/>
      <c r="HU53" s="141"/>
      <c r="HV53" s="141"/>
      <c r="HW53" s="141"/>
      <c r="HX53" s="141"/>
      <c r="HY53" s="141"/>
      <c r="HZ53" s="141"/>
      <c r="IA53" s="141"/>
      <c r="IB53" s="141"/>
      <c r="IC53" s="141"/>
      <c r="ID53" s="141"/>
      <c r="IE53" s="141"/>
      <c r="IF53" s="141"/>
      <c r="IG53" s="141"/>
      <c r="IH53" s="141"/>
      <c r="II53" s="141"/>
      <c r="IJ53" s="141"/>
      <c r="IK53" s="141"/>
      <c r="IL53" s="141"/>
      <c r="IM53" s="141"/>
      <c r="IN53" s="141"/>
      <c r="IO53" s="141"/>
      <c r="IP53" s="141"/>
      <c r="IQ53" s="141"/>
      <c r="IR53" s="141"/>
      <c r="IS53" s="141"/>
      <c r="IT53" s="141"/>
      <c r="IU53" s="141"/>
      <c r="IV53" s="141"/>
      <c r="IW53" s="141"/>
    </row>
    <row r="54" customFormat="false" ht="12.75" hidden="false" customHeight="false" outlineLevel="0" collapsed="false">
      <c r="A54" s="141" t="n">
        <v>0.74696863259336</v>
      </c>
      <c r="B54" s="154" t="n">
        <f aca="false">B53+1</f>
        <v>37305</v>
      </c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141"/>
      <c r="BR54" s="141"/>
      <c r="BS54" s="141"/>
      <c r="BT54" s="141"/>
      <c r="BU54" s="141"/>
      <c r="BV54" s="141"/>
      <c r="BW54" s="141"/>
      <c r="BX54" s="141"/>
      <c r="BY54" s="141"/>
      <c r="BZ54" s="141"/>
      <c r="CA54" s="141"/>
      <c r="CB54" s="141"/>
      <c r="CC54" s="141"/>
      <c r="CD54" s="141"/>
      <c r="CE54" s="141"/>
      <c r="CF54" s="141"/>
      <c r="CG54" s="141"/>
      <c r="CH54" s="141"/>
      <c r="CI54" s="141"/>
      <c r="CJ54" s="141"/>
      <c r="CK54" s="141"/>
      <c r="CL54" s="141"/>
      <c r="CM54" s="141"/>
      <c r="CN54" s="141"/>
      <c r="CO54" s="141"/>
      <c r="CP54" s="141"/>
      <c r="CQ54" s="141"/>
      <c r="CR54" s="141"/>
      <c r="CS54" s="141"/>
      <c r="CT54" s="141"/>
      <c r="CU54" s="141"/>
      <c r="CV54" s="141"/>
      <c r="CW54" s="141"/>
      <c r="CX54" s="141"/>
      <c r="CY54" s="141"/>
      <c r="CZ54" s="141"/>
      <c r="DA54" s="141"/>
      <c r="DB54" s="141"/>
      <c r="DC54" s="141"/>
      <c r="DD54" s="141"/>
      <c r="DE54" s="141"/>
      <c r="DF54" s="141"/>
      <c r="DG54" s="141"/>
      <c r="DH54" s="141"/>
      <c r="DI54" s="141"/>
      <c r="DJ54" s="141"/>
      <c r="DK54" s="141"/>
      <c r="DL54" s="141"/>
      <c r="DM54" s="141"/>
      <c r="DN54" s="141"/>
      <c r="DO54" s="141"/>
      <c r="DP54" s="141"/>
      <c r="DQ54" s="141"/>
      <c r="DR54" s="141"/>
      <c r="DS54" s="141"/>
      <c r="DT54" s="141"/>
      <c r="DU54" s="141"/>
      <c r="DV54" s="141"/>
      <c r="DW54" s="141"/>
      <c r="DX54" s="141"/>
      <c r="DY54" s="141"/>
      <c r="DZ54" s="141"/>
      <c r="EA54" s="141"/>
      <c r="EB54" s="141"/>
      <c r="EC54" s="141"/>
      <c r="ED54" s="141"/>
      <c r="EE54" s="141"/>
      <c r="EF54" s="141"/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1"/>
      <c r="ET54" s="141"/>
      <c r="EU54" s="141"/>
      <c r="EV54" s="141"/>
      <c r="EW54" s="141"/>
      <c r="EX54" s="141"/>
      <c r="EY54" s="141"/>
      <c r="EZ54" s="141"/>
      <c r="FA54" s="141"/>
      <c r="FB54" s="141"/>
      <c r="FC54" s="141"/>
      <c r="FD54" s="141"/>
      <c r="FE54" s="141"/>
      <c r="FF54" s="141"/>
      <c r="FG54" s="141"/>
      <c r="FH54" s="141"/>
      <c r="FI54" s="141"/>
      <c r="FJ54" s="141"/>
      <c r="FK54" s="141"/>
      <c r="FL54" s="141"/>
      <c r="FM54" s="141"/>
      <c r="FN54" s="141"/>
      <c r="FO54" s="141"/>
      <c r="FP54" s="141"/>
      <c r="FQ54" s="141"/>
      <c r="FR54" s="141"/>
      <c r="FS54" s="141"/>
      <c r="FT54" s="141"/>
      <c r="FU54" s="141"/>
      <c r="FV54" s="141"/>
      <c r="FW54" s="141"/>
      <c r="FX54" s="141"/>
      <c r="FY54" s="141"/>
      <c r="FZ54" s="141"/>
      <c r="GA54" s="141"/>
      <c r="GB54" s="141"/>
      <c r="GC54" s="141"/>
      <c r="GD54" s="141"/>
      <c r="GE54" s="141"/>
      <c r="GF54" s="141"/>
      <c r="GG54" s="141"/>
      <c r="GH54" s="141"/>
      <c r="GI54" s="141"/>
      <c r="GJ54" s="141"/>
      <c r="GK54" s="141"/>
      <c r="GL54" s="141"/>
      <c r="GM54" s="141"/>
      <c r="GN54" s="141"/>
      <c r="GO54" s="141"/>
      <c r="GP54" s="141"/>
      <c r="GQ54" s="141"/>
      <c r="GR54" s="141"/>
      <c r="GS54" s="141"/>
      <c r="GT54" s="141"/>
      <c r="GU54" s="141"/>
      <c r="GV54" s="141"/>
      <c r="GW54" s="141"/>
      <c r="GX54" s="141"/>
      <c r="GY54" s="141"/>
      <c r="GZ54" s="141"/>
      <c r="HA54" s="141"/>
      <c r="HB54" s="141"/>
      <c r="HC54" s="141"/>
      <c r="HD54" s="141"/>
      <c r="HE54" s="141"/>
      <c r="HF54" s="141"/>
      <c r="HG54" s="141"/>
      <c r="HH54" s="141"/>
      <c r="HI54" s="141"/>
      <c r="HJ54" s="141"/>
      <c r="HK54" s="141"/>
      <c r="HL54" s="141"/>
      <c r="HM54" s="141"/>
      <c r="HN54" s="141"/>
      <c r="HO54" s="141"/>
      <c r="HP54" s="141"/>
      <c r="HQ54" s="141"/>
      <c r="HR54" s="141"/>
      <c r="HS54" s="141"/>
      <c r="HT54" s="141"/>
      <c r="HU54" s="141"/>
      <c r="HV54" s="141"/>
      <c r="HW54" s="141"/>
      <c r="HX54" s="141"/>
      <c r="HY54" s="141"/>
      <c r="HZ54" s="141"/>
      <c r="IA54" s="141"/>
      <c r="IB54" s="141"/>
      <c r="IC54" s="141"/>
      <c r="ID54" s="141"/>
      <c r="IE54" s="141"/>
      <c r="IF54" s="141"/>
      <c r="IG54" s="141"/>
      <c r="IH54" s="141"/>
      <c r="II54" s="141"/>
      <c r="IJ54" s="141"/>
      <c r="IK54" s="141"/>
      <c r="IL54" s="141"/>
      <c r="IM54" s="141"/>
      <c r="IN54" s="141"/>
      <c r="IO54" s="141"/>
      <c r="IP54" s="141"/>
      <c r="IQ54" s="141"/>
      <c r="IR54" s="141"/>
      <c r="IS54" s="141"/>
      <c r="IT54" s="141"/>
      <c r="IU54" s="141"/>
      <c r="IV54" s="141"/>
      <c r="IW54" s="141"/>
    </row>
    <row r="55" customFormat="false" ht="12.75" hidden="false" customHeight="false" outlineLevel="0" collapsed="false">
      <c r="A55" s="141" t="n">
        <v>0.742336893825962</v>
      </c>
      <c r="B55" s="154" t="n">
        <f aca="false">B54+1</f>
        <v>37306</v>
      </c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141"/>
      <c r="BR55" s="141"/>
      <c r="BS55" s="141"/>
      <c r="BT55" s="141"/>
      <c r="BU55" s="141"/>
      <c r="BV55" s="141"/>
      <c r="BW55" s="141"/>
      <c r="BX55" s="141"/>
      <c r="BY55" s="141"/>
      <c r="BZ55" s="141"/>
      <c r="CA55" s="141"/>
      <c r="CB55" s="141"/>
      <c r="CC55" s="141"/>
      <c r="CD55" s="141"/>
      <c r="CE55" s="141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  <c r="CR55" s="141"/>
      <c r="CS55" s="141"/>
      <c r="CT55" s="141"/>
      <c r="CU55" s="141"/>
      <c r="CV55" s="141"/>
      <c r="CW55" s="141"/>
      <c r="CX55" s="141"/>
      <c r="CY55" s="141"/>
      <c r="CZ55" s="141"/>
      <c r="DA55" s="141"/>
      <c r="DB55" s="141"/>
      <c r="DC55" s="141"/>
      <c r="DD55" s="141"/>
      <c r="DE55" s="141"/>
      <c r="DF55" s="141"/>
      <c r="DG55" s="141"/>
      <c r="DH55" s="141"/>
      <c r="DI55" s="141"/>
      <c r="DJ55" s="141"/>
      <c r="DK55" s="141"/>
      <c r="DL55" s="141"/>
      <c r="DM55" s="141"/>
      <c r="DN55" s="141"/>
      <c r="DO55" s="141"/>
      <c r="DP55" s="141"/>
      <c r="DQ55" s="141"/>
      <c r="DR55" s="141"/>
      <c r="DS55" s="141"/>
      <c r="DT55" s="141"/>
      <c r="DU55" s="141"/>
      <c r="DV55" s="141"/>
      <c r="DW55" s="141"/>
      <c r="DX55" s="141"/>
      <c r="DY55" s="141"/>
      <c r="DZ55" s="141"/>
      <c r="EA55" s="141"/>
      <c r="EB55" s="141"/>
      <c r="EC55" s="141"/>
      <c r="ED55" s="141"/>
      <c r="EE55" s="141"/>
      <c r="EF55" s="141"/>
      <c r="EG55" s="141"/>
      <c r="EH55" s="141"/>
      <c r="EI55" s="141"/>
      <c r="EJ55" s="141"/>
      <c r="EK55" s="141"/>
      <c r="EL55" s="141"/>
      <c r="EM55" s="141"/>
      <c r="EN55" s="141"/>
      <c r="EO55" s="141"/>
      <c r="EP55" s="141"/>
      <c r="EQ55" s="141"/>
      <c r="ER55" s="141"/>
      <c r="ES55" s="141"/>
      <c r="ET55" s="141"/>
      <c r="EU55" s="141"/>
      <c r="EV55" s="141"/>
      <c r="EW55" s="141"/>
      <c r="EX55" s="141"/>
      <c r="EY55" s="141"/>
      <c r="EZ55" s="141"/>
      <c r="FA55" s="141"/>
      <c r="FB55" s="141"/>
      <c r="FC55" s="141"/>
      <c r="FD55" s="141"/>
      <c r="FE55" s="141"/>
      <c r="FF55" s="141"/>
      <c r="FG55" s="141"/>
      <c r="FH55" s="141"/>
      <c r="FI55" s="141"/>
      <c r="FJ55" s="141"/>
      <c r="FK55" s="141"/>
      <c r="FL55" s="141"/>
      <c r="FM55" s="141"/>
      <c r="FN55" s="141"/>
      <c r="FO55" s="141"/>
      <c r="FP55" s="141"/>
      <c r="FQ55" s="141"/>
      <c r="FR55" s="141"/>
      <c r="FS55" s="141"/>
      <c r="FT55" s="141"/>
      <c r="FU55" s="141"/>
      <c r="FV55" s="141"/>
      <c r="FW55" s="141"/>
      <c r="FX55" s="141"/>
      <c r="FY55" s="141"/>
      <c r="FZ55" s="141"/>
      <c r="GA55" s="141"/>
      <c r="GB55" s="141"/>
      <c r="GC55" s="141"/>
      <c r="GD55" s="141"/>
      <c r="GE55" s="141"/>
      <c r="GF55" s="141"/>
      <c r="GG55" s="141"/>
      <c r="GH55" s="141"/>
      <c r="GI55" s="141"/>
      <c r="GJ55" s="141"/>
      <c r="GK55" s="141"/>
      <c r="GL55" s="141"/>
      <c r="GM55" s="141"/>
      <c r="GN55" s="141"/>
      <c r="GO55" s="141"/>
      <c r="GP55" s="141"/>
      <c r="GQ55" s="141"/>
      <c r="GR55" s="141"/>
      <c r="GS55" s="141"/>
      <c r="GT55" s="141"/>
      <c r="GU55" s="141"/>
      <c r="GV55" s="141"/>
      <c r="GW55" s="141"/>
      <c r="GX55" s="141"/>
      <c r="GY55" s="141"/>
      <c r="GZ55" s="141"/>
      <c r="HA55" s="141"/>
      <c r="HB55" s="141"/>
      <c r="HC55" s="141"/>
      <c r="HD55" s="141"/>
      <c r="HE55" s="141"/>
      <c r="HF55" s="141"/>
      <c r="HG55" s="141"/>
      <c r="HH55" s="141"/>
      <c r="HI55" s="141"/>
      <c r="HJ55" s="141"/>
      <c r="HK55" s="141"/>
      <c r="HL55" s="141"/>
      <c r="HM55" s="141"/>
      <c r="HN55" s="141"/>
      <c r="HO55" s="141"/>
      <c r="HP55" s="141"/>
      <c r="HQ55" s="141"/>
      <c r="HR55" s="141"/>
      <c r="HS55" s="141"/>
      <c r="HT55" s="141"/>
      <c r="HU55" s="141"/>
      <c r="HV55" s="141"/>
      <c r="HW55" s="141"/>
      <c r="HX55" s="141"/>
      <c r="HY55" s="141"/>
      <c r="HZ55" s="141"/>
      <c r="IA55" s="141"/>
      <c r="IB55" s="141"/>
      <c r="IC55" s="141"/>
      <c r="ID55" s="141"/>
      <c r="IE55" s="141"/>
      <c r="IF55" s="141"/>
      <c r="IG55" s="141"/>
      <c r="IH55" s="141"/>
      <c r="II55" s="141"/>
      <c r="IJ55" s="141"/>
      <c r="IK55" s="141"/>
      <c r="IL55" s="141"/>
      <c r="IM55" s="141"/>
      <c r="IN55" s="141"/>
      <c r="IO55" s="141"/>
      <c r="IP55" s="141"/>
      <c r="IQ55" s="141"/>
      <c r="IR55" s="141"/>
      <c r="IS55" s="141"/>
      <c r="IT55" s="141"/>
      <c r="IU55" s="141"/>
      <c r="IV55" s="141"/>
      <c r="IW55" s="141"/>
    </row>
    <row r="56" customFormat="false" ht="12.75" hidden="false" customHeight="false" outlineLevel="0" collapsed="false">
      <c r="A56" s="141" t="n">
        <v>0.737730564179583</v>
      </c>
      <c r="B56" s="154" t="n">
        <f aca="false">B55+1</f>
        <v>37307</v>
      </c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141"/>
      <c r="BR56" s="141"/>
      <c r="BS56" s="141"/>
      <c r="BT56" s="141"/>
      <c r="BU56" s="141"/>
      <c r="BV56" s="141"/>
      <c r="BW56" s="141"/>
      <c r="BX56" s="141"/>
      <c r="BY56" s="141"/>
      <c r="BZ56" s="141"/>
      <c r="CA56" s="141"/>
      <c r="CB56" s="141"/>
      <c r="CC56" s="141"/>
      <c r="CD56" s="141"/>
      <c r="CE56" s="141"/>
      <c r="CF56" s="141"/>
      <c r="CG56" s="141"/>
      <c r="CH56" s="141"/>
      <c r="CI56" s="141"/>
      <c r="CJ56" s="141"/>
      <c r="CK56" s="141"/>
      <c r="CL56" s="141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/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1"/>
      <c r="FB56" s="141"/>
      <c r="FC56" s="141"/>
      <c r="FD56" s="141"/>
      <c r="FE56" s="141"/>
      <c r="FF56" s="141"/>
      <c r="FG56" s="141"/>
      <c r="FH56" s="141"/>
      <c r="FI56" s="141"/>
      <c r="FJ56" s="141"/>
      <c r="FK56" s="141"/>
      <c r="FL56" s="141"/>
      <c r="FM56" s="141"/>
      <c r="FN56" s="141"/>
      <c r="FO56" s="141"/>
      <c r="FP56" s="141"/>
      <c r="FQ56" s="141"/>
      <c r="FR56" s="141"/>
      <c r="FS56" s="141"/>
      <c r="FT56" s="141"/>
      <c r="FU56" s="141"/>
      <c r="FV56" s="141"/>
      <c r="FW56" s="141"/>
      <c r="FX56" s="141"/>
      <c r="FY56" s="141"/>
      <c r="FZ56" s="141"/>
      <c r="GA56" s="141"/>
      <c r="GB56" s="141"/>
      <c r="GC56" s="141"/>
      <c r="GD56" s="141"/>
      <c r="GE56" s="141"/>
      <c r="GF56" s="141"/>
      <c r="GG56" s="141"/>
      <c r="GH56" s="141"/>
      <c r="GI56" s="141"/>
      <c r="GJ56" s="141"/>
      <c r="GK56" s="141"/>
      <c r="GL56" s="141"/>
      <c r="GM56" s="141"/>
      <c r="GN56" s="141"/>
      <c r="GO56" s="141"/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/>
      <c r="HF56" s="141"/>
      <c r="HG56" s="141"/>
      <c r="HH56" s="141"/>
      <c r="HI56" s="141"/>
      <c r="HJ56" s="141"/>
      <c r="HK56" s="141"/>
      <c r="HL56" s="141"/>
      <c r="HM56" s="141"/>
      <c r="HN56" s="141"/>
      <c r="HO56" s="141"/>
      <c r="HP56" s="141"/>
      <c r="HQ56" s="141"/>
      <c r="HR56" s="141"/>
      <c r="HS56" s="141"/>
      <c r="HT56" s="141"/>
      <c r="HU56" s="141"/>
      <c r="HV56" s="141"/>
      <c r="HW56" s="141"/>
      <c r="HX56" s="141"/>
      <c r="HY56" s="141"/>
      <c r="HZ56" s="141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/>
      <c r="IK56" s="141"/>
      <c r="IL56" s="141"/>
      <c r="IM56" s="141"/>
      <c r="IN56" s="141"/>
      <c r="IO56" s="141"/>
      <c r="IP56" s="141"/>
      <c r="IQ56" s="141"/>
      <c r="IR56" s="141"/>
      <c r="IS56" s="141"/>
      <c r="IT56" s="141"/>
      <c r="IU56" s="141"/>
      <c r="IV56" s="141"/>
      <c r="IW56" s="141"/>
    </row>
    <row r="57" customFormat="false" ht="12.75" hidden="false" customHeight="false" outlineLevel="0" collapsed="false">
      <c r="A57" s="141" t="n">
        <v>0.733296909054811</v>
      </c>
      <c r="B57" s="154" t="n">
        <f aca="false">B56+1</f>
        <v>37308</v>
      </c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141"/>
      <c r="BR57" s="141"/>
      <c r="BS57" s="141"/>
      <c r="BT57" s="141"/>
      <c r="BU57" s="141"/>
      <c r="BV57" s="141"/>
      <c r="BW57" s="141"/>
      <c r="BX57" s="141"/>
      <c r="BY57" s="141"/>
      <c r="BZ57" s="141"/>
      <c r="CA57" s="141"/>
      <c r="CB57" s="141"/>
      <c r="CC57" s="141"/>
      <c r="CD57" s="141"/>
      <c r="CE57" s="141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  <c r="CR57" s="141"/>
      <c r="CS57" s="141"/>
      <c r="CT57" s="141"/>
      <c r="CU57" s="141"/>
      <c r="CV57" s="141"/>
      <c r="CW57" s="141"/>
      <c r="CX57" s="141"/>
      <c r="CY57" s="141"/>
      <c r="CZ57" s="141"/>
      <c r="DA57" s="141"/>
      <c r="DB57" s="141"/>
      <c r="DC57" s="141"/>
      <c r="DD57" s="141"/>
      <c r="DE57" s="141"/>
      <c r="DF57" s="141"/>
      <c r="DG57" s="141"/>
      <c r="DH57" s="141"/>
      <c r="DI57" s="141"/>
      <c r="DJ57" s="141"/>
      <c r="DK57" s="141"/>
      <c r="DL57" s="141"/>
      <c r="DM57" s="141"/>
      <c r="DN57" s="141"/>
      <c r="DO57" s="141"/>
      <c r="DP57" s="141"/>
      <c r="DQ57" s="141"/>
      <c r="DR57" s="141"/>
      <c r="DS57" s="141"/>
      <c r="DT57" s="141"/>
      <c r="DU57" s="141"/>
      <c r="DV57" s="141"/>
      <c r="DW57" s="141"/>
      <c r="DX57" s="141"/>
      <c r="DY57" s="141"/>
      <c r="DZ57" s="141"/>
      <c r="EA57" s="141"/>
      <c r="EB57" s="141"/>
      <c r="EC57" s="141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1"/>
      <c r="FB57" s="141"/>
      <c r="FC57" s="141"/>
      <c r="FD57" s="141"/>
      <c r="FE57" s="141"/>
      <c r="FF57" s="141"/>
      <c r="FG57" s="141"/>
      <c r="FH57" s="141"/>
      <c r="FI57" s="141"/>
      <c r="FJ57" s="141"/>
      <c r="FK57" s="141"/>
      <c r="FL57" s="141"/>
      <c r="FM57" s="141"/>
      <c r="FN57" s="141"/>
      <c r="FO57" s="141"/>
      <c r="FP57" s="141"/>
      <c r="FQ57" s="141"/>
      <c r="FR57" s="141"/>
      <c r="FS57" s="141"/>
      <c r="FT57" s="141"/>
      <c r="FU57" s="141"/>
      <c r="FV57" s="141"/>
      <c r="FW57" s="141"/>
      <c r="FX57" s="141"/>
      <c r="FY57" s="141"/>
      <c r="FZ57" s="141"/>
      <c r="GA57" s="141"/>
      <c r="GB57" s="141"/>
      <c r="GC57" s="141"/>
      <c r="GD57" s="141"/>
      <c r="GE57" s="141"/>
      <c r="GF57" s="141"/>
      <c r="GG57" s="141"/>
      <c r="GH57" s="141"/>
      <c r="GI57" s="141"/>
      <c r="GJ57" s="141"/>
      <c r="GK57" s="141"/>
      <c r="GL57" s="141"/>
      <c r="GM57" s="141"/>
      <c r="GN57" s="141"/>
      <c r="GO57" s="141"/>
      <c r="GP57" s="141"/>
      <c r="GQ57" s="141"/>
      <c r="GR57" s="141"/>
      <c r="GS57" s="141"/>
      <c r="GT57" s="141"/>
      <c r="GU57" s="141"/>
      <c r="GV57" s="141"/>
      <c r="GW57" s="141"/>
      <c r="GX57" s="141"/>
      <c r="GY57" s="141"/>
      <c r="GZ57" s="141"/>
      <c r="HA57" s="141"/>
      <c r="HB57" s="141"/>
      <c r="HC57" s="141"/>
      <c r="HD57" s="141"/>
      <c r="HE57" s="141"/>
      <c r="HF57" s="141"/>
      <c r="HG57" s="141"/>
      <c r="HH57" s="141"/>
      <c r="HI57" s="141"/>
      <c r="HJ57" s="141"/>
      <c r="HK57" s="141"/>
      <c r="HL57" s="141"/>
      <c r="HM57" s="141"/>
      <c r="HN57" s="141"/>
      <c r="HO57" s="141"/>
      <c r="HP57" s="141"/>
      <c r="HQ57" s="141"/>
      <c r="HR57" s="141"/>
      <c r="HS57" s="141"/>
      <c r="HT57" s="141"/>
      <c r="HU57" s="141"/>
      <c r="HV57" s="141"/>
      <c r="HW57" s="141"/>
      <c r="HX57" s="141"/>
      <c r="HY57" s="141"/>
      <c r="HZ57" s="141"/>
      <c r="IA57" s="141"/>
      <c r="IB57" s="141"/>
      <c r="IC57" s="141"/>
      <c r="ID57" s="141"/>
      <c r="IE57" s="141"/>
      <c r="IF57" s="141"/>
      <c r="IG57" s="141"/>
      <c r="IH57" s="141"/>
      <c r="II57" s="141"/>
      <c r="IJ57" s="141"/>
      <c r="IK57" s="141"/>
      <c r="IL57" s="141"/>
      <c r="IM57" s="141"/>
      <c r="IN57" s="141"/>
      <c r="IO57" s="141"/>
      <c r="IP57" s="141"/>
      <c r="IQ57" s="141"/>
      <c r="IR57" s="141"/>
      <c r="IS57" s="141"/>
      <c r="IT57" s="141"/>
      <c r="IU57" s="141"/>
      <c r="IV57" s="141"/>
      <c r="IW57" s="141"/>
    </row>
    <row r="58" customFormat="false" ht="12.75" hidden="false" customHeight="false" outlineLevel="0" collapsed="false">
      <c r="A58" s="141" t="n">
        <v>0.728740238532852</v>
      </c>
      <c r="B58" s="154" t="n">
        <f aca="false">B57+1</f>
        <v>37309</v>
      </c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41"/>
      <c r="BV58" s="141"/>
      <c r="BW58" s="141"/>
      <c r="BX58" s="141"/>
      <c r="BY58" s="141"/>
      <c r="BZ58" s="141"/>
      <c r="CA58" s="141"/>
      <c r="CB58" s="141"/>
      <c r="CC58" s="141"/>
      <c r="CD58" s="141"/>
      <c r="CE58" s="141"/>
      <c r="CF58" s="141"/>
      <c r="CG58" s="141"/>
      <c r="CH58" s="141"/>
      <c r="CI58" s="141"/>
      <c r="CJ58" s="141"/>
      <c r="CK58" s="141"/>
      <c r="CL58" s="141"/>
      <c r="CM58" s="141"/>
      <c r="CN58" s="141"/>
      <c r="CO58" s="141"/>
      <c r="CP58" s="141"/>
      <c r="CQ58" s="141"/>
      <c r="CR58" s="141"/>
      <c r="CS58" s="141"/>
      <c r="CT58" s="141"/>
      <c r="CU58" s="141"/>
      <c r="CV58" s="141"/>
      <c r="CW58" s="141"/>
      <c r="CX58" s="141"/>
      <c r="CY58" s="141"/>
      <c r="CZ58" s="141"/>
      <c r="DA58" s="141"/>
      <c r="DB58" s="141"/>
      <c r="DC58" s="141"/>
      <c r="DD58" s="141"/>
      <c r="DE58" s="141"/>
      <c r="DF58" s="141"/>
      <c r="DG58" s="141"/>
      <c r="DH58" s="141"/>
      <c r="DI58" s="141"/>
      <c r="DJ58" s="141"/>
      <c r="DK58" s="141"/>
      <c r="DL58" s="141"/>
      <c r="DM58" s="141"/>
      <c r="DN58" s="141"/>
      <c r="DO58" s="141"/>
      <c r="DP58" s="141"/>
      <c r="DQ58" s="141"/>
      <c r="DR58" s="141"/>
      <c r="DS58" s="141"/>
      <c r="DT58" s="141"/>
      <c r="DU58" s="141"/>
      <c r="DV58" s="141"/>
      <c r="DW58" s="141"/>
      <c r="DX58" s="141"/>
      <c r="DY58" s="141"/>
      <c r="DZ58" s="141"/>
      <c r="EA58" s="141"/>
      <c r="EB58" s="141"/>
      <c r="EC58" s="141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1"/>
      <c r="FB58" s="141"/>
      <c r="FC58" s="141"/>
      <c r="FD58" s="141"/>
      <c r="FE58" s="141"/>
      <c r="FF58" s="141"/>
      <c r="FG58" s="141"/>
      <c r="FH58" s="141"/>
      <c r="FI58" s="141"/>
      <c r="FJ58" s="141"/>
      <c r="FK58" s="141"/>
      <c r="FL58" s="141"/>
      <c r="FM58" s="141"/>
      <c r="FN58" s="141"/>
      <c r="FO58" s="141"/>
      <c r="FP58" s="141"/>
      <c r="FQ58" s="141"/>
      <c r="FR58" s="141"/>
      <c r="FS58" s="141"/>
      <c r="FT58" s="141"/>
      <c r="FU58" s="141"/>
      <c r="FV58" s="141"/>
      <c r="FW58" s="141"/>
      <c r="FX58" s="141"/>
      <c r="FY58" s="141"/>
      <c r="FZ58" s="141"/>
      <c r="GA58" s="141"/>
      <c r="GB58" s="141"/>
      <c r="GC58" s="141"/>
      <c r="GD58" s="141"/>
      <c r="GE58" s="141"/>
      <c r="GF58" s="141"/>
      <c r="GG58" s="141"/>
      <c r="GH58" s="141"/>
      <c r="GI58" s="141"/>
      <c r="GJ58" s="141"/>
      <c r="GK58" s="141"/>
      <c r="GL58" s="141"/>
      <c r="GM58" s="141"/>
      <c r="GN58" s="141"/>
      <c r="GO58" s="141"/>
      <c r="GP58" s="141"/>
      <c r="GQ58" s="141"/>
      <c r="GR58" s="141"/>
      <c r="GS58" s="141"/>
      <c r="GT58" s="141"/>
      <c r="GU58" s="141"/>
      <c r="GV58" s="141"/>
      <c r="GW58" s="141"/>
      <c r="GX58" s="141"/>
      <c r="GY58" s="141"/>
      <c r="GZ58" s="141"/>
      <c r="HA58" s="141"/>
      <c r="HB58" s="141"/>
      <c r="HC58" s="141"/>
      <c r="HD58" s="141"/>
      <c r="HE58" s="141"/>
      <c r="HF58" s="141"/>
      <c r="HG58" s="141"/>
      <c r="HH58" s="141"/>
      <c r="HI58" s="141"/>
      <c r="HJ58" s="141"/>
      <c r="HK58" s="141"/>
      <c r="HL58" s="141"/>
      <c r="HM58" s="141"/>
      <c r="HN58" s="141"/>
      <c r="HO58" s="141"/>
      <c r="HP58" s="141"/>
      <c r="HQ58" s="141"/>
      <c r="HR58" s="141"/>
      <c r="HS58" s="141"/>
      <c r="HT58" s="141"/>
      <c r="HU58" s="141"/>
      <c r="HV58" s="141"/>
      <c r="HW58" s="141"/>
      <c r="HX58" s="141"/>
      <c r="HY58" s="141"/>
      <c r="HZ58" s="141"/>
      <c r="IA58" s="141"/>
      <c r="IB58" s="141"/>
      <c r="IC58" s="141"/>
      <c r="ID58" s="141"/>
      <c r="IE58" s="141"/>
      <c r="IF58" s="141"/>
      <c r="IG58" s="141"/>
      <c r="IH58" s="141"/>
      <c r="II58" s="141"/>
      <c r="IJ58" s="141"/>
      <c r="IK58" s="141"/>
      <c r="IL58" s="141"/>
      <c r="IM58" s="141"/>
      <c r="IN58" s="141"/>
      <c r="IO58" s="141"/>
      <c r="IP58" s="141"/>
      <c r="IQ58" s="141"/>
      <c r="IR58" s="141"/>
      <c r="IS58" s="141"/>
      <c r="IT58" s="141"/>
      <c r="IU58" s="141"/>
      <c r="IV58" s="141"/>
      <c r="IW58" s="141"/>
    </row>
    <row r="59" customFormat="false" ht="12.75" hidden="false" customHeight="false" outlineLevel="0" collapsed="false">
      <c r="A59" s="141" t="n">
        <v>0.724354423626211</v>
      </c>
      <c r="B59" s="154" t="n">
        <f aca="false">B58+1</f>
        <v>37310</v>
      </c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1"/>
      <c r="BY59" s="141"/>
      <c r="BZ59" s="141"/>
      <c r="CA59" s="141"/>
      <c r="CB59" s="141"/>
      <c r="CC59" s="141"/>
      <c r="CD59" s="141"/>
      <c r="CE59" s="141"/>
      <c r="CF59" s="141"/>
      <c r="CG59" s="141"/>
      <c r="CH59" s="141"/>
      <c r="CI59" s="141"/>
      <c r="CJ59" s="141"/>
      <c r="CK59" s="141"/>
      <c r="CL59" s="141"/>
      <c r="CM59" s="141"/>
      <c r="CN59" s="141"/>
      <c r="CO59" s="141"/>
      <c r="CP59" s="141"/>
      <c r="CQ59" s="141"/>
      <c r="CR59" s="141"/>
      <c r="CS59" s="141"/>
      <c r="CT59" s="141"/>
      <c r="CU59" s="141"/>
      <c r="CV59" s="141"/>
      <c r="CW59" s="141"/>
      <c r="CX59" s="141"/>
      <c r="CY59" s="141"/>
      <c r="CZ59" s="141"/>
      <c r="DA59" s="141"/>
      <c r="DB59" s="141"/>
      <c r="DC59" s="141"/>
      <c r="DD59" s="141"/>
      <c r="DE59" s="141"/>
      <c r="DF59" s="141"/>
      <c r="DG59" s="141"/>
      <c r="DH59" s="141"/>
      <c r="DI59" s="141"/>
      <c r="DJ59" s="141"/>
      <c r="DK59" s="141"/>
      <c r="DL59" s="141"/>
      <c r="DM59" s="141"/>
      <c r="DN59" s="141"/>
      <c r="DO59" s="141"/>
      <c r="DP59" s="141"/>
      <c r="DQ59" s="141"/>
      <c r="DR59" s="141"/>
      <c r="DS59" s="141"/>
      <c r="DT59" s="141"/>
      <c r="DU59" s="141"/>
      <c r="DV59" s="141"/>
      <c r="DW59" s="141"/>
      <c r="DX59" s="141"/>
      <c r="DY59" s="141"/>
      <c r="DZ59" s="141"/>
      <c r="EA59" s="141"/>
      <c r="EB59" s="141"/>
      <c r="EC59" s="141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1"/>
      <c r="FB59" s="141"/>
      <c r="FC59" s="141"/>
      <c r="FD59" s="141"/>
      <c r="FE59" s="141"/>
      <c r="FF59" s="141"/>
      <c r="FG59" s="141"/>
      <c r="FH59" s="141"/>
      <c r="FI59" s="141"/>
      <c r="FJ59" s="141"/>
      <c r="FK59" s="141"/>
      <c r="FL59" s="141"/>
      <c r="FM59" s="141"/>
      <c r="FN59" s="141"/>
      <c r="FO59" s="141"/>
      <c r="FP59" s="141"/>
      <c r="FQ59" s="141"/>
      <c r="FR59" s="141"/>
      <c r="FS59" s="141"/>
      <c r="FT59" s="141"/>
      <c r="FU59" s="141"/>
      <c r="FV59" s="141"/>
      <c r="FW59" s="141"/>
      <c r="FX59" s="141"/>
      <c r="FY59" s="141"/>
      <c r="FZ59" s="141"/>
      <c r="GA59" s="141"/>
      <c r="GB59" s="141"/>
      <c r="GC59" s="141"/>
      <c r="GD59" s="141"/>
      <c r="GE59" s="141"/>
      <c r="GF59" s="141"/>
      <c r="GG59" s="141"/>
      <c r="GH59" s="141"/>
      <c r="GI59" s="141"/>
      <c r="GJ59" s="141"/>
      <c r="GK59" s="141"/>
      <c r="GL59" s="141"/>
      <c r="GM59" s="141"/>
      <c r="GN59" s="141"/>
      <c r="GO59" s="141"/>
      <c r="GP59" s="141"/>
      <c r="GQ59" s="141"/>
      <c r="GR59" s="141"/>
      <c r="GS59" s="141"/>
      <c r="GT59" s="141"/>
      <c r="GU59" s="141"/>
      <c r="GV59" s="141"/>
      <c r="GW59" s="141"/>
      <c r="GX59" s="141"/>
      <c r="GY59" s="141"/>
      <c r="GZ59" s="141"/>
      <c r="HA59" s="141"/>
      <c r="HB59" s="141"/>
      <c r="HC59" s="141"/>
      <c r="HD59" s="141"/>
      <c r="HE59" s="141"/>
      <c r="HF59" s="141"/>
      <c r="HG59" s="141"/>
      <c r="HH59" s="141"/>
      <c r="HI59" s="141"/>
      <c r="HJ59" s="141"/>
      <c r="HK59" s="141"/>
      <c r="HL59" s="141"/>
      <c r="HM59" s="141"/>
      <c r="HN59" s="141"/>
      <c r="HO59" s="141"/>
      <c r="HP59" s="141"/>
      <c r="HQ59" s="141"/>
      <c r="HR59" s="141"/>
      <c r="HS59" s="141"/>
      <c r="HT59" s="141"/>
      <c r="HU59" s="141"/>
      <c r="HV59" s="141"/>
      <c r="HW59" s="141"/>
      <c r="HX59" s="141"/>
      <c r="HY59" s="141"/>
      <c r="HZ59" s="141"/>
      <c r="IA59" s="141"/>
      <c r="IB59" s="141"/>
      <c r="IC59" s="141"/>
      <c r="ID59" s="141"/>
      <c r="IE59" s="141"/>
      <c r="IF59" s="141"/>
      <c r="IG59" s="141"/>
      <c r="IH59" s="141"/>
      <c r="II59" s="141"/>
      <c r="IJ59" s="141"/>
      <c r="IK59" s="141"/>
      <c r="IL59" s="141"/>
      <c r="IM59" s="141"/>
      <c r="IN59" s="141"/>
      <c r="IO59" s="141"/>
      <c r="IP59" s="141"/>
      <c r="IQ59" s="141"/>
      <c r="IR59" s="141"/>
      <c r="IS59" s="141"/>
      <c r="IT59" s="141"/>
      <c r="IU59" s="141"/>
      <c r="IV59" s="141"/>
      <c r="IW59" s="141"/>
    </row>
    <row r="60" customFormat="false" ht="12.75" hidden="false" customHeight="false" outlineLevel="0" collapsed="false">
      <c r="A60" s="141" t="n">
        <v>0.719846964494279</v>
      </c>
      <c r="B60" s="154" t="n">
        <f aca="false">B59+1</f>
        <v>37311</v>
      </c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41"/>
      <c r="BR60" s="141"/>
      <c r="BS60" s="141"/>
      <c r="BT60" s="141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  <c r="IU60" s="141"/>
      <c r="IV60" s="141"/>
      <c r="IW60" s="141"/>
    </row>
    <row r="61" customFormat="false" ht="12.75" hidden="false" customHeight="false" outlineLevel="0" collapsed="false">
      <c r="A61" s="141" t="n">
        <v>0.715364343774387</v>
      </c>
      <c r="B61" s="154" t="n">
        <f aca="false">B60+1</f>
        <v>37312</v>
      </c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41"/>
      <c r="BV61" s="141"/>
      <c r="BW61" s="141"/>
      <c r="BX61" s="141"/>
      <c r="BY61" s="141"/>
      <c r="BZ61" s="141"/>
      <c r="CA61" s="141"/>
      <c r="CB61" s="141"/>
      <c r="CC61" s="141"/>
      <c r="CD61" s="141"/>
      <c r="CE61" s="141"/>
      <c r="CF61" s="141"/>
      <c r="CG61" s="141"/>
      <c r="CH61" s="141"/>
      <c r="CI61" s="141"/>
      <c r="CJ61" s="141"/>
      <c r="CK61" s="141"/>
      <c r="CL61" s="141"/>
      <c r="CM61" s="141"/>
      <c r="CN61" s="141"/>
      <c r="CO61" s="141"/>
      <c r="CP61" s="141"/>
      <c r="CQ61" s="141"/>
      <c r="CR61" s="141"/>
      <c r="CS61" s="141"/>
      <c r="CT61" s="141"/>
      <c r="CU61" s="141"/>
      <c r="CV61" s="141"/>
      <c r="CW61" s="141"/>
      <c r="CX61" s="141"/>
      <c r="CY61" s="141"/>
      <c r="CZ61" s="141"/>
      <c r="DA61" s="141"/>
      <c r="DB61" s="141"/>
      <c r="DC61" s="141"/>
      <c r="DD61" s="141"/>
      <c r="DE61" s="141"/>
      <c r="DF61" s="141"/>
      <c r="DG61" s="141"/>
      <c r="DH61" s="141"/>
      <c r="DI61" s="141"/>
      <c r="DJ61" s="141"/>
      <c r="DK61" s="141"/>
      <c r="DL61" s="141"/>
      <c r="DM61" s="141"/>
      <c r="DN61" s="141"/>
      <c r="DO61" s="141"/>
      <c r="DP61" s="141"/>
      <c r="DQ61" s="141"/>
      <c r="DR61" s="141"/>
      <c r="DS61" s="141"/>
      <c r="DT61" s="141"/>
      <c r="DU61" s="141"/>
      <c r="DV61" s="141"/>
      <c r="DW61" s="141"/>
      <c r="DX61" s="141"/>
      <c r="DY61" s="141"/>
      <c r="DZ61" s="141"/>
      <c r="EA61" s="141"/>
      <c r="EB61" s="141"/>
      <c r="EC61" s="141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1"/>
      <c r="FB61" s="141"/>
      <c r="FC61" s="141"/>
      <c r="FD61" s="141"/>
      <c r="FE61" s="141"/>
      <c r="FF61" s="141"/>
      <c r="FG61" s="141"/>
      <c r="FH61" s="141"/>
      <c r="FI61" s="141"/>
      <c r="FJ61" s="141"/>
      <c r="FK61" s="141"/>
      <c r="FL61" s="141"/>
      <c r="FM61" s="141"/>
      <c r="FN61" s="141"/>
      <c r="FO61" s="141"/>
      <c r="FP61" s="141"/>
      <c r="FQ61" s="141"/>
      <c r="FR61" s="141"/>
      <c r="FS61" s="141"/>
      <c r="FT61" s="141"/>
      <c r="FU61" s="141"/>
      <c r="FV61" s="141"/>
      <c r="FW61" s="141"/>
      <c r="FX61" s="141"/>
      <c r="FY61" s="141"/>
      <c r="FZ61" s="141"/>
      <c r="GA61" s="141"/>
      <c r="GB61" s="141"/>
      <c r="GC61" s="141"/>
      <c r="GD61" s="141"/>
      <c r="GE61" s="141"/>
      <c r="GF61" s="141"/>
      <c r="GG61" s="141"/>
      <c r="GH61" s="141"/>
      <c r="GI61" s="141"/>
      <c r="GJ61" s="141"/>
      <c r="GK61" s="141"/>
      <c r="GL61" s="141"/>
      <c r="GM61" s="141"/>
      <c r="GN61" s="141"/>
      <c r="GO61" s="141"/>
      <c r="GP61" s="141"/>
      <c r="GQ61" s="141"/>
      <c r="GR61" s="141"/>
      <c r="GS61" s="141"/>
      <c r="GT61" s="141"/>
      <c r="GU61" s="141"/>
      <c r="GV61" s="141"/>
      <c r="GW61" s="141"/>
      <c r="GX61" s="141"/>
      <c r="GY61" s="141"/>
      <c r="GZ61" s="141"/>
      <c r="HA61" s="141"/>
      <c r="HB61" s="141"/>
      <c r="HC61" s="141"/>
      <c r="HD61" s="141"/>
      <c r="HE61" s="141"/>
      <c r="HF61" s="141"/>
      <c r="HG61" s="141"/>
      <c r="HH61" s="141"/>
      <c r="HI61" s="141"/>
      <c r="HJ61" s="141"/>
      <c r="HK61" s="141"/>
      <c r="HL61" s="141"/>
      <c r="HM61" s="141"/>
      <c r="HN61" s="141"/>
      <c r="HO61" s="141"/>
      <c r="HP61" s="141"/>
      <c r="HQ61" s="141"/>
      <c r="HR61" s="141"/>
      <c r="HS61" s="141"/>
      <c r="HT61" s="141"/>
      <c r="HU61" s="141"/>
      <c r="HV61" s="141"/>
      <c r="HW61" s="141"/>
      <c r="HX61" s="141"/>
      <c r="HY61" s="141"/>
      <c r="HZ61" s="141"/>
      <c r="IA61" s="141"/>
      <c r="IB61" s="141"/>
      <c r="IC61" s="141"/>
      <c r="ID61" s="141"/>
      <c r="IE61" s="141"/>
      <c r="IF61" s="141"/>
      <c r="IG61" s="141"/>
      <c r="IH61" s="141"/>
      <c r="II61" s="141"/>
      <c r="IJ61" s="141"/>
      <c r="IK61" s="141"/>
      <c r="IL61" s="141"/>
      <c r="IM61" s="141"/>
      <c r="IN61" s="141"/>
      <c r="IO61" s="141"/>
      <c r="IP61" s="141"/>
      <c r="IQ61" s="141"/>
      <c r="IR61" s="141"/>
      <c r="IS61" s="141"/>
      <c r="IT61" s="141"/>
      <c r="IU61" s="141"/>
      <c r="IV61" s="141"/>
      <c r="IW61" s="141"/>
    </row>
    <row r="62" customFormat="false" ht="12.75" hidden="false" customHeight="false" outlineLevel="0" collapsed="false">
      <c r="A62" s="141" t="n">
        <v>0.711336778953839</v>
      </c>
      <c r="B62" s="154" t="n">
        <f aca="false">B61+1</f>
        <v>37313</v>
      </c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41"/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1"/>
      <c r="CH62" s="141"/>
      <c r="CI62" s="141"/>
      <c r="CJ62" s="141"/>
      <c r="CK62" s="141"/>
      <c r="CL62" s="141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/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/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/>
      <c r="EO62" s="141"/>
      <c r="EP62" s="141"/>
      <c r="EQ62" s="141"/>
      <c r="ER62" s="141"/>
      <c r="ES62" s="141"/>
      <c r="ET62" s="141"/>
      <c r="EU62" s="141"/>
      <c r="EV62" s="141"/>
      <c r="EW62" s="141"/>
      <c r="EX62" s="141"/>
      <c r="EY62" s="141"/>
      <c r="EZ62" s="141"/>
      <c r="FA62" s="141"/>
      <c r="FB62" s="141"/>
      <c r="FC62" s="141"/>
      <c r="FD62" s="141"/>
      <c r="FE62" s="141"/>
      <c r="FF62" s="141"/>
      <c r="FG62" s="141"/>
      <c r="FH62" s="141"/>
      <c r="FI62" s="141"/>
      <c r="FJ62" s="141"/>
      <c r="FK62" s="141"/>
      <c r="FL62" s="141"/>
      <c r="FM62" s="141"/>
      <c r="FN62" s="141"/>
      <c r="FO62" s="141"/>
      <c r="FP62" s="141"/>
      <c r="FQ62" s="141"/>
      <c r="FR62" s="141"/>
      <c r="FS62" s="141"/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/>
      <c r="GG62" s="141"/>
      <c r="GH62" s="141"/>
      <c r="GI62" s="141"/>
      <c r="GJ62" s="141"/>
      <c r="GK62" s="141"/>
      <c r="GL62" s="141"/>
      <c r="GM62" s="141"/>
      <c r="GN62" s="141"/>
      <c r="GO62" s="141"/>
      <c r="GP62" s="141"/>
      <c r="GQ62" s="141"/>
      <c r="GR62" s="141"/>
      <c r="GS62" s="141"/>
      <c r="GT62" s="141"/>
      <c r="GU62" s="141"/>
      <c r="GV62" s="141"/>
      <c r="GW62" s="141"/>
      <c r="GX62" s="141"/>
      <c r="GY62" s="141"/>
      <c r="GZ62" s="141"/>
      <c r="HA62" s="141"/>
      <c r="HB62" s="141"/>
      <c r="HC62" s="141"/>
      <c r="HD62" s="141"/>
      <c r="HE62" s="141"/>
      <c r="HF62" s="141"/>
      <c r="HG62" s="141"/>
      <c r="HH62" s="141"/>
      <c r="HI62" s="141"/>
      <c r="HJ62" s="141"/>
      <c r="HK62" s="141"/>
      <c r="HL62" s="141"/>
      <c r="HM62" s="141"/>
      <c r="HN62" s="141"/>
      <c r="HO62" s="141"/>
      <c r="HP62" s="141"/>
      <c r="HQ62" s="141"/>
      <c r="HR62" s="141"/>
      <c r="HS62" s="141"/>
      <c r="HT62" s="141"/>
      <c r="HU62" s="141"/>
      <c r="HV62" s="141"/>
      <c r="HW62" s="141"/>
      <c r="HX62" s="141"/>
      <c r="HY62" s="141"/>
      <c r="HZ62" s="141"/>
      <c r="IA62" s="141"/>
      <c r="IB62" s="141"/>
      <c r="IC62" s="141"/>
      <c r="ID62" s="141"/>
      <c r="IE62" s="141"/>
      <c r="IF62" s="141"/>
      <c r="IG62" s="141"/>
      <c r="IH62" s="141"/>
      <c r="II62" s="141"/>
      <c r="IJ62" s="141"/>
      <c r="IK62" s="141"/>
      <c r="IL62" s="141"/>
      <c r="IM62" s="141"/>
      <c r="IN62" s="141"/>
      <c r="IO62" s="141"/>
      <c r="IP62" s="141"/>
      <c r="IQ62" s="141"/>
      <c r="IR62" s="141"/>
      <c r="IS62" s="141"/>
      <c r="IT62" s="141"/>
      <c r="IU62" s="141"/>
      <c r="IV62" s="141"/>
      <c r="IW62" s="141"/>
    </row>
    <row r="63" customFormat="false" ht="12.75" hidden="false" customHeight="false" outlineLevel="0" collapsed="false">
      <c r="A63" s="141" t="n">
        <v>0.706901115313727</v>
      </c>
      <c r="B63" s="154" t="n">
        <f aca="false">B62+1</f>
        <v>37314</v>
      </c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41"/>
      <c r="BR63" s="141"/>
      <c r="BS63" s="141"/>
      <c r="BT63" s="141"/>
      <c r="BU63" s="141"/>
      <c r="BV63" s="141"/>
      <c r="BW63" s="141"/>
      <c r="BX63" s="141"/>
      <c r="BY63" s="141"/>
      <c r="BZ63" s="141"/>
      <c r="CA63" s="141"/>
      <c r="CB63" s="141"/>
      <c r="CC63" s="141"/>
      <c r="CD63" s="141"/>
      <c r="CE63" s="141"/>
      <c r="CF63" s="141"/>
      <c r="CG63" s="141"/>
      <c r="CH63" s="141"/>
      <c r="CI63" s="141"/>
      <c r="CJ63" s="141"/>
      <c r="CK63" s="141"/>
      <c r="CL63" s="141"/>
      <c r="CM63" s="141"/>
      <c r="CN63" s="141"/>
      <c r="CO63" s="141"/>
      <c r="CP63" s="141"/>
      <c r="CQ63" s="141"/>
      <c r="CR63" s="141"/>
      <c r="CS63" s="141"/>
      <c r="CT63" s="141"/>
      <c r="CU63" s="141"/>
      <c r="CV63" s="141"/>
      <c r="CW63" s="141"/>
      <c r="CX63" s="141"/>
      <c r="CY63" s="141"/>
      <c r="CZ63" s="141"/>
      <c r="DA63" s="141"/>
      <c r="DB63" s="141"/>
      <c r="DC63" s="141"/>
      <c r="DD63" s="141"/>
      <c r="DE63" s="141"/>
      <c r="DF63" s="141"/>
      <c r="DG63" s="141"/>
      <c r="DH63" s="141"/>
      <c r="DI63" s="141"/>
      <c r="DJ63" s="141"/>
      <c r="DK63" s="141"/>
      <c r="DL63" s="141"/>
      <c r="DM63" s="141"/>
      <c r="DN63" s="141"/>
      <c r="DO63" s="141"/>
      <c r="DP63" s="141"/>
      <c r="DQ63" s="141"/>
      <c r="DR63" s="141"/>
      <c r="DS63" s="141"/>
      <c r="DT63" s="141"/>
      <c r="DU63" s="141"/>
      <c r="DV63" s="141"/>
      <c r="DW63" s="141"/>
      <c r="DX63" s="141"/>
      <c r="DY63" s="141"/>
      <c r="DZ63" s="141"/>
      <c r="EA63" s="141"/>
      <c r="EB63" s="141"/>
      <c r="EC63" s="141"/>
      <c r="ED63" s="141"/>
      <c r="EE63" s="141"/>
      <c r="EF63" s="141"/>
      <c r="EG63" s="141"/>
      <c r="EH63" s="141"/>
      <c r="EI63" s="141"/>
      <c r="EJ63" s="141"/>
      <c r="EK63" s="141"/>
      <c r="EL63" s="141"/>
      <c r="EM63" s="141"/>
      <c r="EN63" s="141"/>
      <c r="EO63" s="141"/>
      <c r="EP63" s="141"/>
      <c r="EQ63" s="141"/>
      <c r="ER63" s="141"/>
      <c r="ES63" s="141"/>
      <c r="ET63" s="141"/>
      <c r="EU63" s="141"/>
      <c r="EV63" s="141"/>
      <c r="EW63" s="141"/>
      <c r="EX63" s="141"/>
      <c r="EY63" s="141"/>
      <c r="EZ63" s="141"/>
      <c r="FA63" s="141"/>
      <c r="FB63" s="141"/>
      <c r="FC63" s="141"/>
      <c r="FD63" s="141"/>
      <c r="FE63" s="141"/>
      <c r="FF63" s="141"/>
      <c r="FG63" s="141"/>
      <c r="FH63" s="141"/>
      <c r="FI63" s="141"/>
      <c r="FJ63" s="141"/>
      <c r="FK63" s="141"/>
      <c r="FL63" s="141"/>
      <c r="FM63" s="141"/>
      <c r="FN63" s="141"/>
      <c r="FO63" s="141"/>
      <c r="FP63" s="141"/>
      <c r="FQ63" s="141"/>
      <c r="FR63" s="141"/>
      <c r="FS63" s="141"/>
      <c r="FT63" s="141"/>
      <c r="FU63" s="141"/>
      <c r="FV63" s="141"/>
      <c r="FW63" s="141"/>
      <c r="FX63" s="141"/>
      <c r="FY63" s="141"/>
      <c r="FZ63" s="141"/>
      <c r="GA63" s="141"/>
      <c r="GB63" s="141"/>
      <c r="GC63" s="141"/>
      <c r="GD63" s="141"/>
      <c r="GE63" s="141"/>
      <c r="GF63" s="141"/>
      <c r="GG63" s="141"/>
      <c r="GH63" s="141"/>
      <c r="GI63" s="141"/>
      <c r="GJ63" s="141"/>
      <c r="GK63" s="141"/>
      <c r="GL63" s="141"/>
      <c r="GM63" s="141"/>
      <c r="GN63" s="141"/>
      <c r="GO63" s="141"/>
      <c r="GP63" s="141"/>
      <c r="GQ63" s="141"/>
      <c r="GR63" s="141"/>
      <c r="GS63" s="141"/>
      <c r="GT63" s="141"/>
      <c r="GU63" s="141"/>
      <c r="GV63" s="141"/>
      <c r="GW63" s="141"/>
      <c r="GX63" s="141"/>
      <c r="GY63" s="141"/>
      <c r="GZ63" s="141"/>
      <c r="HA63" s="141"/>
      <c r="HB63" s="141"/>
      <c r="HC63" s="141"/>
      <c r="HD63" s="141"/>
      <c r="HE63" s="141"/>
      <c r="HF63" s="141"/>
      <c r="HG63" s="141"/>
      <c r="HH63" s="141"/>
      <c r="HI63" s="141"/>
      <c r="HJ63" s="141"/>
      <c r="HK63" s="141"/>
      <c r="HL63" s="141"/>
      <c r="HM63" s="141"/>
      <c r="HN63" s="141"/>
      <c r="HO63" s="141"/>
      <c r="HP63" s="141"/>
      <c r="HQ63" s="141"/>
      <c r="HR63" s="141"/>
      <c r="HS63" s="141"/>
      <c r="HT63" s="141"/>
      <c r="HU63" s="141"/>
      <c r="HV63" s="141"/>
      <c r="HW63" s="141"/>
      <c r="HX63" s="141"/>
      <c r="HY63" s="141"/>
      <c r="HZ63" s="141"/>
      <c r="IA63" s="141"/>
      <c r="IB63" s="141"/>
      <c r="IC63" s="141"/>
      <c r="ID63" s="141"/>
      <c r="IE63" s="141"/>
      <c r="IF63" s="141"/>
      <c r="IG63" s="141"/>
      <c r="IH63" s="141"/>
      <c r="II63" s="141"/>
      <c r="IJ63" s="141"/>
      <c r="IK63" s="141"/>
      <c r="IL63" s="141"/>
      <c r="IM63" s="141"/>
      <c r="IN63" s="141"/>
      <c r="IO63" s="141"/>
      <c r="IP63" s="141"/>
      <c r="IQ63" s="141"/>
      <c r="IR63" s="141"/>
      <c r="IS63" s="141"/>
      <c r="IT63" s="141"/>
      <c r="IU63" s="141"/>
      <c r="IV63" s="141"/>
      <c r="IW63" s="141"/>
    </row>
    <row r="64" customFormat="false" ht="12.75" hidden="false" customHeight="false" outlineLevel="0" collapsed="false">
      <c r="A64" s="141" t="n">
        <v>0.702631872719894</v>
      </c>
      <c r="B64" s="154" t="n">
        <f aca="false">B63+1</f>
        <v>37315</v>
      </c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141"/>
      <c r="BR64" s="141"/>
      <c r="BS64" s="141"/>
      <c r="BT64" s="141"/>
      <c r="BU64" s="141"/>
      <c r="BV64" s="141"/>
      <c r="BW64" s="141"/>
      <c r="BX64" s="141"/>
      <c r="BY64" s="141"/>
      <c r="BZ64" s="141"/>
      <c r="CA64" s="141"/>
      <c r="CB64" s="141"/>
      <c r="CC64" s="141"/>
      <c r="CD64" s="141"/>
      <c r="CE64" s="141"/>
      <c r="CF64" s="141"/>
      <c r="CG64" s="141"/>
      <c r="CH64" s="141"/>
      <c r="CI64" s="141"/>
      <c r="CJ64" s="141"/>
      <c r="CK64" s="141"/>
      <c r="CL64" s="141"/>
      <c r="CM64" s="141"/>
      <c r="CN64" s="141"/>
      <c r="CO64" s="141"/>
      <c r="CP64" s="141"/>
      <c r="CQ64" s="141"/>
      <c r="CR64" s="141"/>
      <c r="CS64" s="141"/>
      <c r="CT64" s="141"/>
      <c r="CU64" s="141"/>
      <c r="CV64" s="141"/>
      <c r="CW64" s="141"/>
      <c r="CX64" s="141"/>
      <c r="CY64" s="141"/>
      <c r="CZ64" s="141"/>
      <c r="DA64" s="141"/>
      <c r="DB64" s="141"/>
      <c r="DC64" s="141"/>
      <c r="DD64" s="141"/>
      <c r="DE64" s="141"/>
      <c r="DF64" s="141"/>
      <c r="DG64" s="141"/>
      <c r="DH64" s="141"/>
      <c r="DI64" s="141"/>
      <c r="DJ64" s="141"/>
      <c r="DK64" s="141"/>
      <c r="DL64" s="141"/>
      <c r="DM64" s="141"/>
      <c r="DN64" s="141"/>
      <c r="DO64" s="141"/>
      <c r="DP64" s="141"/>
      <c r="DQ64" s="141"/>
      <c r="DR64" s="141"/>
      <c r="DS64" s="141"/>
      <c r="DT64" s="141"/>
      <c r="DU64" s="141"/>
      <c r="DV64" s="141"/>
      <c r="DW64" s="141"/>
      <c r="DX64" s="141"/>
      <c r="DY64" s="141"/>
      <c r="DZ64" s="141"/>
      <c r="EA64" s="141"/>
      <c r="EB64" s="141"/>
      <c r="EC64" s="141"/>
      <c r="ED64" s="141"/>
      <c r="EE64" s="141"/>
      <c r="EF64" s="141"/>
      <c r="EG64" s="141"/>
      <c r="EH64" s="141"/>
      <c r="EI64" s="141"/>
      <c r="EJ64" s="141"/>
      <c r="EK64" s="141"/>
      <c r="EL64" s="141"/>
      <c r="EM64" s="141"/>
      <c r="EN64" s="141"/>
      <c r="EO64" s="141"/>
      <c r="EP64" s="141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1"/>
      <c r="FB64" s="141"/>
      <c r="FC64" s="141"/>
      <c r="FD64" s="141"/>
      <c r="FE64" s="141"/>
      <c r="FF64" s="141"/>
      <c r="FG64" s="141"/>
      <c r="FH64" s="141"/>
      <c r="FI64" s="141"/>
      <c r="FJ64" s="141"/>
      <c r="FK64" s="141"/>
      <c r="FL64" s="141"/>
      <c r="FM64" s="141"/>
      <c r="FN64" s="141"/>
      <c r="FO64" s="141"/>
      <c r="FP64" s="141"/>
      <c r="FQ64" s="141"/>
      <c r="FR64" s="141"/>
      <c r="FS64" s="141"/>
      <c r="FT64" s="141"/>
      <c r="FU64" s="141"/>
      <c r="FV64" s="141"/>
      <c r="FW64" s="141"/>
      <c r="FX64" s="141"/>
      <c r="FY64" s="141"/>
      <c r="FZ64" s="141"/>
      <c r="GA64" s="141"/>
      <c r="GB64" s="141"/>
      <c r="GC64" s="141"/>
      <c r="GD64" s="141"/>
      <c r="GE64" s="141"/>
      <c r="GF64" s="141"/>
      <c r="GG64" s="141"/>
      <c r="GH64" s="141"/>
      <c r="GI64" s="141"/>
      <c r="GJ64" s="141"/>
      <c r="GK64" s="141"/>
      <c r="GL64" s="141"/>
      <c r="GM64" s="141"/>
      <c r="GN64" s="141"/>
      <c r="GO64" s="141"/>
      <c r="GP64" s="141"/>
      <c r="GQ64" s="141"/>
      <c r="GR64" s="141"/>
      <c r="GS64" s="141"/>
      <c r="GT64" s="141"/>
      <c r="GU64" s="141"/>
      <c r="GV64" s="141"/>
      <c r="GW64" s="141"/>
      <c r="GX64" s="141"/>
      <c r="GY64" s="141"/>
      <c r="GZ64" s="141"/>
      <c r="HA64" s="141"/>
      <c r="HB64" s="141"/>
      <c r="HC64" s="141"/>
      <c r="HD64" s="141"/>
      <c r="HE64" s="141"/>
      <c r="HF64" s="141"/>
      <c r="HG64" s="141"/>
      <c r="HH64" s="141"/>
      <c r="HI64" s="141"/>
      <c r="HJ64" s="141"/>
      <c r="HK64" s="141"/>
      <c r="HL64" s="141"/>
      <c r="HM64" s="141"/>
      <c r="HN64" s="141"/>
      <c r="HO64" s="141"/>
      <c r="HP64" s="141"/>
      <c r="HQ64" s="141"/>
      <c r="HR64" s="141"/>
      <c r="HS64" s="141"/>
      <c r="HT64" s="141"/>
      <c r="HU64" s="141"/>
      <c r="HV64" s="141"/>
      <c r="HW64" s="141"/>
      <c r="HX64" s="141"/>
      <c r="HY64" s="141"/>
      <c r="HZ64" s="141"/>
      <c r="IA64" s="141"/>
      <c r="IB64" s="141"/>
      <c r="IC64" s="141"/>
      <c r="ID64" s="141"/>
      <c r="IE64" s="141"/>
      <c r="IF64" s="141"/>
      <c r="IG64" s="141"/>
      <c r="IH64" s="141"/>
      <c r="II64" s="141"/>
      <c r="IJ64" s="141"/>
      <c r="IK64" s="141"/>
      <c r="IL64" s="141"/>
      <c r="IM64" s="141"/>
      <c r="IN64" s="141"/>
      <c r="IO64" s="141"/>
      <c r="IP64" s="141"/>
      <c r="IQ64" s="141"/>
      <c r="IR64" s="141"/>
      <c r="IS64" s="141"/>
      <c r="IT64" s="141"/>
      <c r="IU64" s="141"/>
      <c r="IV64" s="141"/>
      <c r="IW64" s="141"/>
    </row>
    <row r="65" customFormat="false" ht="12.75" hidden="false" customHeight="false" outlineLevel="0" collapsed="false">
      <c r="A65" s="141" t="n">
        <v>0.698244324622193</v>
      </c>
      <c r="B65" s="154" t="n">
        <f aca="false">B64+1</f>
        <v>37316</v>
      </c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141"/>
      <c r="BR65" s="141"/>
      <c r="BS65" s="141"/>
      <c r="BT65" s="141"/>
      <c r="BU65" s="141"/>
      <c r="BV65" s="141"/>
      <c r="BW65" s="141"/>
      <c r="BX65" s="141"/>
      <c r="BY65" s="141"/>
      <c r="BZ65" s="141"/>
      <c r="CA65" s="141"/>
      <c r="CB65" s="141"/>
      <c r="CC65" s="141"/>
      <c r="CD65" s="141"/>
      <c r="CE65" s="141"/>
      <c r="CF65" s="141"/>
      <c r="CG65" s="141"/>
      <c r="CH65" s="141"/>
      <c r="CI65" s="141"/>
      <c r="CJ65" s="141"/>
      <c r="CK65" s="141"/>
      <c r="CL65" s="141"/>
      <c r="CM65" s="141"/>
      <c r="CN65" s="141"/>
      <c r="CO65" s="141"/>
      <c r="CP65" s="141"/>
      <c r="CQ65" s="141"/>
      <c r="CR65" s="141"/>
      <c r="CS65" s="141"/>
      <c r="CT65" s="141"/>
      <c r="CU65" s="141"/>
      <c r="CV65" s="141"/>
      <c r="CW65" s="141"/>
      <c r="CX65" s="141"/>
      <c r="CY65" s="141"/>
      <c r="CZ65" s="141"/>
      <c r="DA65" s="141"/>
      <c r="DB65" s="141"/>
      <c r="DC65" s="141"/>
      <c r="DD65" s="141"/>
      <c r="DE65" s="141"/>
      <c r="DF65" s="141"/>
      <c r="DG65" s="141"/>
      <c r="DH65" s="141"/>
      <c r="DI65" s="141"/>
      <c r="DJ65" s="141"/>
      <c r="DK65" s="141"/>
      <c r="DL65" s="141"/>
      <c r="DM65" s="141"/>
      <c r="DN65" s="141"/>
      <c r="DO65" s="141"/>
      <c r="DP65" s="141"/>
      <c r="DQ65" s="141"/>
      <c r="DR65" s="141"/>
      <c r="DS65" s="141"/>
      <c r="DT65" s="141"/>
      <c r="DU65" s="141"/>
      <c r="DV65" s="141"/>
      <c r="DW65" s="141"/>
      <c r="DX65" s="141"/>
      <c r="DY65" s="141"/>
      <c r="DZ65" s="141"/>
      <c r="EA65" s="141"/>
      <c r="EB65" s="141"/>
      <c r="EC65" s="141"/>
      <c r="ED65" s="141"/>
      <c r="EE65" s="141"/>
      <c r="EF65" s="141"/>
      <c r="EG65" s="141"/>
      <c r="EH65" s="141"/>
      <c r="EI65" s="141"/>
      <c r="EJ65" s="141"/>
      <c r="EK65" s="141"/>
      <c r="EL65" s="141"/>
      <c r="EM65" s="141"/>
      <c r="EN65" s="141"/>
      <c r="EO65" s="141"/>
      <c r="EP65" s="141"/>
      <c r="EQ65" s="141"/>
      <c r="ER65" s="141"/>
      <c r="ES65" s="141"/>
      <c r="ET65" s="141"/>
      <c r="EU65" s="141"/>
      <c r="EV65" s="141"/>
      <c r="EW65" s="141"/>
      <c r="EX65" s="141"/>
      <c r="EY65" s="141"/>
      <c r="EZ65" s="141"/>
      <c r="FA65" s="141"/>
      <c r="FB65" s="141"/>
      <c r="FC65" s="141"/>
      <c r="FD65" s="141"/>
      <c r="FE65" s="141"/>
      <c r="FF65" s="141"/>
      <c r="FG65" s="141"/>
      <c r="FH65" s="141"/>
      <c r="FI65" s="141"/>
      <c r="FJ65" s="141"/>
      <c r="FK65" s="141"/>
      <c r="FL65" s="141"/>
      <c r="FM65" s="141"/>
      <c r="FN65" s="141"/>
      <c r="FO65" s="141"/>
      <c r="FP65" s="141"/>
      <c r="FQ65" s="141"/>
      <c r="FR65" s="141"/>
      <c r="FS65" s="141"/>
      <c r="FT65" s="141"/>
      <c r="FU65" s="141"/>
      <c r="FV65" s="141"/>
      <c r="FW65" s="141"/>
      <c r="FX65" s="141"/>
      <c r="FY65" s="141"/>
      <c r="FZ65" s="141"/>
      <c r="GA65" s="141"/>
      <c r="GB65" s="141"/>
      <c r="GC65" s="141"/>
      <c r="GD65" s="141"/>
      <c r="GE65" s="141"/>
      <c r="GF65" s="141"/>
      <c r="GG65" s="141"/>
      <c r="GH65" s="141"/>
      <c r="GI65" s="141"/>
      <c r="GJ65" s="141"/>
      <c r="GK65" s="141"/>
      <c r="GL65" s="141"/>
      <c r="GM65" s="141"/>
      <c r="GN65" s="141"/>
      <c r="GO65" s="141"/>
      <c r="GP65" s="141"/>
      <c r="GQ65" s="141"/>
      <c r="GR65" s="141"/>
      <c r="GS65" s="141"/>
      <c r="GT65" s="141"/>
      <c r="GU65" s="141"/>
      <c r="GV65" s="141"/>
      <c r="GW65" s="141"/>
      <c r="GX65" s="141"/>
      <c r="GY65" s="141"/>
      <c r="GZ65" s="141"/>
      <c r="HA65" s="141"/>
      <c r="HB65" s="141"/>
      <c r="HC65" s="141"/>
      <c r="HD65" s="141"/>
      <c r="HE65" s="141"/>
      <c r="HF65" s="141"/>
      <c r="HG65" s="141"/>
      <c r="HH65" s="141"/>
      <c r="HI65" s="141"/>
      <c r="HJ65" s="141"/>
      <c r="HK65" s="141"/>
      <c r="HL65" s="141"/>
      <c r="HM65" s="141"/>
      <c r="HN65" s="141"/>
      <c r="HO65" s="141"/>
      <c r="HP65" s="141"/>
      <c r="HQ65" s="141"/>
      <c r="HR65" s="141"/>
      <c r="HS65" s="141"/>
      <c r="HT65" s="141"/>
      <c r="HU65" s="141"/>
      <c r="HV65" s="141"/>
      <c r="HW65" s="141"/>
      <c r="HX65" s="141"/>
      <c r="HY65" s="141"/>
      <c r="HZ65" s="141"/>
      <c r="IA65" s="141"/>
      <c r="IB65" s="141"/>
      <c r="IC65" s="141"/>
      <c r="ID65" s="141"/>
      <c r="IE65" s="141"/>
      <c r="IF65" s="141"/>
      <c r="IG65" s="141"/>
      <c r="IH65" s="141"/>
      <c r="II65" s="141"/>
      <c r="IJ65" s="141"/>
      <c r="IK65" s="141"/>
      <c r="IL65" s="141"/>
      <c r="IM65" s="141"/>
      <c r="IN65" s="141"/>
      <c r="IO65" s="141"/>
      <c r="IP65" s="141"/>
      <c r="IQ65" s="141"/>
      <c r="IR65" s="141"/>
      <c r="IS65" s="141"/>
      <c r="IT65" s="141"/>
      <c r="IU65" s="141"/>
      <c r="IV65" s="141"/>
      <c r="IW65" s="141"/>
    </row>
    <row r="66" customFormat="false" ht="12.75" hidden="false" customHeight="false" outlineLevel="0" collapsed="false">
      <c r="A66" s="141" t="n">
        <v>0.694069353169419</v>
      </c>
      <c r="B66" s="154" t="n">
        <f aca="false">B65+1</f>
        <v>37317</v>
      </c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141"/>
      <c r="BR66" s="141"/>
      <c r="BS66" s="141"/>
      <c r="BT66" s="141"/>
      <c r="BU66" s="141"/>
      <c r="BV66" s="141"/>
      <c r="BW66" s="141"/>
      <c r="BX66" s="141"/>
      <c r="BY66" s="141"/>
      <c r="BZ66" s="141"/>
      <c r="CA66" s="141"/>
      <c r="CB66" s="141"/>
      <c r="CC66" s="141"/>
      <c r="CD66" s="141"/>
      <c r="CE66" s="141"/>
      <c r="CF66" s="141"/>
      <c r="CG66" s="141"/>
      <c r="CH66" s="141"/>
      <c r="CI66" s="141"/>
      <c r="CJ66" s="141"/>
      <c r="CK66" s="141"/>
      <c r="CL66" s="141"/>
      <c r="CM66" s="141"/>
      <c r="CN66" s="141"/>
      <c r="CO66" s="141"/>
      <c r="CP66" s="141"/>
      <c r="CQ66" s="141"/>
      <c r="CR66" s="141"/>
      <c r="CS66" s="141"/>
      <c r="CT66" s="141"/>
      <c r="CU66" s="141"/>
      <c r="CV66" s="141"/>
      <c r="CW66" s="141"/>
      <c r="CX66" s="141"/>
      <c r="CY66" s="141"/>
      <c r="CZ66" s="141"/>
      <c r="DA66" s="141"/>
      <c r="DB66" s="141"/>
      <c r="DC66" s="141"/>
      <c r="DD66" s="141"/>
      <c r="DE66" s="141"/>
      <c r="DF66" s="141"/>
      <c r="DG66" s="141"/>
      <c r="DH66" s="141"/>
      <c r="DI66" s="141"/>
      <c r="DJ66" s="141"/>
      <c r="DK66" s="141"/>
      <c r="DL66" s="141"/>
      <c r="DM66" s="141"/>
      <c r="DN66" s="141"/>
      <c r="DO66" s="141"/>
      <c r="DP66" s="141"/>
      <c r="DQ66" s="141"/>
      <c r="DR66" s="141"/>
      <c r="DS66" s="141"/>
      <c r="DT66" s="141"/>
      <c r="DU66" s="141"/>
      <c r="DV66" s="141"/>
      <c r="DW66" s="141"/>
      <c r="DX66" s="141"/>
      <c r="DY66" s="141"/>
      <c r="DZ66" s="141"/>
      <c r="EA66" s="141"/>
      <c r="EB66" s="141"/>
      <c r="EC66" s="141"/>
      <c r="ED66" s="141"/>
      <c r="EE66" s="141"/>
      <c r="EF66" s="141"/>
      <c r="EG66" s="141"/>
      <c r="EH66" s="141"/>
      <c r="EI66" s="141"/>
      <c r="EJ66" s="141"/>
      <c r="EK66" s="141"/>
      <c r="EL66" s="141"/>
      <c r="EM66" s="141"/>
      <c r="EN66" s="141"/>
      <c r="EO66" s="141"/>
      <c r="EP66" s="141"/>
      <c r="EQ66" s="141"/>
      <c r="ER66" s="141"/>
      <c r="ES66" s="141"/>
      <c r="ET66" s="141"/>
      <c r="EU66" s="141"/>
      <c r="EV66" s="141"/>
      <c r="EW66" s="141"/>
      <c r="EX66" s="141"/>
      <c r="EY66" s="141"/>
      <c r="EZ66" s="141"/>
      <c r="FA66" s="141"/>
      <c r="FB66" s="141"/>
      <c r="FC66" s="141"/>
      <c r="FD66" s="141"/>
      <c r="FE66" s="141"/>
      <c r="FF66" s="141"/>
      <c r="FG66" s="141"/>
      <c r="FH66" s="141"/>
      <c r="FI66" s="141"/>
      <c r="FJ66" s="141"/>
      <c r="FK66" s="141"/>
      <c r="FL66" s="141"/>
      <c r="FM66" s="141"/>
      <c r="FN66" s="141"/>
      <c r="FO66" s="141"/>
      <c r="FP66" s="141"/>
      <c r="FQ66" s="141"/>
      <c r="FR66" s="141"/>
      <c r="FS66" s="141"/>
      <c r="FT66" s="141"/>
      <c r="FU66" s="141"/>
      <c r="FV66" s="141"/>
      <c r="FW66" s="141"/>
      <c r="FX66" s="141"/>
      <c r="FY66" s="141"/>
      <c r="FZ66" s="141"/>
      <c r="GA66" s="141"/>
      <c r="GB66" s="141"/>
      <c r="GC66" s="141"/>
      <c r="GD66" s="141"/>
      <c r="GE66" s="141"/>
      <c r="GF66" s="141"/>
      <c r="GG66" s="141"/>
      <c r="GH66" s="141"/>
      <c r="GI66" s="141"/>
      <c r="GJ66" s="141"/>
      <c r="GK66" s="141"/>
      <c r="GL66" s="141"/>
      <c r="GM66" s="141"/>
      <c r="GN66" s="141"/>
      <c r="GO66" s="141"/>
      <c r="GP66" s="141"/>
      <c r="GQ66" s="141"/>
      <c r="GR66" s="141"/>
      <c r="GS66" s="141"/>
      <c r="GT66" s="141"/>
      <c r="GU66" s="141"/>
      <c r="GV66" s="141"/>
      <c r="GW66" s="141"/>
      <c r="GX66" s="141"/>
      <c r="GY66" s="141"/>
      <c r="GZ66" s="141"/>
      <c r="HA66" s="141"/>
      <c r="HB66" s="141"/>
      <c r="HC66" s="141"/>
      <c r="HD66" s="141"/>
      <c r="HE66" s="141"/>
      <c r="HF66" s="141"/>
      <c r="HG66" s="141"/>
      <c r="HH66" s="141"/>
      <c r="HI66" s="141"/>
      <c r="HJ66" s="141"/>
      <c r="HK66" s="141"/>
      <c r="HL66" s="141"/>
      <c r="HM66" s="141"/>
      <c r="HN66" s="141"/>
      <c r="HO66" s="141"/>
      <c r="HP66" s="141"/>
      <c r="HQ66" s="141"/>
      <c r="HR66" s="141"/>
      <c r="HS66" s="141"/>
      <c r="HT66" s="141"/>
      <c r="HU66" s="141"/>
      <c r="HV66" s="141"/>
      <c r="HW66" s="141"/>
      <c r="HX66" s="141"/>
      <c r="HY66" s="141"/>
      <c r="HZ66" s="141"/>
      <c r="IA66" s="141"/>
      <c r="IB66" s="141"/>
      <c r="IC66" s="141"/>
      <c r="ID66" s="141"/>
      <c r="IE66" s="141"/>
      <c r="IF66" s="141"/>
      <c r="IG66" s="141"/>
      <c r="IH66" s="141"/>
      <c r="II66" s="141"/>
      <c r="IJ66" s="141"/>
      <c r="IK66" s="141"/>
      <c r="IL66" s="141"/>
      <c r="IM66" s="141"/>
      <c r="IN66" s="141"/>
      <c r="IO66" s="141"/>
      <c r="IP66" s="141"/>
      <c r="IQ66" s="141"/>
      <c r="IR66" s="141"/>
      <c r="IS66" s="141"/>
      <c r="IT66" s="141"/>
      <c r="IU66" s="141"/>
      <c r="IV66" s="141"/>
      <c r="IW66" s="141"/>
    </row>
    <row r="67" customFormat="false" ht="12.75" hidden="false" customHeight="false" outlineLevel="0" collapsed="false">
      <c r="A67" s="141" t="n">
        <v>0.689818287147137</v>
      </c>
      <c r="B67" s="154" t="n">
        <f aca="false">B66+1</f>
        <v>37318</v>
      </c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  <c r="BQ67" s="141"/>
      <c r="BR67" s="141"/>
      <c r="BS67" s="141"/>
      <c r="BT67" s="141"/>
      <c r="BU67" s="141"/>
      <c r="BV67" s="141"/>
      <c r="BW67" s="141"/>
      <c r="BX67" s="141"/>
      <c r="BY67" s="141"/>
      <c r="BZ67" s="141"/>
      <c r="CA67" s="141"/>
      <c r="CB67" s="141"/>
      <c r="CC67" s="141"/>
      <c r="CD67" s="141"/>
      <c r="CE67" s="141"/>
      <c r="CF67" s="141"/>
      <c r="CG67" s="141"/>
      <c r="CH67" s="141"/>
      <c r="CI67" s="141"/>
      <c r="CJ67" s="141"/>
      <c r="CK67" s="141"/>
      <c r="CL67" s="141"/>
      <c r="CM67" s="141"/>
      <c r="CN67" s="141"/>
      <c r="CO67" s="141"/>
      <c r="CP67" s="141"/>
      <c r="CQ67" s="141"/>
      <c r="CR67" s="141"/>
      <c r="CS67" s="141"/>
      <c r="CT67" s="141"/>
      <c r="CU67" s="141"/>
      <c r="CV67" s="141"/>
      <c r="CW67" s="141"/>
      <c r="CX67" s="141"/>
      <c r="CY67" s="141"/>
      <c r="CZ67" s="141"/>
      <c r="DA67" s="141"/>
      <c r="DB67" s="141"/>
      <c r="DC67" s="141"/>
      <c r="DD67" s="141"/>
      <c r="DE67" s="141"/>
      <c r="DF67" s="141"/>
      <c r="DG67" s="141"/>
      <c r="DH67" s="141"/>
      <c r="DI67" s="141"/>
      <c r="DJ67" s="141"/>
      <c r="DK67" s="141"/>
      <c r="DL67" s="141"/>
      <c r="DM67" s="141"/>
      <c r="DN67" s="141"/>
      <c r="DO67" s="141"/>
      <c r="DP67" s="141"/>
      <c r="DQ67" s="141"/>
      <c r="DR67" s="141"/>
      <c r="DS67" s="141"/>
      <c r="DT67" s="141"/>
      <c r="DU67" s="141"/>
      <c r="DV67" s="141"/>
      <c r="DW67" s="141"/>
      <c r="DX67" s="141"/>
      <c r="DY67" s="141"/>
      <c r="DZ67" s="141"/>
      <c r="EA67" s="141"/>
      <c r="EB67" s="141"/>
      <c r="EC67" s="141"/>
      <c r="ED67" s="141"/>
      <c r="EE67" s="141"/>
      <c r="EF67" s="141"/>
      <c r="EG67" s="141"/>
      <c r="EH67" s="141"/>
      <c r="EI67" s="141"/>
      <c r="EJ67" s="141"/>
      <c r="EK67" s="141"/>
      <c r="EL67" s="141"/>
      <c r="EM67" s="141"/>
      <c r="EN67" s="141"/>
      <c r="EO67" s="141"/>
      <c r="EP67" s="141"/>
      <c r="EQ67" s="141"/>
      <c r="ER67" s="141"/>
      <c r="ES67" s="141"/>
      <c r="ET67" s="141"/>
      <c r="EU67" s="141"/>
      <c r="EV67" s="141"/>
      <c r="EW67" s="141"/>
      <c r="EX67" s="141"/>
      <c r="EY67" s="141"/>
      <c r="EZ67" s="141"/>
      <c r="FA67" s="141"/>
      <c r="FB67" s="141"/>
      <c r="FC67" s="141"/>
      <c r="FD67" s="141"/>
      <c r="FE67" s="141"/>
      <c r="FF67" s="141"/>
      <c r="FG67" s="141"/>
      <c r="FH67" s="141"/>
      <c r="FI67" s="141"/>
      <c r="FJ67" s="141"/>
      <c r="FK67" s="141"/>
      <c r="FL67" s="141"/>
      <c r="FM67" s="141"/>
      <c r="FN67" s="141"/>
      <c r="FO67" s="141"/>
      <c r="FP67" s="141"/>
      <c r="FQ67" s="141"/>
      <c r="FR67" s="141"/>
      <c r="FS67" s="141"/>
      <c r="FT67" s="141"/>
      <c r="FU67" s="141"/>
      <c r="FV67" s="141"/>
      <c r="FW67" s="141"/>
      <c r="FX67" s="141"/>
      <c r="FY67" s="141"/>
      <c r="FZ67" s="141"/>
      <c r="GA67" s="141"/>
      <c r="GB67" s="141"/>
      <c r="GC67" s="141"/>
      <c r="GD67" s="141"/>
      <c r="GE67" s="141"/>
      <c r="GF67" s="141"/>
      <c r="GG67" s="141"/>
      <c r="GH67" s="141"/>
      <c r="GI67" s="141"/>
      <c r="GJ67" s="141"/>
      <c r="GK67" s="141"/>
      <c r="GL67" s="141"/>
      <c r="GM67" s="141"/>
      <c r="GN67" s="141"/>
      <c r="GO67" s="141"/>
      <c r="GP67" s="141"/>
      <c r="GQ67" s="141"/>
      <c r="GR67" s="141"/>
      <c r="GS67" s="141"/>
      <c r="GT67" s="141"/>
      <c r="GU67" s="141"/>
      <c r="GV67" s="141"/>
      <c r="GW67" s="141"/>
      <c r="GX67" s="141"/>
      <c r="GY67" s="141"/>
      <c r="GZ67" s="141"/>
      <c r="HA67" s="141"/>
      <c r="HB67" s="141"/>
      <c r="HC67" s="141"/>
      <c r="HD67" s="141"/>
      <c r="HE67" s="141"/>
      <c r="HF67" s="141"/>
      <c r="HG67" s="141"/>
      <c r="HH67" s="141"/>
      <c r="HI67" s="141"/>
      <c r="HJ67" s="141"/>
      <c r="HK67" s="141"/>
      <c r="HL67" s="141"/>
      <c r="HM67" s="141"/>
      <c r="HN67" s="141"/>
      <c r="HO67" s="141"/>
      <c r="HP67" s="141"/>
      <c r="HQ67" s="141"/>
      <c r="HR67" s="141"/>
      <c r="HS67" s="141"/>
      <c r="HT67" s="141"/>
      <c r="HU67" s="141"/>
      <c r="HV67" s="141"/>
      <c r="HW67" s="141"/>
      <c r="HX67" s="141"/>
      <c r="HY67" s="141"/>
      <c r="HZ67" s="141"/>
      <c r="IA67" s="141"/>
      <c r="IB67" s="141"/>
      <c r="IC67" s="141"/>
      <c r="ID67" s="141"/>
      <c r="IE67" s="141"/>
      <c r="IF67" s="141"/>
      <c r="IG67" s="141"/>
      <c r="IH67" s="141"/>
      <c r="II67" s="141"/>
      <c r="IJ67" s="141"/>
      <c r="IK67" s="141"/>
      <c r="IL67" s="141"/>
      <c r="IM67" s="141"/>
      <c r="IN67" s="141"/>
      <c r="IO67" s="141"/>
      <c r="IP67" s="141"/>
      <c r="IQ67" s="141"/>
      <c r="IR67" s="141"/>
      <c r="IS67" s="141"/>
      <c r="IT67" s="141"/>
      <c r="IU67" s="141"/>
      <c r="IV67" s="141"/>
      <c r="IW67" s="141"/>
    </row>
    <row r="68" customFormat="false" ht="12.75" hidden="false" customHeight="false" outlineLevel="0" collapsed="false">
      <c r="A68" s="141" t="n">
        <v>0.685593081408706</v>
      </c>
      <c r="B68" s="155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41"/>
      <c r="CF68" s="141"/>
      <c r="CG68" s="141"/>
      <c r="CH68" s="141"/>
      <c r="CI68" s="141"/>
      <c r="CJ68" s="141"/>
      <c r="CK68" s="141"/>
      <c r="CL68" s="141"/>
      <c r="CM68" s="141"/>
      <c r="CN68" s="141"/>
      <c r="CO68" s="141"/>
      <c r="CP68" s="141"/>
      <c r="CQ68" s="141"/>
      <c r="CR68" s="141"/>
      <c r="CS68" s="141"/>
      <c r="CT68" s="141"/>
      <c r="CU68" s="141"/>
      <c r="CV68" s="141"/>
      <c r="CW68" s="141"/>
      <c r="CX68" s="141"/>
      <c r="CY68" s="141"/>
      <c r="CZ68" s="141"/>
      <c r="DA68" s="141"/>
      <c r="DB68" s="141"/>
      <c r="DC68" s="141"/>
      <c r="DD68" s="141"/>
      <c r="DE68" s="141"/>
      <c r="DF68" s="141"/>
      <c r="DG68" s="141"/>
      <c r="DH68" s="141"/>
      <c r="DI68" s="141"/>
      <c r="DJ68" s="141"/>
      <c r="DK68" s="141"/>
      <c r="DL68" s="141"/>
      <c r="DM68" s="141"/>
      <c r="DN68" s="141"/>
      <c r="DO68" s="141"/>
      <c r="DP68" s="141"/>
      <c r="DQ68" s="141"/>
      <c r="DR68" s="141"/>
      <c r="DS68" s="141"/>
      <c r="DT68" s="141"/>
      <c r="DU68" s="141"/>
      <c r="DV68" s="141"/>
      <c r="DW68" s="141"/>
      <c r="DX68" s="141"/>
      <c r="DY68" s="141"/>
      <c r="DZ68" s="141"/>
      <c r="EA68" s="141"/>
      <c r="EB68" s="141"/>
      <c r="EC68" s="141"/>
      <c r="ED68" s="141"/>
      <c r="EE68" s="141"/>
      <c r="EF68" s="141"/>
      <c r="EG68" s="141"/>
      <c r="EH68" s="141"/>
      <c r="EI68" s="141"/>
      <c r="EJ68" s="141"/>
      <c r="EK68" s="141"/>
      <c r="EL68" s="141"/>
      <c r="EM68" s="141"/>
      <c r="EN68" s="141"/>
      <c r="EO68" s="141"/>
      <c r="EP68" s="141"/>
      <c r="EQ68" s="141"/>
      <c r="ER68" s="141"/>
      <c r="ES68" s="141"/>
      <c r="ET68" s="141"/>
      <c r="EU68" s="141"/>
      <c r="EV68" s="141"/>
      <c r="EW68" s="141"/>
      <c r="EX68" s="141"/>
      <c r="EY68" s="141"/>
      <c r="EZ68" s="141"/>
      <c r="FA68" s="141"/>
      <c r="FB68" s="141"/>
      <c r="FC68" s="141"/>
      <c r="FD68" s="141"/>
      <c r="FE68" s="141"/>
      <c r="FF68" s="141"/>
      <c r="FG68" s="141"/>
      <c r="FH68" s="141"/>
      <c r="FI68" s="141"/>
      <c r="FJ68" s="141"/>
      <c r="FK68" s="141"/>
      <c r="FL68" s="141"/>
      <c r="FM68" s="141"/>
      <c r="FN68" s="141"/>
      <c r="FO68" s="141"/>
      <c r="FP68" s="141"/>
      <c r="FQ68" s="141"/>
      <c r="FR68" s="141"/>
      <c r="FS68" s="141"/>
      <c r="FT68" s="141"/>
      <c r="FU68" s="141"/>
      <c r="FV68" s="141"/>
      <c r="FW68" s="141"/>
      <c r="FX68" s="141"/>
      <c r="FY68" s="141"/>
      <c r="FZ68" s="141"/>
      <c r="GA68" s="141"/>
      <c r="GB68" s="141"/>
      <c r="GC68" s="141"/>
      <c r="GD68" s="141"/>
      <c r="GE68" s="141"/>
      <c r="GF68" s="141"/>
      <c r="GG68" s="141"/>
      <c r="GH68" s="141"/>
      <c r="GI68" s="141"/>
      <c r="GJ68" s="141"/>
      <c r="GK68" s="141"/>
      <c r="GL68" s="141"/>
      <c r="GM68" s="141"/>
      <c r="GN68" s="141"/>
      <c r="GO68" s="141"/>
      <c r="GP68" s="141"/>
      <c r="GQ68" s="141"/>
      <c r="GR68" s="141"/>
      <c r="GS68" s="141"/>
      <c r="GT68" s="141"/>
      <c r="GU68" s="141"/>
      <c r="GV68" s="141"/>
      <c r="GW68" s="141"/>
      <c r="GX68" s="141"/>
      <c r="GY68" s="141"/>
      <c r="GZ68" s="141"/>
      <c r="HA68" s="141"/>
      <c r="HB68" s="141"/>
      <c r="HC68" s="141"/>
      <c r="HD68" s="141"/>
      <c r="HE68" s="141"/>
      <c r="HF68" s="141"/>
      <c r="HG68" s="141"/>
      <c r="HH68" s="141"/>
      <c r="HI68" s="141"/>
      <c r="HJ68" s="141"/>
      <c r="HK68" s="141"/>
      <c r="HL68" s="141"/>
      <c r="HM68" s="141"/>
      <c r="HN68" s="141"/>
      <c r="HO68" s="141"/>
      <c r="HP68" s="141"/>
      <c r="HQ68" s="141"/>
      <c r="HR68" s="141"/>
      <c r="HS68" s="141"/>
      <c r="HT68" s="141"/>
      <c r="HU68" s="141"/>
      <c r="HV68" s="141"/>
      <c r="HW68" s="141"/>
      <c r="HX68" s="141"/>
      <c r="HY68" s="141"/>
      <c r="HZ68" s="141"/>
      <c r="IA68" s="141"/>
      <c r="IB68" s="141"/>
      <c r="IC68" s="141"/>
      <c r="ID68" s="141"/>
      <c r="IE68" s="141"/>
      <c r="IF68" s="141"/>
      <c r="IG68" s="141"/>
      <c r="IH68" s="141"/>
      <c r="II68" s="141"/>
      <c r="IJ68" s="141"/>
      <c r="IK68" s="141"/>
      <c r="IL68" s="141"/>
      <c r="IM68" s="141"/>
      <c r="IN68" s="141"/>
      <c r="IO68" s="141"/>
      <c r="IP68" s="141"/>
      <c r="IQ68" s="141"/>
      <c r="IR68" s="141"/>
      <c r="IS68" s="141"/>
      <c r="IT68" s="141"/>
      <c r="IU68" s="141"/>
      <c r="IV68" s="141"/>
      <c r="IW68" s="141"/>
    </row>
    <row r="69" customFormat="false" ht="12.75" hidden="false" customHeight="false" outlineLevel="0" collapsed="false">
      <c r="A69" s="141" t="n">
        <v>0.681528647910739</v>
      </c>
      <c r="B69" s="155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  <c r="BU69" s="141"/>
      <c r="BV69" s="141"/>
      <c r="BW69" s="141"/>
      <c r="BX69" s="141"/>
      <c r="BY69" s="141"/>
      <c r="BZ69" s="141"/>
      <c r="CA69" s="141"/>
      <c r="CB69" s="141"/>
      <c r="CC69" s="141"/>
      <c r="CD69" s="141"/>
      <c r="CE69" s="141"/>
      <c r="CF69" s="141"/>
      <c r="CG69" s="141"/>
      <c r="CH69" s="141"/>
      <c r="CI69" s="141"/>
      <c r="CJ69" s="141"/>
      <c r="CK69" s="141"/>
      <c r="CL69" s="141"/>
      <c r="CM69" s="141"/>
      <c r="CN69" s="141"/>
      <c r="CO69" s="141"/>
      <c r="CP69" s="141"/>
      <c r="CQ69" s="141"/>
      <c r="CR69" s="141"/>
      <c r="CS69" s="141"/>
      <c r="CT69" s="141"/>
      <c r="CU69" s="141"/>
      <c r="CV69" s="141"/>
      <c r="CW69" s="141"/>
      <c r="CX69" s="141"/>
      <c r="CY69" s="141"/>
      <c r="CZ69" s="141"/>
      <c r="DA69" s="141"/>
      <c r="DB69" s="141"/>
      <c r="DC69" s="141"/>
      <c r="DD69" s="141"/>
      <c r="DE69" s="141"/>
      <c r="DF69" s="141"/>
      <c r="DG69" s="141"/>
      <c r="DH69" s="141"/>
      <c r="DI69" s="141"/>
      <c r="DJ69" s="141"/>
      <c r="DK69" s="141"/>
      <c r="DL69" s="141"/>
      <c r="DM69" s="141"/>
      <c r="DN69" s="141"/>
      <c r="DO69" s="141"/>
      <c r="DP69" s="141"/>
      <c r="DQ69" s="141"/>
      <c r="DR69" s="141"/>
      <c r="DS69" s="141"/>
      <c r="DT69" s="141"/>
      <c r="DU69" s="141"/>
      <c r="DV69" s="141"/>
      <c r="DW69" s="141"/>
      <c r="DX69" s="141"/>
      <c r="DY69" s="141"/>
      <c r="DZ69" s="141"/>
      <c r="EA69" s="141"/>
      <c r="EB69" s="141"/>
      <c r="EC69" s="141"/>
      <c r="ED69" s="141"/>
      <c r="EE69" s="141"/>
      <c r="EF69" s="141"/>
      <c r="EG69" s="141"/>
      <c r="EH69" s="141"/>
      <c r="EI69" s="141"/>
      <c r="EJ69" s="141"/>
      <c r="EK69" s="141"/>
      <c r="EL69" s="141"/>
      <c r="EM69" s="141"/>
      <c r="EN69" s="141"/>
      <c r="EO69" s="141"/>
      <c r="EP69" s="141"/>
      <c r="EQ69" s="141"/>
      <c r="ER69" s="141"/>
      <c r="ES69" s="141"/>
      <c r="ET69" s="141"/>
      <c r="EU69" s="141"/>
      <c r="EV69" s="141"/>
      <c r="EW69" s="141"/>
      <c r="EX69" s="141"/>
      <c r="EY69" s="141"/>
      <c r="EZ69" s="141"/>
      <c r="FA69" s="141"/>
      <c r="FB69" s="141"/>
      <c r="FC69" s="141"/>
      <c r="FD69" s="141"/>
      <c r="FE69" s="141"/>
      <c r="FF69" s="141"/>
      <c r="FG69" s="141"/>
      <c r="FH69" s="141"/>
      <c r="FI69" s="141"/>
      <c r="FJ69" s="141"/>
      <c r="FK69" s="141"/>
      <c r="FL69" s="141"/>
      <c r="FM69" s="141"/>
      <c r="FN69" s="141"/>
      <c r="FO69" s="141"/>
      <c r="FP69" s="141"/>
      <c r="FQ69" s="141"/>
      <c r="FR69" s="141"/>
      <c r="FS69" s="141"/>
      <c r="FT69" s="141"/>
      <c r="FU69" s="141"/>
      <c r="FV69" s="141"/>
      <c r="FW69" s="141"/>
      <c r="FX69" s="141"/>
      <c r="FY69" s="141"/>
      <c r="FZ69" s="141"/>
      <c r="GA69" s="141"/>
      <c r="GB69" s="141"/>
      <c r="GC69" s="141"/>
      <c r="GD69" s="141"/>
      <c r="GE69" s="141"/>
      <c r="GF69" s="141"/>
      <c r="GG69" s="141"/>
      <c r="GH69" s="141"/>
      <c r="GI69" s="141"/>
      <c r="GJ69" s="141"/>
      <c r="GK69" s="141"/>
      <c r="GL69" s="141"/>
      <c r="GM69" s="141"/>
      <c r="GN69" s="141"/>
      <c r="GO69" s="141"/>
      <c r="GP69" s="141"/>
      <c r="GQ69" s="141"/>
      <c r="GR69" s="141"/>
      <c r="GS69" s="141"/>
      <c r="GT69" s="141"/>
      <c r="GU69" s="141"/>
      <c r="GV69" s="141"/>
      <c r="GW69" s="141"/>
      <c r="GX69" s="141"/>
      <c r="GY69" s="141"/>
      <c r="GZ69" s="141"/>
      <c r="HA69" s="141"/>
      <c r="HB69" s="141"/>
      <c r="HC69" s="141"/>
      <c r="HD69" s="141"/>
      <c r="HE69" s="141"/>
      <c r="HF69" s="141"/>
      <c r="HG69" s="141"/>
      <c r="HH69" s="141"/>
      <c r="HI69" s="141"/>
      <c r="HJ69" s="141"/>
      <c r="HK69" s="141"/>
      <c r="HL69" s="141"/>
      <c r="HM69" s="141"/>
      <c r="HN69" s="141"/>
      <c r="HO69" s="141"/>
      <c r="HP69" s="141"/>
      <c r="HQ69" s="141"/>
      <c r="HR69" s="141"/>
      <c r="HS69" s="141"/>
      <c r="HT69" s="141"/>
      <c r="HU69" s="141"/>
      <c r="HV69" s="141"/>
      <c r="HW69" s="141"/>
      <c r="HX69" s="141"/>
      <c r="HY69" s="141"/>
      <c r="HZ69" s="141"/>
      <c r="IA69" s="141"/>
      <c r="IB69" s="141"/>
      <c r="IC69" s="141"/>
      <c r="ID69" s="141"/>
      <c r="IE69" s="141"/>
      <c r="IF69" s="141"/>
      <c r="IG69" s="141"/>
      <c r="IH69" s="141"/>
      <c r="II69" s="141"/>
      <c r="IJ69" s="141"/>
      <c r="IK69" s="141"/>
      <c r="IL69" s="141"/>
      <c r="IM69" s="141"/>
      <c r="IN69" s="141"/>
      <c r="IO69" s="141"/>
      <c r="IP69" s="141"/>
      <c r="IQ69" s="141"/>
      <c r="IR69" s="141"/>
      <c r="IS69" s="141"/>
      <c r="IT69" s="141"/>
      <c r="IU69" s="141"/>
      <c r="IV69" s="141"/>
      <c r="IW69" s="141"/>
    </row>
    <row r="70" customFormat="false" ht="12.75" hidden="false" customHeight="false" outlineLevel="0" collapsed="false">
      <c r="A70" s="141" t="n">
        <v>0.677353873266148</v>
      </c>
      <c r="B70" s="155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141"/>
      <c r="BR70" s="141"/>
      <c r="BS70" s="141"/>
      <c r="BT70" s="141"/>
      <c r="BU70" s="141"/>
      <c r="BV70" s="141"/>
      <c r="BW70" s="141"/>
      <c r="BX70" s="141"/>
      <c r="BY70" s="141"/>
      <c r="BZ70" s="141"/>
      <c r="CA70" s="141"/>
      <c r="CB70" s="141"/>
      <c r="CC70" s="141"/>
      <c r="CD70" s="141"/>
      <c r="CE70" s="141"/>
      <c r="CF70" s="141"/>
      <c r="CG70" s="141"/>
      <c r="CH70" s="141"/>
      <c r="CI70" s="141"/>
      <c r="CJ70" s="141"/>
      <c r="CK70" s="141"/>
      <c r="CL70" s="141"/>
      <c r="CM70" s="141"/>
      <c r="CN70" s="141"/>
      <c r="CO70" s="141"/>
      <c r="CP70" s="141"/>
      <c r="CQ70" s="141"/>
      <c r="CR70" s="141"/>
      <c r="CS70" s="141"/>
      <c r="CT70" s="141"/>
      <c r="CU70" s="141"/>
      <c r="CV70" s="141"/>
      <c r="CW70" s="141"/>
      <c r="CX70" s="141"/>
      <c r="CY70" s="141"/>
      <c r="CZ70" s="141"/>
      <c r="DA70" s="141"/>
      <c r="DB70" s="141"/>
      <c r="DC70" s="141"/>
      <c r="DD70" s="141"/>
      <c r="DE70" s="141"/>
      <c r="DF70" s="141"/>
      <c r="DG70" s="141"/>
      <c r="DH70" s="141"/>
      <c r="DI70" s="141"/>
      <c r="DJ70" s="141"/>
      <c r="DK70" s="141"/>
      <c r="DL70" s="141"/>
      <c r="DM70" s="141"/>
      <c r="DN70" s="141"/>
      <c r="DO70" s="141"/>
      <c r="DP70" s="141"/>
      <c r="DQ70" s="141"/>
      <c r="DR70" s="141"/>
      <c r="DS70" s="141"/>
      <c r="DT70" s="141"/>
      <c r="DU70" s="141"/>
      <c r="DV70" s="141"/>
      <c r="DW70" s="141"/>
      <c r="DX70" s="141"/>
      <c r="DY70" s="141"/>
      <c r="DZ70" s="141"/>
      <c r="EA70" s="141"/>
      <c r="EB70" s="141"/>
      <c r="EC70" s="141"/>
      <c r="ED70" s="141"/>
      <c r="EE70" s="141"/>
      <c r="EF70" s="141"/>
      <c r="EG70" s="141"/>
      <c r="EH70" s="141"/>
      <c r="EI70" s="141"/>
      <c r="EJ70" s="141"/>
      <c r="EK70" s="141"/>
      <c r="EL70" s="141"/>
      <c r="EM70" s="141"/>
      <c r="EN70" s="141"/>
      <c r="EO70" s="141"/>
      <c r="EP70" s="141"/>
      <c r="EQ70" s="141"/>
      <c r="ER70" s="141"/>
      <c r="ES70" s="141"/>
      <c r="ET70" s="141"/>
      <c r="EU70" s="141"/>
      <c r="EV70" s="141"/>
      <c r="EW70" s="141"/>
      <c r="EX70" s="141"/>
      <c r="EY70" s="141"/>
      <c r="EZ70" s="141"/>
      <c r="FA70" s="141"/>
      <c r="FB70" s="141"/>
      <c r="FC70" s="141"/>
      <c r="FD70" s="141"/>
      <c r="FE70" s="141"/>
      <c r="FF70" s="141"/>
      <c r="FG70" s="141"/>
      <c r="FH70" s="141"/>
      <c r="FI70" s="141"/>
      <c r="FJ70" s="141"/>
      <c r="FK70" s="141"/>
      <c r="FL70" s="141"/>
      <c r="FM70" s="141"/>
      <c r="FN70" s="141"/>
      <c r="FO70" s="141"/>
      <c r="FP70" s="141"/>
      <c r="FQ70" s="141"/>
      <c r="FR70" s="141"/>
      <c r="FS70" s="141"/>
      <c r="FT70" s="141"/>
      <c r="FU70" s="141"/>
      <c r="FV70" s="141"/>
      <c r="FW70" s="141"/>
      <c r="FX70" s="141"/>
      <c r="FY70" s="141"/>
      <c r="FZ70" s="141"/>
      <c r="GA70" s="141"/>
      <c r="GB70" s="141"/>
      <c r="GC70" s="141"/>
      <c r="GD70" s="141"/>
      <c r="GE70" s="141"/>
      <c r="GF70" s="141"/>
      <c r="GG70" s="141"/>
      <c r="GH70" s="141"/>
      <c r="GI70" s="141"/>
      <c r="GJ70" s="141"/>
      <c r="GK70" s="141"/>
      <c r="GL70" s="141"/>
      <c r="GM70" s="141"/>
      <c r="GN70" s="141"/>
      <c r="GO70" s="141"/>
      <c r="GP70" s="141"/>
      <c r="GQ70" s="141"/>
      <c r="GR70" s="141"/>
      <c r="GS70" s="141"/>
      <c r="GT70" s="141"/>
      <c r="GU70" s="141"/>
      <c r="GV70" s="141"/>
      <c r="GW70" s="141"/>
      <c r="GX70" s="141"/>
      <c r="GY70" s="141"/>
      <c r="GZ70" s="141"/>
      <c r="HA70" s="141"/>
      <c r="HB70" s="141"/>
      <c r="HC70" s="141"/>
      <c r="HD70" s="141"/>
      <c r="HE70" s="141"/>
      <c r="HF70" s="141"/>
      <c r="HG70" s="141"/>
      <c r="HH70" s="141"/>
      <c r="HI70" s="141"/>
      <c r="HJ70" s="141"/>
      <c r="HK70" s="141"/>
      <c r="HL70" s="141"/>
      <c r="HM70" s="141"/>
      <c r="HN70" s="141"/>
      <c r="HO70" s="141"/>
      <c r="HP70" s="141"/>
      <c r="HQ70" s="141"/>
      <c r="HR70" s="141"/>
      <c r="HS70" s="141"/>
      <c r="HT70" s="141"/>
      <c r="HU70" s="141"/>
      <c r="HV70" s="141"/>
      <c r="HW70" s="141"/>
      <c r="HX70" s="141"/>
      <c r="HY70" s="141"/>
      <c r="HZ70" s="141"/>
      <c r="IA70" s="141"/>
      <c r="IB70" s="141"/>
      <c r="IC70" s="141"/>
      <c r="ID70" s="141"/>
      <c r="IE70" s="141"/>
      <c r="IF70" s="141"/>
      <c r="IG70" s="141"/>
      <c r="IH70" s="141"/>
      <c r="II70" s="141"/>
      <c r="IJ70" s="141"/>
      <c r="IK70" s="141"/>
      <c r="IL70" s="141"/>
      <c r="IM70" s="141"/>
      <c r="IN70" s="141"/>
      <c r="IO70" s="141"/>
      <c r="IP70" s="141"/>
      <c r="IQ70" s="141"/>
      <c r="IR70" s="141"/>
      <c r="IS70" s="141"/>
      <c r="IT70" s="141"/>
      <c r="IU70" s="141"/>
      <c r="IV70" s="141"/>
      <c r="IW70" s="141"/>
    </row>
    <row r="71" customFormat="false" ht="12.75" hidden="false" customHeight="false" outlineLevel="0" collapsed="false">
      <c r="A71" s="141" t="n">
        <v>0.673337953940589</v>
      </c>
      <c r="B71" s="155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  <c r="BU71" s="141"/>
      <c r="BV71" s="141"/>
      <c r="BW71" s="141"/>
      <c r="BX71" s="141"/>
      <c r="BY71" s="141"/>
      <c r="BZ71" s="141"/>
      <c r="CA71" s="141"/>
      <c r="CB71" s="141"/>
      <c r="CC71" s="141"/>
      <c r="CD71" s="141"/>
      <c r="CE71" s="141"/>
      <c r="CF71" s="141"/>
      <c r="CG71" s="141"/>
      <c r="CH71" s="141"/>
      <c r="CI71" s="141"/>
      <c r="CJ71" s="141"/>
      <c r="CK71" s="141"/>
      <c r="CL71" s="141"/>
      <c r="CM71" s="141"/>
      <c r="CN71" s="141"/>
      <c r="CO71" s="141"/>
      <c r="CP71" s="141"/>
      <c r="CQ71" s="141"/>
      <c r="CR71" s="141"/>
      <c r="CS71" s="141"/>
      <c r="CT71" s="141"/>
      <c r="CU71" s="141"/>
      <c r="CV71" s="141"/>
      <c r="CW71" s="141"/>
      <c r="CX71" s="141"/>
      <c r="CY71" s="141"/>
      <c r="CZ71" s="141"/>
      <c r="DA71" s="141"/>
      <c r="DB71" s="141"/>
      <c r="DC71" s="141"/>
      <c r="DD71" s="141"/>
      <c r="DE71" s="141"/>
      <c r="DF71" s="141"/>
      <c r="DG71" s="141"/>
      <c r="DH71" s="141"/>
      <c r="DI71" s="141"/>
      <c r="DJ71" s="141"/>
      <c r="DK71" s="141"/>
      <c r="DL71" s="141"/>
      <c r="DM71" s="141"/>
      <c r="DN71" s="141"/>
      <c r="DO71" s="141"/>
      <c r="DP71" s="141"/>
      <c r="DQ71" s="141"/>
      <c r="DR71" s="141"/>
      <c r="DS71" s="141"/>
      <c r="DT71" s="141"/>
      <c r="DU71" s="141"/>
      <c r="DV71" s="141"/>
      <c r="DW71" s="141"/>
      <c r="DX71" s="141"/>
      <c r="DY71" s="141"/>
      <c r="DZ71" s="141"/>
      <c r="EA71" s="141"/>
      <c r="EB71" s="141"/>
      <c r="EC71" s="141"/>
      <c r="ED71" s="141"/>
      <c r="EE71" s="141"/>
      <c r="EF71" s="141"/>
      <c r="EG71" s="141"/>
      <c r="EH71" s="141"/>
      <c r="EI71" s="141"/>
      <c r="EJ71" s="141"/>
      <c r="EK71" s="141"/>
      <c r="EL71" s="141"/>
      <c r="EM71" s="141"/>
      <c r="EN71" s="141"/>
      <c r="EO71" s="141"/>
      <c r="EP71" s="141"/>
      <c r="EQ71" s="141"/>
      <c r="ER71" s="141"/>
      <c r="ES71" s="141"/>
      <c r="ET71" s="141"/>
      <c r="EU71" s="141"/>
      <c r="EV71" s="141"/>
      <c r="EW71" s="141"/>
      <c r="EX71" s="141"/>
      <c r="EY71" s="141"/>
      <c r="EZ71" s="141"/>
      <c r="FA71" s="141"/>
      <c r="FB71" s="141"/>
      <c r="FC71" s="141"/>
      <c r="FD71" s="141"/>
      <c r="FE71" s="141"/>
      <c r="FF71" s="141"/>
      <c r="FG71" s="141"/>
      <c r="FH71" s="141"/>
      <c r="FI71" s="141"/>
      <c r="FJ71" s="141"/>
      <c r="FK71" s="141"/>
      <c r="FL71" s="141"/>
      <c r="FM71" s="141"/>
      <c r="FN71" s="141"/>
      <c r="FO71" s="141"/>
      <c r="FP71" s="141"/>
      <c r="FQ71" s="141"/>
      <c r="FR71" s="141"/>
      <c r="FS71" s="141"/>
      <c r="FT71" s="141"/>
      <c r="FU71" s="141"/>
      <c r="FV71" s="141"/>
      <c r="FW71" s="141"/>
      <c r="FX71" s="141"/>
      <c r="FY71" s="141"/>
      <c r="FZ71" s="141"/>
      <c r="GA71" s="141"/>
      <c r="GB71" s="141"/>
      <c r="GC71" s="141"/>
      <c r="GD71" s="141"/>
      <c r="GE71" s="141"/>
      <c r="GF71" s="141"/>
      <c r="GG71" s="141"/>
      <c r="GH71" s="141"/>
      <c r="GI71" s="141"/>
      <c r="GJ71" s="141"/>
      <c r="GK71" s="141"/>
      <c r="GL71" s="141"/>
      <c r="GM71" s="141"/>
      <c r="GN71" s="141"/>
      <c r="GO71" s="141"/>
      <c r="GP71" s="141"/>
      <c r="GQ71" s="141"/>
      <c r="GR71" s="141"/>
      <c r="GS71" s="141"/>
      <c r="GT71" s="141"/>
      <c r="GU71" s="141"/>
      <c r="GV71" s="141"/>
      <c r="GW71" s="141"/>
      <c r="GX71" s="141"/>
      <c r="GY71" s="141"/>
      <c r="GZ71" s="141"/>
      <c r="HA71" s="141"/>
      <c r="HB71" s="141"/>
      <c r="HC71" s="141"/>
      <c r="HD71" s="141"/>
      <c r="HE71" s="141"/>
      <c r="HF71" s="141"/>
      <c r="HG71" s="141"/>
      <c r="HH71" s="141"/>
      <c r="HI71" s="141"/>
      <c r="HJ71" s="141"/>
      <c r="HK71" s="141"/>
      <c r="HL71" s="141"/>
      <c r="HM71" s="141"/>
      <c r="HN71" s="141"/>
      <c r="HO71" s="141"/>
      <c r="HP71" s="141"/>
      <c r="HQ71" s="141"/>
      <c r="HR71" s="141"/>
      <c r="HS71" s="141"/>
      <c r="HT71" s="141"/>
      <c r="HU71" s="141"/>
      <c r="HV71" s="141"/>
      <c r="HW71" s="141"/>
      <c r="HX71" s="141"/>
      <c r="HY71" s="141"/>
      <c r="HZ71" s="141"/>
      <c r="IA71" s="141"/>
      <c r="IB71" s="141"/>
      <c r="IC71" s="141"/>
      <c r="ID71" s="141"/>
      <c r="IE71" s="141"/>
      <c r="IF71" s="141"/>
      <c r="IG71" s="141"/>
      <c r="IH71" s="141"/>
      <c r="II71" s="141"/>
      <c r="IJ71" s="141"/>
      <c r="IK71" s="141"/>
      <c r="IL71" s="141"/>
      <c r="IM71" s="141"/>
      <c r="IN71" s="141"/>
      <c r="IO71" s="141"/>
      <c r="IP71" s="141"/>
      <c r="IQ71" s="141"/>
      <c r="IR71" s="141"/>
      <c r="IS71" s="141"/>
      <c r="IT71" s="141"/>
      <c r="IU71" s="141"/>
      <c r="IV71" s="141"/>
      <c r="IW71" s="141"/>
    </row>
    <row r="72" customFormat="false" ht="12.75" hidden="false" customHeight="false" outlineLevel="0" collapsed="false">
      <c r="A72" s="141" t="n">
        <v>0.669213012604158</v>
      </c>
      <c r="B72" s="155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1"/>
      <c r="CH72" s="141"/>
      <c r="CI72" s="141"/>
      <c r="CJ72" s="141"/>
      <c r="CK72" s="141"/>
      <c r="CL72" s="141"/>
      <c r="CM72" s="141"/>
      <c r="CN72" s="141"/>
      <c r="CO72" s="141"/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141"/>
      <c r="EE72" s="141"/>
      <c r="EF72" s="141"/>
      <c r="EG72" s="141"/>
      <c r="EH72" s="141"/>
      <c r="EI72" s="141"/>
      <c r="EJ72" s="141"/>
      <c r="EK72" s="141"/>
      <c r="EL72" s="141"/>
      <c r="EM72" s="141"/>
      <c r="EN72" s="141"/>
      <c r="EO72" s="141"/>
      <c r="EP72" s="141"/>
      <c r="EQ72" s="141"/>
      <c r="ER72" s="141"/>
      <c r="ES72" s="141"/>
      <c r="ET72" s="141"/>
      <c r="EU72" s="141"/>
      <c r="EV72" s="141"/>
      <c r="EW72" s="141"/>
      <c r="EX72" s="141"/>
      <c r="EY72" s="141"/>
      <c r="EZ72" s="141"/>
      <c r="FA72" s="141"/>
      <c r="FB72" s="141"/>
      <c r="FC72" s="141"/>
      <c r="FD72" s="141"/>
      <c r="FE72" s="141"/>
      <c r="FF72" s="141"/>
      <c r="FG72" s="141"/>
      <c r="FH72" s="141"/>
      <c r="FI72" s="141"/>
      <c r="FJ72" s="141"/>
      <c r="FK72" s="141"/>
      <c r="FL72" s="141"/>
      <c r="FM72" s="141"/>
      <c r="FN72" s="141"/>
      <c r="FO72" s="141"/>
      <c r="FP72" s="141"/>
      <c r="FQ72" s="141"/>
      <c r="FR72" s="141"/>
      <c r="FS72" s="141"/>
      <c r="FT72" s="141"/>
      <c r="FU72" s="141"/>
      <c r="FV72" s="141"/>
      <c r="FW72" s="141"/>
      <c r="FX72" s="141"/>
      <c r="FY72" s="141"/>
      <c r="FZ72" s="141"/>
      <c r="GA72" s="141"/>
      <c r="GB72" s="141"/>
      <c r="GC72" s="141"/>
      <c r="GD72" s="141"/>
      <c r="GE72" s="141"/>
      <c r="GF72" s="141"/>
      <c r="GG72" s="141"/>
      <c r="GH72" s="141"/>
      <c r="GI72" s="141"/>
      <c r="GJ72" s="141"/>
      <c r="GK72" s="141"/>
      <c r="GL72" s="141"/>
      <c r="GM72" s="141"/>
      <c r="GN72" s="141"/>
      <c r="GO72" s="141"/>
      <c r="GP72" s="141"/>
      <c r="GQ72" s="141"/>
      <c r="GR72" s="141"/>
      <c r="GS72" s="141"/>
      <c r="GT72" s="141"/>
      <c r="GU72" s="141"/>
      <c r="GV72" s="141"/>
      <c r="GW72" s="141"/>
      <c r="GX72" s="141"/>
      <c r="GY72" s="141"/>
      <c r="GZ72" s="141"/>
      <c r="HA72" s="141"/>
      <c r="HB72" s="141"/>
      <c r="HC72" s="141"/>
      <c r="HD72" s="141"/>
      <c r="HE72" s="141"/>
      <c r="HF72" s="141"/>
      <c r="HG72" s="141"/>
      <c r="HH72" s="141"/>
      <c r="HI72" s="141"/>
      <c r="HJ72" s="141"/>
      <c r="HK72" s="141"/>
      <c r="HL72" s="141"/>
      <c r="HM72" s="141"/>
      <c r="HN72" s="141"/>
      <c r="HO72" s="141"/>
      <c r="HP72" s="141"/>
      <c r="HQ72" s="141"/>
      <c r="HR72" s="141"/>
      <c r="HS72" s="141"/>
      <c r="HT72" s="141"/>
      <c r="HU72" s="141"/>
      <c r="HV72" s="141"/>
      <c r="HW72" s="141"/>
      <c r="HX72" s="141"/>
      <c r="HY72" s="141"/>
      <c r="HZ72" s="141"/>
      <c r="IA72" s="141"/>
      <c r="IB72" s="141"/>
      <c r="IC72" s="141"/>
      <c r="ID72" s="141"/>
      <c r="IE72" s="141"/>
      <c r="IF72" s="141"/>
      <c r="IG72" s="141"/>
      <c r="IH72" s="141"/>
      <c r="II72" s="141"/>
      <c r="IJ72" s="141"/>
      <c r="IK72" s="141"/>
      <c r="IL72" s="141"/>
      <c r="IM72" s="141"/>
      <c r="IN72" s="141"/>
      <c r="IO72" s="141"/>
      <c r="IP72" s="141"/>
      <c r="IQ72" s="141"/>
      <c r="IR72" s="141"/>
      <c r="IS72" s="141"/>
      <c r="IT72" s="141"/>
      <c r="IU72" s="141"/>
      <c r="IV72" s="141"/>
      <c r="IW72" s="141"/>
    </row>
    <row r="73" customFormat="false" ht="12.75" hidden="false" customHeight="false" outlineLevel="0" collapsed="false">
      <c r="A73" s="141" t="n">
        <v>0.665113169559567</v>
      </c>
      <c r="B73" s="155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  <c r="BU73" s="141"/>
      <c r="BV73" s="141"/>
      <c r="BW73" s="141"/>
      <c r="BX73" s="141"/>
      <c r="BY73" s="141"/>
      <c r="BZ73" s="141"/>
      <c r="CA73" s="141"/>
      <c r="CB73" s="141"/>
      <c r="CC73" s="141"/>
      <c r="CD73" s="141"/>
      <c r="CE73" s="141"/>
      <c r="CF73" s="141"/>
      <c r="CG73" s="141"/>
      <c r="CH73" s="141"/>
      <c r="CI73" s="141"/>
      <c r="CJ73" s="141"/>
      <c r="CK73" s="141"/>
      <c r="CL73" s="141"/>
      <c r="CM73" s="141"/>
      <c r="CN73" s="141"/>
      <c r="CO73" s="141"/>
      <c r="CP73" s="141"/>
      <c r="CQ73" s="141"/>
      <c r="CR73" s="141"/>
      <c r="CS73" s="141"/>
      <c r="CT73" s="141"/>
      <c r="CU73" s="141"/>
      <c r="CV73" s="141"/>
      <c r="CW73" s="141"/>
      <c r="CX73" s="141"/>
      <c r="CY73" s="141"/>
      <c r="CZ73" s="141"/>
      <c r="DA73" s="141"/>
      <c r="DB73" s="141"/>
      <c r="DC73" s="141"/>
      <c r="DD73" s="141"/>
      <c r="DE73" s="141"/>
      <c r="DF73" s="141"/>
      <c r="DG73" s="141"/>
      <c r="DH73" s="141"/>
      <c r="DI73" s="141"/>
      <c r="DJ73" s="141"/>
      <c r="DK73" s="141"/>
      <c r="DL73" s="141"/>
      <c r="DM73" s="141"/>
      <c r="DN73" s="141"/>
      <c r="DO73" s="141"/>
      <c r="DP73" s="141"/>
      <c r="DQ73" s="141"/>
      <c r="DR73" s="141"/>
      <c r="DS73" s="141"/>
      <c r="DT73" s="141"/>
      <c r="DU73" s="141"/>
      <c r="DV73" s="141"/>
      <c r="DW73" s="141"/>
      <c r="DX73" s="141"/>
      <c r="DY73" s="141"/>
      <c r="DZ73" s="141"/>
      <c r="EA73" s="141"/>
      <c r="EB73" s="141"/>
      <c r="EC73" s="141"/>
      <c r="ED73" s="141"/>
      <c r="EE73" s="141"/>
      <c r="EF73" s="141"/>
      <c r="EG73" s="141"/>
      <c r="EH73" s="141"/>
      <c r="EI73" s="141"/>
      <c r="EJ73" s="141"/>
      <c r="EK73" s="141"/>
      <c r="EL73" s="141"/>
      <c r="EM73" s="141"/>
      <c r="EN73" s="141"/>
      <c r="EO73" s="141"/>
      <c r="EP73" s="141"/>
      <c r="EQ73" s="141"/>
      <c r="ER73" s="141"/>
      <c r="ES73" s="141"/>
      <c r="ET73" s="141"/>
      <c r="EU73" s="141"/>
      <c r="EV73" s="141"/>
      <c r="EW73" s="141"/>
      <c r="EX73" s="141"/>
      <c r="EY73" s="141"/>
      <c r="EZ73" s="141"/>
      <c r="FA73" s="141"/>
      <c r="FB73" s="141"/>
      <c r="FC73" s="141"/>
      <c r="FD73" s="141"/>
      <c r="FE73" s="141"/>
      <c r="FF73" s="141"/>
      <c r="FG73" s="141"/>
      <c r="FH73" s="141"/>
      <c r="FI73" s="141"/>
      <c r="FJ73" s="141"/>
      <c r="FK73" s="141"/>
      <c r="FL73" s="141"/>
      <c r="FM73" s="141"/>
      <c r="FN73" s="141"/>
      <c r="FO73" s="141"/>
      <c r="FP73" s="141"/>
      <c r="FQ73" s="141"/>
      <c r="FR73" s="141"/>
      <c r="FS73" s="141"/>
      <c r="FT73" s="141"/>
      <c r="FU73" s="141"/>
      <c r="FV73" s="141"/>
      <c r="FW73" s="141"/>
      <c r="FX73" s="141"/>
      <c r="FY73" s="141"/>
      <c r="FZ73" s="141"/>
      <c r="GA73" s="141"/>
      <c r="GB73" s="141"/>
      <c r="GC73" s="141"/>
      <c r="GD73" s="141"/>
      <c r="GE73" s="141"/>
      <c r="GF73" s="141"/>
      <c r="GG73" s="141"/>
      <c r="GH73" s="141"/>
      <c r="GI73" s="141"/>
      <c r="GJ73" s="141"/>
      <c r="GK73" s="141"/>
      <c r="GL73" s="141"/>
      <c r="GM73" s="141"/>
      <c r="GN73" s="141"/>
      <c r="GO73" s="141"/>
      <c r="GP73" s="141"/>
      <c r="GQ73" s="141"/>
      <c r="GR73" s="141"/>
      <c r="GS73" s="141"/>
      <c r="GT73" s="141"/>
      <c r="GU73" s="141"/>
      <c r="GV73" s="141"/>
      <c r="GW73" s="141"/>
      <c r="GX73" s="141"/>
      <c r="GY73" s="141"/>
      <c r="GZ73" s="141"/>
      <c r="HA73" s="141"/>
      <c r="HB73" s="141"/>
      <c r="HC73" s="141"/>
      <c r="HD73" s="141"/>
      <c r="HE73" s="141"/>
      <c r="HF73" s="141"/>
      <c r="HG73" s="141"/>
      <c r="HH73" s="141"/>
      <c r="HI73" s="141"/>
      <c r="HJ73" s="141"/>
      <c r="HK73" s="141"/>
      <c r="HL73" s="141"/>
      <c r="HM73" s="141"/>
      <c r="HN73" s="141"/>
      <c r="HO73" s="141"/>
      <c r="HP73" s="141"/>
      <c r="HQ73" s="141"/>
      <c r="HR73" s="141"/>
      <c r="HS73" s="141"/>
      <c r="HT73" s="141"/>
      <c r="HU73" s="141"/>
      <c r="HV73" s="141"/>
      <c r="HW73" s="141"/>
      <c r="HX73" s="141"/>
      <c r="HY73" s="141"/>
      <c r="HZ73" s="141"/>
      <c r="IA73" s="141"/>
      <c r="IB73" s="141"/>
      <c r="IC73" s="141"/>
      <c r="ID73" s="141"/>
      <c r="IE73" s="141"/>
      <c r="IF73" s="141"/>
      <c r="IG73" s="141"/>
      <c r="IH73" s="141"/>
      <c r="II73" s="141"/>
      <c r="IJ73" s="141"/>
      <c r="IK73" s="141"/>
      <c r="IL73" s="141"/>
      <c r="IM73" s="141"/>
      <c r="IN73" s="141"/>
      <c r="IO73" s="141"/>
      <c r="IP73" s="141"/>
      <c r="IQ73" s="141"/>
      <c r="IR73" s="141"/>
      <c r="IS73" s="141"/>
      <c r="IT73" s="141"/>
      <c r="IU73" s="141"/>
      <c r="IV73" s="141"/>
      <c r="IW73" s="141"/>
    </row>
    <row r="74" customFormat="false" ht="12.75" hidden="false" customHeight="false" outlineLevel="0" collapsed="false">
      <c r="A74" s="141" t="n">
        <v>0.661431531874252</v>
      </c>
      <c r="B74" s="155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141"/>
      <c r="BR74" s="141"/>
      <c r="BS74" s="141"/>
      <c r="BT74" s="141"/>
      <c r="BU74" s="141"/>
      <c r="BV74" s="141"/>
      <c r="BW74" s="141"/>
      <c r="BX74" s="141"/>
      <c r="BY74" s="141"/>
      <c r="BZ74" s="141"/>
      <c r="CA74" s="141"/>
      <c r="CB74" s="141"/>
      <c r="CC74" s="141"/>
      <c r="CD74" s="141"/>
      <c r="CE74" s="141"/>
      <c r="CF74" s="141"/>
      <c r="CG74" s="141"/>
      <c r="CH74" s="141"/>
      <c r="CI74" s="141"/>
      <c r="CJ74" s="141"/>
      <c r="CK74" s="141"/>
      <c r="CL74" s="141"/>
      <c r="CM74" s="141"/>
      <c r="CN74" s="141"/>
      <c r="CO74" s="141"/>
      <c r="CP74" s="141"/>
      <c r="CQ74" s="141"/>
      <c r="CR74" s="141"/>
      <c r="CS74" s="141"/>
      <c r="CT74" s="141"/>
      <c r="CU74" s="141"/>
      <c r="CV74" s="141"/>
      <c r="CW74" s="141"/>
      <c r="CX74" s="141"/>
      <c r="CY74" s="141"/>
      <c r="CZ74" s="141"/>
      <c r="DA74" s="141"/>
      <c r="DB74" s="141"/>
      <c r="DC74" s="141"/>
      <c r="DD74" s="141"/>
      <c r="DE74" s="141"/>
      <c r="DF74" s="141"/>
      <c r="DG74" s="141"/>
      <c r="DH74" s="141"/>
      <c r="DI74" s="141"/>
      <c r="DJ74" s="141"/>
      <c r="DK74" s="141"/>
      <c r="DL74" s="141"/>
      <c r="DM74" s="141"/>
      <c r="DN74" s="141"/>
      <c r="DO74" s="141"/>
      <c r="DP74" s="141"/>
      <c r="DQ74" s="141"/>
      <c r="DR74" s="141"/>
      <c r="DS74" s="141"/>
      <c r="DT74" s="141"/>
      <c r="DU74" s="141"/>
      <c r="DV74" s="141"/>
      <c r="DW74" s="141"/>
      <c r="DX74" s="141"/>
      <c r="DY74" s="141"/>
      <c r="DZ74" s="141"/>
      <c r="EA74" s="141"/>
      <c r="EB74" s="141"/>
      <c r="EC74" s="141"/>
      <c r="ED74" s="141"/>
      <c r="EE74" s="141"/>
      <c r="EF74" s="141"/>
      <c r="EG74" s="141"/>
      <c r="EH74" s="141"/>
      <c r="EI74" s="141"/>
      <c r="EJ74" s="141"/>
      <c r="EK74" s="141"/>
      <c r="EL74" s="141"/>
      <c r="EM74" s="141"/>
      <c r="EN74" s="141"/>
      <c r="EO74" s="141"/>
      <c r="EP74" s="141"/>
      <c r="EQ74" s="141"/>
      <c r="ER74" s="141"/>
      <c r="ES74" s="141"/>
      <c r="ET74" s="141"/>
      <c r="EU74" s="141"/>
      <c r="EV74" s="141"/>
      <c r="EW74" s="141"/>
      <c r="EX74" s="141"/>
      <c r="EY74" s="141"/>
      <c r="EZ74" s="141"/>
      <c r="FA74" s="141"/>
      <c r="FB74" s="141"/>
      <c r="FC74" s="141"/>
      <c r="FD74" s="141"/>
      <c r="FE74" s="141"/>
      <c r="FF74" s="141"/>
      <c r="FG74" s="141"/>
      <c r="FH74" s="141"/>
      <c r="FI74" s="141"/>
      <c r="FJ74" s="141"/>
      <c r="FK74" s="141"/>
      <c r="FL74" s="141"/>
      <c r="FM74" s="141"/>
      <c r="FN74" s="141"/>
      <c r="FO74" s="141"/>
      <c r="FP74" s="141"/>
      <c r="FQ74" s="141"/>
      <c r="FR74" s="141"/>
      <c r="FS74" s="141"/>
      <c r="FT74" s="141"/>
      <c r="FU74" s="141"/>
      <c r="FV74" s="141"/>
      <c r="FW74" s="141"/>
      <c r="FX74" s="141"/>
      <c r="FY74" s="141"/>
      <c r="FZ74" s="141"/>
      <c r="GA74" s="141"/>
      <c r="GB74" s="141"/>
      <c r="GC74" s="141"/>
      <c r="GD74" s="141"/>
      <c r="GE74" s="141"/>
      <c r="GF74" s="141"/>
      <c r="GG74" s="141"/>
      <c r="GH74" s="141"/>
      <c r="GI74" s="141"/>
      <c r="GJ74" s="141"/>
      <c r="GK74" s="141"/>
      <c r="GL74" s="141"/>
      <c r="GM74" s="141"/>
      <c r="GN74" s="141"/>
      <c r="GO74" s="141"/>
      <c r="GP74" s="141"/>
      <c r="GQ74" s="141"/>
      <c r="GR74" s="141"/>
      <c r="GS74" s="141"/>
      <c r="GT74" s="141"/>
      <c r="GU74" s="141"/>
      <c r="GV74" s="141"/>
      <c r="GW74" s="141"/>
      <c r="GX74" s="141"/>
      <c r="GY74" s="141"/>
      <c r="GZ74" s="141"/>
      <c r="HA74" s="141"/>
      <c r="HB74" s="141"/>
      <c r="HC74" s="141"/>
      <c r="HD74" s="141"/>
      <c r="HE74" s="141"/>
      <c r="HF74" s="141"/>
      <c r="HG74" s="141"/>
      <c r="HH74" s="141"/>
      <c r="HI74" s="141"/>
      <c r="HJ74" s="141"/>
      <c r="HK74" s="141"/>
      <c r="HL74" s="141"/>
      <c r="HM74" s="141"/>
      <c r="HN74" s="141"/>
      <c r="HO74" s="141"/>
      <c r="HP74" s="141"/>
      <c r="HQ74" s="141"/>
      <c r="HR74" s="141"/>
      <c r="HS74" s="141"/>
      <c r="HT74" s="141"/>
      <c r="HU74" s="141"/>
      <c r="HV74" s="141"/>
      <c r="HW74" s="141"/>
      <c r="HX74" s="141"/>
      <c r="HY74" s="141"/>
      <c r="HZ74" s="141"/>
      <c r="IA74" s="141"/>
      <c r="IB74" s="141"/>
      <c r="IC74" s="141"/>
      <c r="ID74" s="141"/>
      <c r="IE74" s="141"/>
      <c r="IF74" s="141"/>
      <c r="IG74" s="141"/>
      <c r="IH74" s="141"/>
      <c r="II74" s="141"/>
      <c r="IJ74" s="141"/>
      <c r="IK74" s="141"/>
      <c r="IL74" s="141"/>
      <c r="IM74" s="141"/>
      <c r="IN74" s="141"/>
      <c r="IO74" s="141"/>
      <c r="IP74" s="141"/>
      <c r="IQ74" s="141"/>
      <c r="IR74" s="141"/>
      <c r="IS74" s="141"/>
      <c r="IT74" s="141"/>
      <c r="IU74" s="141"/>
      <c r="IV74" s="141"/>
      <c r="IW74" s="141"/>
    </row>
    <row r="75" customFormat="false" ht="12.75" hidden="false" customHeight="false" outlineLevel="0" collapsed="false">
      <c r="A75" s="141" t="n">
        <v>0.657379038325212</v>
      </c>
      <c r="B75" s="155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1"/>
      <c r="CH75" s="141"/>
      <c r="CI75" s="141"/>
      <c r="CJ75" s="141"/>
      <c r="CK75" s="141"/>
      <c r="CL75" s="141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1"/>
      <c r="FB75" s="141"/>
      <c r="FC75" s="141"/>
      <c r="FD75" s="141"/>
      <c r="FE75" s="141"/>
      <c r="FF75" s="141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1"/>
      <c r="HV75" s="141"/>
      <c r="HW75" s="141"/>
      <c r="HX75" s="141"/>
      <c r="HY75" s="141"/>
      <c r="HZ75" s="141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/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</row>
    <row r="76" customFormat="false" ht="12.75" hidden="false" customHeight="false" outlineLevel="0" collapsed="false">
      <c r="A76" s="141" t="n">
        <v>0.653480752001329</v>
      </c>
      <c r="B76" s="155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141"/>
      <c r="BR76" s="141"/>
      <c r="BS76" s="141"/>
      <c r="BT76" s="141"/>
      <c r="BU76" s="141"/>
      <c r="BV76" s="141"/>
      <c r="BW76" s="141"/>
      <c r="BX76" s="141"/>
      <c r="BY76" s="141"/>
      <c r="BZ76" s="141"/>
      <c r="CA76" s="141"/>
      <c r="CB76" s="141"/>
      <c r="CC76" s="141"/>
      <c r="CD76" s="141"/>
      <c r="CE76" s="141"/>
      <c r="CF76" s="141"/>
      <c r="CG76" s="141"/>
      <c r="CH76" s="141"/>
      <c r="CI76" s="141"/>
      <c r="CJ76" s="141"/>
      <c r="CK76" s="141"/>
      <c r="CL76" s="141"/>
      <c r="CM76" s="141"/>
      <c r="CN76" s="141"/>
      <c r="CO76" s="141"/>
      <c r="CP76" s="141"/>
      <c r="CQ76" s="141"/>
      <c r="CR76" s="141"/>
      <c r="CS76" s="141"/>
      <c r="CT76" s="141"/>
      <c r="CU76" s="141"/>
      <c r="CV76" s="141"/>
      <c r="CW76" s="141"/>
      <c r="CX76" s="141"/>
      <c r="CY76" s="141"/>
      <c r="CZ76" s="141"/>
      <c r="DA76" s="141"/>
      <c r="DB76" s="141"/>
      <c r="DC76" s="141"/>
      <c r="DD76" s="141"/>
      <c r="DE76" s="141"/>
      <c r="DF76" s="141"/>
      <c r="DG76" s="141"/>
      <c r="DH76" s="141"/>
      <c r="DI76" s="141"/>
      <c r="DJ76" s="141"/>
      <c r="DK76" s="141"/>
      <c r="DL76" s="141"/>
      <c r="DM76" s="141"/>
      <c r="DN76" s="141"/>
      <c r="DO76" s="141"/>
      <c r="DP76" s="141"/>
      <c r="DQ76" s="141"/>
      <c r="DR76" s="141"/>
      <c r="DS76" s="141"/>
      <c r="DT76" s="141"/>
      <c r="DU76" s="141"/>
      <c r="DV76" s="141"/>
      <c r="DW76" s="141"/>
      <c r="DX76" s="141"/>
      <c r="DY76" s="141"/>
      <c r="DZ76" s="141"/>
      <c r="EA76" s="141"/>
      <c r="EB76" s="141"/>
      <c r="EC76" s="141"/>
      <c r="ED76" s="141"/>
      <c r="EE76" s="141"/>
      <c r="EF76" s="141"/>
      <c r="EG76" s="141"/>
      <c r="EH76" s="141"/>
      <c r="EI76" s="141"/>
      <c r="EJ76" s="141"/>
      <c r="EK76" s="141"/>
      <c r="EL76" s="141"/>
      <c r="EM76" s="141"/>
      <c r="EN76" s="141"/>
      <c r="EO76" s="141"/>
      <c r="EP76" s="141"/>
      <c r="EQ76" s="141"/>
      <c r="ER76" s="141"/>
      <c r="ES76" s="141"/>
      <c r="ET76" s="141"/>
      <c r="EU76" s="141"/>
      <c r="EV76" s="141"/>
      <c r="EW76" s="141"/>
      <c r="EX76" s="141"/>
      <c r="EY76" s="141"/>
      <c r="EZ76" s="141"/>
      <c r="FA76" s="141"/>
      <c r="FB76" s="141"/>
      <c r="FC76" s="141"/>
      <c r="FD76" s="141"/>
      <c r="FE76" s="141"/>
      <c r="FF76" s="141"/>
      <c r="FG76" s="141"/>
      <c r="FH76" s="141"/>
      <c r="FI76" s="141"/>
      <c r="FJ76" s="141"/>
      <c r="FK76" s="141"/>
      <c r="FL76" s="141"/>
      <c r="FM76" s="141"/>
      <c r="FN76" s="141"/>
      <c r="FO76" s="141"/>
      <c r="FP76" s="141"/>
      <c r="FQ76" s="141"/>
      <c r="FR76" s="141"/>
      <c r="FS76" s="141"/>
      <c r="FT76" s="141"/>
      <c r="FU76" s="141"/>
      <c r="FV76" s="141"/>
      <c r="FW76" s="141"/>
      <c r="FX76" s="141"/>
      <c r="FY76" s="141"/>
      <c r="FZ76" s="141"/>
      <c r="GA76" s="141"/>
      <c r="GB76" s="141"/>
      <c r="GC76" s="141"/>
      <c r="GD76" s="141"/>
      <c r="GE76" s="141"/>
      <c r="GF76" s="141"/>
      <c r="GG76" s="141"/>
      <c r="GH76" s="141"/>
      <c r="GI76" s="141"/>
      <c r="GJ76" s="141"/>
      <c r="GK76" s="141"/>
      <c r="GL76" s="141"/>
      <c r="GM76" s="141"/>
      <c r="GN76" s="141"/>
      <c r="GO76" s="141"/>
      <c r="GP76" s="141"/>
      <c r="GQ76" s="141"/>
      <c r="GR76" s="141"/>
      <c r="GS76" s="141"/>
      <c r="GT76" s="141"/>
      <c r="GU76" s="141"/>
      <c r="GV76" s="141"/>
      <c r="GW76" s="141"/>
      <c r="GX76" s="141"/>
      <c r="GY76" s="141"/>
      <c r="GZ76" s="141"/>
      <c r="HA76" s="141"/>
      <c r="HB76" s="141"/>
      <c r="HC76" s="141"/>
      <c r="HD76" s="141"/>
      <c r="HE76" s="141"/>
      <c r="HF76" s="141"/>
      <c r="HG76" s="141"/>
      <c r="HH76" s="141"/>
      <c r="HI76" s="141"/>
      <c r="HJ76" s="141"/>
      <c r="HK76" s="141"/>
      <c r="HL76" s="141"/>
      <c r="HM76" s="141"/>
      <c r="HN76" s="141"/>
      <c r="HO76" s="141"/>
      <c r="HP76" s="141"/>
      <c r="HQ76" s="141"/>
      <c r="HR76" s="141"/>
      <c r="HS76" s="141"/>
      <c r="HT76" s="141"/>
      <c r="HU76" s="141"/>
      <c r="HV76" s="141"/>
      <c r="HW76" s="141"/>
      <c r="HX76" s="141"/>
      <c r="HY76" s="141"/>
      <c r="HZ76" s="141"/>
      <c r="IA76" s="141"/>
      <c r="IB76" s="141"/>
      <c r="IC76" s="141"/>
      <c r="ID76" s="141"/>
      <c r="IE76" s="141"/>
      <c r="IF76" s="141"/>
      <c r="IG76" s="141"/>
      <c r="IH76" s="141"/>
      <c r="II76" s="141"/>
      <c r="IJ76" s="141"/>
      <c r="IK76" s="141"/>
      <c r="IL76" s="141"/>
      <c r="IM76" s="141"/>
      <c r="IN76" s="141"/>
      <c r="IO76" s="141"/>
      <c r="IP76" s="141"/>
      <c r="IQ76" s="141"/>
      <c r="IR76" s="141"/>
      <c r="IS76" s="141"/>
      <c r="IT76" s="141"/>
      <c r="IU76" s="141"/>
      <c r="IV76" s="141"/>
      <c r="IW76" s="141"/>
    </row>
    <row r="77" customFormat="false" ht="12.75" hidden="false" customHeight="false" outlineLevel="0" collapsed="false">
      <c r="A77" s="141" t="n">
        <v>0.649476642087682</v>
      </c>
      <c r="B77" s="155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  <c r="BU77" s="141"/>
      <c r="BV77" s="141"/>
      <c r="BW77" s="141"/>
      <c r="BX77" s="141"/>
      <c r="BY77" s="141"/>
      <c r="BZ77" s="141"/>
      <c r="CA77" s="141"/>
      <c r="CB77" s="141"/>
      <c r="CC77" s="141"/>
      <c r="CD77" s="141"/>
      <c r="CE77" s="141"/>
      <c r="CF77" s="141"/>
      <c r="CG77" s="141"/>
      <c r="CH77" s="141"/>
      <c r="CI77" s="141"/>
      <c r="CJ77" s="141"/>
      <c r="CK77" s="141"/>
      <c r="CL77" s="141"/>
      <c r="CM77" s="141"/>
      <c r="CN77" s="141"/>
      <c r="CO77" s="141"/>
      <c r="CP77" s="141"/>
      <c r="CQ77" s="141"/>
      <c r="CR77" s="141"/>
      <c r="CS77" s="141"/>
      <c r="CT77" s="141"/>
      <c r="CU77" s="141"/>
      <c r="CV77" s="141"/>
      <c r="CW77" s="141"/>
      <c r="CX77" s="141"/>
      <c r="CY77" s="141"/>
      <c r="CZ77" s="141"/>
      <c r="DA77" s="141"/>
      <c r="DB77" s="141"/>
      <c r="DC77" s="141"/>
      <c r="DD77" s="141"/>
      <c r="DE77" s="141"/>
      <c r="DF77" s="141"/>
      <c r="DG77" s="141"/>
      <c r="DH77" s="141"/>
      <c r="DI77" s="141"/>
      <c r="DJ77" s="141"/>
      <c r="DK77" s="141"/>
      <c r="DL77" s="141"/>
      <c r="DM77" s="141"/>
      <c r="DN77" s="141"/>
      <c r="DO77" s="141"/>
      <c r="DP77" s="141"/>
      <c r="DQ77" s="141"/>
      <c r="DR77" s="141"/>
      <c r="DS77" s="141"/>
      <c r="DT77" s="141"/>
      <c r="DU77" s="141"/>
      <c r="DV77" s="141"/>
      <c r="DW77" s="141"/>
      <c r="DX77" s="141"/>
      <c r="DY77" s="141"/>
      <c r="DZ77" s="141"/>
      <c r="EA77" s="141"/>
      <c r="EB77" s="141"/>
      <c r="EC77" s="141"/>
      <c r="ED77" s="141"/>
      <c r="EE77" s="141"/>
      <c r="EF77" s="141"/>
      <c r="EG77" s="141"/>
      <c r="EH77" s="141"/>
      <c r="EI77" s="141"/>
      <c r="EJ77" s="141"/>
      <c r="EK77" s="141"/>
      <c r="EL77" s="141"/>
      <c r="EM77" s="141"/>
      <c r="EN77" s="141"/>
      <c r="EO77" s="141"/>
      <c r="EP77" s="141"/>
      <c r="EQ77" s="141"/>
      <c r="ER77" s="141"/>
      <c r="ES77" s="141"/>
      <c r="ET77" s="141"/>
      <c r="EU77" s="141"/>
      <c r="EV77" s="141"/>
      <c r="EW77" s="141"/>
      <c r="EX77" s="141"/>
      <c r="EY77" s="141"/>
      <c r="EZ77" s="141"/>
      <c r="FA77" s="141"/>
      <c r="FB77" s="141"/>
      <c r="FC77" s="141"/>
      <c r="FD77" s="141"/>
      <c r="FE77" s="141"/>
      <c r="FF77" s="141"/>
      <c r="FG77" s="141"/>
      <c r="FH77" s="141"/>
      <c r="FI77" s="141"/>
      <c r="FJ77" s="141"/>
      <c r="FK77" s="141"/>
      <c r="FL77" s="141"/>
      <c r="FM77" s="141"/>
      <c r="FN77" s="141"/>
      <c r="FO77" s="141"/>
      <c r="FP77" s="141"/>
      <c r="FQ77" s="141"/>
      <c r="FR77" s="141"/>
      <c r="FS77" s="141"/>
      <c r="FT77" s="141"/>
      <c r="FU77" s="141"/>
      <c r="FV77" s="141"/>
      <c r="FW77" s="141"/>
      <c r="FX77" s="141"/>
      <c r="FY77" s="141"/>
      <c r="FZ77" s="141"/>
      <c r="GA77" s="141"/>
      <c r="GB77" s="141"/>
      <c r="GC77" s="141"/>
      <c r="GD77" s="141"/>
      <c r="GE77" s="141"/>
      <c r="GF77" s="141"/>
      <c r="GG77" s="141"/>
      <c r="GH77" s="141"/>
      <c r="GI77" s="141"/>
      <c r="GJ77" s="141"/>
      <c r="GK77" s="141"/>
      <c r="GL77" s="141"/>
      <c r="GM77" s="141"/>
      <c r="GN77" s="141"/>
      <c r="GO77" s="141"/>
      <c r="GP77" s="141"/>
      <c r="GQ77" s="141"/>
      <c r="GR77" s="141"/>
      <c r="GS77" s="141"/>
      <c r="GT77" s="141"/>
      <c r="GU77" s="141"/>
      <c r="GV77" s="141"/>
      <c r="GW77" s="141"/>
      <c r="GX77" s="141"/>
      <c r="GY77" s="141"/>
      <c r="GZ77" s="141"/>
      <c r="HA77" s="141"/>
      <c r="HB77" s="141"/>
      <c r="HC77" s="141"/>
      <c r="HD77" s="141"/>
      <c r="HE77" s="141"/>
      <c r="HF77" s="141"/>
      <c r="HG77" s="141"/>
      <c r="HH77" s="141"/>
      <c r="HI77" s="141"/>
      <c r="HJ77" s="141"/>
      <c r="HK77" s="141"/>
      <c r="HL77" s="141"/>
      <c r="HM77" s="141"/>
      <c r="HN77" s="141"/>
      <c r="HO77" s="141"/>
      <c r="HP77" s="141"/>
      <c r="HQ77" s="141"/>
      <c r="HR77" s="141"/>
      <c r="HS77" s="141"/>
      <c r="HT77" s="141"/>
      <c r="HU77" s="141"/>
      <c r="HV77" s="141"/>
      <c r="HW77" s="141"/>
      <c r="HX77" s="141"/>
      <c r="HY77" s="141"/>
      <c r="HZ77" s="141"/>
      <c r="IA77" s="141"/>
      <c r="IB77" s="141"/>
      <c r="IC77" s="141"/>
      <c r="ID77" s="141"/>
      <c r="IE77" s="141"/>
      <c r="IF77" s="141"/>
      <c r="IG77" s="141"/>
      <c r="IH77" s="141"/>
      <c r="II77" s="141"/>
      <c r="IJ77" s="141"/>
      <c r="IK77" s="141"/>
      <c r="IL77" s="141"/>
      <c r="IM77" s="141"/>
      <c r="IN77" s="141"/>
      <c r="IO77" s="141"/>
      <c r="IP77" s="141"/>
      <c r="IQ77" s="141"/>
      <c r="IR77" s="141"/>
      <c r="IS77" s="141"/>
      <c r="IT77" s="141"/>
      <c r="IU77" s="141"/>
      <c r="IV77" s="141"/>
      <c r="IW77" s="141"/>
    </row>
    <row r="78" customFormat="false" ht="12.75" hidden="false" customHeight="false" outlineLevel="0" collapsed="false">
      <c r="A78" s="141" t="n">
        <v>0.645624900221169</v>
      </c>
      <c r="B78" s="155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141"/>
      <c r="BR78" s="141"/>
      <c r="BS78" s="141"/>
      <c r="BT78" s="141"/>
      <c r="BU78" s="141"/>
      <c r="BV78" s="141"/>
      <c r="BW78" s="141"/>
      <c r="BX78" s="141"/>
      <c r="BY78" s="141"/>
      <c r="BZ78" s="141"/>
      <c r="CA78" s="141"/>
      <c r="CB78" s="141"/>
      <c r="CC78" s="141"/>
      <c r="CD78" s="141"/>
      <c r="CE78" s="141"/>
      <c r="CF78" s="141"/>
      <c r="CG78" s="141"/>
      <c r="CH78" s="141"/>
      <c r="CI78" s="141"/>
      <c r="CJ78" s="141"/>
      <c r="CK78" s="141"/>
      <c r="CL78" s="141"/>
      <c r="CM78" s="141"/>
      <c r="CN78" s="141"/>
      <c r="CO78" s="141"/>
      <c r="CP78" s="141"/>
      <c r="CQ78" s="141"/>
      <c r="CR78" s="141"/>
      <c r="CS78" s="141"/>
      <c r="CT78" s="141"/>
      <c r="CU78" s="141"/>
      <c r="CV78" s="141"/>
      <c r="CW78" s="141"/>
      <c r="CX78" s="141"/>
      <c r="CY78" s="141"/>
      <c r="CZ78" s="141"/>
      <c r="DA78" s="141"/>
      <c r="DB78" s="141"/>
      <c r="DC78" s="141"/>
      <c r="DD78" s="141"/>
      <c r="DE78" s="141"/>
      <c r="DF78" s="141"/>
      <c r="DG78" s="141"/>
      <c r="DH78" s="141"/>
      <c r="DI78" s="141"/>
      <c r="DJ78" s="141"/>
      <c r="DK78" s="141"/>
      <c r="DL78" s="141"/>
      <c r="DM78" s="141"/>
      <c r="DN78" s="141"/>
      <c r="DO78" s="141"/>
      <c r="DP78" s="141"/>
      <c r="DQ78" s="141"/>
      <c r="DR78" s="141"/>
      <c r="DS78" s="141"/>
      <c r="DT78" s="141"/>
      <c r="DU78" s="141"/>
      <c r="DV78" s="141"/>
      <c r="DW78" s="141"/>
      <c r="DX78" s="141"/>
      <c r="DY78" s="141"/>
      <c r="DZ78" s="141"/>
      <c r="EA78" s="141"/>
      <c r="EB78" s="141"/>
      <c r="EC78" s="141"/>
      <c r="ED78" s="141"/>
      <c r="EE78" s="141"/>
      <c r="EF78" s="141"/>
      <c r="EG78" s="141"/>
      <c r="EH78" s="141"/>
      <c r="EI78" s="141"/>
      <c r="EJ78" s="141"/>
      <c r="EK78" s="141"/>
      <c r="EL78" s="141"/>
      <c r="EM78" s="141"/>
      <c r="EN78" s="141"/>
      <c r="EO78" s="141"/>
      <c r="EP78" s="141"/>
      <c r="EQ78" s="141"/>
      <c r="ER78" s="141"/>
      <c r="ES78" s="141"/>
      <c r="ET78" s="141"/>
      <c r="EU78" s="141"/>
      <c r="EV78" s="141"/>
      <c r="EW78" s="141"/>
      <c r="EX78" s="141"/>
      <c r="EY78" s="141"/>
      <c r="EZ78" s="141"/>
      <c r="FA78" s="141"/>
      <c r="FB78" s="141"/>
      <c r="FC78" s="141"/>
      <c r="FD78" s="141"/>
      <c r="FE78" s="141"/>
      <c r="FF78" s="141"/>
      <c r="FG78" s="141"/>
      <c r="FH78" s="141"/>
      <c r="FI78" s="141"/>
      <c r="FJ78" s="141"/>
      <c r="FK78" s="141"/>
      <c r="FL78" s="141"/>
      <c r="FM78" s="141"/>
      <c r="FN78" s="141"/>
      <c r="FO78" s="141"/>
      <c r="FP78" s="141"/>
      <c r="FQ78" s="141"/>
      <c r="FR78" s="141"/>
      <c r="FS78" s="141"/>
      <c r="FT78" s="141"/>
      <c r="FU78" s="141"/>
      <c r="FV78" s="141"/>
      <c r="FW78" s="141"/>
      <c r="FX78" s="141"/>
      <c r="FY78" s="141"/>
      <c r="FZ78" s="141"/>
      <c r="GA78" s="141"/>
      <c r="GB78" s="141"/>
      <c r="GC78" s="141"/>
      <c r="GD78" s="141"/>
      <c r="GE78" s="141"/>
      <c r="GF78" s="141"/>
      <c r="GG78" s="141"/>
      <c r="GH78" s="141"/>
      <c r="GI78" s="141"/>
      <c r="GJ78" s="141"/>
      <c r="GK78" s="141"/>
      <c r="GL78" s="141"/>
      <c r="GM78" s="141"/>
      <c r="GN78" s="141"/>
      <c r="GO78" s="141"/>
      <c r="GP78" s="141"/>
      <c r="GQ78" s="141"/>
      <c r="GR78" s="141"/>
      <c r="GS78" s="141"/>
      <c r="GT78" s="141"/>
      <c r="GU78" s="141"/>
      <c r="GV78" s="141"/>
      <c r="GW78" s="141"/>
      <c r="GX78" s="141"/>
      <c r="GY78" s="141"/>
      <c r="GZ78" s="141"/>
      <c r="HA78" s="141"/>
      <c r="HB78" s="141"/>
      <c r="HC78" s="141"/>
      <c r="HD78" s="141"/>
      <c r="HE78" s="141"/>
      <c r="HF78" s="141"/>
      <c r="HG78" s="141"/>
      <c r="HH78" s="141"/>
      <c r="HI78" s="141"/>
      <c r="HJ78" s="141"/>
      <c r="HK78" s="141"/>
      <c r="HL78" s="141"/>
      <c r="HM78" s="141"/>
      <c r="HN78" s="141"/>
      <c r="HO78" s="141"/>
      <c r="HP78" s="141"/>
      <c r="HQ78" s="141"/>
      <c r="HR78" s="141"/>
      <c r="HS78" s="141"/>
      <c r="HT78" s="141"/>
      <c r="HU78" s="141"/>
      <c r="HV78" s="141"/>
      <c r="HW78" s="141"/>
      <c r="HX78" s="141"/>
      <c r="HY78" s="141"/>
      <c r="HZ78" s="141"/>
      <c r="IA78" s="141"/>
      <c r="IB78" s="141"/>
      <c r="IC78" s="141"/>
      <c r="ID78" s="141"/>
      <c r="IE78" s="141"/>
      <c r="IF78" s="141"/>
      <c r="IG78" s="141"/>
      <c r="IH78" s="141"/>
      <c r="II78" s="141"/>
      <c r="IJ78" s="141"/>
      <c r="IK78" s="141"/>
      <c r="IL78" s="141"/>
      <c r="IM78" s="141"/>
      <c r="IN78" s="141"/>
      <c r="IO78" s="141"/>
      <c r="IP78" s="141"/>
      <c r="IQ78" s="141"/>
      <c r="IR78" s="141"/>
      <c r="IS78" s="141"/>
      <c r="IT78" s="141"/>
      <c r="IU78" s="141"/>
      <c r="IV78" s="141"/>
      <c r="IW78" s="141"/>
    </row>
    <row r="79" customFormat="false" ht="12.75" hidden="false" customHeight="false" outlineLevel="0" collapsed="false">
      <c r="A79" s="141" t="n">
        <v>0.641668600258501</v>
      </c>
      <c r="B79" s="155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  <c r="CB79" s="141"/>
      <c r="CC79" s="141"/>
      <c r="CD79" s="141"/>
      <c r="CE79" s="141"/>
      <c r="CF79" s="141"/>
      <c r="CG79" s="141"/>
      <c r="CH79" s="141"/>
      <c r="CI79" s="141"/>
      <c r="CJ79" s="141"/>
      <c r="CK79" s="141"/>
      <c r="CL79" s="141"/>
      <c r="CM79" s="141"/>
      <c r="CN79" s="141"/>
      <c r="CO79" s="141"/>
      <c r="CP79" s="141"/>
      <c r="CQ79" s="141"/>
      <c r="CR79" s="141"/>
      <c r="CS79" s="141"/>
      <c r="CT79" s="141"/>
      <c r="CU79" s="141"/>
      <c r="CV79" s="141"/>
      <c r="CW79" s="141"/>
      <c r="CX79" s="141"/>
      <c r="CY79" s="141"/>
      <c r="CZ79" s="141"/>
      <c r="DA79" s="141"/>
      <c r="DB79" s="141"/>
      <c r="DC79" s="141"/>
      <c r="DD79" s="141"/>
      <c r="DE79" s="141"/>
      <c r="DF79" s="141"/>
      <c r="DG79" s="141"/>
      <c r="DH79" s="141"/>
      <c r="DI79" s="141"/>
      <c r="DJ79" s="141"/>
      <c r="DK79" s="141"/>
      <c r="DL79" s="141"/>
      <c r="DM79" s="141"/>
      <c r="DN79" s="141"/>
      <c r="DO79" s="141"/>
      <c r="DP79" s="141"/>
      <c r="DQ79" s="141"/>
      <c r="DR79" s="141"/>
      <c r="DS79" s="141"/>
      <c r="DT79" s="141"/>
      <c r="DU79" s="141"/>
      <c r="DV79" s="141"/>
      <c r="DW79" s="141"/>
      <c r="DX79" s="141"/>
      <c r="DY79" s="141"/>
      <c r="DZ79" s="141"/>
      <c r="EA79" s="141"/>
      <c r="EB79" s="141"/>
      <c r="EC79" s="141"/>
      <c r="ED79" s="141"/>
      <c r="EE79" s="141"/>
      <c r="EF79" s="141"/>
      <c r="EG79" s="141"/>
      <c r="EH79" s="141"/>
      <c r="EI79" s="141"/>
      <c r="EJ79" s="141"/>
      <c r="EK79" s="141"/>
      <c r="EL79" s="141"/>
      <c r="EM79" s="141"/>
      <c r="EN79" s="141"/>
      <c r="EO79" s="141"/>
      <c r="EP79" s="141"/>
      <c r="EQ79" s="141"/>
      <c r="ER79" s="141"/>
      <c r="ES79" s="141"/>
      <c r="ET79" s="141"/>
      <c r="EU79" s="141"/>
      <c r="EV79" s="141"/>
      <c r="EW79" s="141"/>
      <c r="EX79" s="141"/>
      <c r="EY79" s="141"/>
      <c r="EZ79" s="141"/>
      <c r="FA79" s="141"/>
      <c r="FB79" s="141"/>
      <c r="FC79" s="141"/>
      <c r="FD79" s="141"/>
      <c r="FE79" s="141"/>
      <c r="FF79" s="141"/>
      <c r="FG79" s="141"/>
      <c r="FH79" s="141"/>
      <c r="FI79" s="141"/>
      <c r="FJ79" s="141"/>
      <c r="FK79" s="141"/>
      <c r="FL79" s="141"/>
      <c r="FM79" s="141"/>
      <c r="FN79" s="141"/>
      <c r="FO79" s="141"/>
      <c r="FP79" s="141"/>
      <c r="FQ79" s="141"/>
      <c r="FR79" s="141"/>
      <c r="FS79" s="141"/>
      <c r="FT79" s="141"/>
      <c r="FU79" s="141"/>
      <c r="FV79" s="141"/>
      <c r="FW79" s="141"/>
      <c r="FX79" s="141"/>
      <c r="FY79" s="141"/>
      <c r="FZ79" s="141"/>
      <c r="GA79" s="141"/>
      <c r="GB79" s="141"/>
      <c r="GC79" s="141"/>
      <c r="GD79" s="141"/>
      <c r="GE79" s="141"/>
      <c r="GF79" s="141"/>
      <c r="GG79" s="141"/>
      <c r="GH79" s="141"/>
      <c r="GI79" s="141"/>
      <c r="GJ79" s="141"/>
      <c r="GK79" s="141"/>
      <c r="GL79" s="141"/>
      <c r="GM79" s="141"/>
      <c r="GN79" s="141"/>
      <c r="GO79" s="141"/>
      <c r="GP79" s="141"/>
      <c r="GQ79" s="141"/>
      <c r="GR79" s="141"/>
      <c r="GS79" s="141"/>
      <c r="GT79" s="141"/>
      <c r="GU79" s="141"/>
      <c r="GV79" s="141"/>
      <c r="GW79" s="141"/>
      <c r="GX79" s="141"/>
      <c r="GY79" s="141"/>
      <c r="GZ79" s="141"/>
      <c r="HA79" s="141"/>
      <c r="HB79" s="141"/>
      <c r="HC79" s="141"/>
      <c r="HD79" s="141"/>
      <c r="HE79" s="141"/>
      <c r="HF79" s="141"/>
      <c r="HG79" s="141"/>
      <c r="HH79" s="141"/>
      <c r="HI79" s="141"/>
      <c r="HJ79" s="141"/>
      <c r="HK79" s="141"/>
      <c r="HL79" s="141"/>
      <c r="HM79" s="141"/>
      <c r="HN79" s="141"/>
      <c r="HO79" s="141"/>
      <c r="HP79" s="141"/>
      <c r="HQ79" s="141"/>
      <c r="HR79" s="141"/>
      <c r="HS79" s="141"/>
      <c r="HT79" s="141"/>
      <c r="HU79" s="141"/>
      <c r="HV79" s="141"/>
      <c r="HW79" s="141"/>
      <c r="HX79" s="141"/>
      <c r="HY79" s="141"/>
      <c r="HZ79" s="141"/>
      <c r="IA79" s="141"/>
      <c r="IB79" s="141"/>
      <c r="IC79" s="141"/>
      <c r="ID79" s="141"/>
      <c r="IE79" s="141"/>
      <c r="IF79" s="141"/>
      <c r="IG79" s="141"/>
      <c r="IH79" s="141"/>
      <c r="II79" s="141"/>
      <c r="IJ79" s="141"/>
      <c r="IK79" s="141"/>
      <c r="IL79" s="141"/>
      <c r="IM79" s="141"/>
      <c r="IN79" s="141"/>
      <c r="IO79" s="141"/>
      <c r="IP79" s="141"/>
      <c r="IQ79" s="141"/>
      <c r="IR79" s="141"/>
      <c r="IS79" s="141"/>
      <c r="IT79" s="141"/>
      <c r="IU79" s="141"/>
      <c r="IV79" s="141"/>
      <c r="IW79" s="141"/>
    </row>
    <row r="80" customFormat="false" ht="12.75" hidden="false" customHeight="false" outlineLevel="0" collapsed="false">
      <c r="A80" s="141" t="n">
        <v>0.637736379470141</v>
      </c>
      <c r="B80" s="155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  <c r="CB80" s="141"/>
      <c r="CC80" s="141"/>
      <c r="CD80" s="141"/>
      <c r="CE80" s="141"/>
      <c r="CF80" s="141"/>
      <c r="CG80" s="141"/>
      <c r="CH80" s="141"/>
      <c r="CI80" s="141"/>
      <c r="CJ80" s="141"/>
      <c r="CK80" s="141"/>
      <c r="CL80" s="141"/>
      <c r="CM80" s="141"/>
      <c r="CN80" s="141"/>
      <c r="CO80" s="141"/>
      <c r="CP80" s="141"/>
      <c r="CQ80" s="141"/>
      <c r="CR80" s="141"/>
      <c r="CS80" s="141"/>
      <c r="CT80" s="141"/>
      <c r="CU80" s="141"/>
      <c r="CV80" s="141"/>
      <c r="CW80" s="141"/>
      <c r="CX80" s="141"/>
      <c r="CY80" s="141"/>
      <c r="CZ80" s="141"/>
      <c r="DA80" s="141"/>
      <c r="DB80" s="141"/>
      <c r="DC80" s="141"/>
      <c r="DD80" s="141"/>
      <c r="DE80" s="141"/>
      <c r="DF80" s="141"/>
      <c r="DG80" s="141"/>
      <c r="DH80" s="141"/>
      <c r="DI80" s="141"/>
      <c r="DJ80" s="141"/>
      <c r="DK80" s="141"/>
      <c r="DL80" s="141"/>
      <c r="DM80" s="141"/>
      <c r="DN80" s="141"/>
      <c r="DO80" s="141"/>
      <c r="DP80" s="141"/>
      <c r="DQ80" s="141"/>
      <c r="DR80" s="141"/>
      <c r="DS80" s="141"/>
      <c r="DT80" s="141"/>
      <c r="DU80" s="141"/>
      <c r="DV80" s="141"/>
      <c r="DW80" s="141"/>
      <c r="DX80" s="141"/>
      <c r="DY80" s="141"/>
      <c r="DZ80" s="141"/>
      <c r="EA80" s="141"/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  <c r="EN80" s="141"/>
      <c r="EO80" s="141"/>
      <c r="EP80" s="141"/>
      <c r="EQ80" s="141"/>
      <c r="ER80" s="141"/>
      <c r="ES80" s="141"/>
      <c r="ET80" s="141"/>
      <c r="EU80" s="141"/>
      <c r="EV80" s="141"/>
      <c r="EW80" s="141"/>
      <c r="EX80" s="141"/>
      <c r="EY80" s="141"/>
      <c r="EZ80" s="141"/>
      <c r="FA80" s="141"/>
      <c r="FB80" s="141"/>
      <c r="FC80" s="141"/>
      <c r="FD80" s="141"/>
      <c r="FE80" s="141"/>
      <c r="FF80" s="141"/>
      <c r="FG80" s="141"/>
      <c r="FH80" s="141"/>
      <c r="FI80" s="141"/>
      <c r="FJ80" s="141"/>
      <c r="FK80" s="141"/>
      <c r="FL80" s="141"/>
      <c r="FM80" s="141"/>
      <c r="FN80" s="141"/>
      <c r="FO80" s="141"/>
      <c r="FP80" s="141"/>
      <c r="FQ80" s="141"/>
      <c r="FR80" s="141"/>
      <c r="FS80" s="141"/>
      <c r="FT80" s="141"/>
      <c r="FU80" s="141"/>
      <c r="FV80" s="141"/>
      <c r="FW80" s="141"/>
      <c r="FX80" s="141"/>
      <c r="FY80" s="141"/>
      <c r="FZ80" s="141"/>
      <c r="GA80" s="141"/>
      <c r="GB80" s="141"/>
      <c r="GC80" s="141"/>
      <c r="GD80" s="141"/>
      <c r="GE80" s="141"/>
      <c r="GF80" s="141"/>
      <c r="GG80" s="141"/>
      <c r="GH80" s="141"/>
      <c r="GI80" s="141"/>
      <c r="GJ80" s="141"/>
      <c r="GK80" s="141"/>
      <c r="GL80" s="141"/>
      <c r="GM80" s="141"/>
      <c r="GN80" s="141"/>
      <c r="GO80" s="141"/>
      <c r="GP80" s="141"/>
      <c r="GQ80" s="141"/>
      <c r="GR80" s="141"/>
      <c r="GS80" s="141"/>
      <c r="GT80" s="141"/>
      <c r="GU80" s="141"/>
      <c r="GV80" s="141"/>
      <c r="GW80" s="141"/>
      <c r="GX80" s="141"/>
      <c r="GY80" s="141"/>
      <c r="GZ80" s="141"/>
      <c r="HA80" s="141"/>
      <c r="HB80" s="141"/>
      <c r="HC80" s="141"/>
      <c r="HD80" s="141"/>
      <c r="HE80" s="141"/>
      <c r="HF80" s="141"/>
      <c r="HG80" s="141"/>
      <c r="HH80" s="141"/>
      <c r="HI80" s="141"/>
      <c r="HJ80" s="141"/>
      <c r="HK80" s="141"/>
      <c r="HL80" s="141"/>
      <c r="HM80" s="141"/>
      <c r="HN80" s="141"/>
      <c r="HO80" s="141"/>
      <c r="HP80" s="141"/>
      <c r="HQ80" s="141"/>
      <c r="HR80" s="141"/>
      <c r="HS80" s="141"/>
      <c r="HT80" s="141"/>
      <c r="HU80" s="141"/>
      <c r="HV80" s="141"/>
      <c r="HW80" s="141"/>
      <c r="HX80" s="141"/>
      <c r="HY80" s="141"/>
      <c r="HZ80" s="141"/>
      <c r="IA80" s="141"/>
      <c r="IB80" s="141"/>
      <c r="IC80" s="141"/>
      <c r="ID80" s="141"/>
      <c r="IE80" s="141"/>
      <c r="IF80" s="141"/>
      <c r="IG80" s="141"/>
      <c r="IH80" s="141"/>
      <c r="II80" s="141"/>
      <c r="IJ80" s="141"/>
      <c r="IK80" s="141"/>
      <c r="IL80" s="141"/>
      <c r="IM80" s="141"/>
      <c r="IN80" s="141"/>
      <c r="IO80" s="141"/>
      <c r="IP80" s="141"/>
      <c r="IQ80" s="141"/>
      <c r="IR80" s="141"/>
      <c r="IS80" s="141"/>
      <c r="IT80" s="141"/>
      <c r="IU80" s="141"/>
      <c r="IV80" s="141"/>
      <c r="IW80" s="141"/>
    </row>
    <row r="81" customFormat="false" ht="12.75" hidden="false" customHeight="false" outlineLevel="0" collapsed="false">
      <c r="A81" s="141" t="n">
        <v>0.633953794006957</v>
      </c>
      <c r="B81" s="155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1"/>
      <c r="CH81" s="141"/>
      <c r="CI81" s="141"/>
      <c r="CJ81" s="141"/>
      <c r="CK81" s="141"/>
      <c r="CL81" s="141"/>
      <c r="CM81" s="141"/>
      <c r="CN81" s="141"/>
      <c r="CO81" s="141"/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1"/>
      <c r="FB81" s="141"/>
      <c r="FC81" s="141"/>
      <c r="FD81" s="141"/>
      <c r="FE81" s="141"/>
      <c r="FF81" s="141"/>
      <c r="FG81" s="141"/>
      <c r="FH81" s="141"/>
      <c r="FI81" s="141"/>
      <c r="FJ81" s="141"/>
      <c r="FK81" s="141"/>
      <c r="FL81" s="141"/>
      <c r="FM81" s="141"/>
      <c r="FN81" s="141"/>
      <c r="FO81" s="141"/>
      <c r="FP81" s="141"/>
      <c r="FQ81" s="141"/>
      <c r="FR81" s="141"/>
      <c r="FS81" s="141"/>
      <c r="FT81" s="141"/>
      <c r="FU81" s="141"/>
      <c r="FV81" s="141"/>
      <c r="FW81" s="141"/>
      <c r="FX81" s="141"/>
      <c r="FY81" s="141"/>
      <c r="FZ81" s="141"/>
      <c r="GA81" s="141"/>
      <c r="GB81" s="141"/>
      <c r="GC81" s="141"/>
      <c r="GD81" s="141"/>
      <c r="GE81" s="141"/>
      <c r="GF81" s="141"/>
      <c r="GG81" s="141"/>
      <c r="GH81" s="141"/>
      <c r="GI81" s="141"/>
      <c r="GJ81" s="141"/>
      <c r="GK81" s="141"/>
      <c r="GL81" s="141"/>
      <c r="GM81" s="141"/>
      <c r="GN81" s="141"/>
      <c r="GO81" s="141"/>
      <c r="GP81" s="141"/>
      <c r="GQ81" s="141"/>
      <c r="GR81" s="141"/>
      <c r="GS81" s="141"/>
      <c r="GT81" s="141"/>
      <c r="GU81" s="141"/>
      <c r="GV81" s="141"/>
      <c r="GW81" s="141"/>
      <c r="GX81" s="141"/>
      <c r="GY81" s="141"/>
      <c r="GZ81" s="141"/>
      <c r="HA81" s="141"/>
      <c r="HB81" s="141"/>
      <c r="HC81" s="141"/>
      <c r="HD81" s="141"/>
      <c r="HE81" s="141"/>
      <c r="HF81" s="141"/>
      <c r="HG81" s="141"/>
      <c r="HH81" s="141"/>
      <c r="HI81" s="141"/>
      <c r="HJ81" s="141"/>
      <c r="HK81" s="141"/>
      <c r="HL81" s="141"/>
      <c r="HM81" s="141"/>
      <c r="HN81" s="141"/>
      <c r="HO81" s="141"/>
      <c r="HP81" s="141"/>
      <c r="HQ81" s="141"/>
      <c r="HR81" s="141"/>
      <c r="HS81" s="141"/>
      <c r="HT81" s="141"/>
      <c r="HU81" s="141"/>
      <c r="HV81" s="141"/>
      <c r="HW81" s="141"/>
      <c r="HX81" s="141"/>
      <c r="HY81" s="141"/>
      <c r="HZ81" s="141"/>
      <c r="IA81" s="141"/>
      <c r="IB81" s="141"/>
      <c r="IC81" s="141"/>
      <c r="ID81" s="141"/>
      <c r="IE81" s="141"/>
      <c r="IF81" s="141"/>
      <c r="IG81" s="141"/>
      <c r="IH81" s="141"/>
      <c r="II81" s="141"/>
      <c r="IJ81" s="141"/>
      <c r="IK81" s="141"/>
      <c r="IL81" s="141"/>
      <c r="IM81" s="141"/>
      <c r="IN81" s="141"/>
      <c r="IO81" s="141"/>
      <c r="IP81" s="141"/>
      <c r="IQ81" s="141"/>
      <c r="IR81" s="141"/>
      <c r="IS81" s="141"/>
      <c r="IT81" s="141"/>
      <c r="IU81" s="141"/>
      <c r="IV81" s="141"/>
      <c r="IW81" s="141"/>
    </row>
    <row r="82" customFormat="false" ht="12.75" hidden="false" customHeight="false" outlineLevel="0" collapsed="false">
      <c r="A82" s="141" t="n">
        <v>0.630068530690576</v>
      </c>
      <c r="B82" s="155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  <c r="CB82" s="141"/>
      <c r="CC82" s="141"/>
      <c r="CD82" s="141"/>
      <c r="CE82" s="141"/>
      <c r="CF82" s="141"/>
      <c r="CG82" s="141"/>
      <c r="CH82" s="141"/>
      <c r="CI82" s="141"/>
      <c r="CJ82" s="141"/>
      <c r="CK82" s="141"/>
      <c r="CL82" s="141"/>
      <c r="CM82" s="141"/>
      <c r="CN82" s="141"/>
      <c r="CO82" s="141"/>
      <c r="CP82" s="141"/>
      <c r="CQ82" s="141"/>
      <c r="CR82" s="141"/>
      <c r="CS82" s="141"/>
      <c r="CT82" s="141"/>
      <c r="CU82" s="141"/>
      <c r="CV82" s="141"/>
      <c r="CW82" s="141"/>
      <c r="CX82" s="141"/>
      <c r="CY82" s="141"/>
      <c r="CZ82" s="141"/>
      <c r="DA82" s="141"/>
      <c r="DB82" s="141"/>
      <c r="DC82" s="141"/>
      <c r="DD82" s="141"/>
      <c r="DE82" s="141"/>
      <c r="DF82" s="141"/>
      <c r="DG82" s="141"/>
      <c r="DH82" s="141"/>
      <c r="DI82" s="141"/>
      <c r="DJ82" s="141"/>
      <c r="DK82" s="141"/>
      <c r="DL82" s="141"/>
      <c r="DM82" s="141"/>
      <c r="DN82" s="141"/>
      <c r="DO82" s="141"/>
      <c r="DP82" s="141"/>
      <c r="DQ82" s="141"/>
      <c r="DR82" s="141"/>
      <c r="DS82" s="141"/>
      <c r="DT82" s="141"/>
      <c r="DU82" s="141"/>
      <c r="DV82" s="141"/>
      <c r="DW82" s="141"/>
      <c r="DX82" s="141"/>
      <c r="DY82" s="141"/>
      <c r="DZ82" s="141"/>
      <c r="EA82" s="141"/>
      <c r="EB82" s="141"/>
      <c r="EC82" s="141"/>
      <c r="ED82" s="141"/>
      <c r="EE82" s="141"/>
      <c r="EF82" s="141"/>
      <c r="EG82" s="141"/>
      <c r="EH82" s="141"/>
      <c r="EI82" s="141"/>
      <c r="EJ82" s="141"/>
      <c r="EK82" s="141"/>
      <c r="EL82" s="141"/>
      <c r="EM82" s="141"/>
      <c r="EN82" s="141"/>
      <c r="EO82" s="141"/>
      <c r="EP82" s="141"/>
      <c r="EQ82" s="141"/>
      <c r="ER82" s="141"/>
      <c r="ES82" s="141"/>
      <c r="ET82" s="141"/>
      <c r="EU82" s="141"/>
      <c r="EV82" s="141"/>
      <c r="EW82" s="141"/>
      <c r="EX82" s="141"/>
      <c r="EY82" s="141"/>
      <c r="EZ82" s="141"/>
      <c r="FA82" s="141"/>
      <c r="FB82" s="141"/>
      <c r="FC82" s="141"/>
      <c r="FD82" s="141"/>
      <c r="FE82" s="141"/>
      <c r="FF82" s="141"/>
      <c r="FG82" s="141"/>
      <c r="FH82" s="141"/>
      <c r="FI82" s="141"/>
      <c r="FJ82" s="141"/>
      <c r="FK82" s="141"/>
      <c r="FL82" s="141"/>
      <c r="FM82" s="141"/>
      <c r="FN82" s="141"/>
      <c r="FO82" s="141"/>
      <c r="FP82" s="141"/>
      <c r="FQ82" s="141"/>
      <c r="FR82" s="141"/>
      <c r="FS82" s="141"/>
      <c r="FT82" s="141"/>
      <c r="FU82" s="141"/>
      <c r="FV82" s="141"/>
      <c r="FW82" s="141"/>
      <c r="FX82" s="141"/>
      <c r="FY82" s="141"/>
      <c r="FZ82" s="141"/>
      <c r="GA82" s="141"/>
      <c r="GB82" s="141"/>
      <c r="GC82" s="141"/>
      <c r="GD82" s="141"/>
      <c r="GE82" s="141"/>
      <c r="GF82" s="141"/>
      <c r="GG82" s="141"/>
      <c r="GH82" s="141"/>
      <c r="GI82" s="141"/>
      <c r="GJ82" s="141"/>
      <c r="GK82" s="141"/>
      <c r="GL82" s="141"/>
      <c r="GM82" s="141"/>
      <c r="GN82" s="141"/>
      <c r="GO82" s="141"/>
      <c r="GP82" s="141"/>
      <c r="GQ82" s="141"/>
      <c r="GR82" s="141"/>
      <c r="GS82" s="141"/>
      <c r="GT82" s="141"/>
      <c r="GU82" s="141"/>
      <c r="GV82" s="141"/>
      <c r="GW82" s="141"/>
      <c r="GX82" s="141"/>
      <c r="GY82" s="141"/>
      <c r="GZ82" s="141"/>
      <c r="HA82" s="141"/>
      <c r="HB82" s="141"/>
      <c r="HC82" s="141"/>
      <c r="HD82" s="141"/>
      <c r="HE82" s="141"/>
      <c r="HF82" s="141"/>
      <c r="HG82" s="141"/>
      <c r="HH82" s="141"/>
      <c r="HI82" s="141"/>
      <c r="HJ82" s="141"/>
      <c r="HK82" s="141"/>
      <c r="HL82" s="141"/>
      <c r="HM82" s="141"/>
      <c r="HN82" s="141"/>
      <c r="HO82" s="141"/>
      <c r="HP82" s="141"/>
      <c r="HQ82" s="141"/>
      <c r="HR82" s="141"/>
      <c r="HS82" s="141"/>
      <c r="HT82" s="141"/>
      <c r="HU82" s="141"/>
      <c r="HV82" s="141"/>
      <c r="HW82" s="141"/>
      <c r="HX82" s="141"/>
      <c r="HY82" s="141"/>
      <c r="HZ82" s="141"/>
      <c r="IA82" s="141"/>
      <c r="IB82" s="141"/>
      <c r="IC82" s="141"/>
      <c r="ID82" s="141"/>
      <c r="IE82" s="141"/>
      <c r="IF82" s="141"/>
      <c r="IG82" s="141"/>
      <c r="IH82" s="141"/>
      <c r="II82" s="141"/>
      <c r="IJ82" s="141"/>
      <c r="IK82" s="141"/>
      <c r="IL82" s="141"/>
      <c r="IM82" s="141"/>
      <c r="IN82" s="141"/>
      <c r="IO82" s="141"/>
      <c r="IP82" s="141"/>
      <c r="IQ82" s="141"/>
      <c r="IR82" s="141"/>
      <c r="IS82" s="141"/>
      <c r="IT82" s="141"/>
      <c r="IU82" s="141"/>
      <c r="IV82" s="141"/>
      <c r="IW82" s="141"/>
    </row>
    <row r="83" customFormat="false" ht="12.75" hidden="false" customHeight="false" outlineLevel="0" collapsed="false">
      <c r="A83" s="141" t="n">
        <v>0.626331117675853</v>
      </c>
      <c r="B83" s="155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  <c r="CB83" s="141"/>
      <c r="CC83" s="141"/>
      <c r="CD83" s="141"/>
      <c r="CE83" s="141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  <c r="CR83" s="141"/>
      <c r="CS83" s="141"/>
      <c r="CT83" s="141"/>
      <c r="CU83" s="141"/>
      <c r="CV83" s="141"/>
      <c r="CW83" s="141"/>
      <c r="CX83" s="141"/>
      <c r="CY83" s="141"/>
      <c r="CZ83" s="141"/>
      <c r="DA83" s="141"/>
      <c r="DB83" s="141"/>
      <c r="DC83" s="141"/>
      <c r="DD83" s="141"/>
      <c r="DE83" s="141"/>
      <c r="DF83" s="141"/>
      <c r="DG83" s="141"/>
      <c r="DH83" s="141"/>
      <c r="DI83" s="141"/>
      <c r="DJ83" s="141"/>
      <c r="DK83" s="141"/>
      <c r="DL83" s="141"/>
      <c r="DM83" s="141"/>
      <c r="DN83" s="141"/>
      <c r="DO83" s="141"/>
      <c r="DP83" s="141"/>
      <c r="DQ83" s="141"/>
      <c r="DR83" s="141"/>
      <c r="DS83" s="141"/>
      <c r="DT83" s="141"/>
      <c r="DU83" s="141"/>
      <c r="DV83" s="141"/>
      <c r="DW83" s="141"/>
      <c r="DX83" s="141"/>
      <c r="DY83" s="141"/>
      <c r="DZ83" s="141"/>
      <c r="EA83" s="141"/>
      <c r="EB83" s="141"/>
      <c r="EC83" s="141"/>
      <c r="ED83" s="141"/>
      <c r="EE83" s="141"/>
      <c r="EF83" s="141"/>
      <c r="EG83" s="141"/>
      <c r="EH83" s="141"/>
      <c r="EI83" s="141"/>
      <c r="EJ83" s="141"/>
      <c r="EK83" s="141"/>
      <c r="EL83" s="141"/>
      <c r="EM83" s="141"/>
      <c r="EN83" s="141"/>
      <c r="EO83" s="141"/>
      <c r="EP83" s="141"/>
      <c r="EQ83" s="141"/>
      <c r="ER83" s="141"/>
      <c r="ES83" s="141"/>
      <c r="ET83" s="141"/>
      <c r="EU83" s="141"/>
      <c r="EV83" s="141"/>
      <c r="EW83" s="141"/>
      <c r="EX83" s="141"/>
      <c r="EY83" s="141"/>
      <c r="EZ83" s="141"/>
      <c r="FA83" s="141"/>
      <c r="FB83" s="141"/>
      <c r="FC83" s="141"/>
      <c r="FD83" s="141"/>
      <c r="FE83" s="141"/>
      <c r="FF83" s="141"/>
      <c r="FG83" s="141"/>
      <c r="FH83" s="141"/>
      <c r="FI83" s="141"/>
      <c r="FJ83" s="141"/>
      <c r="FK83" s="141"/>
      <c r="FL83" s="141"/>
      <c r="FM83" s="141"/>
      <c r="FN83" s="141"/>
      <c r="FO83" s="141"/>
      <c r="FP83" s="141"/>
      <c r="FQ83" s="141"/>
      <c r="FR83" s="141"/>
      <c r="FS83" s="141"/>
      <c r="FT83" s="141"/>
      <c r="FU83" s="141"/>
      <c r="FV83" s="141"/>
      <c r="FW83" s="141"/>
      <c r="FX83" s="141"/>
      <c r="FY83" s="141"/>
      <c r="FZ83" s="141"/>
      <c r="GA83" s="141"/>
      <c r="GB83" s="141"/>
      <c r="GC83" s="141"/>
      <c r="GD83" s="141"/>
      <c r="GE83" s="141"/>
      <c r="GF83" s="141"/>
      <c r="GG83" s="141"/>
      <c r="GH83" s="141"/>
      <c r="GI83" s="141"/>
      <c r="GJ83" s="141"/>
      <c r="GK83" s="141"/>
      <c r="GL83" s="141"/>
      <c r="GM83" s="141"/>
      <c r="GN83" s="141"/>
      <c r="GO83" s="141"/>
      <c r="GP83" s="141"/>
      <c r="GQ83" s="141"/>
      <c r="GR83" s="141"/>
      <c r="GS83" s="141"/>
      <c r="GT83" s="141"/>
      <c r="GU83" s="141"/>
      <c r="GV83" s="141"/>
      <c r="GW83" s="141"/>
      <c r="GX83" s="141"/>
      <c r="GY83" s="141"/>
      <c r="GZ83" s="141"/>
      <c r="HA83" s="141"/>
      <c r="HB83" s="141"/>
      <c r="HC83" s="141"/>
      <c r="HD83" s="141"/>
      <c r="HE83" s="141"/>
      <c r="HF83" s="141"/>
      <c r="HG83" s="141"/>
      <c r="HH83" s="141"/>
      <c r="HI83" s="141"/>
      <c r="HJ83" s="141"/>
      <c r="HK83" s="141"/>
      <c r="HL83" s="141"/>
      <c r="HM83" s="141"/>
      <c r="HN83" s="141"/>
      <c r="HO83" s="141"/>
      <c r="HP83" s="141"/>
      <c r="HQ83" s="141"/>
      <c r="HR83" s="141"/>
      <c r="HS83" s="141"/>
      <c r="HT83" s="141"/>
      <c r="HU83" s="141"/>
      <c r="HV83" s="141"/>
      <c r="HW83" s="141"/>
      <c r="HX83" s="141"/>
      <c r="HY83" s="141"/>
      <c r="HZ83" s="141"/>
      <c r="IA83" s="141"/>
      <c r="IB83" s="141"/>
      <c r="IC83" s="141"/>
      <c r="ID83" s="141"/>
      <c r="IE83" s="141"/>
      <c r="IF83" s="141"/>
      <c r="IG83" s="141"/>
      <c r="IH83" s="141"/>
      <c r="II83" s="141"/>
      <c r="IJ83" s="141"/>
      <c r="IK83" s="141"/>
      <c r="IL83" s="141"/>
      <c r="IM83" s="141"/>
      <c r="IN83" s="141"/>
      <c r="IO83" s="141"/>
      <c r="IP83" s="141"/>
      <c r="IQ83" s="141"/>
      <c r="IR83" s="141"/>
      <c r="IS83" s="141"/>
      <c r="IT83" s="141"/>
      <c r="IU83" s="141"/>
      <c r="IV83" s="141"/>
      <c r="IW83" s="141"/>
    </row>
    <row r="84" customFormat="false" ht="12.75" hidden="false" customHeight="false" outlineLevel="0" collapsed="false">
      <c r="A84" s="141" t="n">
        <v>0.622492254939144</v>
      </c>
      <c r="B84" s="155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1"/>
      <c r="BY84" s="141"/>
      <c r="BZ84" s="141"/>
      <c r="CA84" s="141"/>
      <c r="CB84" s="141"/>
      <c r="CC84" s="141"/>
      <c r="CD84" s="141"/>
      <c r="CE84" s="141"/>
      <c r="CF84" s="141"/>
      <c r="CG84" s="141"/>
      <c r="CH84" s="141"/>
      <c r="CI84" s="141"/>
      <c r="CJ84" s="141"/>
      <c r="CK84" s="141"/>
      <c r="CL84" s="141"/>
      <c r="CM84" s="141"/>
      <c r="CN84" s="141"/>
      <c r="CO84" s="141"/>
      <c r="CP84" s="141"/>
      <c r="CQ84" s="141"/>
      <c r="CR84" s="141"/>
      <c r="CS84" s="141"/>
      <c r="CT84" s="141"/>
      <c r="CU84" s="141"/>
      <c r="CV84" s="141"/>
      <c r="CW84" s="141"/>
      <c r="CX84" s="141"/>
      <c r="CY84" s="141"/>
      <c r="CZ84" s="141"/>
      <c r="DA84" s="141"/>
      <c r="DB84" s="141"/>
      <c r="DC84" s="141"/>
      <c r="DD84" s="141"/>
      <c r="DE84" s="141"/>
      <c r="DF84" s="141"/>
      <c r="DG84" s="141"/>
      <c r="DH84" s="141"/>
      <c r="DI84" s="141"/>
      <c r="DJ84" s="141"/>
      <c r="DK84" s="141"/>
      <c r="DL84" s="141"/>
      <c r="DM84" s="141"/>
      <c r="DN84" s="141"/>
      <c r="DO84" s="141"/>
      <c r="DP84" s="141"/>
      <c r="DQ84" s="141"/>
      <c r="DR84" s="141"/>
      <c r="DS84" s="141"/>
      <c r="DT84" s="141"/>
      <c r="DU84" s="141"/>
      <c r="DV84" s="141"/>
      <c r="DW84" s="141"/>
      <c r="DX84" s="141"/>
      <c r="DY84" s="141"/>
      <c r="DZ84" s="141"/>
      <c r="EA84" s="141"/>
      <c r="EB84" s="141"/>
      <c r="EC84" s="141"/>
      <c r="ED84" s="141"/>
      <c r="EE84" s="141"/>
      <c r="EF84" s="141"/>
      <c r="EG84" s="141"/>
      <c r="EH84" s="141"/>
      <c r="EI84" s="141"/>
      <c r="EJ84" s="141"/>
      <c r="EK84" s="141"/>
      <c r="EL84" s="141"/>
      <c r="EM84" s="141"/>
      <c r="EN84" s="141"/>
      <c r="EO84" s="141"/>
      <c r="EP84" s="141"/>
      <c r="EQ84" s="141"/>
      <c r="ER84" s="141"/>
      <c r="ES84" s="141"/>
      <c r="ET84" s="141"/>
      <c r="EU84" s="141"/>
      <c r="EV84" s="141"/>
      <c r="EW84" s="141"/>
      <c r="EX84" s="141"/>
      <c r="EY84" s="141"/>
      <c r="EZ84" s="141"/>
      <c r="FA84" s="141"/>
      <c r="FB84" s="141"/>
      <c r="FC84" s="141"/>
      <c r="FD84" s="141"/>
      <c r="FE84" s="141"/>
      <c r="FF84" s="141"/>
      <c r="FG84" s="141"/>
      <c r="FH84" s="141"/>
      <c r="FI84" s="141"/>
      <c r="FJ84" s="141"/>
      <c r="FK84" s="141"/>
      <c r="FL84" s="141"/>
      <c r="FM84" s="141"/>
      <c r="FN84" s="141"/>
      <c r="FO84" s="141"/>
      <c r="FP84" s="141"/>
      <c r="FQ84" s="141"/>
      <c r="FR84" s="141"/>
      <c r="FS84" s="141"/>
      <c r="FT84" s="141"/>
      <c r="FU84" s="141"/>
      <c r="FV84" s="141"/>
      <c r="FW84" s="141"/>
      <c r="FX84" s="141"/>
      <c r="FY84" s="141"/>
      <c r="FZ84" s="141"/>
      <c r="GA84" s="141"/>
      <c r="GB84" s="141"/>
      <c r="GC84" s="141"/>
      <c r="GD84" s="141"/>
      <c r="GE84" s="141"/>
      <c r="GF84" s="141"/>
      <c r="GG84" s="141"/>
      <c r="GH84" s="141"/>
      <c r="GI84" s="141"/>
      <c r="GJ84" s="141"/>
      <c r="GK84" s="141"/>
      <c r="GL84" s="141"/>
      <c r="GM84" s="141"/>
      <c r="GN84" s="141"/>
      <c r="GO84" s="141"/>
      <c r="GP84" s="141"/>
      <c r="GQ84" s="141"/>
      <c r="GR84" s="141"/>
      <c r="GS84" s="141"/>
      <c r="GT84" s="141"/>
      <c r="GU84" s="141"/>
      <c r="GV84" s="141"/>
      <c r="GW84" s="141"/>
      <c r="GX84" s="141"/>
      <c r="GY84" s="141"/>
      <c r="GZ84" s="141"/>
      <c r="HA84" s="141"/>
      <c r="HB84" s="141"/>
      <c r="HC84" s="141"/>
      <c r="HD84" s="141"/>
      <c r="HE84" s="141"/>
      <c r="HF84" s="141"/>
      <c r="HG84" s="141"/>
      <c r="HH84" s="141"/>
      <c r="HI84" s="141"/>
      <c r="HJ84" s="141"/>
      <c r="HK84" s="141"/>
      <c r="HL84" s="141"/>
      <c r="HM84" s="141"/>
      <c r="HN84" s="141"/>
      <c r="HO84" s="141"/>
      <c r="HP84" s="141"/>
      <c r="HQ84" s="141"/>
      <c r="HR84" s="141"/>
      <c r="HS84" s="141"/>
      <c r="HT84" s="141"/>
      <c r="HU84" s="141"/>
      <c r="HV84" s="141"/>
      <c r="HW84" s="141"/>
      <c r="HX84" s="141"/>
      <c r="HY84" s="141"/>
      <c r="HZ84" s="141"/>
      <c r="IA84" s="141"/>
      <c r="IB84" s="141"/>
      <c r="IC84" s="141"/>
      <c r="ID84" s="141"/>
      <c r="IE84" s="141"/>
      <c r="IF84" s="141"/>
      <c r="IG84" s="141"/>
      <c r="IH84" s="141"/>
      <c r="II84" s="141"/>
      <c r="IJ84" s="141"/>
      <c r="IK84" s="141"/>
      <c r="IL84" s="141"/>
      <c r="IM84" s="141"/>
      <c r="IN84" s="141"/>
      <c r="IO84" s="141"/>
      <c r="IP84" s="141"/>
      <c r="IQ84" s="141"/>
      <c r="IR84" s="141"/>
      <c r="IS84" s="141"/>
      <c r="IT84" s="141"/>
      <c r="IU84" s="141"/>
      <c r="IV84" s="141"/>
      <c r="IW84" s="141"/>
    </row>
    <row r="85" customFormat="false" ht="12.75" hidden="false" customHeight="false" outlineLevel="0" collapsed="false">
      <c r="A85" s="141" t="n">
        <v>0.618676761511147</v>
      </c>
      <c r="B85" s="155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141"/>
      <c r="BR85" s="141"/>
      <c r="BS85" s="141"/>
      <c r="BT85" s="141"/>
      <c r="BU85" s="141"/>
      <c r="BV85" s="141"/>
      <c r="BW85" s="141"/>
      <c r="BX85" s="141"/>
      <c r="BY85" s="141"/>
      <c r="BZ85" s="141"/>
      <c r="CA85" s="141"/>
      <c r="CB85" s="141"/>
      <c r="CC85" s="141"/>
      <c r="CD85" s="141"/>
      <c r="CE85" s="141"/>
      <c r="CF85" s="141"/>
      <c r="CG85" s="141"/>
      <c r="CH85" s="141"/>
      <c r="CI85" s="141"/>
      <c r="CJ85" s="141"/>
      <c r="CK85" s="141"/>
      <c r="CL85" s="141"/>
      <c r="CM85" s="141"/>
      <c r="CN85" s="141"/>
      <c r="CO85" s="141"/>
      <c r="CP85" s="141"/>
      <c r="CQ85" s="141"/>
      <c r="CR85" s="141"/>
      <c r="CS85" s="141"/>
      <c r="CT85" s="141"/>
      <c r="CU85" s="141"/>
      <c r="CV85" s="141"/>
      <c r="CW85" s="141"/>
      <c r="CX85" s="141"/>
      <c r="CY85" s="141"/>
      <c r="CZ85" s="141"/>
      <c r="DA85" s="141"/>
      <c r="DB85" s="141"/>
      <c r="DC85" s="141"/>
      <c r="DD85" s="141"/>
      <c r="DE85" s="141"/>
      <c r="DF85" s="141"/>
      <c r="DG85" s="141"/>
      <c r="DH85" s="141"/>
      <c r="DI85" s="141"/>
      <c r="DJ85" s="141"/>
      <c r="DK85" s="141"/>
      <c r="DL85" s="141"/>
      <c r="DM85" s="141"/>
      <c r="DN85" s="141"/>
      <c r="DO85" s="141"/>
      <c r="DP85" s="141"/>
      <c r="DQ85" s="141"/>
      <c r="DR85" s="141"/>
      <c r="DS85" s="141"/>
      <c r="DT85" s="141"/>
      <c r="DU85" s="141"/>
      <c r="DV85" s="141"/>
      <c r="DW85" s="141"/>
      <c r="DX85" s="141"/>
      <c r="DY85" s="141"/>
      <c r="DZ85" s="141"/>
      <c r="EA85" s="141"/>
      <c r="EB85" s="141"/>
      <c r="EC85" s="141"/>
      <c r="ED85" s="141"/>
      <c r="EE85" s="141"/>
      <c r="EF85" s="141"/>
      <c r="EG85" s="141"/>
      <c r="EH85" s="141"/>
      <c r="EI85" s="141"/>
      <c r="EJ85" s="141"/>
      <c r="EK85" s="141"/>
      <c r="EL85" s="141"/>
      <c r="EM85" s="141"/>
      <c r="EN85" s="141"/>
      <c r="EO85" s="141"/>
      <c r="EP85" s="141"/>
      <c r="EQ85" s="141"/>
      <c r="ER85" s="141"/>
      <c r="ES85" s="141"/>
      <c r="ET85" s="141"/>
      <c r="EU85" s="141"/>
      <c r="EV85" s="141"/>
      <c r="EW85" s="141"/>
      <c r="EX85" s="141"/>
      <c r="EY85" s="141"/>
      <c r="EZ85" s="141"/>
      <c r="FA85" s="141"/>
      <c r="FB85" s="141"/>
      <c r="FC85" s="141"/>
      <c r="FD85" s="141"/>
      <c r="FE85" s="141"/>
      <c r="FF85" s="141"/>
      <c r="FG85" s="141"/>
      <c r="FH85" s="141"/>
      <c r="FI85" s="141"/>
      <c r="FJ85" s="141"/>
      <c r="FK85" s="141"/>
      <c r="FL85" s="141"/>
      <c r="FM85" s="141"/>
      <c r="FN85" s="141"/>
      <c r="FO85" s="141"/>
      <c r="FP85" s="141"/>
      <c r="FQ85" s="141"/>
      <c r="FR85" s="141"/>
      <c r="FS85" s="141"/>
      <c r="FT85" s="141"/>
      <c r="FU85" s="141"/>
      <c r="FV85" s="141"/>
      <c r="FW85" s="141"/>
      <c r="FX85" s="141"/>
      <c r="FY85" s="141"/>
      <c r="FZ85" s="141"/>
      <c r="GA85" s="141"/>
      <c r="GB85" s="141"/>
      <c r="GC85" s="141"/>
      <c r="GD85" s="141"/>
      <c r="GE85" s="141"/>
      <c r="GF85" s="141"/>
      <c r="GG85" s="141"/>
      <c r="GH85" s="141"/>
      <c r="GI85" s="141"/>
      <c r="GJ85" s="141"/>
      <c r="GK85" s="141"/>
      <c r="GL85" s="141"/>
      <c r="GM85" s="141"/>
      <c r="GN85" s="141"/>
      <c r="GO85" s="141"/>
      <c r="GP85" s="141"/>
      <c r="GQ85" s="141"/>
      <c r="GR85" s="141"/>
      <c r="GS85" s="141"/>
      <c r="GT85" s="141"/>
      <c r="GU85" s="141"/>
      <c r="GV85" s="141"/>
      <c r="GW85" s="141"/>
      <c r="GX85" s="141"/>
      <c r="GY85" s="141"/>
      <c r="GZ85" s="141"/>
      <c r="HA85" s="141"/>
      <c r="HB85" s="141"/>
      <c r="HC85" s="141"/>
      <c r="HD85" s="141"/>
      <c r="HE85" s="141"/>
      <c r="HF85" s="141"/>
      <c r="HG85" s="141"/>
      <c r="HH85" s="141"/>
      <c r="HI85" s="141"/>
      <c r="HJ85" s="141"/>
      <c r="HK85" s="141"/>
      <c r="HL85" s="141"/>
      <c r="HM85" s="141"/>
      <c r="HN85" s="141"/>
      <c r="HO85" s="141"/>
      <c r="HP85" s="141"/>
      <c r="HQ85" s="141"/>
      <c r="HR85" s="141"/>
      <c r="HS85" s="141"/>
      <c r="HT85" s="141"/>
      <c r="HU85" s="141"/>
      <c r="HV85" s="141"/>
      <c r="HW85" s="141"/>
      <c r="HX85" s="141"/>
      <c r="HY85" s="141"/>
      <c r="HZ85" s="141"/>
      <c r="IA85" s="141"/>
      <c r="IB85" s="141"/>
      <c r="IC85" s="141"/>
      <c r="ID85" s="141"/>
      <c r="IE85" s="141"/>
      <c r="IF85" s="141"/>
      <c r="IG85" s="141"/>
      <c r="IH85" s="141"/>
      <c r="II85" s="141"/>
      <c r="IJ85" s="141"/>
      <c r="IK85" s="141"/>
      <c r="IL85" s="141"/>
      <c r="IM85" s="141"/>
      <c r="IN85" s="141"/>
      <c r="IO85" s="141"/>
      <c r="IP85" s="141"/>
      <c r="IQ85" s="141"/>
      <c r="IR85" s="141"/>
      <c r="IS85" s="141"/>
      <c r="IT85" s="141"/>
      <c r="IU85" s="141"/>
      <c r="IV85" s="141"/>
      <c r="IW85" s="141"/>
    </row>
    <row r="86" customFormat="false" ht="12.75" hidden="false" customHeight="false" outlineLevel="0" collapsed="false">
      <c r="A86" s="141" t="n">
        <v>0.615250478271294</v>
      </c>
      <c r="B86" s="155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  <c r="CA86" s="141"/>
      <c r="CB86" s="141"/>
      <c r="CC86" s="141"/>
      <c r="CD86" s="141"/>
      <c r="CE86" s="141"/>
      <c r="CF86" s="141"/>
      <c r="CG86" s="141"/>
      <c r="CH86" s="141"/>
      <c r="CI86" s="141"/>
      <c r="CJ86" s="141"/>
      <c r="CK86" s="141"/>
      <c r="CL86" s="141"/>
      <c r="CM86" s="141"/>
      <c r="CN86" s="141"/>
      <c r="CO86" s="141"/>
      <c r="CP86" s="141"/>
      <c r="CQ86" s="141"/>
      <c r="CR86" s="141"/>
      <c r="CS86" s="141"/>
      <c r="CT86" s="141"/>
      <c r="CU86" s="141"/>
      <c r="CV86" s="141"/>
      <c r="CW86" s="141"/>
      <c r="CX86" s="141"/>
      <c r="CY86" s="141"/>
      <c r="CZ86" s="141"/>
      <c r="DA86" s="141"/>
      <c r="DB86" s="141"/>
      <c r="DC86" s="141"/>
      <c r="DD86" s="141"/>
      <c r="DE86" s="141"/>
      <c r="DF86" s="141"/>
      <c r="DG86" s="141"/>
      <c r="DH86" s="141"/>
      <c r="DI86" s="141"/>
      <c r="DJ86" s="141"/>
      <c r="DK86" s="141"/>
      <c r="DL86" s="141"/>
      <c r="DM86" s="141"/>
      <c r="DN86" s="141"/>
      <c r="DO86" s="141"/>
      <c r="DP86" s="141"/>
      <c r="DQ86" s="141"/>
      <c r="DR86" s="141"/>
      <c r="DS86" s="141"/>
      <c r="DT86" s="141"/>
      <c r="DU86" s="141"/>
      <c r="DV86" s="141"/>
      <c r="DW86" s="141"/>
      <c r="DX86" s="141"/>
      <c r="DY86" s="141"/>
      <c r="DZ86" s="141"/>
      <c r="EA86" s="141"/>
      <c r="EB86" s="141"/>
      <c r="EC86" s="141"/>
      <c r="ED86" s="141"/>
      <c r="EE86" s="141"/>
      <c r="EF86" s="141"/>
      <c r="EG86" s="141"/>
      <c r="EH86" s="141"/>
      <c r="EI86" s="141"/>
      <c r="EJ86" s="141"/>
      <c r="EK86" s="141"/>
      <c r="EL86" s="141"/>
      <c r="EM86" s="141"/>
      <c r="EN86" s="141"/>
      <c r="EO86" s="141"/>
      <c r="EP86" s="141"/>
      <c r="EQ86" s="141"/>
      <c r="ER86" s="141"/>
      <c r="ES86" s="141"/>
      <c r="ET86" s="141"/>
      <c r="EU86" s="141"/>
      <c r="EV86" s="141"/>
      <c r="EW86" s="141"/>
      <c r="EX86" s="141"/>
      <c r="EY86" s="141"/>
      <c r="EZ86" s="141"/>
      <c r="FA86" s="141"/>
      <c r="FB86" s="141"/>
      <c r="FC86" s="141"/>
      <c r="FD86" s="141"/>
      <c r="FE86" s="141"/>
      <c r="FF86" s="141"/>
      <c r="FG86" s="141"/>
      <c r="FH86" s="141"/>
      <c r="FI86" s="141"/>
      <c r="FJ86" s="141"/>
      <c r="FK86" s="141"/>
      <c r="FL86" s="141"/>
      <c r="FM86" s="141"/>
      <c r="FN86" s="141"/>
      <c r="FO86" s="141"/>
      <c r="FP86" s="141"/>
      <c r="FQ86" s="141"/>
      <c r="FR86" s="141"/>
      <c r="FS86" s="141"/>
      <c r="FT86" s="141"/>
      <c r="FU86" s="141"/>
      <c r="FV86" s="141"/>
      <c r="FW86" s="141"/>
      <c r="FX86" s="141"/>
      <c r="FY86" s="141"/>
      <c r="FZ86" s="141"/>
      <c r="GA86" s="141"/>
      <c r="GB86" s="141"/>
      <c r="GC86" s="141"/>
      <c r="GD86" s="141"/>
      <c r="GE86" s="141"/>
      <c r="GF86" s="141"/>
      <c r="GG86" s="141"/>
      <c r="GH86" s="141"/>
      <c r="GI86" s="141"/>
      <c r="GJ86" s="141"/>
      <c r="GK86" s="141"/>
      <c r="GL86" s="141"/>
      <c r="GM86" s="141"/>
      <c r="GN86" s="141"/>
      <c r="GO86" s="141"/>
      <c r="GP86" s="141"/>
      <c r="GQ86" s="141"/>
      <c r="GR86" s="141"/>
      <c r="GS86" s="141"/>
      <c r="GT86" s="141"/>
      <c r="GU86" s="141"/>
      <c r="GV86" s="141"/>
      <c r="GW86" s="141"/>
      <c r="GX86" s="141"/>
      <c r="GY86" s="141"/>
      <c r="GZ86" s="141"/>
      <c r="HA86" s="141"/>
      <c r="HB86" s="141"/>
      <c r="HC86" s="141"/>
      <c r="HD86" s="141"/>
      <c r="HE86" s="141"/>
      <c r="HF86" s="141"/>
      <c r="HG86" s="141"/>
      <c r="HH86" s="141"/>
      <c r="HI86" s="141"/>
      <c r="HJ86" s="141"/>
      <c r="HK86" s="141"/>
      <c r="HL86" s="141"/>
      <c r="HM86" s="141"/>
      <c r="HN86" s="141"/>
      <c r="HO86" s="141"/>
      <c r="HP86" s="141"/>
      <c r="HQ86" s="141"/>
      <c r="HR86" s="141"/>
      <c r="HS86" s="141"/>
      <c r="HT86" s="141"/>
      <c r="HU86" s="141"/>
      <c r="HV86" s="141"/>
      <c r="HW86" s="141"/>
      <c r="HX86" s="141"/>
      <c r="HY86" s="141"/>
      <c r="HZ86" s="141"/>
      <c r="IA86" s="141"/>
      <c r="IB86" s="141"/>
      <c r="IC86" s="141"/>
      <c r="ID86" s="141"/>
      <c r="IE86" s="141"/>
      <c r="IF86" s="141"/>
      <c r="IG86" s="141"/>
      <c r="IH86" s="141"/>
      <c r="II86" s="141"/>
      <c r="IJ86" s="141"/>
      <c r="IK86" s="141"/>
      <c r="IL86" s="141"/>
      <c r="IM86" s="141"/>
      <c r="IN86" s="141"/>
      <c r="IO86" s="141"/>
      <c r="IP86" s="141"/>
      <c r="IQ86" s="141"/>
      <c r="IR86" s="141"/>
      <c r="IS86" s="141"/>
      <c r="IT86" s="141"/>
      <c r="IU86" s="141"/>
      <c r="IV86" s="141"/>
      <c r="IW86" s="141"/>
    </row>
    <row r="87" customFormat="false" ht="12.75" hidden="false" customHeight="false" outlineLevel="0" collapsed="false">
      <c r="A87" s="141" t="n">
        <v>0.611479072307197</v>
      </c>
      <c r="B87" s="155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141"/>
      <c r="BR87" s="141"/>
      <c r="BS87" s="141"/>
      <c r="BT87" s="141"/>
      <c r="BU87" s="141"/>
      <c r="BV87" s="141"/>
      <c r="BW87" s="141"/>
      <c r="BX87" s="141"/>
      <c r="BY87" s="141"/>
      <c r="BZ87" s="141"/>
      <c r="CA87" s="141"/>
      <c r="CB87" s="141"/>
      <c r="CC87" s="141"/>
      <c r="CD87" s="141"/>
      <c r="CE87" s="141"/>
      <c r="CF87" s="141"/>
      <c r="CG87" s="141"/>
      <c r="CH87" s="141"/>
      <c r="CI87" s="141"/>
      <c r="CJ87" s="141"/>
      <c r="CK87" s="141"/>
      <c r="CL87" s="141"/>
      <c r="CM87" s="141"/>
      <c r="CN87" s="141"/>
      <c r="CO87" s="141"/>
      <c r="CP87" s="141"/>
      <c r="CQ87" s="141"/>
      <c r="CR87" s="141"/>
      <c r="CS87" s="141"/>
      <c r="CT87" s="141"/>
      <c r="CU87" s="141"/>
      <c r="CV87" s="141"/>
      <c r="CW87" s="141"/>
      <c r="CX87" s="141"/>
      <c r="CY87" s="141"/>
      <c r="CZ87" s="141"/>
      <c r="DA87" s="141"/>
      <c r="DB87" s="141"/>
      <c r="DC87" s="141"/>
      <c r="DD87" s="141"/>
      <c r="DE87" s="141"/>
      <c r="DF87" s="141"/>
      <c r="DG87" s="141"/>
      <c r="DH87" s="141"/>
      <c r="DI87" s="141"/>
      <c r="DJ87" s="141"/>
      <c r="DK87" s="141"/>
      <c r="DL87" s="141"/>
      <c r="DM87" s="141"/>
      <c r="DN87" s="141"/>
      <c r="DO87" s="141"/>
      <c r="DP87" s="141"/>
      <c r="DQ87" s="141"/>
      <c r="DR87" s="141"/>
      <c r="DS87" s="141"/>
      <c r="DT87" s="141"/>
      <c r="DU87" s="141"/>
      <c r="DV87" s="141"/>
      <c r="DW87" s="141"/>
      <c r="DX87" s="141"/>
      <c r="DY87" s="141"/>
      <c r="DZ87" s="141"/>
      <c r="EA87" s="141"/>
      <c r="EB87" s="141"/>
      <c r="EC87" s="141"/>
      <c r="ED87" s="141"/>
      <c r="EE87" s="141"/>
      <c r="EF87" s="141"/>
      <c r="EG87" s="141"/>
      <c r="EH87" s="141"/>
      <c r="EI87" s="141"/>
      <c r="EJ87" s="141"/>
      <c r="EK87" s="141"/>
      <c r="EL87" s="141"/>
      <c r="EM87" s="141"/>
      <c r="EN87" s="141"/>
      <c r="EO87" s="141"/>
      <c r="EP87" s="141"/>
      <c r="EQ87" s="141"/>
      <c r="ER87" s="141"/>
      <c r="ES87" s="141"/>
      <c r="ET87" s="141"/>
      <c r="EU87" s="141"/>
      <c r="EV87" s="141"/>
      <c r="EW87" s="141"/>
      <c r="EX87" s="141"/>
      <c r="EY87" s="141"/>
      <c r="EZ87" s="141"/>
      <c r="FA87" s="141"/>
      <c r="FB87" s="141"/>
      <c r="FC87" s="141"/>
      <c r="FD87" s="141"/>
      <c r="FE87" s="141"/>
      <c r="FF87" s="141"/>
      <c r="FG87" s="141"/>
      <c r="FH87" s="141"/>
      <c r="FI87" s="141"/>
      <c r="FJ87" s="141"/>
      <c r="FK87" s="141"/>
      <c r="FL87" s="141"/>
      <c r="FM87" s="141"/>
      <c r="FN87" s="141"/>
      <c r="FO87" s="141"/>
      <c r="FP87" s="141"/>
      <c r="FQ87" s="141"/>
      <c r="FR87" s="141"/>
      <c r="FS87" s="141"/>
      <c r="FT87" s="141"/>
      <c r="FU87" s="141"/>
      <c r="FV87" s="141"/>
      <c r="FW87" s="141"/>
      <c r="FX87" s="141"/>
      <c r="FY87" s="141"/>
      <c r="FZ87" s="141"/>
      <c r="GA87" s="141"/>
      <c r="GB87" s="141"/>
      <c r="GC87" s="141"/>
      <c r="GD87" s="141"/>
      <c r="GE87" s="141"/>
      <c r="GF87" s="141"/>
      <c r="GG87" s="141"/>
      <c r="GH87" s="141"/>
      <c r="GI87" s="141"/>
      <c r="GJ87" s="141"/>
      <c r="GK87" s="141"/>
      <c r="GL87" s="141"/>
      <c r="GM87" s="141"/>
      <c r="GN87" s="141"/>
      <c r="GO87" s="141"/>
      <c r="GP87" s="141"/>
      <c r="GQ87" s="141"/>
      <c r="GR87" s="141"/>
      <c r="GS87" s="141"/>
      <c r="GT87" s="141"/>
      <c r="GU87" s="141"/>
      <c r="GV87" s="141"/>
      <c r="GW87" s="141"/>
      <c r="GX87" s="141"/>
      <c r="GY87" s="141"/>
      <c r="GZ87" s="141"/>
      <c r="HA87" s="141"/>
      <c r="HB87" s="141"/>
      <c r="HC87" s="141"/>
      <c r="HD87" s="141"/>
      <c r="HE87" s="141"/>
      <c r="HF87" s="141"/>
      <c r="HG87" s="141"/>
      <c r="HH87" s="141"/>
      <c r="HI87" s="141"/>
      <c r="HJ87" s="141"/>
      <c r="HK87" s="141"/>
      <c r="HL87" s="141"/>
      <c r="HM87" s="141"/>
      <c r="HN87" s="141"/>
      <c r="HO87" s="141"/>
      <c r="HP87" s="141"/>
      <c r="HQ87" s="141"/>
      <c r="HR87" s="141"/>
      <c r="HS87" s="141"/>
      <c r="HT87" s="141"/>
      <c r="HU87" s="141"/>
      <c r="HV87" s="141"/>
      <c r="HW87" s="141"/>
      <c r="HX87" s="141"/>
      <c r="HY87" s="141"/>
      <c r="HZ87" s="141"/>
      <c r="IA87" s="141"/>
      <c r="IB87" s="141"/>
      <c r="IC87" s="141"/>
      <c r="ID87" s="141"/>
      <c r="IE87" s="141"/>
      <c r="IF87" s="141"/>
      <c r="IG87" s="141"/>
      <c r="IH87" s="141"/>
      <c r="II87" s="141"/>
      <c r="IJ87" s="141"/>
      <c r="IK87" s="141"/>
      <c r="IL87" s="141"/>
      <c r="IM87" s="141"/>
      <c r="IN87" s="141"/>
      <c r="IO87" s="141"/>
      <c r="IP87" s="141"/>
      <c r="IQ87" s="141"/>
      <c r="IR87" s="141"/>
      <c r="IS87" s="141"/>
      <c r="IT87" s="141"/>
      <c r="IU87" s="141"/>
      <c r="IV87" s="141"/>
      <c r="IW87" s="141"/>
    </row>
    <row r="88" customFormat="false" ht="12.75" hidden="false" customHeight="false" outlineLevel="0" collapsed="false">
      <c r="A88" s="141" t="n">
        <v>0.607851188418463</v>
      </c>
      <c r="B88" s="155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141"/>
      <c r="BR88" s="141"/>
      <c r="BS88" s="141"/>
      <c r="BT88" s="141"/>
      <c r="BU88" s="141"/>
      <c r="BV88" s="141"/>
      <c r="BW88" s="141"/>
      <c r="BX88" s="141"/>
      <c r="BY88" s="141"/>
      <c r="BZ88" s="141"/>
      <c r="CA88" s="141"/>
      <c r="CB88" s="141"/>
      <c r="CC88" s="141"/>
      <c r="CD88" s="141"/>
      <c r="CE88" s="141"/>
      <c r="CF88" s="141"/>
      <c r="CG88" s="141"/>
      <c r="CH88" s="141"/>
      <c r="CI88" s="141"/>
      <c r="CJ88" s="141"/>
      <c r="CK88" s="141"/>
      <c r="CL88" s="141"/>
      <c r="CM88" s="141"/>
      <c r="CN88" s="141"/>
      <c r="CO88" s="141"/>
      <c r="CP88" s="141"/>
      <c r="CQ88" s="141"/>
      <c r="CR88" s="141"/>
      <c r="CS88" s="141"/>
      <c r="CT88" s="141"/>
      <c r="CU88" s="141"/>
      <c r="CV88" s="141"/>
      <c r="CW88" s="141"/>
      <c r="CX88" s="141"/>
      <c r="CY88" s="141"/>
      <c r="CZ88" s="141"/>
      <c r="DA88" s="141"/>
      <c r="DB88" s="141"/>
      <c r="DC88" s="141"/>
      <c r="DD88" s="141"/>
      <c r="DE88" s="141"/>
      <c r="DF88" s="141"/>
      <c r="DG88" s="141"/>
      <c r="DH88" s="141"/>
      <c r="DI88" s="141"/>
      <c r="DJ88" s="141"/>
      <c r="DK88" s="141"/>
      <c r="DL88" s="141"/>
      <c r="DM88" s="141"/>
      <c r="DN88" s="141"/>
      <c r="DO88" s="141"/>
      <c r="DP88" s="141"/>
      <c r="DQ88" s="141"/>
      <c r="DR88" s="141"/>
      <c r="DS88" s="141"/>
      <c r="DT88" s="141"/>
      <c r="DU88" s="141"/>
      <c r="DV88" s="141"/>
      <c r="DW88" s="141"/>
      <c r="DX88" s="141"/>
      <c r="DY88" s="141"/>
      <c r="DZ88" s="141"/>
      <c r="EA88" s="141"/>
      <c r="EB88" s="141"/>
      <c r="EC88" s="141"/>
      <c r="ED88" s="141"/>
      <c r="EE88" s="141"/>
      <c r="EF88" s="141"/>
      <c r="EG88" s="141"/>
      <c r="EH88" s="141"/>
      <c r="EI88" s="141"/>
      <c r="EJ88" s="141"/>
      <c r="EK88" s="141"/>
      <c r="EL88" s="141"/>
      <c r="EM88" s="141"/>
      <c r="EN88" s="141"/>
      <c r="EO88" s="141"/>
      <c r="EP88" s="141"/>
      <c r="EQ88" s="141"/>
      <c r="ER88" s="141"/>
      <c r="ES88" s="141"/>
      <c r="ET88" s="141"/>
      <c r="EU88" s="141"/>
      <c r="EV88" s="141"/>
      <c r="EW88" s="141"/>
      <c r="EX88" s="141"/>
      <c r="EY88" s="141"/>
      <c r="EZ88" s="141"/>
      <c r="FA88" s="141"/>
      <c r="FB88" s="141"/>
      <c r="FC88" s="141"/>
      <c r="FD88" s="141"/>
      <c r="FE88" s="141"/>
      <c r="FF88" s="141"/>
      <c r="FG88" s="141"/>
      <c r="FH88" s="141"/>
      <c r="FI88" s="141"/>
      <c r="FJ88" s="141"/>
      <c r="FK88" s="141"/>
      <c r="FL88" s="141"/>
      <c r="FM88" s="141"/>
      <c r="FN88" s="141"/>
      <c r="FO88" s="141"/>
      <c r="FP88" s="141"/>
      <c r="FQ88" s="141"/>
      <c r="FR88" s="141"/>
      <c r="FS88" s="141"/>
      <c r="FT88" s="141"/>
      <c r="FU88" s="141"/>
      <c r="FV88" s="141"/>
      <c r="FW88" s="141"/>
      <c r="FX88" s="141"/>
      <c r="FY88" s="141"/>
      <c r="FZ88" s="141"/>
      <c r="GA88" s="141"/>
      <c r="GB88" s="141"/>
      <c r="GC88" s="141"/>
      <c r="GD88" s="141"/>
      <c r="GE88" s="141"/>
      <c r="GF88" s="141"/>
      <c r="GG88" s="141"/>
      <c r="GH88" s="141"/>
      <c r="GI88" s="141"/>
      <c r="GJ88" s="141"/>
      <c r="GK88" s="141"/>
      <c r="GL88" s="141"/>
      <c r="GM88" s="141"/>
      <c r="GN88" s="141"/>
      <c r="GO88" s="141"/>
      <c r="GP88" s="141"/>
      <c r="GQ88" s="141"/>
      <c r="GR88" s="141"/>
      <c r="GS88" s="141"/>
      <c r="GT88" s="141"/>
      <c r="GU88" s="141"/>
      <c r="GV88" s="141"/>
      <c r="GW88" s="141"/>
      <c r="GX88" s="141"/>
      <c r="GY88" s="141"/>
      <c r="GZ88" s="141"/>
      <c r="HA88" s="141"/>
      <c r="HB88" s="141"/>
      <c r="HC88" s="141"/>
      <c r="HD88" s="141"/>
      <c r="HE88" s="141"/>
      <c r="HF88" s="141"/>
      <c r="HG88" s="141"/>
      <c r="HH88" s="141"/>
      <c r="HI88" s="141"/>
      <c r="HJ88" s="141"/>
      <c r="HK88" s="141"/>
      <c r="HL88" s="141"/>
      <c r="HM88" s="141"/>
      <c r="HN88" s="141"/>
      <c r="HO88" s="141"/>
      <c r="HP88" s="141"/>
      <c r="HQ88" s="141"/>
      <c r="HR88" s="141"/>
      <c r="HS88" s="141"/>
      <c r="HT88" s="141"/>
      <c r="HU88" s="141"/>
      <c r="HV88" s="141"/>
      <c r="HW88" s="141"/>
      <c r="HX88" s="141"/>
      <c r="HY88" s="141"/>
      <c r="HZ88" s="141"/>
      <c r="IA88" s="141"/>
      <c r="IB88" s="141"/>
      <c r="IC88" s="141"/>
      <c r="ID88" s="141"/>
      <c r="IE88" s="141"/>
      <c r="IF88" s="141"/>
      <c r="IG88" s="141"/>
      <c r="IH88" s="141"/>
      <c r="II88" s="141"/>
      <c r="IJ88" s="141"/>
      <c r="IK88" s="141"/>
      <c r="IL88" s="141"/>
      <c r="IM88" s="141"/>
      <c r="IN88" s="141"/>
      <c r="IO88" s="141"/>
      <c r="IP88" s="141"/>
      <c r="IQ88" s="141"/>
      <c r="IR88" s="141"/>
      <c r="IS88" s="141"/>
      <c r="IT88" s="141"/>
      <c r="IU88" s="141"/>
      <c r="IV88" s="141"/>
      <c r="IW88" s="141"/>
    </row>
    <row r="89" customFormat="false" ht="12.75" hidden="false" customHeight="false" outlineLevel="0" collapsed="false">
      <c r="A89" s="141" t="n">
        <v>0.604124832544924</v>
      </c>
      <c r="B89" s="155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41"/>
      <c r="CW89" s="141"/>
      <c r="CX89" s="141"/>
      <c r="CY89" s="141"/>
      <c r="CZ89" s="141"/>
      <c r="DA89" s="141"/>
      <c r="DB89" s="141"/>
      <c r="DC89" s="141"/>
      <c r="DD89" s="141"/>
      <c r="DE89" s="141"/>
      <c r="DF89" s="141"/>
      <c r="DG89" s="141"/>
      <c r="DH89" s="141"/>
      <c r="DI89" s="141"/>
      <c r="DJ89" s="141"/>
      <c r="DK89" s="141"/>
      <c r="DL89" s="141"/>
      <c r="DM89" s="141"/>
      <c r="DN89" s="141"/>
      <c r="DO89" s="141"/>
      <c r="DP89" s="141"/>
      <c r="DQ89" s="141"/>
      <c r="DR89" s="141"/>
      <c r="DS89" s="141"/>
      <c r="DT89" s="141"/>
      <c r="DU89" s="141"/>
      <c r="DV89" s="141"/>
      <c r="DW89" s="141"/>
      <c r="DX89" s="141"/>
      <c r="DY89" s="141"/>
      <c r="DZ89" s="141"/>
      <c r="EA89" s="141"/>
      <c r="EB89" s="141"/>
      <c r="EC89" s="141"/>
      <c r="ED89" s="141"/>
      <c r="EE89" s="141"/>
      <c r="EF89" s="141"/>
      <c r="EG89" s="141"/>
      <c r="EH89" s="141"/>
      <c r="EI89" s="141"/>
      <c r="EJ89" s="141"/>
      <c r="EK89" s="141"/>
      <c r="EL89" s="141"/>
      <c r="EM89" s="141"/>
      <c r="EN89" s="141"/>
      <c r="EO89" s="141"/>
      <c r="EP89" s="141"/>
      <c r="EQ89" s="141"/>
      <c r="ER89" s="141"/>
      <c r="ES89" s="141"/>
      <c r="ET89" s="141"/>
      <c r="EU89" s="141"/>
      <c r="EV89" s="141"/>
      <c r="EW89" s="141"/>
      <c r="EX89" s="141"/>
      <c r="EY89" s="141"/>
      <c r="EZ89" s="141"/>
      <c r="FA89" s="141"/>
      <c r="FB89" s="141"/>
      <c r="FC89" s="141"/>
      <c r="FD89" s="141"/>
      <c r="FE89" s="141"/>
      <c r="FF89" s="141"/>
      <c r="FG89" s="141"/>
      <c r="FH89" s="141"/>
      <c r="FI89" s="141"/>
      <c r="FJ89" s="141"/>
      <c r="FK89" s="141"/>
      <c r="FL89" s="141"/>
      <c r="FM89" s="141"/>
      <c r="FN89" s="141"/>
      <c r="FO89" s="141"/>
      <c r="FP89" s="141"/>
      <c r="FQ89" s="141"/>
      <c r="FR89" s="141"/>
      <c r="FS89" s="141"/>
      <c r="FT89" s="141"/>
      <c r="FU89" s="141"/>
      <c r="FV89" s="141"/>
      <c r="FW89" s="141"/>
      <c r="FX89" s="141"/>
      <c r="FY89" s="141"/>
      <c r="FZ89" s="141"/>
      <c r="GA89" s="141"/>
      <c r="GB89" s="141"/>
      <c r="GC89" s="141"/>
      <c r="GD89" s="141"/>
      <c r="GE89" s="141"/>
      <c r="GF89" s="141"/>
      <c r="GG89" s="141"/>
      <c r="GH89" s="141"/>
      <c r="GI89" s="141"/>
      <c r="GJ89" s="141"/>
      <c r="GK89" s="141"/>
      <c r="GL89" s="141"/>
      <c r="GM89" s="141"/>
      <c r="GN89" s="141"/>
      <c r="GO89" s="141"/>
      <c r="GP89" s="141"/>
      <c r="GQ89" s="141"/>
      <c r="GR89" s="141"/>
      <c r="GS89" s="141"/>
      <c r="GT89" s="141"/>
      <c r="GU89" s="141"/>
      <c r="GV89" s="141"/>
      <c r="GW89" s="141"/>
      <c r="GX89" s="141"/>
      <c r="GY89" s="141"/>
      <c r="GZ89" s="141"/>
      <c r="HA89" s="141"/>
      <c r="HB89" s="141"/>
      <c r="HC89" s="141"/>
      <c r="HD89" s="141"/>
      <c r="HE89" s="141"/>
      <c r="HF89" s="141"/>
      <c r="HG89" s="141"/>
      <c r="HH89" s="141"/>
      <c r="HI89" s="141"/>
      <c r="HJ89" s="141"/>
      <c r="HK89" s="141"/>
      <c r="HL89" s="141"/>
      <c r="HM89" s="141"/>
      <c r="HN89" s="141"/>
      <c r="HO89" s="141"/>
      <c r="HP89" s="141"/>
      <c r="HQ89" s="141"/>
      <c r="HR89" s="141"/>
      <c r="HS89" s="141"/>
      <c r="HT89" s="141"/>
      <c r="HU89" s="141"/>
      <c r="HV89" s="141"/>
      <c r="HW89" s="141"/>
      <c r="HX89" s="141"/>
      <c r="HY89" s="141"/>
      <c r="HZ89" s="141"/>
      <c r="IA89" s="141"/>
      <c r="IB89" s="141"/>
      <c r="IC89" s="141"/>
      <c r="ID89" s="141"/>
      <c r="IE89" s="141"/>
      <c r="IF89" s="141"/>
      <c r="IG89" s="141"/>
      <c r="IH89" s="141"/>
      <c r="II89" s="141"/>
      <c r="IJ89" s="141"/>
      <c r="IK89" s="141"/>
      <c r="IL89" s="141"/>
      <c r="IM89" s="141"/>
      <c r="IN89" s="141"/>
      <c r="IO89" s="141"/>
      <c r="IP89" s="141"/>
      <c r="IQ89" s="141"/>
      <c r="IR89" s="141"/>
      <c r="IS89" s="141"/>
      <c r="IT89" s="141"/>
      <c r="IU89" s="141"/>
      <c r="IV89" s="141"/>
      <c r="IW89" s="141"/>
    </row>
    <row r="90" customFormat="false" ht="12.75" hidden="false" customHeight="false" outlineLevel="0" collapsed="false">
      <c r="A90" s="141" t="n">
        <v>0.600576811604281</v>
      </c>
      <c r="B90" s="155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141"/>
      <c r="BR90" s="141"/>
      <c r="BS90" s="141"/>
      <c r="BT90" s="141"/>
      <c r="BU90" s="141"/>
      <c r="BV90" s="141"/>
      <c r="BW90" s="141"/>
      <c r="BX90" s="141"/>
      <c r="BY90" s="141"/>
      <c r="BZ90" s="141"/>
      <c r="CA90" s="141"/>
      <c r="CB90" s="141"/>
      <c r="CC90" s="141"/>
      <c r="CD90" s="141"/>
      <c r="CE90" s="141"/>
      <c r="CF90" s="141"/>
      <c r="CG90" s="141"/>
      <c r="CH90" s="141"/>
      <c r="CI90" s="141"/>
      <c r="CJ90" s="141"/>
      <c r="CK90" s="141"/>
      <c r="CL90" s="141"/>
      <c r="CM90" s="141"/>
      <c r="CN90" s="141"/>
      <c r="CO90" s="141"/>
      <c r="CP90" s="141"/>
      <c r="CQ90" s="141"/>
      <c r="CR90" s="141"/>
      <c r="CS90" s="141"/>
      <c r="CT90" s="141"/>
      <c r="CU90" s="141"/>
      <c r="CV90" s="141"/>
      <c r="CW90" s="141"/>
      <c r="CX90" s="141"/>
      <c r="CY90" s="141"/>
      <c r="CZ90" s="141"/>
      <c r="DA90" s="141"/>
      <c r="DB90" s="141"/>
      <c r="DC90" s="141"/>
      <c r="DD90" s="141"/>
      <c r="DE90" s="141"/>
      <c r="DF90" s="141"/>
      <c r="DG90" s="141"/>
      <c r="DH90" s="141"/>
      <c r="DI90" s="141"/>
      <c r="DJ90" s="141"/>
      <c r="DK90" s="141"/>
      <c r="DL90" s="141"/>
      <c r="DM90" s="141"/>
      <c r="DN90" s="141"/>
      <c r="DO90" s="141"/>
      <c r="DP90" s="141"/>
      <c r="DQ90" s="141"/>
      <c r="DR90" s="141"/>
      <c r="DS90" s="141"/>
      <c r="DT90" s="141"/>
      <c r="DU90" s="141"/>
      <c r="DV90" s="141"/>
      <c r="DW90" s="141"/>
      <c r="DX90" s="141"/>
      <c r="DY90" s="141"/>
      <c r="DZ90" s="141"/>
      <c r="EA90" s="141"/>
      <c r="EB90" s="141"/>
      <c r="EC90" s="141"/>
      <c r="ED90" s="141"/>
      <c r="EE90" s="141"/>
      <c r="EF90" s="141"/>
      <c r="EG90" s="141"/>
      <c r="EH90" s="141"/>
      <c r="EI90" s="141"/>
      <c r="EJ90" s="141"/>
      <c r="EK90" s="141"/>
      <c r="EL90" s="141"/>
      <c r="EM90" s="141"/>
      <c r="EN90" s="141"/>
      <c r="EO90" s="141"/>
      <c r="EP90" s="141"/>
      <c r="EQ90" s="141"/>
      <c r="ER90" s="141"/>
      <c r="ES90" s="141"/>
      <c r="ET90" s="141"/>
      <c r="EU90" s="141"/>
      <c r="EV90" s="141"/>
      <c r="EW90" s="141"/>
      <c r="EX90" s="141"/>
      <c r="EY90" s="141"/>
      <c r="EZ90" s="141"/>
      <c r="FA90" s="141"/>
      <c r="FB90" s="141"/>
      <c r="FC90" s="141"/>
      <c r="FD90" s="141"/>
      <c r="FE90" s="141"/>
      <c r="FF90" s="141"/>
      <c r="FG90" s="141"/>
      <c r="FH90" s="141"/>
      <c r="FI90" s="141"/>
      <c r="FJ90" s="141"/>
      <c r="FK90" s="141"/>
      <c r="FL90" s="141"/>
      <c r="FM90" s="141"/>
      <c r="FN90" s="141"/>
      <c r="FO90" s="141"/>
      <c r="FP90" s="141"/>
      <c r="FQ90" s="141"/>
      <c r="FR90" s="141"/>
      <c r="FS90" s="141"/>
      <c r="FT90" s="141"/>
      <c r="FU90" s="141"/>
      <c r="FV90" s="141"/>
      <c r="FW90" s="141"/>
      <c r="FX90" s="141"/>
      <c r="FY90" s="141"/>
      <c r="FZ90" s="141"/>
      <c r="GA90" s="141"/>
      <c r="GB90" s="141"/>
      <c r="GC90" s="141"/>
      <c r="GD90" s="141"/>
      <c r="GE90" s="141"/>
      <c r="GF90" s="141"/>
      <c r="GG90" s="141"/>
      <c r="GH90" s="141"/>
      <c r="GI90" s="141"/>
      <c r="GJ90" s="141"/>
      <c r="GK90" s="141"/>
      <c r="GL90" s="141"/>
      <c r="GM90" s="141"/>
      <c r="GN90" s="141"/>
      <c r="GO90" s="141"/>
      <c r="GP90" s="141"/>
      <c r="GQ90" s="141"/>
      <c r="GR90" s="141"/>
      <c r="GS90" s="141"/>
      <c r="GT90" s="141"/>
      <c r="GU90" s="141"/>
      <c r="GV90" s="141"/>
      <c r="GW90" s="141"/>
      <c r="GX90" s="141"/>
      <c r="GY90" s="141"/>
      <c r="GZ90" s="141"/>
      <c r="HA90" s="141"/>
      <c r="HB90" s="141"/>
      <c r="HC90" s="141"/>
      <c r="HD90" s="141"/>
      <c r="HE90" s="141"/>
      <c r="HF90" s="141"/>
      <c r="HG90" s="141"/>
      <c r="HH90" s="141"/>
      <c r="HI90" s="141"/>
      <c r="HJ90" s="141"/>
      <c r="HK90" s="141"/>
      <c r="HL90" s="141"/>
      <c r="HM90" s="141"/>
      <c r="HN90" s="141"/>
      <c r="HO90" s="141"/>
      <c r="HP90" s="141"/>
      <c r="HQ90" s="141"/>
      <c r="HR90" s="141"/>
      <c r="HS90" s="141"/>
      <c r="HT90" s="141"/>
      <c r="HU90" s="141"/>
      <c r="HV90" s="141"/>
      <c r="HW90" s="141"/>
      <c r="HX90" s="141"/>
      <c r="HY90" s="141"/>
      <c r="HZ90" s="141"/>
      <c r="IA90" s="141"/>
      <c r="IB90" s="141"/>
      <c r="IC90" s="141"/>
      <c r="ID90" s="141"/>
      <c r="IE90" s="141"/>
      <c r="IF90" s="141"/>
      <c r="IG90" s="141"/>
      <c r="IH90" s="141"/>
      <c r="II90" s="141"/>
      <c r="IJ90" s="141"/>
      <c r="IK90" s="141"/>
      <c r="IL90" s="141"/>
      <c r="IM90" s="141"/>
      <c r="IN90" s="141"/>
      <c r="IO90" s="141"/>
      <c r="IP90" s="141"/>
      <c r="IQ90" s="141"/>
      <c r="IR90" s="141"/>
      <c r="IS90" s="141"/>
      <c r="IT90" s="141"/>
      <c r="IU90" s="141"/>
      <c r="IV90" s="141"/>
      <c r="IW90" s="141"/>
    </row>
    <row r="91" customFormat="false" ht="12.75" hidden="false" customHeight="false" outlineLevel="0" collapsed="false">
      <c r="A91" s="141" t="n">
        <v>0.596962184495085</v>
      </c>
      <c r="B91" s="155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141"/>
      <c r="BR91" s="141"/>
      <c r="BS91" s="141"/>
      <c r="BT91" s="141"/>
      <c r="BU91" s="141"/>
      <c r="BV91" s="141"/>
      <c r="BW91" s="141"/>
      <c r="BX91" s="141"/>
      <c r="BY91" s="141"/>
      <c r="BZ91" s="141"/>
      <c r="CA91" s="141"/>
      <c r="CB91" s="141"/>
      <c r="CC91" s="141"/>
      <c r="CD91" s="141"/>
      <c r="CE91" s="141"/>
      <c r="CF91" s="141"/>
      <c r="CG91" s="141"/>
      <c r="CH91" s="141"/>
      <c r="CI91" s="141"/>
      <c r="CJ91" s="141"/>
      <c r="CK91" s="141"/>
      <c r="CL91" s="141"/>
      <c r="CM91" s="141"/>
      <c r="CN91" s="141"/>
      <c r="CO91" s="141"/>
      <c r="CP91" s="141"/>
      <c r="CQ91" s="141"/>
      <c r="CR91" s="141"/>
      <c r="CS91" s="141"/>
      <c r="CT91" s="141"/>
      <c r="CU91" s="141"/>
      <c r="CV91" s="141"/>
      <c r="CW91" s="141"/>
      <c r="CX91" s="141"/>
      <c r="CY91" s="141"/>
      <c r="CZ91" s="141"/>
      <c r="DA91" s="141"/>
      <c r="DB91" s="141"/>
      <c r="DC91" s="141"/>
      <c r="DD91" s="141"/>
      <c r="DE91" s="141"/>
      <c r="DF91" s="141"/>
      <c r="DG91" s="141"/>
      <c r="DH91" s="141"/>
      <c r="DI91" s="141"/>
      <c r="DJ91" s="141"/>
      <c r="DK91" s="141"/>
      <c r="DL91" s="141"/>
      <c r="DM91" s="141"/>
      <c r="DN91" s="141"/>
      <c r="DO91" s="141"/>
      <c r="DP91" s="141"/>
      <c r="DQ91" s="141"/>
      <c r="DR91" s="141"/>
      <c r="DS91" s="141"/>
      <c r="DT91" s="141"/>
      <c r="DU91" s="141"/>
      <c r="DV91" s="141"/>
      <c r="DW91" s="141"/>
      <c r="DX91" s="141"/>
      <c r="DY91" s="141"/>
      <c r="DZ91" s="141"/>
      <c r="EA91" s="141"/>
      <c r="EB91" s="141"/>
      <c r="EC91" s="141"/>
      <c r="ED91" s="141"/>
      <c r="EE91" s="141"/>
      <c r="EF91" s="141"/>
      <c r="EG91" s="141"/>
      <c r="EH91" s="141"/>
      <c r="EI91" s="141"/>
      <c r="EJ91" s="141"/>
      <c r="EK91" s="141"/>
      <c r="EL91" s="141"/>
      <c r="EM91" s="141"/>
      <c r="EN91" s="141"/>
      <c r="EO91" s="141"/>
      <c r="EP91" s="141"/>
      <c r="EQ91" s="141"/>
      <c r="ER91" s="141"/>
      <c r="ES91" s="141"/>
      <c r="ET91" s="141"/>
      <c r="EU91" s="141"/>
      <c r="EV91" s="141"/>
      <c r="EW91" s="141"/>
      <c r="EX91" s="141"/>
      <c r="EY91" s="141"/>
      <c r="EZ91" s="141"/>
      <c r="FA91" s="141"/>
      <c r="FB91" s="141"/>
      <c r="FC91" s="141"/>
      <c r="FD91" s="141"/>
      <c r="FE91" s="141"/>
      <c r="FF91" s="141"/>
      <c r="FG91" s="141"/>
      <c r="FH91" s="141"/>
      <c r="FI91" s="141"/>
      <c r="FJ91" s="141"/>
      <c r="FK91" s="141"/>
      <c r="FL91" s="141"/>
      <c r="FM91" s="141"/>
      <c r="FN91" s="141"/>
      <c r="FO91" s="141"/>
      <c r="FP91" s="141"/>
      <c r="FQ91" s="141"/>
      <c r="FR91" s="141"/>
      <c r="FS91" s="141"/>
      <c r="FT91" s="141"/>
      <c r="FU91" s="141"/>
      <c r="FV91" s="141"/>
      <c r="FW91" s="141"/>
      <c r="FX91" s="141"/>
      <c r="FY91" s="141"/>
      <c r="FZ91" s="141"/>
      <c r="GA91" s="141"/>
      <c r="GB91" s="141"/>
      <c r="GC91" s="141"/>
      <c r="GD91" s="141"/>
      <c r="GE91" s="141"/>
      <c r="GF91" s="141"/>
      <c r="GG91" s="141"/>
      <c r="GH91" s="141"/>
      <c r="GI91" s="141"/>
      <c r="GJ91" s="141"/>
      <c r="GK91" s="141"/>
      <c r="GL91" s="141"/>
      <c r="GM91" s="141"/>
      <c r="GN91" s="141"/>
      <c r="GO91" s="141"/>
      <c r="GP91" s="141"/>
      <c r="GQ91" s="141"/>
      <c r="GR91" s="141"/>
      <c r="GS91" s="141"/>
      <c r="GT91" s="141"/>
      <c r="GU91" s="141"/>
      <c r="GV91" s="141"/>
      <c r="GW91" s="141"/>
      <c r="GX91" s="141"/>
      <c r="GY91" s="141"/>
      <c r="GZ91" s="141"/>
      <c r="HA91" s="141"/>
      <c r="HB91" s="141"/>
      <c r="HC91" s="141"/>
      <c r="HD91" s="141"/>
      <c r="HE91" s="141"/>
      <c r="HF91" s="141"/>
      <c r="HG91" s="141"/>
      <c r="HH91" s="141"/>
      <c r="HI91" s="141"/>
      <c r="HJ91" s="141"/>
      <c r="HK91" s="141"/>
      <c r="HL91" s="141"/>
      <c r="HM91" s="141"/>
      <c r="HN91" s="141"/>
      <c r="HO91" s="141"/>
      <c r="HP91" s="141"/>
      <c r="HQ91" s="141"/>
      <c r="HR91" s="141"/>
      <c r="HS91" s="141"/>
      <c r="HT91" s="141"/>
      <c r="HU91" s="141"/>
      <c r="HV91" s="141"/>
      <c r="HW91" s="141"/>
      <c r="HX91" s="141"/>
      <c r="HY91" s="141"/>
      <c r="HZ91" s="141"/>
      <c r="IA91" s="141"/>
      <c r="IB91" s="141"/>
      <c r="IC91" s="141"/>
      <c r="ID91" s="141"/>
      <c r="IE91" s="141"/>
      <c r="IF91" s="141"/>
      <c r="IG91" s="141"/>
      <c r="IH91" s="141"/>
      <c r="II91" s="141"/>
      <c r="IJ91" s="141"/>
      <c r="IK91" s="141"/>
      <c r="IL91" s="141"/>
      <c r="IM91" s="141"/>
      <c r="IN91" s="141"/>
      <c r="IO91" s="141"/>
      <c r="IP91" s="141"/>
      <c r="IQ91" s="141"/>
      <c r="IR91" s="141"/>
      <c r="IS91" s="141"/>
      <c r="IT91" s="141"/>
      <c r="IU91" s="141"/>
      <c r="IV91" s="141"/>
      <c r="IW91" s="141"/>
    </row>
    <row r="92" customFormat="false" ht="12.75" hidden="false" customHeight="false" outlineLevel="0" collapsed="false">
      <c r="A92" s="141" t="n">
        <v>0.593370744252867</v>
      </c>
      <c r="B92" s="155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  <c r="BQ92" s="141"/>
      <c r="BR92" s="141"/>
      <c r="BS92" s="141"/>
      <c r="BT92" s="141"/>
      <c r="BU92" s="141"/>
      <c r="BV92" s="141"/>
      <c r="BW92" s="141"/>
      <c r="BX92" s="141"/>
      <c r="BY92" s="141"/>
      <c r="BZ92" s="141"/>
      <c r="CA92" s="141"/>
      <c r="CB92" s="141"/>
      <c r="CC92" s="141"/>
      <c r="CD92" s="141"/>
      <c r="CE92" s="141"/>
      <c r="CF92" s="141"/>
      <c r="CG92" s="141"/>
      <c r="CH92" s="141"/>
      <c r="CI92" s="141"/>
      <c r="CJ92" s="141"/>
      <c r="CK92" s="141"/>
      <c r="CL92" s="141"/>
      <c r="CM92" s="141"/>
      <c r="CN92" s="141"/>
      <c r="CO92" s="141"/>
      <c r="CP92" s="141"/>
      <c r="CQ92" s="141"/>
      <c r="CR92" s="141"/>
      <c r="CS92" s="141"/>
      <c r="CT92" s="141"/>
      <c r="CU92" s="141"/>
      <c r="CV92" s="141"/>
      <c r="CW92" s="141"/>
      <c r="CX92" s="141"/>
      <c r="CY92" s="141"/>
      <c r="CZ92" s="141"/>
      <c r="DA92" s="141"/>
      <c r="DB92" s="141"/>
      <c r="DC92" s="141"/>
      <c r="DD92" s="141"/>
      <c r="DE92" s="141"/>
      <c r="DF92" s="141"/>
      <c r="DG92" s="141"/>
      <c r="DH92" s="141"/>
      <c r="DI92" s="141"/>
      <c r="DJ92" s="141"/>
      <c r="DK92" s="141"/>
      <c r="DL92" s="141"/>
      <c r="DM92" s="141"/>
      <c r="DN92" s="141"/>
      <c r="DO92" s="141"/>
      <c r="DP92" s="141"/>
      <c r="DQ92" s="141"/>
      <c r="DR92" s="141"/>
      <c r="DS92" s="141"/>
      <c r="DT92" s="141"/>
      <c r="DU92" s="141"/>
      <c r="DV92" s="141"/>
      <c r="DW92" s="141"/>
      <c r="DX92" s="141"/>
      <c r="DY92" s="141"/>
      <c r="DZ92" s="141"/>
      <c r="EA92" s="141"/>
      <c r="EB92" s="141"/>
      <c r="EC92" s="141"/>
      <c r="ED92" s="141"/>
      <c r="EE92" s="141"/>
      <c r="EF92" s="141"/>
      <c r="EG92" s="141"/>
      <c r="EH92" s="141"/>
      <c r="EI92" s="141"/>
      <c r="EJ92" s="141"/>
      <c r="EK92" s="141"/>
      <c r="EL92" s="141"/>
      <c r="EM92" s="141"/>
      <c r="EN92" s="141"/>
      <c r="EO92" s="141"/>
      <c r="EP92" s="141"/>
      <c r="EQ92" s="141"/>
      <c r="ER92" s="141"/>
      <c r="ES92" s="141"/>
      <c r="ET92" s="141"/>
      <c r="EU92" s="141"/>
      <c r="EV92" s="141"/>
      <c r="EW92" s="141"/>
      <c r="EX92" s="141"/>
      <c r="EY92" s="141"/>
      <c r="EZ92" s="141"/>
      <c r="FA92" s="141"/>
      <c r="FB92" s="141"/>
      <c r="FC92" s="141"/>
      <c r="FD92" s="141"/>
      <c r="FE92" s="141"/>
      <c r="FF92" s="141"/>
      <c r="FG92" s="141"/>
      <c r="FH92" s="141"/>
      <c r="FI92" s="141"/>
      <c r="FJ92" s="141"/>
      <c r="FK92" s="141"/>
      <c r="FL92" s="141"/>
      <c r="FM92" s="141"/>
      <c r="FN92" s="141"/>
      <c r="FO92" s="141"/>
      <c r="FP92" s="141"/>
      <c r="FQ92" s="141"/>
      <c r="FR92" s="141"/>
      <c r="FS92" s="141"/>
      <c r="FT92" s="141"/>
      <c r="FU92" s="141"/>
      <c r="FV92" s="141"/>
      <c r="FW92" s="141"/>
      <c r="FX92" s="141"/>
      <c r="FY92" s="141"/>
      <c r="FZ92" s="141"/>
      <c r="GA92" s="141"/>
      <c r="GB92" s="141"/>
      <c r="GC92" s="141"/>
      <c r="GD92" s="141"/>
      <c r="GE92" s="141"/>
      <c r="GF92" s="141"/>
      <c r="GG92" s="141"/>
      <c r="GH92" s="141"/>
      <c r="GI92" s="141"/>
      <c r="GJ92" s="141"/>
      <c r="GK92" s="141"/>
      <c r="GL92" s="141"/>
      <c r="GM92" s="141"/>
      <c r="GN92" s="141"/>
      <c r="GO92" s="141"/>
      <c r="GP92" s="141"/>
      <c r="GQ92" s="141"/>
      <c r="GR92" s="141"/>
      <c r="GS92" s="141"/>
      <c r="GT92" s="141"/>
      <c r="GU92" s="141"/>
      <c r="GV92" s="141"/>
      <c r="GW92" s="141"/>
      <c r="GX92" s="141"/>
      <c r="GY92" s="141"/>
      <c r="GZ92" s="141"/>
      <c r="HA92" s="141"/>
      <c r="HB92" s="141"/>
      <c r="HC92" s="141"/>
      <c r="HD92" s="141"/>
      <c r="HE92" s="141"/>
      <c r="HF92" s="141"/>
      <c r="HG92" s="141"/>
      <c r="HH92" s="141"/>
      <c r="HI92" s="141"/>
      <c r="HJ92" s="141"/>
      <c r="HK92" s="141"/>
      <c r="HL92" s="141"/>
      <c r="HM92" s="141"/>
      <c r="HN92" s="141"/>
      <c r="HO92" s="141"/>
      <c r="HP92" s="141"/>
      <c r="HQ92" s="141"/>
      <c r="HR92" s="141"/>
      <c r="HS92" s="141"/>
      <c r="HT92" s="141"/>
      <c r="HU92" s="141"/>
      <c r="HV92" s="141"/>
      <c r="HW92" s="141"/>
      <c r="HX92" s="141"/>
      <c r="HY92" s="141"/>
      <c r="HZ92" s="141"/>
      <c r="IA92" s="141"/>
      <c r="IB92" s="141"/>
      <c r="IC92" s="141"/>
      <c r="ID92" s="141"/>
      <c r="IE92" s="141"/>
      <c r="IF92" s="141"/>
      <c r="IG92" s="141"/>
      <c r="IH92" s="141"/>
      <c r="II92" s="141"/>
      <c r="IJ92" s="141"/>
      <c r="IK92" s="141"/>
      <c r="IL92" s="141"/>
      <c r="IM92" s="141"/>
      <c r="IN92" s="141"/>
      <c r="IO92" s="141"/>
      <c r="IP92" s="141"/>
      <c r="IQ92" s="141"/>
      <c r="IR92" s="141"/>
      <c r="IS92" s="141"/>
      <c r="IT92" s="141"/>
      <c r="IU92" s="141"/>
      <c r="IV92" s="141"/>
      <c r="IW92" s="141"/>
    </row>
    <row r="93" customFormat="false" ht="12.75" hidden="false" customHeight="false" outlineLevel="0" collapsed="false">
      <c r="A93" s="141" t="n">
        <v>0.589917086244783</v>
      </c>
      <c r="B93" s="155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  <c r="BQ93" s="141"/>
      <c r="BR93" s="141"/>
      <c r="BS93" s="141"/>
      <c r="BT93" s="141"/>
      <c r="BU93" s="141"/>
      <c r="BV93" s="141"/>
      <c r="BW93" s="141"/>
      <c r="BX93" s="141"/>
      <c r="BY93" s="141"/>
      <c r="BZ93" s="141"/>
      <c r="CA93" s="141"/>
      <c r="CB93" s="141"/>
      <c r="CC93" s="141"/>
      <c r="CD93" s="141"/>
      <c r="CE93" s="141"/>
      <c r="CF93" s="141"/>
      <c r="CG93" s="141"/>
      <c r="CH93" s="141"/>
      <c r="CI93" s="141"/>
      <c r="CJ93" s="141"/>
      <c r="CK93" s="141"/>
      <c r="CL93" s="141"/>
      <c r="CM93" s="141"/>
      <c r="CN93" s="141"/>
      <c r="CO93" s="141"/>
      <c r="CP93" s="141"/>
      <c r="CQ93" s="141"/>
      <c r="CR93" s="141"/>
      <c r="CS93" s="141"/>
      <c r="CT93" s="141"/>
      <c r="CU93" s="141"/>
      <c r="CV93" s="141"/>
      <c r="CW93" s="141"/>
      <c r="CX93" s="141"/>
      <c r="CY93" s="141"/>
      <c r="CZ93" s="141"/>
      <c r="DA93" s="141"/>
      <c r="DB93" s="141"/>
      <c r="DC93" s="141"/>
      <c r="DD93" s="141"/>
      <c r="DE93" s="141"/>
      <c r="DF93" s="141"/>
      <c r="DG93" s="141"/>
      <c r="DH93" s="141"/>
      <c r="DI93" s="141"/>
      <c r="DJ93" s="141"/>
      <c r="DK93" s="141"/>
      <c r="DL93" s="141"/>
      <c r="DM93" s="141"/>
      <c r="DN93" s="141"/>
      <c r="DO93" s="141"/>
      <c r="DP93" s="141"/>
      <c r="DQ93" s="141"/>
      <c r="DR93" s="141"/>
      <c r="DS93" s="141"/>
      <c r="DT93" s="141"/>
      <c r="DU93" s="141"/>
      <c r="DV93" s="141"/>
      <c r="DW93" s="141"/>
      <c r="DX93" s="141"/>
      <c r="DY93" s="141"/>
      <c r="DZ93" s="141"/>
      <c r="EA93" s="141"/>
      <c r="EB93" s="141"/>
      <c r="EC93" s="141"/>
      <c r="ED93" s="141"/>
      <c r="EE93" s="141"/>
      <c r="EF93" s="141"/>
      <c r="EG93" s="141"/>
      <c r="EH93" s="141"/>
      <c r="EI93" s="141"/>
      <c r="EJ93" s="141"/>
      <c r="EK93" s="141"/>
      <c r="EL93" s="141"/>
      <c r="EM93" s="141"/>
      <c r="EN93" s="141"/>
      <c r="EO93" s="141"/>
      <c r="EP93" s="141"/>
      <c r="EQ93" s="141"/>
      <c r="ER93" s="141"/>
      <c r="ES93" s="141"/>
      <c r="ET93" s="141"/>
      <c r="EU93" s="141"/>
      <c r="EV93" s="141"/>
      <c r="EW93" s="141"/>
      <c r="EX93" s="141"/>
      <c r="EY93" s="141"/>
      <c r="EZ93" s="141"/>
      <c r="FA93" s="141"/>
      <c r="FB93" s="141"/>
      <c r="FC93" s="141"/>
      <c r="FD93" s="141"/>
      <c r="FE93" s="141"/>
      <c r="FF93" s="141"/>
      <c r="FG93" s="141"/>
      <c r="FH93" s="141"/>
      <c r="FI93" s="141"/>
      <c r="FJ93" s="141"/>
      <c r="FK93" s="141"/>
      <c r="FL93" s="141"/>
      <c r="FM93" s="141"/>
      <c r="FN93" s="141"/>
      <c r="FO93" s="141"/>
      <c r="FP93" s="141"/>
      <c r="FQ93" s="141"/>
      <c r="FR93" s="141"/>
      <c r="FS93" s="141"/>
      <c r="FT93" s="141"/>
      <c r="FU93" s="141"/>
      <c r="FV93" s="141"/>
      <c r="FW93" s="141"/>
      <c r="FX93" s="141"/>
      <c r="FY93" s="141"/>
      <c r="FZ93" s="141"/>
      <c r="GA93" s="141"/>
      <c r="GB93" s="141"/>
      <c r="GC93" s="141"/>
      <c r="GD93" s="141"/>
      <c r="GE93" s="141"/>
      <c r="GF93" s="141"/>
      <c r="GG93" s="141"/>
      <c r="GH93" s="141"/>
      <c r="GI93" s="141"/>
      <c r="GJ93" s="141"/>
      <c r="GK93" s="141"/>
      <c r="GL93" s="141"/>
      <c r="GM93" s="141"/>
      <c r="GN93" s="141"/>
      <c r="GO93" s="141"/>
      <c r="GP93" s="141"/>
      <c r="GQ93" s="141"/>
      <c r="GR93" s="141"/>
      <c r="GS93" s="141"/>
      <c r="GT93" s="141"/>
      <c r="GU93" s="141"/>
      <c r="GV93" s="141"/>
      <c r="GW93" s="141"/>
      <c r="GX93" s="141"/>
      <c r="GY93" s="141"/>
      <c r="GZ93" s="141"/>
      <c r="HA93" s="141"/>
      <c r="HB93" s="141"/>
      <c r="HC93" s="141"/>
      <c r="HD93" s="141"/>
      <c r="HE93" s="141"/>
      <c r="HF93" s="141"/>
      <c r="HG93" s="141"/>
      <c r="HH93" s="141"/>
      <c r="HI93" s="141"/>
      <c r="HJ93" s="141"/>
      <c r="HK93" s="141"/>
      <c r="HL93" s="141"/>
      <c r="HM93" s="141"/>
      <c r="HN93" s="141"/>
      <c r="HO93" s="141"/>
      <c r="HP93" s="141"/>
      <c r="HQ93" s="141"/>
      <c r="HR93" s="141"/>
      <c r="HS93" s="141"/>
      <c r="HT93" s="141"/>
      <c r="HU93" s="141"/>
      <c r="HV93" s="141"/>
      <c r="HW93" s="141"/>
      <c r="HX93" s="141"/>
      <c r="HY93" s="141"/>
      <c r="HZ93" s="141"/>
      <c r="IA93" s="141"/>
      <c r="IB93" s="141"/>
      <c r="IC93" s="141"/>
      <c r="ID93" s="141"/>
      <c r="IE93" s="141"/>
      <c r="IF93" s="141"/>
      <c r="IG93" s="141"/>
      <c r="IH93" s="141"/>
      <c r="II93" s="141"/>
      <c r="IJ93" s="141"/>
      <c r="IK93" s="141"/>
      <c r="IL93" s="141"/>
      <c r="IM93" s="141"/>
      <c r="IN93" s="141"/>
      <c r="IO93" s="141"/>
      <c r="IP93" s="141"/>
      <c r="IQ93" s="141"/>
      <c r="IR93" s="141"/>
      <c r="IS93" s="141"/>
      <c r="IT93" s="141"/>
      <c r="IU93" s="141"/>
      <c r="IV93" s="141"/>
      <c r="IW93" s="141"/>
    </row>
    <row r="94" customFormat="false" ht="12.75" hidden="false" customHeight="false" outlineLevel="0" collapsed="false">
      <c r="A94" s="141" t="n">
        <v>0.586370815089569</v>
      </c>
      <c r="B94" s="155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141"/>
      <c r="BR94" s="141"/>
      <c r="BS94" s="141"/>
      <c r="BT94" s="141"/>
      <c r="BU94" s="141"/>
      <c r="BV94" s="141"/>
      <c r="BW94" s="141"/>
      <c r="BX94" s="141"/>
      <c r="BY94" s="141"/>
      <c r="BZ94" s="141"/>
      <c r="CA94" s="141"/>
      <c r="CB94" s="141"/>
      <c r="CC94" s="141"/>
      <c r="CD94" s="141"/>
      <c r="CE94" s="141"/>
      <c r="CF94" s="141"/>
      <c r="CG94" s="141"/>
      <c r="CH94" s="141"/>
      <c r="CI94" s="141"/>
      <c r="CJ94" s="141"/>
      <c r="CK94" s="141"/>
      <c r="CL94" s="141"/>
      <c r="CM94" s="141"/>
      <c r="CN94" s="141"/>
      <c r="CO94" s="141"/>
      <c r="CP94" s="141"/>
      <c r="CQ94" s="141"/>
      <c r="CR94" s="141"/>
      <c r="CS94" s="141"/>
      <c r="CT94" s="141"/>
      <c r="CU94" s="141"/>
      <c r="CV94" s="141"/>
      <c r="CW94" s="141"/>
      <c r="CX94" s="141"/>
      <c r="CY94" s="141"/>
      <c r="CZ94" s="141"/>
      <c r="DA94" s="141"/>
      <c r="DB94" s="141"/>
      <c r="DC94" s="141"/>
      <c r="DD94" s="141"/>
      <c r="DE94" s="141"/>
      <c r="DF94" s="141"/>
      <c r="DG94" s="141"/>
      <c r="DH94" s="141"/>
      <c r="DI94" s="141"/>
      <c r="DJ94" s="141"/>
      <c r="DK94" s="141"/>
      <c r="DL94" s="141"/>
      <c r="DM94" s="141"/>
      <c r="DN94" s="141"/>
      <c r="DO94" s="141"/>
      <c r="DP94" s="141"/>
      <c r="DQ94" s="141"/>
      <c r="DR94" s="141"/>
      <c r="DS94" s="141"/>
      <c r="DT94" s="141"/>
      <c r="DU94" s="141"/>
      <c r="DV94" s="141"/>
      <c r="DW94" s="141"/>
      <c r="DX94" s="141"/>
      <c r="DY94" s="141"/>
      <c r="DZ94" s="141"/>
      <c r="EA94" s="141"/>
      <c r="EB94" s="141"/>
      <c r="EC94" s="141"/>
      <c r="ED94" s="141"/>
      <c r="EE94" s="141"/>
      <c r="EF94" s="141"/>
      <c r="EG94" s="141"/>
      <c r="EH94" s="141"/>
      <c r="EI94" s="141"/>
      <c r="EJ94" s="141"/>
      <c r="EK94" s="141"/>
      <c r="EL94" s="141"/>
      <c r="EM94" s="141"/>
      <c r="EN94" s="141"/>
      <c r="EO94" s="141"/>
      <c r="EP94" s="141"/>
      <c r="EQ94" s="141"/>
      <c r="ER94" s="141"/>
      <c r="ES94" s="141"/>
      <c r="ET94" s="141"/>
      <c r="EU94" s="141"/>
      <c r="EV94" s="141"/>
      <c r="EW94" s="141"/>
      <c r="EX94" s="141"/>
      <c r="EY94" s="141"/>
      <c r="EZ94" s="141"/>
      <c r="FA94" s="141"/>
      <c r="FB94" s="141"/>
      <c r="FC94" s="141"/>
      <c r="FD94" s="141"/>
      <c r="FE94" s="141"/>
      <c r="FF94" s="141"/>
      <c r="FG94" s="141"/>
      <c r="FH94" s="141"/>
      <c r="FI94" s="141"/>
      <c r="FJ94" s="141"/>
      <c r="FK94" s="141"/>
      <c r="FL94" s="141"/>
      <c r="FM94" s="141"/>
      <c r="FN94" s="141"/>
      <c r="FO94" s="141"/>
      <c r="FP94" s="141"/>
      <c r="FQ94" s="141"/>
      <c r="FR94" s="141"/>
      <c r="FS94" s="141"/>
      <c r="FT94" s="141"/>
      <c r="FU94" s="141"/>
      <c r="FV94" s="141"/>
      <c r="FW94" s="141"/>
      <c r="FX94" s="141"/>
      <c r="FY94" s="141"/>
      <c r="FZ94" s="141"/>
      <c r="GA94" s="141"/>
      <c r="GB94" s="141"/>
      <c r="GC94" s="141"/>
      <c r="GD94" s="141"/>
      <c r="GE94" s="141"/>
      <c r="GF94" s="141"/>
      <c r="GG94" s="141"/>
      <c r="GH94" s="141"/>
      <c r="GI94" s="141"/>
      <c r="GJ94" s="141"/>
      <c r="GK94" s="141"/>
      <c r="GL94" s="141"/>
      <c r="GM94" s="141"/>
      <c r="GN94" s="141"/>
      <c r="GO94" s="141"/>
      <c r="GP94" s="141"/>
      <c r="GQ94" s="141"/>
      <c r="GR94" s="141"/>
      <c r="GS94" s="141"/>
      <c r="GT94" s="141"/>
      <c r="GU94" s="141"/>
      <c r="GV94" s="141"/>
      <c r="GW94" s="141"/>
      <c r="GX94" s="141"/>
      <c r="GY94" s="141"/>
      <c r="GZ94" s="141"/>
      <c r="HA94" s="141"/>
      <c r="HB94" s="141"/>
      <c r="HC94" s="141"/>
      <c r="HD94" s="141"/>
      <c r="HE94" s="141"/>
      <c r="HF94" s="141"/>
      <c r="HG94" s="141"/>
      <c r="HH94" s="141"/>
      <c r="HI94" s="141"/>
      <c r="HJ94" s="141"/>
      <c r="HK94" s="141"/>
      <c r="HL94" s="141"/>
      <c r="HM94" s="141"/>
      <c r="HN94" s="141"/>
      <c r="HO94" s="141"/>
      <c r="HP94" s="141"/>
      <c r="HQ94" s="141"/>
      <c r="HR94" s="141"/>
      <c r="HS94" s="141"/>
      <c r="HT94" s="141"/>
      <c r="HU94" s="141"/>
      <c r="HV94" s="141"/>
      <c r="HW94" s="141"/>
      <c r="HX94" s="141"/>
      <c r="HY94" s="141"/>
      <c r="HZ94" s="141"/>
      <c r="IA94" s="141"/>
      <c r="IB94" s="141"/>
      <c r="IC94" s="141"/>
      <c r="ID94" s="141"/>
      <c r="IE94" s="141"/>
      <c r="IF94" s="141"/>
      <c r="IG94" s="141"/>
      <c r="IH94" s="141"/>
      <c r="II94" s="141"/>
      <c r="IJ94" s="141"/>
      <c r="IK94" s="141"/>
      <c r="IL94" s="141"/>
      <c r="IM94" s="141"/>
      <c r="IN94" s="141"/>
      <c r="IO94" s="141"/>
      <c r="IP94" s="141"/>
      <c r="IQ94" s="141"/>
      <c r="IR94" s="141"/>
      <c r="IS94" s="141"/>
      <c r="IT94" s="141"/>
      <c r="IU94" s="141"/>
      <c r="IV94" s="141"/>
      <c r="IW94" s="141"/>
    </row>
    <row r="95" customFormat="false" ht="12.75" hidden="false" customHeight="false" outlineLevel="0" collapsed="false">
      <c r="A95" s="141" t="n">
        <v>0.582960578451048</v>
      </c>
      <c r="B95" s="155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  <c r="BQ95" s="141"/>
      <c r="BR95" s="141"/>
      <c r="BS95" s="141"/>
      <c r="BT95" s="141"/>
      <c r="BU95" s="141"/>
      <c r="BV95" s="141"/>
      <c r="BW95" s="141"/>
      <c r="BX95" s="141"/>
      <c r="BY95" s="141"/>
      <c r="BZ95" s="141"/>
      <c r="CA95" s="141"/>
      <c r="CB95" s="141"/>
      <c r="CC95" s="141"/>
      <c r="CD95" s="141"/>
      <c r="CE95" s="141"/>
      <c r="CF95" s="141"/>
      <c r="CG95" s="141"/>
      <c r="CH95" s="141"/>
      <c r="CI95" s="141"/>
      <c r="CJ95" s="141"/>
      <c r="CK95" s="141"/>
      <c r="CL95" s="141"/>
      <c r="CM95" s="141"/>
      <c r="CN95" s="141"/>
      <c r="CO95" s="141"/>
      <c r="CP95" s="141"/>
      <c r="CQ95" s="141"/>
      <c r="CR95" s="141"/>
      <c r="CS95" s="141"/>
      <c r="CT95" s="141"/>
      <c r="CU95" s="141"/>
      <c r="CV95" s="141"/>
      <c r="CW95" s="141"/>
      <c r="CX95" s="141"/>
      <c r="CY95" s="141"/>
      <c r="CZ95" s="141"/>
      <c r="DA95" s="141"/>
      <c r="DB95" s="141"/>
      <c r="DC95" s="141"/>
      <c r="DD95" s="141"/>
      <c r="DE95" s="141"/>
      <c r="DF95" s="141"/>
      <c r="DG95" s="141"/>
      <c r="DH95" s="141"/>
      <c r="DI95" s="141"/>
      <c r="DJ95" s="141"/>
      <c r="DK95" s="141"/>
      <c r="DL95" s="141"/>
      <c r="DM95" s="141"/>
      <c r="DN95" s="141"/>
      <c r="DO95" s="141"/>
      <c r="DP95" s="141"/>
      <c r="DQ95" s="141"/>
      <c r="DR95" s="141"/>
      <c r="DS95" s="141"/>
      <c r="DT95" s="141"/>
      <c r="DU95" s="141"/>
      <c r="DV95" s="141"/>
      <c r="DW95" s="141"/>
      <c r="DX95" s="141"/>
      <c r="DY95" s="141"/>
      <c r="DZ95" s="141"/>
      <c r="EA95" s="141"/>
      <c r="EB95" s="141"/>
      <c r="EC95" s="141"/>
      <c r="ED95" s="141"/>
      <c r="EE95" s="141"/>
      <c r="EF95" s="141"/>
      <c r="EG95" s="141"/>
      <c r="EH95" s="141"/>
      <c r="EI95" s="141"/>
      <c r="EJ95" s="141"/>
      <c r="EK95" s="141"/>
      <c r="EL95" s="141"/>
      <c r="EM95" s="141"/>
      <c r="EN95" s="141"/>
      <c r="EO95" s="141"/>
      <c r="EP95" s="141"/>
      <c r="EQ95" s="141"/>
      <c r="ER95" s="141"/>
      <c r="ES95" s="141"/>
      <c r="ET95" s="141"/>
      <c r="EU95" s="141"/>
      <c r="EV95" s="141"/>
      <c r="EW95" s="141"/>
      <c r="EX95" s="141"/>
      <c r="EY95" s="141"/>
      <c r="EZ95" s="141"/>
      <c r="FA95" s="141"/>
      <c r="FB95" s="141"/>
      <c r="FC95" s="141"/>
      <c r="FD95" s="141"/>
      <c r="FE95" s="141"/>
      <c r="FF95" s="141"/>
      <c r="FG95" s="141"/>
      <c r="FH95" s="141"/>
      <c r="FI95" s="141"/>
      <c r="FJ95" s="141"/>
      <c r="FK95" s="141"/>
      <c r="FL95" s="141"/>
      <c r="FM95" s="141"/>
      <c r="FN95" s="141"/>
      <c r="FO95" s="141"/>
      <c r="FP95" s="141"/>
      <c r="FQ95" s="141"/>
      <c r="FR95" s="141"/>
      <c r="FS95" s="141"/>
      <c r="FT95" s="141"/>
      <c r="FU95" s="141"/>
      <c r="FV95" s="141"/>
      <c r="FW95" s="141"/>
      <c r="FX95" s="141"/>
      <c r="FY95" s="141"/>
      <c r="FZ95" s="141"/>
      <c r="GA95" s="141"/>
      <c r="GB95" s="141"/>
      <c r="GC95" s="141"/>
      <c r="GD95" s="141"/>
      <c r="GE95" s="141"/>
      <c r="GF95" s="141"/>
      <c r="GG95" s="141"/>
      <c r="GH95" s="141"/>
      <c r="GI95" s="141"/>
      <c r="GJ95" s="141"/>
      <c r="GK95" s="141"/>
      <c r="GL95" s="141"/>
      <c r="GM95" s="141"/>
      <c r="GN95" s="141"/>
      <c r="GO95" s="141"/>
      <c r="GP95" s="141"/>
      <c r="GQ95" s="141"/>
      <c r="GR95" s="141"/>
      <c r="GS95" s="141"/>
      <c r="GT95" s="141"/>
      <c r="GU95" s="141"/>
      <c r="GV95" s="141"/>
      <c r="GW95" s="141"/>
      <c r="GX95" s="141"/>
      <c r="GY95" s="141"/>
      <c r="GZ95" s="141"/>
      <c r="HA95" s="141"/>
      <c r="HB95" s="141"/>
      <c r="HC95" s="141"/>
      <c r="HD95" s="141"/>
      <c r="HE95" s="141"/>
      <c r="HF95" s="141"/>
      <c r="HG95" s="141"/>
      <c r="HH95" s="141"/>
      <c r="HI95" s="141"/>
      <c r="HJ95" s="141"/>
      <c r="HK95" s="141"/>
      <c r="HL95" s="141"/>
      <c r="HM95" s="141"/>
      <c r="HN95" s="141"/>
      <c r="HO95" s="141"/>
      <c r="HP95" s="141"/>
      <c r="HQ95" s="141"/>
      <c r="HR95" s="141"/>
      <c r="HS95" s="141"/>
      <c r="HT95" s="141"/>
      <c r="HU95" s="141"/>
      <c r="HV95" s="141"/>
      <c r="HW95" s="141"/>
      <c r="HX95" s="141"/>
      <c r="HY95" s="141"/>
      <c r="HZ95" s="141"/>
      <c r="IA95" s="141"/>
      <c r="IB95" s="141"/>
      <c r="IC95" s="141"/>
      <c r="ID95" s="141"/>
      <c r="IE95" s="141"/>
      <c r="IF95" s="141"/>
      <c r="IG95" s="141"/>
      <c r="IH95" s="141"/>
      <c r="II95" s="141"/>
      <c r="IJ95" s="141"/>
      <c r="IK95" s="141"/>
      <c r="IL95" s="141"/>
      <c r="IM95" s="141"/>
      <c r="IN95" s="141"/>
      <c r="IO95" s="141"/>
      <c r="IP95" s="141"/>
      <c r="IQ95" s="141"/>
      <c r="IR95" s="141"/>
      <c r="IS95" s="141"/>
      <c r="IT95" s="141"/>
      <c r="IU95" s="141"/>
      <c r="IV95" s="141"/>
      <c r="IW95" s="141"/>
    </row>
    <row r="96" customFormat="false" ht="12.75" hidden="false" customHeight="false" outlineLevel="0" collapsed="false">
      <c r="A96" s="141" t="n">
        <v>0.579458877806754</v>
      </c>
      <c r="B96" s="155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  <c r="BQ96" s="141"/>
      <c r="BR96" s="141"/>
      <c r="BS96" s="141"/>
      <c r="BT96" s="141"/>
      <c r="BU96" s="141"/>
      <c r="BV96" s="141"/>
      <c r="BW96" s="141"/>
      <c r="BX96" s="141"/>
      <c r="BY96" s="141"/>
      <c r="BZ96" s="141"/>
      <c r="CA96" s="141"/>
      <c r="CB96" s="141"/>
      <c r="CC96" s="141"/>
      <c r="CD96" s="141"/>
      <c r="CE96" s="141"/>
      <c r="CF96" s="141"/>
      <c r="CG96" s="141"/>
      <c r="CH96" s="141"/>
      <c r="CI96" s="141"/>
      <c r="CJ96" s="141"/>
      <c r="CK96" s="141"/>
      <c r="CL96" s="141"/>
      <c r="CM96" s="141"/>
      <c r="CN96" s="141"/>
      <c r="CO96" s="141"/>
      <c r="CP96" s="141"/>
      <c r="CQ96" s="141"/>
      <c r="CR96" s="141"/>
      <c r="CS96" s="141"/>
      <c r="CT96" s="141"/>
      <c r="CU96" s="141"/>
      <c r="CV96" s="141"/>
      <c r="CW96" s="141"/>
      <c r="CX96" s="141"/>
      <c r="CY96" s="141"/>
      <c r="CZ96" s="141"/>
      <c r="DA96" s="141"/>
      <c r="DB96" s="141"/>
      <c r="DC96" s="141"/>
      <c r="DD96" s="141"/>
      <c r="DE96" s="141"/>
      <c r="DF96" s="141"/>
      <c r="DG96" s="141"/>
      <c r="DH96" s="141"/>
      <c r="DI96" s="141"/>
      <c r="DJ96" s="141"/>
      <c r="DK96" s="141"/>
      <c r="DL96" s="141"/>
      <c r="DM96" s="141"/>
      <c r="DN96" s="141"/>
      <c r="DO96" s="141"/>
      <c r="DP96" s="141"/>
      <c r="DQ96" s="141"/>
      <c r="DR96" s="141"/>
      <c r="DS96" s="141"/>
      <c r="DT96" s="141"/>
      <c r="DU96" s="141"/>
      <c r="DV96" s="141"/>
      <c r="DW96" s="141"/>
      <c r="DX96" s="141"/>
      <c r="DY96" s="141"/>
      <c r="DZ96" s="141"/>
      <c r="EA96" s="141"/>
      <c r="EB96" s="141"/>
      <c r="EC96" s="141"/>
      <c r="ED96" s="141"/>
      <c r="EE96" s="141"/>
      <c r="EF96" s="141"/>
      <c r="EG96" s="141"/>
      <c r="EH96" s="141"/>
      <c r="EI96" s="141"/>
      <c r="EJ96" s="141"/>
      <c r="EK96" s="141"/>
      <c r="EL96" s="141"/>
      <c r="EM96" s="141"/>
      <c r="EN96" s="141"/>
      <c r="EO96" s="141"/>
      <c r="EP96" s="141"/>
      <c r="EQ96" s="141"/>
      <c r="ER96" s="141"/>
      <c r="ES96" s="141"/>
      <c r="ET96" s="141"/>
      <c r="EU96" s="141"/>
      <c r="EV96" s="141"/>
      <c r="EW96" s="141"/>
      <c r="EX96" s="141"/>
      <c r="EY96" s="141"/>
      <c r="EZ96" s="141"/>
      <c r="FA96" s="141"/>
      <c r="FB96" s="141"/>
      <c r="FC96" s="141"/>
      <c r="FD96" s="141"/>
      <c r="FE96" s="141"/>
      <c r="FF96" s="141"/>
      <c r="FG96" s="141"/>
      <c r="FH96" s="141"/>
      <c r="FI96" s="141"/>
      <c r="FJ96" s="141"/>
      <c r="FK96" s="141"/>
      <c r="FL96" s="141"/>
      <c r="FM96" s="141"/>
      <c r="FN96" s="141"/>
      <c r="FO96" s="141"/>
      <c r="FP96" s="141"/>
      <c r="FQ96" s="141"/>
      <c r="FR96" s="141"/>
      <c r="FS96" s="141"/>
      <c r="FT96" s="141"/>
      <c r="FU96" s="141"/>
      <c r="FV96" s="141"/>
      <c r="FW96" s="141"/>
      <c r="FX96" s="141"/>
      <c r="FY96" s="141"/>
      <c r="FZ96" s="141"/>
      <c r="GA96" s="141"/>
      <c r="GB96" s="141"/>
      <c r="GC96" s="141"/>
      <c r="GD96" s="141"/>
      <c r="GE96" s="141"/>
      <c r="GF96" s="141"/>
      <c r="GG96" s="141"/>
      <c r="GH96" s="141"/>
      <c r="GI96" s="141"/>
      <c r="GJ96" s="141"/>
      <c r="GK96" s="141"/>
      <c r="GL96" s="141"/>
      <c r="GM96" s="141"/>
      <c r="GN96" s="141"/>
      <c r="GO96" s="141"/>
      <c r="GP96" s="141"/>
      <c r="GQ96" s="141"/>
      <c r="GR96" s="141"/>
      <c r="GS96" s="141"/>
      <c r="GT96" s="141"/>
      <c r="GU96" s="141"/>
      <c r="GV96" s="141"/>
      <c r="GW96" s="141"/>
      <c r="GX96" s="141"/>
      <c r="GY96" s="141"/>
      <c r="GZ96" s="141"/>
      <c r="HA96" s="141"/>
      <c r="HB96" s="141"/>
      <c r="HC96" s="141"/>
      <c r="HD96" s="141"/>
      <c r="HE96" s="141"/>
      <c r="HF96" s="141"/>
      <c r="HG96" s="141"/>
      <c r="HH96" s="141"/>
      <c r="HI96" s="141"/>
      <c r="HJ96" s="141"/>
      <c r="HK96" s="141"/>
      <c r="HL96" s="141"/>
      <c r="HM96" s="141"/>
      <c r="HN96" s="141"/>
      <c r="HO96" s="141"/>
      <c r="HP96" s="141"/>
      <c r="HQ96" s="141"/>
      <c r="HR96" s="141"/>
      <c r="HS96" s="141"/>
      <c r="HT96" s="141"/>
      <c r="HU96" s="141"/>
      <c r="HV96" s="141"/>
      <c r="HW96" s="141"/>
      <c r="HX96" s="141"/>
      <c r="HY96" s="141"/>
      <c r="HZ96" s="141"/>
      <c r="IA96" s="141"/>
      <c r="IB96" s="141"/>
      <c r="IC96" s="141"/>
      <c r="ID96" s="141"/>
      <c r="IE96" s="141"/>
      <c r="IF96" s="141"/>
      <c r="IG96" s="141"/>
      <c r="IH96" s="141"/>
      <c r="II96" s="141"/>
      <c r="IJ96" s="141"/>
      <c r="IK96" s="141"/>
      <c r="IL96" s="141"/>
      <c r="IM96" s="141"/>
      <c r="IN96" s="141"/>
      <c r="IO96" s="141"/>
      <c r="IP96" s="141"/>
      <c r="IQ96" s="141"/>
      <c r="IR96" s="141"/>
      <c r="IS96" s="141"/>
      <c r="IT96" s="141"/>
      <c r="IU96" s="141"/>
      <c r="IV96" s="141"/>
      <c r="IW96" s="141"/>
    </row>
    <row r="97" customFormat="false" ht="12.75" hidden="false" customHeight="false" outlineLevel="0" collapsed="false">
      <c r="A97" s="141" t="n">
        <v>0.575979601020687</v>
      </c>
      <c r="B97" s="155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  <c r="BQ97" s="141"/>
      <c r="BR97" s="141"/>
      <c r="BS97" s="141"/>
      <c r="BT97" s="141"/>
      <c r="BU97" s="141"/>
      <c r="BV97" s="141"/>
      <c r="BW97" s="141"/>
      <c r="BX97" s="141"/>
      <c r="BY97" s="141"/>
      <c r="BZ97" s="141"/>
      <c r="CA97" s="141"/>
      <c r="CB97" s="141"/>
      <c r="CC97" s="141"/>
      <c r="CD97" s="141"/>
      <c r="CE97" s="141"/>
      <c r="CF97" s="141"/>
      <c r="CG97" s="141"/>
      <c r="CH97" s="141"/>
      <c r="CI97" s="141"/>
      <c r="CJ97" s="141"/>
      <c r="CK97" s="141"/>
      <c r="CL97" s="141"/>
      <c r="CM97" s="141"/>
      <c r="CN97" s="141"/>
      <c r="CO97" s="141"/>
      <c r="CP97" s="141"/>
      <c r="CQ97" s="141"/>
      <c r="CR97" s="141"/>
      <c r="CS97" s="141"/>
      <c r="CT97" s="141"/>
      <c r="CU97" s="141"/>
      <c r="CV97" s="141"/>
      <c r="CW97" s="141"/>
      <c r="CX97" s="141"/>
      <c r="CY97" s="141"/>
      <c r="CZ97" s="141"/>
      <c r="DA97" s="141"/>
      <c r="DB97" s="141"/>
      <c r="DC97" s="141"/>
      <c r="DD97" s="141"/>
      <c r="DE97" s="141"/>
      <c r="DF97" s="141"/>
      <c r="DG97" s="141"/>
      <c r="DH97" s="141"/>
      <c r="DI97" s="141"/>
      <c r="DJ97" s="141"/>
      <c r="DK97" s="141"/>
      <c r="DL97" s="141"/>
      <c r="DM97" s="141"/>
      <c r="DN97" s="141"/>
      <c r="DO97" s="141"/>
      <c r="DP97" s="141"/>
      <c r="DQ97" s="141"/>
      <c r="DR97" s="141"/>
      <c r="DS97" s="141"/>
      <c r="DT97" s="141"/>
      <c r="DU97" s="141"/>
      <c r="DV97" s="141"/>
      <c r="DW97" s="141"/>
      <c r="DX97" s="141"/>
      <c r="DY97" s="141"/>
      <c r="DZ97" s="141"/>
      <c r="EA97" s="141"/>
      <c r="EB97" s="141"/>
      <c r="EC97" s="141"/>
      <c r="ED97" s="141"/>
      <c r="EE97" s="141"/>
      <c r="EF97" s="141"/>
      <c r="EG97" s="141"/>
      <c r="EH97" s="141"/>
      <c r="EI97" s="141"/>
      <c r="EJ97" s="141"/>
      <c r="EK97" s="141"/>
      <c r="EL97" s="141"/>
      <c r="EM97" s="141"/>
      <c r="EN97" s="141"/>
      <c r="EO97" s="141"/>
      <c r="EP97" s="141"/>
      <c r="EQ97" s="141"/>
      <c r="ER97" s="141"/>
      <c r="ES97" s="141"/>
      <c r="ET97" s="141"/>
      <c r="EU97" s="141"/>
      <c r="EV97" s="141"/>
      <c r="EW97" s="141"/>
      <c r="EX97" s="141"/>
      <c r="EY97" s="141"/>
      <c r="EZ97" s="141"/>
      <c r="FA97" s="141"/>
      <c r="FB97" s="141"/>
      <c r="FC97" s="141"/>
      <c r="FD97" s="141"/>
      <c r="FE97" s="141"/>
      <c r="FF97" s="141"/>
      <c r="FG97" s="141"/>
      <c r="FH97" s="141"/>
      <c r="FI97" s="141"/>
      <c r="FJ97" s="141"/>
      <c r="FK97" s="141"/>
      <c r="FL97" s="141"/>
      <c r="FM97" s="141"/>
      <c r="FN97" s="141"/>
      <c r="FO97" s="141"/>
      <c r="FP97" s="141"/>
      <c r="FQ97" s="141"/>
      <c r="FR97" s="141"/>
      <c r="FS97" s="141"/>
      <c r="FT97" s="141"/>
      <c r="FU97" s="141"/>
      <c r="FV97" s="141"/>
      <c r="FW97" s="141"/>
      <c r="FX97" s="141"/>
      <c r="FY97" s="141"/>
      <c r="FZ97" s="141"/>
      <c r="GA97" s="141"/>
      <c r="GB97" s="141"/>
      <c r="GC97" s="141"/>
      <c r="GD97" s="141"/>
      <c r="GE97" s="141"/>
      <c r="GF97" s="141"/>
      <c r="GG97" s="141"/>
      <c r="GH97" s="141"/>
      <c r="GI97" s="141"/>
      <c r="GJ97" s="141"/>
      <c r="GK97" s="141"/>
      <c r="GL97" s="141"/>
      <c r="GM97" s="141"/>
      <c r="GN97" s="141"/>
      <c r="GO97" s="141"/>
      <c r="GP97" s="141"/>
      <c r="GQ97" s="141"/>
      <c r="GR97" s="141"/>
      <c r="GS97" s="141"/>
      <c r="GT97" s="141"/>
      <c r="GU97" s="141"/>
      <c r="GV97" s="141"/>
      <c r="GW97" s="141"/>
      <c r="GX97" s="141"/>
      <c r="GY97" s="141"/>
      <c r="GZ97" s="141"/>
      <c r="HA97" s="141"/>
      <c r="HB97" s="141"/>
      <c r="HC97" s="141"/>
      <c r="HD97" s="141"/>
      <c r="HE97" s="141"/>
      <c r="HF97" s="141"/>
      <c r="HG97" s="141"/>
      <c r="HH97" s="141"/>
      <c r="HI97" s="141"/>
      <c r="HJ97" s="141"/>
      <c r="HK97" s="141"/>
      <c r="HL97" s="141"/>
      <c r="HM97" s="141"/>
      <c r="HN97" s="141"/>
      <c r="HO97" s="141"/>
      <c r="HP97" s="141"/>
      <c r="HQ97" s="141"/>
      <c r="HR97" s="141"/>
      <c r="HS97" s="141"/>
      <c r="HT97" s="141"/>
      <c r="HU97" s="141"/>
      <c r="HV97" s="141"/>
      <c r="HW97" s="141"/>
      <c r="HX97" s="141"/>
      <c r="HY97" s="141"/>
      <c r="HZ97" s="141"/>
      <c r="IA97" s="141"/>
      <c r="IB97" s="141"/>
      <c r="IC97" s="141"/>
      <c r="ID97" s="141"/>
      <c r="IE97" s="141"/>
      <c r="IF97" s="141"/>
      <c r="IG97" s="141"/>
      <c r="IH97" s="141"/>
      <c r="II97" s="141"/>
      <c r="IJ97" s="141"/>
      <c r="IK97" s="141"/>
      <c r="IL97" s="141"/>
      <c r="IM97" s="141"/>
      <c r="IN97" s="141"/>
      <c r="IO97" s="141"/>
      <c r="IP97" s="141"/>
      <c r="IQ97" s="141"/>
      <c r="IR97" s="141"/>
      <c r="IS97" s="141"/>
      <c r="IT97" s="141"/>
      <c r="IU97" s="141"/>
      <c r="IV97" s="141"/>
      <c r="IW97" s="141"/>
    </row>
    <row r="98" customFormat="false" ht="12.75" hidden="false" customHeight="false" outlineLevel="0" collapsed="false">
      <c r="A98" s="141" t="n">
        <v>0.572744960076384</v>
      </c>
      <c r="B98" s="155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141"/>
      <c r="BR98" s="141"/>
      <c r="BS98" s="141"/>
      <c r="BT98" s="141"/>
      <c r="BU98" s="141"/>
      <c r="BV98" s="141"/>
      <c r="BW98" s="141"/>
      <c r="BX98" s="141"/>
      <c r="BY98" s="141"/>
      <c r="BZ98" s="141"/>
      <c r="CA98" s="141"/>
      <c r="CB98" s="141"/>
      <c r="CC98" s="141"/>
      <c r="CD98" s="141"/>
      <c r="CE98" s="141"/>
      <c r="CF98" s="141"/>
      <c r="CG98" s="141"/>
      <c r="CH98" s="141"/>
      <c r="CI98" s="141"/>
      <c r="CJ98" s="141"/>
      <c r="CK98" s="141"/>
      <c r="CL98" s="141"/>
      <c r="CM98" s="141"/>
      <c r="CN98" s="141"/>
      <c r="CO98" s="141"/>
      <c r="CP98" s="141"/>
      <c r="CQ98" s="141"/>
      <c r="CR98" s="141"/>
      <c r="CS98" s="141"/>
      <c r="CT98" s="141"/>
      <c r="CU98" s="141"/>
      <c r="CV98" s="141"/>
      <c r="CW98" s="141"/>
      <c r="CX98" s="141"/>
      <c r="CY98" s="141"/>
      <c r="CZ98" s="141"/>
      <c r="DA98" s="141"/>
      <c r="DB98" s="141"/>
      <c r="DC98" s="141"/>
      <c r="DD98" s="141"/>
      <c r="DE98" s="141"/>
      <c r="DF98" s="141"/>
      <c r="DG98" s="141"/>
      <c r="DH98" s="141"/>
      <c r="DI98" s="141"/>
      <c r="DJ98" s="141"/>
      <c r="DK98" s="141"/>
      <c r="DL98" s="141"/>
      <c r="DM98" s="141"/>
      <c r="DN98" s="141"/>
      <c r="DO98" s="141"/>
      <c r="DP98" s="141"/>
      <c r="DQ98" s="141"/>
      <c r="DR98" s="141"/>
      <c r="DS98" s="141"/>
      <c r="DT98" s="141"/>
      <c r="DU98" s="141"/>
      <c r="DV98" s="141"/>
      <c r="DW98" s="141"/>
      <c r="DX98" s="141"/>
      <c r="DY98" s="141"/>
      <c r="DZ98" s="141"/>
      <c r="EA98" s="141"/>
      <c r="EB98" s="141"/>
      <c r="EC98" s="141"/>
      <c r="ED98" s="141"/>
      <c r="EE98" s="141"/>
      <c r="EF98" s="141"/>
      <c r="EG98" s="141"/>
      <c r="EH98" s="141"/>
      <c r="EI98" s="141"/>
      <c r="EJ98" s="141"/>
      <c r="EK98" s="141"/>
      <c r="EL98" s="141"/>
      <c r="EM98" s="141"/>
      <c r="EN98" s="141"/>
      <c r="EO98" s="141"/>
      <c r="EP98" s="141"/>
      <c r="EQ98" s="141"/>
      <c r="ER98" s="141"/>
      <c r="ES98" s="141"/>
      <c r="ET98" s="141"/>
      <c r="EU98" s="141"/>
      <c r="EV98" s="141"/>
      <c r="EW98" s="141"/>
      <c r="EX98" s="141"/>
      <c r="EY98" s="141"/>
      <c r="EZ98" s="141"/>
      <c r="FA98" s="141"/>
      <c r="FB98" s="141"/>
      <c r="FC98" s="141"/>
      <c r="FD98" s="141"/>
      <c r="FE98" s="141"/>
      <c r="FF98" s="141"/>
      <c r="FG98" s="141"/>
      <c r="FH98" s="141"/>
      <c r="FI98" s="141"/>
      <c r="FJ98" s="141"/>
      <c r="FK98" s="141"/>
      <c r="FL98" s="141"/>
      <c r="FM98" s="141"/>
      <c r="FN98" s="141"/>
      <c r="FO98" s="141"/>
      <c r="FP98" s="141"/>
      <c r="FQ98" s="141"/>
      <c r="FR98" s="141"/>
      <c r="FS98" s="141"/>
      <c r="FT98" s="141"/>
      <c r="FU98" s="141"/>
      <c r="FV98" s="141"/>
      <c r="FW98" s="141"/>
      <c r="FX98" s="141"/>
      <c r="FY98" s="141"/>
      <c r="FZ98" s="141"/>
      <c r="GA98" s="141"/>
      <c r="GB98" s="141"/>
      <c r="GC98" s="141"/>
      <c r="GD98" s="141"/>
      <c r="GE98" s="141"/>
      <c r="GF98" s="141"/>
      <c r="GG98" s="141"/>
      <c r="GH98" s="141"/>
      <c r="GI98" s="141"/>
      <c r="GJ98" s="141"/>
      <c r="GK98" s="141"/>
      <c r="GL98" s="141"/>
      <c r="GM98" s="141"/>
      <c r="GN98" s="141"/>
      <c r="GO98" s="141"/>
      <c r="GP98" s="141"/>
      <c r="GQ98" s="141"/>
      <c r="GR98" s="141"/>
      <c r="GS98" s="141"/>
      <c r="GT98" s="141"/>
      <c r="GU98" s="141"/>
      <c r="GV98" s="141"/>
      <c r="GW98" s="141"/>
      <c r="GX98" s="141"/>
      <c r="GY98" s="141"/>
      <c r="GZ98" s="141"/>
      <c r="HA98" s="141"/>
      <c r="HB98" s="141"/>
      <c r="HC98" s="141"/>
      <c r="HD98" s="141"/>
      <c r="HE98" s="141"/>
      <c r="HF98" s="141"/>
      <c r="HG98" s="141"/>
      <c r="HH98" s="141"/>
      <c r="HI98" s="141"/>
      <c r="HJ98" s="141"/>
      <c r="HK98" s="141"/>
      <c r="HL98" s="141"/>
      <c r="HM98" s="141"/>
      <c r="HN98" s="141"/>
      <c r="HO98" s="141"/>
      <c r="HP98" s="141"/>
      <c r="HQ98" s="141"/>
      <c r="HR98" s="141"/>
      <c r="HS98" s="141"/>
      <c r="HT98" s="141"/>
      <c r="HU98" s="141"/>
      <c r="HV98" s="141"/>
      <c r="HW98" s="141"/>
      <c r="HX98" s="141"/>
      <c r="HY98" s="141"/>
      <c r="HZ98" s="141"/>
      <c r="IA98" s="141"/>
      <c r="IB98" s="141"/>
      <c r="IC98" s="141"/>
      <c r="ID98" s="141"/>
      <c r="IE98" s="141"/>
      <c r="IF98" s="141"/>
      <c r="IG98" s="141"/>
      <c r="IH98" s="141"/>
      <c r="II98" s="141"/>
      <c r="IJ98" s="141"/>
      <c r="IK98" s="141"/>
      <c r="IL98" s="141"/>
      <c r="IM98" s="141"/>
      <c r="IN98" s="141"/>
      <c r="IO98" s="141"/>
      <c r="IP98" s="141"/>
      <c r="IQ98" s="141"/>
      <c r="IR98" s="141"/>
      <c r="IS98" s="141"/>
      <c r="IT98" s="141"/>
      <c r="IU98" s="141"/>
      <c r="IV98" s="141"/>
      <c r="IW98" s="141"/>
    </row>
    <row r="99" customFormat="false" ht="12.75" hidden="false" customHeight="false" outlineLevel="0" collapsed="false">
      <c r="A99" s="141" t="n">
        <v>0.569308655246697</v>
      </c>
      <c r="B99" s="155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141"/>
      <c r="BP99" s="141"/>
      <c r="BQ99" s="141"/>
      <c r="BR99" s="141"/>
      <c r="BS99" s="141"/>
      <c r="BT99" s="141"/>
      <c r="BU99" s="141"/>
      <c r="BV99" s="141"/>
      <c r="BW99" s="141"/>
      <c r="BX99" s="141"/>
      <c r="BY99" s="141"/>
      <c r="BZ99" s="141"/>
      <c r="CA99" s="141"/>
      <c r="CB99" s="141"/>
      <c r="CC99" s="141"/>
      <c r="CD99" s="141"/>
      <c r="CE99" s="141"/>
      <c r="CF99" s="141"/>
      <c r="CG99" s="141"/>
      <c r="CH99" s="141"/>
      <c r="CI99" s="141"/>
      <c r="CJ99" s="141"/>
      <c r="CK99" s="141"/>
      <c r="CL99" s="141"/>
      <c r="CM99" s="141"/>
      <c r="CN99" s="141"/>
      <c r="CO99" s="141"/>
      <c r="CP99" s="141"/>
      <c r="CQ99" s="141"/>
      <c r="CR99" s="141"/>
      <c r="CS99" s="141"/>
      <c r="CT99" s="141"/>
      <c r="CU99" s="141"/>
      <c r="CV99" s="141"/>
      <c r="CW99" s="141"/>
      <c r="CX99" s="141"/>
      <c r="CY99" s="141"/>
      <c r="CZ99" s="141"/>
      <c r="DA99" s="141"/>
      <c r="DB99" s="141"/>
      <c r="DC99" s="141"/>
      <c r="DD99" s="141"/>
      <c r="DE99" s="141"/>
      <c r="DF99" s="141"/>
      <c r="DG99" s="141"/>
      <c r="DH99" s="141"/>
      <c r="DI99" s="141"/>
      <c r="DJ99" s="141"/>
      <c r="DK99" s="141"/>
      <c r="DL99" s="141"/>
      <c r="DM99" s="141"/>
      <c r="DN99" s="141"/>
      <c r="DO99" s="141"/>
      <c r="DP99" s="141"/>
      <c r="DQ99" s="141"/>
      <c r="DR99" s="141"/>
      <c r="DS99" s="141"/>
      <c r="DT99" s="141"/>
      <c r="DU99" s="141"/>
      <c r="DV99" s="141"/>
      <c r="DW99" s="141"/>
      <c r="DX99" s="141"/>
      <c r="DY99" s="141"/>
      <c r="DZ99" s="141"/>
      <c r="EA99" s="141"/>
      <c r="EB99" s="141"/>
      <c r="EC99" s="141"/>
      <c r="ED99" s="141"/>
      <c r="EE99" s="141"/>
      <c r="EF99" s="141"/>
      <c r="EG99" s="141"/>
      <c r="EH99" s="141"/>
      <c r="EI99" s="141"/>
      <c r="EJ99" s="141"/>
      <c r="EK99" s="141"/>
      <c r="EL99" s="141"/>
      <c r="EM99" s="141"/>
      <c r="EN99" s="141"/>
      <c r="EO99" s="141"/>
      <c r="EP99" s="141"/>
      <c r="EQ99" s="141"/>
      <c r="ER99" s="141"/>
      <c r="ES99" s="141"/>
      <c r="ET99" s="141"/>
      <c r="EU99" s="141"/>
      <c r="EV99" s="141"/>
      <c r="EW99" s="141"/>
      <c r="EX99" s="141"/>
      <c r="EY99" s="141"/>
      <c r="EZ99" s="141"/>
      <c r="FA99" s="141"/>
      <c r="FB99" s="141"/>
      <c r="FC99" s="141"/>
      <c r="FD99" s="141"/>
      <c r="FE99" s="141"/>
      <c r="FF99" s="141"/>
      <c r="FG99" s="141"/>
      <c r="FH99" s="141"/>
      <c r="FI99" s="141"/>
      <c r="FJ99" s="141"/>
      <c r="FK99" s="141"/>
      <c r="FL99" s="141"/>
      <c r="FM99" s="141"/>
      <c r="FN99" s="141"/>
      <c r="FO99" s="141"/>
      <c r="FP99" s="141"/>
      <c r="FQ99" s="141"/>
      <c r="FR99" s="141"/>
      <c r="FS99" s="141"/>
      <c r="FT99" s="141"/>
      <c r="FU99" s="141"/>
      <c r="FV99" s="141"/>
      <c r="FW99" s="141"/>
      <c r="FX99" s="141"/>
      <c r="FY99" s="141"/>
      <c r="FZ99" s="141"/>
      <c r="GA99" s="141"/>
      <c r="GB99" s="141"/>
      <c r="GC99" s="141"/>
      <c r="GD99" s="141"/>
      <c r="GE99" s="141"/>
      <c r="GF99" s="141"/>
      <c r="GG99" s="141"/>
      <c r="GH99" s="141"/>
      <c r="GI99" s="141"/>
      <c r="GJ99" s="141"/>
      <c r="GK99" s="141"/>
      <c r="GL99" s="141"/>
      <c r="GM99" s="141"/>
      <c r="GN99" s="141"/>
      <c r="GO99" s="141"/>
      <c r="GP99" s="141"/>
      <c r="GQ99" s="141"/>
      <c r="GR99" s="141"/>
      <c r="GS99" s="141"/>
      <c r="GT99" s="141"/>
      <c r="GU99" s="141"/>
      <c r="GV99" s="141"/>
      <c r="GW99" s="141"/>
      <c r="GX99" s="141"/>
      <c r="GY99" s="141"/>
      <c r="GZ99" s="141"/>
      <c r="HA99" s="141"/>
      <c r="HB99" s="141"/>
      <c r="HC99" s="141"/>
      <c r="HD99" s="141"/>
      <c r="HE99" s="141"/>
      <c r="HF99" s="141"/>
      <c r="HG99" s="141"/>
      <c r="HH99" s="141"/>
      <c r="HI99" s="141"/>
      <c r="HJ99" s="141"/>
      <c r="HK99" s="141"/>
      <c r="HL99" s="141"/>
      <c r="HM99" s="141"/>
      <c r="HN99" s="141"/>
      <c r="HO99" s="141"/>
      <c r="HP99" s="141"/>
      <c r="HQ99" s="141"/>
      <c r="HR99" s="141"/>
      <c r="HS99" s="141"/>
      <c r="HT99" s="141"/>
      <c r="HU99" s="141"/>
      <c r="HV99" s="141"/>
      <c r="HW99" s="141"/>
      <c r="HX99" s="141"/>
      <c r="HY99" s="141"/>
      <c r="HZ99" s="141"/>
      <c r="IA99" s="141"/>
      <c r="IB99" s="141"/>
      <c r="IC99" s="141"/>
      <c r="ID99" s="141"/>
      <c r="IE99" s="141"/>
      <c r="IF99" s="141"/>
      <c r="IG99" s="141"/>
      <c r="IH99" s="141"/>
      <c r="II99" s="141"/>
      <c r="IJ99" s="141"/>
      <c r="IK99" s="141"/>
      <c r="IL99" s="141"/>
      <c r="IM99" s="141"/>
      <c r="IN99" s="141"/>
      <c r="IO99" s="141"/>
      <c r="IP99" s="141"/>
      <c r="IQ99" s="141"/>
      <c r="IR99" s="141"/>
      <c r="IS99" s="141"/>
      <c r="IT99" s="141"/>
      <c r="IU99" s="141"/>
      <c r="IV99" s="141"/>
      <c r="IW99" s="141"/>
    </row>
    <row r="100" customFormat="false" ht="12.75" hidden="false" customHeight="false" outlineLevel="0" collapsed="false">
      <c r="A100" s="141" t="n">
        <v>0.566004130794298</v>
      </c>
      <c r="B100" s="155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141"/>
      <c r="BO100" s="141"/>
      <c r="BP100" s="141"/>
      <c r="BQ100" s="141"/>
      <c r="BR100" s="141"/>
      <c r="BS100" s="141"/>
      <c r="BT100" s="141"/>
      <c r="BU100" s="141"/>
      <c r="BV100" s="141"/>
      <c r="BW100" s="141"/>
      <c r="BX100" s="141"/>
      <c r="BY100" s="141"/>
      <c r="BZ100" s="141"/>
      <c r="CA100" s="141"/>
      <c r="CB100" s="141"/>
      <c r="CC100" s="141"/>
      <c r="CD100" s="141"/>
      <c r="CE100" s="141"/>
      <c r="CF100" s="141"/>
      <c r="CG100" s="141"/>
      <c r="CH100" s="141"/>
      <c r="CI100" s="141"/>
      <c r="CJ100" s="141"/>
      <c r="CK100" s="141"/>
      <c r="CL100" s="141"/>
      <c r="CM100" s="141"/>
      <c r="CN100" s="141"/>
      <c r="CO100" s="141"/>
      <c r="CP100" s="141"/>
      <c r="CQ100" s="141"/>
      <c r="CR100" s="141"/>
      <c r="CS100" s="141"/>
      <c r="CT100" s="141"/>
      <c r="CU100" s="141"/>
      <c r="CV100" s="141"/>
      <c r="CW100" s="141"/>
      <c r="CX100" s="141"/>
      <c r="CY100" s="141"/>
      <c r="CZ100" s="141"/>
      <c r="DA100" s="141"/>
      <c r="DB100" s="141"/>
      <c r="DC100" s="141"/>
      <c r="DD100" s="141"/>
      <c r="DE100" s="141"/>
      <c r="DF100" s="141"/>
      <c r="DG100" s="141"/>
      <c r="DH100" s="141"/>
      <c r="DI100" s="141"/>
      <c r="DJ100" s="141"/>
      <c r="DK100" s="141"/>
      <c r="DL100" s="141"/>
      <c r="DM100" s="141"/>
      <c r="DN100" s="141"/>
      <c r="DO100" s="141"/>
      <c r="DP100" s="141"/>
      <c r="DQ100" s="141"/>
      <c r="DR100" s="141"/>
      <c r="DS100" s="141"/>
      <c r="DT100" s="141"/>
      <c r="DU100" s="141"/>
      <c r="DV100" s="141"/>
      <c r="DW100" s="141"/>
      <c r="DX100" s="141"/>
      <c r="DY100" s="141"/>
      <c r="DZ100" s="141"/>
      <c r="EA100" s="141"/>
      <c r="EB100" s="141"/>
      <c r="EC100" s="141"/>
      <c r="ED100" s="141"/>
      <c r="EE100" s="141"/>
      <c r="EF100" s="141"/>
      <c r="EG100" s="141"/>
      <c r="EH100" s="141"/>
      <c r="EI100" s="141"/>
      <c r="EJ100" s="141"/>
      <c r="EK100" s="141"/>
      <c r="EL100" s="141"/>
      <c r="EM100" s="141"/>
      <c r="EN100" s="141"/>
      <c r="EO100" s="141"/>
      <c r="EP100" s="141"/>
      <c r="EQ100" s="141"/>
      <c r="ER100" s="141"/>
      <c r="ES100" s="141"/>
      <c r="ET100" s="141"/>
      <c r="EU100" s="141"/>
      <c r="EV100" s="141"/>
      <c r="EW100" s="141"/>
      <c r="EX100" s="141"/>
      <c r="EY100" s="141"/>
      <c r="EZ100" s="141"/>
      <c r="FA100" s="141"/>
      <c r="FB100" s="141"/>
      <c r="FC100" s="141"/>
      <c r="FD100" s="141"/>
      <c r="FE100" s="141"/>
      <c r="FF100" s="141"/>
      <c r="FG100" s="141"/>
      <c r="FH100" s="141"/>
      <c r="FI100" s="141"/>
      <c r="FJ100" s="141"/>
      <c r="FK100" s="141"/>
      <c r="FL100" s="141"/>
      <c r="FM100" s="141"/>
      <c r="FN100" s="141"/>
      <c r="FO100" s="141"/>
      <c r="FP100" s="141"/>
      <c r="FQ100" s="141"/>
      <c r="FR100" s="141"/>
      <c r="FS100" s="141"/>
      <c r="FT100" s="141"/>
      <c r="FU100" s="141"/>
      <c r="FV100" s="141"/>
      <c r="FW100" s="141"/>
      <c r="FX100" s="141"/>
      <c r="FY100" s="141"/>
      <c r="FZ100" s="141"/>
      <c r="GA100" s="141"/>
      <c r="GB100" s="141"/>
      <c r="GC100" s="141"/>
      <c r="GD100" s="141"/>
      <c r="GE100" s="141"/>
      <c r="GF100" s="141"/>
      <c r="GG100" s="141"/>
      <c r="GH100" s="141"/>
      <c r="GI100" s="141"/>
      <c r="GJ100" s="141"/>
      <c r="GK100" s="141"/>
      <c r="GL100" s="141"/>
      <c r="GM100" s="141"/>
      <c r="GN100" s="141"/>
      <c r="GO100" s="141"/>
      <c r="GP100" s="141"/>
      <c r="GQ100" s="141"/>
      <c r="GR100" s="141"/>
      <c r="GS100" s="141"/>
      <c r="GT100" s="141"/>
      <c r="GU100" s="141"/>
      <c r="GV100" s="141"/>
      <c r="GW100" s="141"/>
      <c r="GX100" s="141"/>
      <c r="GY100" s="141"/>
      <c r="GZ100" s="141"/>
      <c r="HA100" s="141"/>
      <c r="HB100" s="141"/>
      <c r="HC100" s="141"/>
      <c r="HD100" s="141"/>
      <c r="HE100" s="141"/>
      <c r="HF100" s="141"/>
      <c r="HG100" s="141"/>
      <c r="HH100" s="141"/>
      <c r="HI100" s="141"/>
      <c r="HJ100" s="141"/>
      <c r="HK100" s="141"/>
      <c r="HL100" s="141"/>
      <c r="HM100" s="141"/>
      <c r="HN100" s="141"/>
      <c r="HO100" s="141"/>
      <c r="HP100" s="141"/>
      <c r="HQ100" s="141"/>
      <c r="HR100" s="141"/>
      <c r="HS100" s="141"/>
      <c r="HT100" s="141"/>
      <c r="HU100" s="141"/>
      <c r="HV100" s="141"/>
      <c r="HW100" s="141"/>
      <c r="HX100" s="141"/>
      <c r="HY100" s="141"/>
      <c r="HZ100" s="141"/>
      <c r="IA100" s="141"/>
      <c r="IB100" s="141"/>
      <c r="IC100" s="141"/>
      <c r="ID100" s="141"/>
      <c r="IE100" s="141"/>
      <c r="IF100" s="141"/>
      <c r="IG100" s="141"/>
      <c r="IH100" s="141"/>
      <c r="II100" s="141"/>
      <c r="IJ100" s="141"/>
      <c r="IK100" s="141"/>
      <c r="IL100" s="141"/>
      <c r="IM100" s="141"/>
      <c r="IN100" s="141"/>
      <c r="IO100" s="141"/>
      <c r="IP100" s="141"/>
      <c r="IQ100" s="141"/>
      <c r="IR100" s="141"/>
      <c r="IS100" s="141"/>
      <c r="IT100" s="141"/>
      <c r="IU100" s="141"/>
      <c r="IV100" s="141"/>
      <c r="IW100" s="141"/>
    </row>
    <row r="101" customFormat="false" ht="12.75" hidden="false" customHeight="false" outlineLevel="0" collapsed="false">
      <c r="A101" s="141" t="n">
        <v>0.562610940779797</v>
      </c>
      <c r="B101" s="155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  <c r="BK101" s="141"/>
      <c r="BL101" s="141"/>
      <c r="BM101" s="141"/>
      <c r="BN101" s="141"/>
      <c r="BO101" s="141"/>
      <c r="BP101" s="141"/>
      <c r="BQ101" s="141"/>
      <c r="BR101" s="141"/>
      <c r="BS101" s="141"/>
      <c r="BT101" s="141"/>
      <c r="BU101" s="141"/>
      <c r="BV101" s="141"/>
      <c r="BW101" s="141"/>
      <c r="BX101" s="141"/>
      <c r="BY101" s="141"/>
      <c r="BZ101" s="141"/>
      <c r="CA101" s="141"/>
      <c r="CB101" s="141"/>
      <c r="CC101" s="141"/>
      <c r="CD101" s="141"/>
      <c r="CE101" s="141"/>
      <c r="CF101" s="141"/>
      <c r="CG101" s="141"/>
      <c r="CH101" s="141"/>
      <c r="CI101" s="141"/>
      <c r="CJ101" s="141"/>
      <c r="CK101" s="141"/>
      <c r="CL101" s="141"/>
      <c r="CM101" s="141"/>
      <c r="CN101" s="141"/>
      <c r="CO101" s="141"/>
      <c r="CP101" s="141"/>
      <c r="CQ101" s="141"/>
      <c r="CR101" s="141"/>
      <c r="CS101" s="141"/>
      <c r="CT101" s="141"/>
      <c r="CU101" s="141"/>
      <c r="CV101" s="141"/>
      <c r="CW101" s="141"/>
      <c r="CX101" s="141"/>
      <c r="CY101" s="141"/>
      <c r="CZ101" s="141"/>
      <c r="DA101" s="141"/>
      <c r="DB101" s="141"/>
      <c r="DC101" s="141"/>
      <c r="DD101" s="141"/>
      <c r="DE101" s="141"/>
      <c r="DF101" s="141"/>
      <c r="DG101" s="141"/>
      <c r="DH101" s="141"/>
      <c r="DI101" s="141"/>
      <c r="DJ101" s="141"/>
      <c r="DK101" s="141"/>
      <c r="DL101" s="141"/>
      <c r="DM101" s="141"/>
      <c r="DN101" s="141"/>
      <c r="DO101" s="141"/>
      <c r="DP101" s="141"/>
      <c r="DQ101" s="141"/>
      <c r="DR101" s="141"/>
      <c r="DS101" s="141"/>
      <c r="DT101" s="141"/>
      <c r="DU101" s="141"/>
      <c r="DV101" s="141"/>
      <c r="DW101" s="141"/>
      <c r="DX101" s="141"/>
      <c r="DY101" s="141"/>
      <c r="DZ101" s="141"/>
      <c r="EA101" s="141"/>
      <c r="EB101" s="141"/>
      <c r="EC101" s="141"/>
      <c r="ED101" s="141"/>
      <c r="EE101" s="141"/>
      <c r="EF101" s="141"/>
      <c r="EG101" s="141"/>
      <c r="EH101" s="141"/>
      <c r="EI101" s="141"/>
      <c r="EJ101" s="141"/>
      <c r="EK101" s="141"/>
      <c r="EL101" s="141"/>
      <c r="EM101" s="141"/>
      <c r="EN101" s="141"/>
      <c r="EO101" s="141"/>
      <c r="EP101" s="141"/>
      <c r="EQ101" s="141"/>
      <c r="ER101" s="141"/>
      <c r="ES101" s="141"/>
      <c r="ET101" s="141"/>
      <c r="EU101" s="141"/>
      <c r="EV101" s="141"/>
      <c r="EW101" s="141"/>
      <c r="EX101" s="141"/>
      <c r="EY101" s="141"/>
      <c r="EZ101" s="141"/>
      <c r="FA101" s="141"/>
      <c r="FB101" s="141"/>
      <c r="FC101" s="141"/>
      <c r="FD101" s="141"/>
      <c r="FE101" s="141"/>
      <c r="FF101" s="141"/>
      <c r="FG101" s="141"/>
      <c r="FH101" s="141"/>
      <c r="FI101" s="141"/>
      <c r="FJ101" s="141"/>
      <c r="FK101" s="141"/>
      <c r="FL101" s="141"/>
      <c r="FM101" s="141"/>
      <c r="FN101" s="141"/>
      <c r="FO101" s="141"/>
      <c r="FP101" s="141"/>
      <c r="FQ101" s="141"/>
      <c r="FR101" s="141"/>
      <c r="FS101" s="141"/>
      <c r="FT101" s="141"/>
      <c r="FU101" s="141"/>
      <c r="FV101" s="141"/>
      <c r="FW101" s="141"/>
      <c r="FX101" s="141"/>
      <c r="FY101" s="141"/>
      <c r="FZ101" s="141"/>
      <c r="GA101" s="141"/>
      <c r="GB101" s="141"/>
      <c r="GC101" s="141"/>
      <c r="GD101" s="141"/>
      <c r="GE101" s="141"/>
      <c r="GF101" s="141"/>
      <c r="GG101" s="141"/>
      <c r="GH101" s="141"/>
      <c r="GI101" s="141"/>
      <c r="GJ101" s="141"/>
      <c r="GK101" s="141"/>
      <c r="GL101" s="141"/>
      <c r="GM101" s="141"/>
      <c r="GN101" s="141"/>
      <c r="GO101" s="141"/>
      <c r="GP101" s="141"/>
      <c r="GQ101" s="141"/>
      <c r="GR101" s="141"/>
      <c r="GS101" s="141"/>
      <c r="GT101" s="141"/>
      <c r="GU101" s="141"/>
      <c r="GV101" s="141"/>
      <c r="GW101" s="141"/>
      <c r="GX101" s="141"/>
      <c r="GY101" s="141"/>
      <c r="GZ101" s="141"/>
      <c r="HA101" s="141"/>
      <c r="HB101" s="141"/>
      <c r="HC101" s="141"/>
      <c r="HD101" s="141"/>
      <c r="HE101" s="141"/>
      <c r="HF101" s="141"/>
      <c r="HG101" s="141"/>
      <c r="HH101" s="141"/>
      <c r="HI101" s="141"/>
      <c r="HJ101" s="141"/>
      <c r="HK101" s="141"/>
      <c r="HL101" s="141"/>
      <c r="HM101" s="141"/>
      <c r="HN101" s="141"/>
      <c r="HO101" s="141"/>
      <c r="HP101" s="141"/>
      <c r="HQ101" s="141"/>
      <c r="HR101" s="141"/>
      <c r="HS101" s="141"/>
      <c r="HT101" s="141"/>
      <c r="HU101" s="141"/>
      <c r="HV101" s="141"/>
      <c r="HW101" s="141"/>
      <c r="HX101" s="141"/>
      <c r="HY101" s="141"/>
      <c r="HZ101" s="141"/>
      <c r="IA101" s="141"/>
      <c r="IB101" s="141"/>
      <c r="IC101" s="141"/>
      <c r="ID101" s="141"/>
      <c r="IE101" s="141"/>
      <c r="IF101" s="141"/>
      <c r="IG101" s="141"/>
      <c r="IH101" s="141"/>
      <c r="II101" s="141"/>
      <c r="IJ101" s="141"/>
      <c r="IK101" s="141"/>
      <c r="IL101" s="141"/>
      <c r="IM101" s="141"/>
      <c r="IN101" s="141"/>
      <c r="IO101" s="141"/>
      <c r="IP101" s="141"/>
      <c r="IQ101" s="141"/>
      <c r="IR101" s="141"/>
      <c r="IS101" s="141"/>
      <c r="IT101" s="141"/>
      <c r="IU101" s="141"/>
      <c r="IV101" s="141"/>
      <c r="IW101" s="141"/>
    </row>
    <row r="102" customFormat="false" ht="12.75" hidden="false" customHeight="false" outlineLevel="0" collapsed="false">
      <c r="A102" s="141" t="n">
        <v>0.559347863511061</v>
      </c>
      <c r="B102" s="155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141"/>
      <c r="BP102" s="141"/>
      <c r="BQ102" s="141"/>
      <c r="BR102" s="141"/>
      <c r="BS102" s="141"/>
      <c r="BT102" s="141"/>
      <c r="BU102" s="141"/>
      <c r="BV102" s="141"/>
      <c r="BW102" s="141"/>
      <c r="BX102" s="141"/>
      <c r="BY102" s="141"/>
      <c r="BZ102" s="141"/>
      <c r="CA102" s="141"/>
      <c r="CB102" s="141"/>
      <c r="CC102" s="141"/>
      <c r="CD102" s="141"/>
      <c r="CE102" s="141"/>
      <c r="CF102" s="141"/>
      <c r="CG102" s="141"/>
      <c r="CH102" s="141"/>
      <c r="CI102" s="141"/>
      <c r="CJ102" s="141"/>
      <c r="CK102" s="141"/>
      <c r="CL102" s="141"/>
      <c r="CM102" s="141"/>
      <c r="CN102" s="141"/>
      <c r="CO102" s="141"/>
      <c r="CP102" s="141"/>
      <c r="CQ102" s="141"/>
      <c r="CR102" s="141"/>
      <c r="CS102" s="141"/>
      <c r="CT102" s="141"/>
      <c r="CU102" s="141"/>
      <c r="CV102" s="141"/>
      <c r="CW102" s="141"/>
      <c r="CX102" s="141"/>
      <c r="CY102" s="141"/>
      <c r="CZ102" s="141"/>
      <c r="DA102" s="141"/>
      <c r="DB102" s="141"/>
      <c r="DC102" s="141"/>
      <c r="DD102" s="141"/>
      <c r="DE102" s="141"/>
      <c r="DF102" s="141"/>
      <c r="DG102" s="141"/>
      <c r="DH102" s="141"/>
      <c r="DI102" s="141"/>
      <c r="DJ102" s="141"/>
      <c r="DK102" s="141"/>
      <c r="DL102" s="141"/>
      <c r="DM102" s="141"/>
      <c r="DN102" s="141"/>
      <c r="DO102" s="141"/>
      <c r="DP102" s="141"/>
      <c r="DQ102" s="141"/>
      <c r="DR102" s="141"/>
      <c r="DS102" s="141"/>
      <c r="DT102" s="141"/>
      <c r="DU102" s="141"/>
      <c r="DV102" s="141"/>
      <c r="DW102" s="141"/>
      <c r="DX102" s="141"/>
      <c r="DY102" s="141"/>
      <c r="DZ102" s="141"/>
      <c r="EA102" s="141"/>
      <c r="EB102" s="141"/>
      <c r="EC102" s="141"/>
      <c r="ED102" s="141"/>
      <c r="EE102" s="141"/>
      <c r="EF102" s="141"/>
      <c r="EG102" s="141"/>
      <c r="EH102" s="141"/>
      <c r="EI102" s="141"/>
      <c r="EJ102" s="141"/>
      <c r="EK102" s="141"/>
      <c r="EL102" s="141"/>
      <c r="EM102" s="141"/>
      <c r="EN102" s="141"/>
      <c r="EO102" s="141"/>
      <c r="EP102" s="141"/>
      <c r="EQ102" s="141"/>
      <c r="ER102" s="141"/>
      <c r="ES102" s="141"/>
      <c r="ET102" s="141"/>
      <c r="EU102" s="141"/>
      <c r="EV102" s="141"/>
      <c r="EW102" s="141"/>
      <c r="EX102" s="141"/>
      <c r="EY102" s="141"/>
      <c r="EZ102" s="141"/>
      <c r="FA102" s="141"/>
      <c r="FB102" s="141"/>
      <c r="FC102" s="141"/>
      <c r="FD102" s="141"/>
      <c r="FE102" s="141"/>
      <c r="FF102" s="141"/>
      <c r="FG102" s="141"/>
      <c r="FH102" s="141"/>
      <c r="FI102" s="141"/>
      <c r="FJ102" s="141"/>
      <c r="FK102" s="141"/>
      <c r="FL102" s="141"/>
      <c r="FM102" s="141"/>
      <c r="FN102" s="141"/>
      <c r="FO102" s="141"/>
      <c r="FP102" s="141"/>
      <c r="FQ102" s="141"/>
      <c r="FR102" s="141"/>
      <c r="FS102" s="141"/>
      <c r="FT102" s="141"/>
      <c r="FU102" s="141"/>
      <c r="FV102" s="141"/>
      <c r="FW102" s="141"/>
      <c r="FX102" s="141"/>
      <c r="FY102" s="141"/>
      <c r="FZ102" s="141"/>
      <c r="GA102" s="141"/>
      <c r="GB102" s="141"/>
      <c r="GC102" s="141"/>
      <c r="GD102" s="141"/>
      <c r="GE102" s="141"/>
      <c r="GF102" s="141"/>
      <c r="GG102" s="141"/>
      <c r="GH102" s="141"/>
      <c r="GI102" s="141"/>
      <c r="GJ102" s="141"/>
      <c r="GK102" s="141"/>
      <c r="GL102" s="141"/>
      <c r="GM102" s="141"/>
      <c r="GN102" s="141"/>
      <c r="GO102" s="141"/>
      <c r="GP102" s="141"/>
      <c r="GQ102" s="141"/>
      <c r="GR102" s="141"/>
      <c r="GS102" s="141"/>
      <c r="GT102" s="141"/>
      <c r="GU102" s="141"/>
      <c r="GV102" s="141"/>
      <c r="GW102" s="141"/>
      <c r="GX102" s="141"/>
      <c r="GY102" s="141"/>
      <c r="GZ102" s="141"/>
      <c r="HA102" s="141"/>
      <c r="HB102" s="141"/>
      <c r="HC102" s="141"/>
      <c r="HD102" s="141"/>
      <c r="HE102" s="141"/>
      <c r="HF102" s="141"/>
      <c r="HG102" s="141"/>
      <c r="HH102" s="141"/>
      <c r="HI102" s="141"/>
      <c r="HJ102" s="141"/>
      <c r="HK102" s="141"/>
      <c r="HL102" s="141"/>
      <c r="HM102" s="141"/>
      <c r="HN102" s="141"/>
      <c r="HO102" s="141"/>
      <c r="HP102" s="141"/>
      <c r="HQ102" s="141"/>
      <c r="HR102" s="141"/>
      <c r="HS102" s="141"/>
      <c r="HT102" s="141"/>
      <c r="HU102" s="141"/>
      <c r="HV102" s="141"/>
      <c r="HW102" s="141"/>
      <c r="HX102" s="141"/>
      <c r="HY102" s="141"/>
      <c r="HZ102" s="141"/>
      <c r="IA102" s="141"/>
      <c r="IB102" s="141"/>
      <c r="IC102" s="141"/>
      <c r="ID102" s="141"/>
      <c r="IE102" s="141"/>
      <c r="IF102" s="141"/>
      <c r="IG102" s="141"/>
      <c r="IH102" s="141"/>
      <c r="II102" s="141"/>
      <c r="IJ102" s="141"/>
      <c r="IK102" s="141"/>
      <c r="IL102" s="141"/>
      <c r="IM102" s="141"/>
      <c r="IN102" s="141"/>
      <c r="IO102" s="141"/>
      <c r="IP102" s="141"/>
      <c r="IQ102" s="141"/>
      <c r="IR102" s="141"/>
      <c r="IS102" s="141"/>
      <c r="IT102" s="141"/>
      <c r="IU102" s="141"/>
      <c r="IV102" s="141"/>
      <c r="IW102" s="141"/>
    </row>
    <row r="103" customFormat="false" ht="12.75" hidden="false" customHeight="false" outlineLevel="0" collapsed="false">
      <c r="A103" s="141" t="n">
        <v>0.555997218191227</v>
      </c>
      <c r="B103" s="155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141"/>
      <c r="BR103" s="141"/>
      <c r="BS103" s="141"/>
      <c r="BT103" s="141"/>
      <c r="BU103" s="141"/>
      <c r="BV103" s="141"/>
      <c r="BW103" s="141"/>
      <c r="BX103" s="141"/>
      <c r="BY103" s="141"/>
      <c r="BZ103" s="141"/>
      <c r="CA103" s="141"/>
      <c r="CB103" s="141"/>
      <c r="CC103" s="141"/>
      <c r="CD103" s="141"/>
      <c r="CE103" s="141"/>
      <c r="CF103" s="141"/>
      <c r="CG103" s="141"/>
      <c r="CH103" s="141"/>
      <c r="CI103" s="141"/>
      <c r="CJ103" s="141"/>
      <c r="CK103" s="141"/>
      <c r="CL103" s="141"/>
      <c r="CM103" s="141"/>
      <c r="CN103" s="141"/>
      <c r="CO103" s="141"/>
      <c r="CP103" s="141"/>
      <c r="CQ103" s="141"/>
      <c r="CR103" s="141"/>
      <c r="CS103" s="141"/>
      <c r="CT103" s="141"/>
      <c r="CU103" s="141"/>
      <c r="CV103" s="141"/>
      <c r="CW103" s="141"/>
      <c r="CX103" s="141"/>
      <c r="CY103" s="141"/>
      <c r="CZ103" s="141"/>
      <c r="DA103" s="141"/>
      <c r="DB103" s="141"/>
      <c r="DC103" s="141"/>
      <c r="DD103" s="141"/>
      <c r="DE103" s="141"/>
      <c r="DF103" s="141"/>
      <c r="DG103" s="141"/>
      <c r="DH103" s="141"/>
      <c r="DI103" s="141"/>
      <c r="DJ103" s="141"/>
      <c r="DK103" s="141"/>
      <c r="DL103" s="141"/>
      <c r="DM103" s="141"/>
      <c r="DN103" s="141"/>
      <c r="DO103" s="141"/>
      <c r="DP103" s="141"/>
      <c r="DQ103" s="141"/>
      <c r="DR103" s="141"/>
      <c r="DS103" s="141"/>
      <c r="DT103" s="141"/>
      <c r="DU103" s="141"/>
      <c r="DV103" s="141"/>
      <c r="DW103" s="141"/>
      <c r="DX103" s="141"/>
      <c r="DY103" s="141"/>
      <c r="DZ103" s="141"/>
      <c r="EA103" s="141"/>
      <c r="EB103" s="141"/>
      <c r="EC103" s="141"/>
      <c r="ED103" s="141"/>
      <c r="EE103" s="141"/>
      <c r="EF103" s="141"/>
      <c r="EG103" s="141"/>
      <c r="EH103" s="141"/>
      <c r="EI103" s="141"/>
      <c r="EJ103" s="141"/>
      <c r="EK103" s="141"/>
      <c r="EL103" s="141"/>
      <c r="EM103" s="141"/>
      <c r="EN103" s="141"/>
      <c r="EO103" s="141"/>
      <c r="EP103" s="141"/>
      <c r="EQ103" s="141"/>
      <c r="ER103" s="141"/>
      <c r="ES103" s="141"/>
      <c r="ET103" s="141"/>
      <c r="EU103" s="141"/>
      <c r="EV103" s="141"/>
      <c r="EW103" s="141"/>
      <c r="EX103" s="141"/>
      <c r="EY103" s="141"/>
      <c r="EZ103" s="141"/>
      <c r="FA103" s="141"/>
      <c r="FB103" s="141"/>
      <c r="FC103" s="141"/>
      <c r="FD103" s="141"/>
      <c r="FE103" s="141"/>
      <c r="FF103" s="141"/>
      <c r="FG103" s="141"/>
      <c r="FH103" s="141"/>
      <c r="FI103" s="141"/>
      <c r="FJ103" s="141"/>
      <c r="FK103" s="141"/>
      <c r="FL103" s="141"/>
      <c r="FM103" s="141"/>
      <c r="FN103" s="141"/>
      <c r="FO103" s="141"/>
      <c r="FP103" s="141"/>
      <c r="FQ103" s="141"/>
      <c r="FR103" s="141"/>
      <c r="FS103" s="141"/>
      <c r="FT103" s="141"/>
      <c r="FU103" s="141"/>
      <c r="FV103" s="141"/>
      <c r="FW103" s="141"/>
      <c r="FX103" s="141"/>
      <c r="FY103" s="141"/>
      <c r="FZ103" s="141"/>
      <c r="GA103" s="141"/>
      <c r="GB103" s="141"/>
      <c r="GC103" s="141"/>
      <c r="GD103" s="141"/>
      <c r="GE103" s="141"/>
      <c r="GF103" s="141"/>
      <c r="GG103" s="141"/>
      <c r="GH103" s="141"/>
      <c r="GI103" s="141"/>
      <c r="GJ103" s="141"/>
      <c r="GK103" s="141"/>
      <c r="GL103" s="141"/>
      <c r="GM103" s="141"/>
      <c r="GN103" s="141"/>
      <c r="GO103" s="141"/>
      <c r="GP103" s="141"/>
      <c r="GQ103" s="141"/>
      <c r="GR103" s="141"/>
      <c r="GS103" s="141"/>
      <c r="GT103" s="141"/>
      <c r="GU103" s="141"/>
      <c r="GV103" s="141"/>
      <c r="GW103" s="141"/>
      <c r="GX103" s="141"/>
      <c r="GY103" s="141"/>
      <c r="GZ103" s="141"/>
      <c r="HA103" s="141"/>
      <c r="HB103" s="141"/>
      <c r="HC103" s="141"/>
      <c r="HD103" s="141"/>
      <c r="HE103" s="141"/>
      <c r="HF103" s="141"/>
      <c r="HG103" s="141"/>
      <c r="HH103" s="141"/>
      <c r="HI103" s="141"/>
      <c r="HJ103" s="141"/>
      <c r="HK103" s="141"/>
      <c r="HL103" s="141"/>
      <c r="HM103" s="141"/>
      <c r="HN103" s="141"/>
      <c r="HO103" s="141"/>
      <c r="HP103" s="141"/>
      <c r="HQ103" s="141"/>
      <c r="HR103" s="141"/>
      <c r="HS103" s="141"/>
      <c r="HT103" s="141"/>
      <c r="HU103" s="141"/>
      <c r="HV103" s="141"/>
      <c r="HW103" s="141"/>
      <c r="HX103" s="141"/>
      <c r="HY103" s="141"/>
      <c r="HZ103" s="141"/>
      <c r="IA103" s="141"/>
      <c r="IB103" s="141"/>
      <c r="IC103" s="141"/>
      <c r="ID103" s="141"/>
      <c r="IE103" s="141"/>
      <c r="IF103" s="141"/>
      <c r="IG103" s="141"/>
      <c r="IH103" s="141"/>
      <c r="II103" s="141"/>
      <c r="IJ103" s="141"/>
      <c r="IK103" s="141"/>
      <c r="IL103" s="141"/>
      <c r="IM103" s="141"/>
      <c r="IN103" s="141"/>
      <c r="IO103" s="141"/>
      <c r="IP103" s="141"/>
      <c r="IQ103" s="141"/>
      <c r="IR103" s="141"/>
      <c r="IS103" s="141"/>
      <c r="IT103" s="141"/>
      <c r="IU103" s="141"/>
      <c r="IV103" s="141"/>
      <c r="IW103" s="141"/>
    </row>
    <row r="104" customFormat="false" ht="12.75" hidden="false" customHeight="false" outlineLevel="0" collapsed="false">
      <c r="A104" s="141" t="n">
        <v>0.55266797798977</v>
      </c>
      <c r="B104" s="155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141"/>
      <c r="BR104" s="141"/>
      <c r="BS104" s="141"/>
      <c r="BT104" s="141"/>
      <c r="BU104" s="141"/>
      <c r="BV104" s="141"/>
      <c r="BW104" s="141"/>
      <c r="BX104" s="141"/>
      <c r="BY104" s="141"/>
      <c r="BZ104" s="141"/>
      <c r="CA104" s="141"/>
      <c r="CB104" s="141"/>
      <c r="CC104" s="141"/>
      <c r="CD104" s="141"/>
      <c r="CE104" s="141"/>
      <c r="CF104" s="141"/>
      <c r="CG104" s="141"/>
      <c r="CH104" s="141"/>
      <c r="CI104" s="141"/>
      <c r="CJ104" s="141"/>
      <c r="CK104" s="141"/>
      <c r="CL104" s="141"/>
      <c r="CM104" s="141"/>
      <c r="CN104" s="141"/>
      <c r="CO104" s="141"/>
      <c r="CP104" s="141"/>
      <c r="CQ104" s="141"/>
      <c r="CR104" s="141"/>
      <c r="CS104" s="141"/>
      <c r="CT104" s="141"/>
      <c r="CU104" s="141"/>
      <c r="CV104" s="141"/>
      <c r="CW104" s="141"/>
      <c r="CX104" s="141"/>
      <c r="CY104" s="141"/>
      <c r="CZ104" s="141"/>
      <c r="DA104" s="141"/>
      <c r="DB104" s="141"/>
      <c r="DC104" s="141"/>
      <c r="DD104" s="141"/>
      <c r="DE104" s="141"/>
      <c r="DF104" s="141"/>
      <c r="DG104" s="141"/>
      <c r="DH104" s="141"/>
      <c r="DI104" s="141"/>
      <c r="DJ104" s="141"/>
      <c r="DK104" s="141"/>
      <c r="DL104" s="141"/>
      <c r="DM104" s="141"/>
      <c r="DN104" s="141"/>
      <c r="DO104" s="141"/>
      <c r="DP104" s="141"/>
      <c r="DQ104" s="141"/>
      <c r="DR104" s="141"/>
      <c r="DS104" s="141"/>
      <c r="DT104" s="141"/>
      <c r="DU104" s="141"/>
      <c r="DV104" s="141"/>
      <c r="DW104" s="141"/>
      <c r="DX104" s="141"/>
      <c r="DY104" s="141"/>
      <c r="DZ104" s="141"/>
      <c r="EA104" s="141"/>
      <c r="EB104" s="141"/>
      <c r="EC104" s="141"/>
      <c r="ED104" s="141"/>
      <c r="EE104" s="141"/>
      <c r="EF104" s="141"/>
      <c r="EG104" s="141"/>
      <c r="EH104" s="141"/>
      <c r="EI104" s="141"/>
      <c r="EJ104" s="141"/>
      <c r="EK104" s="141"/>
      <c r="EL104" s="141"/>
      <c r="EM104" s="141"/>
      <c r="EN104" s="141"/>
      <c r="EO104" s="141"/>
      <c r="EP104" s="141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1"/>
      <c r="FA104" s="141"/>
      <c r="FB104" s="141"/>
      <c r="FC104" s="141"/>
      <c r="FD104" s="141"/>
      <c r="FE104" s="141"/>
      <c r="FF104" s="141"/>
      <c r="FG104" s="141"/>
      <c r="FH104" s="141"/>
      <c r="FI104" s="141"/>
      <c r="FJ104" s="141"/>
      <c r="FK104" s="141"/>
      <c r="FL104" s="141"/>
      <c r="FM104" s="141"/>
      <c r="FN104" s="141"/>
      <c r="FO104" s="141"/>
      <c r="FP104" s="141"/>
      <c r="FQ104" s="141"/>
      <c r="FR104" s="141"/>
      <c r="FS104" s="141"/>
      <c r="FT104" s="141"/>
      <c r="FU104" s="141"/>
      <c r="FV104" s="141"/>
      <c r="FW104" s="141"/>
      <c r="FX104" s="141"/>
      <c r="FY104" s="141"/>
      <c r="FZ104" s="141"/>
      <c r="GA104" s="141"/>
      <c r="GB104" s="141"/>
      <c r="GC104" s="141"/>
      <c r="GD104" s="141"/>
      <c r="GE104" s="141"/>
      <c r="GF104" s="141"/>
      <c r="GG104" s="141"/>
      <c r="GH104" s="141"/>
      <c r="GI104" s="141"/>
      <c r="GJ104" s="141"/>
      <c r="GK104" s="141"/>
      <c r="GL104" s="141"/>
      <c r="GM104" s="141"/>
      <c r="GN104" s="141"/>
      <c r="GO104" s="141"/>
      <c r="GP104" s="141"/>
      <c r="GQ104" s="141"/>
      <c r="GR104" s="141"/>
      <c r="GS104" s="141"/>
      <c r="GT104" s="141"/>
      <c r="GU104" s="141"/>
      <c r="GV104" s="141"/>
      <c r="GW104" s="141"/>
      <c r="GX104" s="141"/>
      <c r="GY104" s="141"/>
      <c r="GZ104" s="141"/>
      <c r="HA104" s="141"/>
      <c r="HB104" s="141"/>
      <c r="HC104" s="141"/>
      <c r="HD104" s="141"/>
      <c r="HE104" s="141"/>
      <c r="HF104" s="141"/>
      <c r="HG104" s="141"/>
      <c r="HH104" s="141"/>
      <c r="HI104" s="141"/>
      <c r="HJ104" s="141"/>
      <c r="HK104" s="141"/>
      <c r="HL104" s="141"/>
      <c r="HM104" s="141"/>
      <c r="HN104" s="141"/>
      <c r="HO104" s="141"/>
      <c r="HP104" s="141"/>
      <c r="HQ104" s="141"/>
      <c r="HR104" s="141"/>
      <c r="HS104" s="141"/>
      <c r="HT104" s="141"/>
      <c r="HU104" s="141"/>
      <c r="HV104" s="141"/>
      <c r="HW104" s="141"/>
      <c r="HX104" s="141"/>
      <c r="HY104" s="141"/>
      <c r="HZ104" s="141"/>
      <c r="IA104" s="141"/>
      <c r="IB104" s="141"/>
      <c r="IC104" s="141"/>
      <c r="ID104" s="141"/>
      <c r="IE104" s="141"/>
      <c r="IF104" s="141"/>
      <c r="IG104" s="141"/>
      <c r="IH104" s="141"/>
      <c r="II104" s="141"/>
      <c r="IJ104" s="141"/>
      <c r="IK104" s="141"/>
      <c r="IL104" s="141"/>
      <c r="IM104" s="141"/>
      <c r="IN104" s="141"/>
      <c r="IO104" s="141"/>
      <c r="IP104" s="141"/>
      <c r="IQ104" s="141"/>
      <c r="IR104" s="141"/>
      <c r="IS104" s="141"/>
      <c r="IT104" s="141"/>
      <c r="IU104" s="141"/>
      <c r="IV104" s="141"/>
      <c r="IW104" s="141"/>
    </row>
    <row r="105" customFormat="false" ht="12.75" hidden="false" customHeight="false" outlineLevel="0" collapsed="false">
      <c r="A105" s="141" t="n">
        <v>0.549466377348113</v>
      </c>
      <c r="B105" s="155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  <c r="AD105" s="141"/>
      <c r="AE105" s="141"/>
      <c r="AF105" s="141"/>
      <c r="AG105" s="141"/>
      <c r="AH105" s="141"/>
      <c r="AI105" s="141"/>
      <c r="AJ105" s="141"/>
      <c r="AK105" s="141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141"/>
      <c r="BR105" s="141"/>
      <c r="BS105" s="141"/>
      <c r="BT105" s="141"/>
      <c r="BU105" s="141"/>
      <c r="BV105" s="141"/>
      <c r="BW105" s="141"/>
      <c r="BX105" s="141"/>
      <c r="BY105" s="141"/>
      <c r="BZ105" s="141"/>
      <c r="CA105" s="141"/>
      <c r="CB105" s="141"/>
      <c r="CC105" s="141"/>
      <c r="CD105" s="141"/>
      <c r="CE105" s="141"/>
      <c r="CF105" s="141"/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  <c r="CR105" s="141"/>
      <c r="CS105" s="141"/>
      <c r="CT105" s="141"/>
      <c r="CU105" s="141"/>
      <c r="CV105" s="141"/>
      <c r="CW105" s="141"/>
      <c r="CX105" s="141"/>
      <c r="CY105" s="141"/>
      <c r="CZ105" s="141"/>
      <c r="DA105" s="141"/>
      <c r="DB105" s="141"/>
      <c r="DC105" s="141"/>
      <c r="DD105" s="141"/>
      <c r="DE105" s="141"/>
      <c r="DF105" s="141"/>
      <c r="DG105" s="141"/>
      <c r="DH105" s="141"/>
      <c r="DI105" s="141"/>
      <c r="DJ105" s="141"/>
      <c r="DK105" s="141"/>
      <c r="DL105" s="141"/>
      <c r="DM105" s="141"/>
      <c r="DN105" s="141"/>
      <c r="DO105" s="141"/>
      <c r="DP105" s="141"/>
      <c r="DQ105" s="141"/>
      <c r="DR105" s="141"/>
      <c r="DS105" s="141"/>
      <c r="DT105" s="141"/>
      <c r="DU105" s="141"/>
      <c r="DV105" s="141"/>
      <c r="DW105" s="141"/>
      <c r="DX105" s="141"/>
      <c r="DY105" s="141"/>
      <c r="DZ105" s="141"/>
      <c r="EA105" s="141"/>
      <c r="EB105" s="141"/>
      <c r="EC105" s="141"/>
      <c r="ED105" s="141"/>
      <c r="EE105" s="141"/>
      <c r="EF105" s="141"/>
      <c r="EG105" s="141"/>
      <c r="EH105" s="141"/>
      <c r="EI105" s="141"/>
      <c r="EJ105" s="141"/>
      <c r="EK105" s="141"/>
      <c r="EL105" s="141"/>
      <c r="EM105" s="141"/>
      <c r="EN105" s="141"/>
      <c r="EO105" s="141"/>
      <c r="EP105" s="141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1"/>
      <c r="FA105" s="141"/>
      <c r="FB105" s="141"/>
      <c r="FC105" s="141"/>
      <c r="FD105" s="141"/>
      <c r="FE105" s="141"/>
      <c r="FF105" s="141"/>
      <c r="FG105" s="141"/>
      <c r="FH105" s="141"/>
      <c r="FI105" s="141"/>
      <c r="FJ105" s="141"/>
      <c r="FK105" s="141"/>
      <c r="FL105" s="141"/>
      <c r="FM105" s="141"/>
      <c r="FN105" s="141"/>
      <c r="FO105" s="141"/>
      <c r="FP105" s="141"/>
      <c r="FQ105" s="141"/>
      <c r="FR105" s="141"/>
      <c r="FS105" s="141"/>
      <c r="FT105" s="141"/>
      <c r="FU105" s="141"/>
      <c r="FV105" s="141"/>
      <c r="FW105" s="141"/>
      <c r="FX105" s="141"/>
      <c r="FY105" s="141"/>
      <c r="FZ105" s="141"/>
      <c r="GA105" s="141"/>
      <c r="GB105" s="141"/>
      <c r="GC105" s="141"/>
      <c r="GD105" s="141"/>
      <c r="GE105" s="141"/>
      <c r="GF105" s="141"/>
      <c r="GG105" s="141"/>
      <c r="GH105" s="141"/>
      <c r="GI105" s="141"/>
      <c r="GJ105" s="141"/>
      <c r="GK105" s="141"/>
      <c r="GL105" s="141"/>
      <c r="GM105" s="141"/>
      <c r="GN105" s="141"/>
      <c r="GO105" s="141"/>
      <c r="GP105" s="141"/>
      <c r="GQ105" s="141"/>
      <c r="GR105" s="141"/>
      <c r="GS105" s="141"/>
      <c r="GT105" s="141"/>
      <c r="GU105" s="141"/>
      <c r="GV105" s="141"/>
      <c r="GW105" s="141"/>
      <c r="GX105" s="141"/>
      <c r="GY105" s="141"/>
      <c r="GZ105" s="141"/>
      <c r="HA105" s="141"/>
      <c r="HB105" s="141"/>
      <c r="HC105" s="141"/>
      <c r="HD105" s="141"/>
      <c r="HE105" s="141"/>
      <c r="HF105" s="141"/>
      <c r="HG105" s="141"/>
      <c r="HH105" s="141"/>
      <c r="HI105" s="141"/>
      <c r="HJ105" s="141"/>
      <c r="HK105" s="141"/>
      <c r="HL105" s="141"/>
      <c r="HM105" s="141"/>
      <c r="HN105" s="141"/>
      <c r="HO105" s="141"/>
      <c r="HP105" s="141"/>
      <c r="HQ105" s="141"/>
      <c r="HR105" s="141"/>
      <c r="HS105" s="141"/>
      <c r="HT105" s="141"/>
      <c r="HU105" s="141"/>
      <c r="HV105" s="141"/>
      <c r="HW105" s="141"/>
      <c r="HX105" s="141"/>
      <c r="HY105" s="141"/>
      <c r="HZ105" s="141"/>
      <c r="IA105" s="141"/>
      <c r="IB105" s="141"/>
      <c r="IC105" s="141"/>
      <c r="ID105" s="141"/>
      <c r="IE105" s="141"/>
      <c r="IF105" s="141"/>
      <c r="IG105" s="141"/>
      <c r="IH105" s="141"/>
      <c r="II105" s="141"/>
      <c r="IJ105" s="141"/>
      <c r="IK105" s="141"/>
      <c r="IL105" s="141"/>
      <c r="IM105" s="141"/>
      <c r="IN105" s="141"/>
      <c r="IO105" s="141"/>
      <c r="IP105" s="141"/>
      <c r="IQ105" s="141"/>
      <c r="IR105" s="141"/>
      <c r="IS105" s="141"/>
      <c r="IT105" s="141"/>
      <c r="IU105" s="141"/>
      <c r="IV105" s="141"/>
      <c r="IW105" s="141"/>
    </row>
    <row r="106" customFormat="false" ht="12.75" hidden="false" customHeight="false" outlineLevel="0" collapsed="false">
      <c r="A106" s="141" t="n">
        <v>0.546178836868695</v>
      </c>
      <c r="B106" s="155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141"/>
      <c r="BR106" s="141"/>
      <c r="BS106" s="141"/>
      <c r="BT106" s="141"/>
      <c r="BU106" s="141"/>
      <c r="BV106" s="141"/>
      <c r="BW106" s="141"/>
      <c r="BX106" s="141"/>
      <c r="BY106" s="141"/>
      <c r="BZ106" s="141"/>
      <c r="CA106" s="141"/>
      <c r="CB106" s="141"/>
      <c r="CC106" s="141"/>
      <c r="CD106" s="141"/>
      <c r="CE106" s="141"/>
      <c r="CF106" s="141"/>
      <c r="CG106" s="141"/>
      <c r="CH106" s="141"/>
      <c r="CI106" s="141"/>
      <c r="CJ106" s="141"/>
      <c r="CK106" s="141"/>
      <c r="CL106" s="141"/>
      <c r="CM106" s="141"/>
      <c r="CN106" s="141"/>
      <c r="CO106" s="141"/>
      <c r="CP106" s="141"/>
      <c r="CQ106" s="141"/>
      <c r="CR106" s="141"/>
      <c r="CS106" s="141"/>
      <c r="CT106" s="141"/>
      <c r="CU106" s="141"/>
      <c r="CV106" s="141"/>
      <c r="CW106" s="141"/>
      <c r="CX106" s="141"/>
      <c r="CY106" s="141"/>
      <c r="CZ106" s="141"/>
      <c r="DA106" s="141"/>
      <c r="DB106" s="141"/>
      <c r="DC106" s="141"/>
      <c r="DD106" s="141"/>
      <c r="DE106" s="141"/>
      <c r="DF106" s="141"/>
      <c r="DG106" s="141"/>
      <c r="DH106" s="141"/>
      <c r="DI106" s="141"/>
      <c r="DJ106" s="141"/>
      <c r="DK106" s="141"/>
      <c r="DL106" s="141"/>
      <c r="DM106" s="141"/>
      <c r="DN106" s="141"/>
      <c r="DO106" s="141"/>
      <c r="DP106" s="141"/>
      <c r="DQ106" s="141"/>
      <c r="DR106" s="141"/>
      <c r="DS106" s="141"/>
      <c r="DT106" s="141"/>
      <c r="DU106" s="141"/>
      <c r="DV106" s="141"/>
      <c r="DW106" s="141"/>
      <c r="DX106" s="141"/>
      <c r="DY106" s="141"/>
      <c r="DZ106" s="141"/>
      <c r="EA106" s="141"/>
      <c r="EB106" s="141"/>
      <c r="EC106" s="141"/>
      <c r="ED106" s="141"/>
      <c r="EE106" s="141"/>
      <c r="EF106" s="141"/>
      <c r="EG106" s="141"/>
      <c r="EH106" s="141"/>
      <c r="EI106" s="141"/>
      <c r="EJ106" s="141"/>
      <c r="EK106" s="141"/>
      <c r="EL106" s="141"/>
      <c r="EM106" s="141"/>
      <c r="EN106" s="141"/>
      <c r="EO106" s="141"/>
      <c r="EP106" s="141"/>
      <c r="EQ106" s="141"/>
      <c r="ER106" s="141"/>
      <c r="ES106" s="141"/>
      <c r="ET106" s="141"/>
      <c r="EU106" s="141"/>
      <c r="EV106" s="141"/>
      <c r="EW106" s="141"/>
      <c r="EX106" s="141"/>
      <c r="EY106" s="141"/>
      <c r="EZ106" s="141"/>
      <c r="FA106" s="141"/>
      <c r="FB106" s="141"/>
      <c r="FC106" s="141"/>
      <c r="FD106" s="141"/>
      <c r="FE106" s="141"/>
      <c r="FF106" s="141"/>
      <c r="FG106" s="141"/>
      <c r="FH106" s="141"/>
      <c r="FI106" s="141"/>
      <c r="FJ106" s="141"/>
      <c r="FK106" s="141"/>
      <c r="FL106" s="141"/>
      <c r="FM106" s="141"/>
      <c r="FN106" s="141"/>
      <c r="FO106" s="141"/>
      <c r="FP106" s="141"/>
      <c r="FQ106" s="141"/>
      <c r="FR106" s="141"/>
      <c r="FS106" s="141"/>
      <c r="FT106" s="141"/>
      <c r="FU106" s="141"/>
      <c r="FV106" s="141"/>
      <c r="FW106" s="141"/>
      <c r="FX106" s="141"/>
      <c r="FY106" s="141"/>
      <c r="FZ106" s="141"/>
      <c r="GA106" s="141"/>
      <c r="GB106" s="141"/>
      <c r="GC106" s="141"/>
      <c r="GD106" s="141"/>
      <c r="GE106" s="141"/>
      <c r="GF106" s="141"/>
      <c r="GG106" s="141"/>
      <c r="GH106" s="141"/>
      <c r="GI106" s="141"/>
      <c r="GJ106" s="141"/>
      <c r="GK106" s="141"/>
      <c r="GL106" s="141"/>
      <c r="GM106" s="141"/>
      <c r="GN106" s="141"/>
      <c r="GO106" s="141"/>
      <c r="GP106" s="141"/>
      <c r="GQ106" s="141"/>
      <c r="GR106" s="141"/>
      <c r="GS106" s="141"/>
      <c r="GT106" s="141"/>
      <c r="GU106" s="141"/>
      <c r="GV106" s="141"/>
      <c r="GW106" s="141"/>
      <c r="GX106" s="141"/>
      <c r="GY106" s="141"/>
      <c r="GZ106" s="141"/>
      <c r="HA106" s="141"/>
      <c r="HB106" s="141"/>
      <c r="HC106" s="141"/>
      <c r="HD106" s="141"/>
      <c r="HE106" s="141"/>
      <c r="HF106" s="141"/>
      <c r="HG106" s="141"/>
      <c r="HH106" s="141"/>
      <c r="HI106" s="141"/>
      <c r="HJ106" s="141"/>
      <c r="HK106" s="141"/>
      <c r="HL106" s="141"/>
      <c r="HM106" s="141"/>
      <c r="HN106" s="141"/>
      <c r="HO106" s="141"/>
      <c r="HP106" s="141"/>
      <c r="HQ106" s="141"/>
      <c r="HR106" s="141"/>
      <c r="HS106" s="141"/>
      <c r="HT106" s="141"/>
      <c r="HU106" s="141"/>
      <c r="HV106" s="141"/>
      <c r="HW106" s="141"/>
      <c r="HX106" s="141"/>
      <c r="HY106" s="141"/>
      <c r="HZ106" s="141"/>
      <c r="IA106" s="141"/>
      <c r="IB106" s="141"/>
      <c r="IC106" s="141"/>
      <c r="ID106" s="141"/>
      <c r="IE106" s="141"/>
      <c r="IF106" s="141"/>
      <c r="IG106" s="141"/>
      <c r="IH106" s="141"/>
      <c r="II106" s="141"/>
      <c r="IJ106" s="141"/>
      <c r="IK106" s="141"/>
      <c r="IL106" s="141"/>
      <c r="IM106" s="141"/>
      <c r="IN106" s="141"/>
      <c r="IO106" s="141"/>
      <c r="IP106" s="141"/>
      <c r="IQ106" s="141"/>
      <c r="IR106" s="141"/>
      <c r="IS106" s="141"/>
      <c r="IT106" s="141"/>
      <c r="IU106" s="141"/>
      <c r="IV106" s="141"/>
      <c r="IW106" s="141"/>
    </row>
    <row r="107" customFormat="false" ht="12.75" hidden="false" customHeight="false" outlineLevel="0" collapsed="false">
      <c r="A107" s="141" t="n">
        <v>0.54301732346865</v>
      </c>
      <c r="B107" s="155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141"/>
      <c r="BP107" s="141"/>
      <c r="BQ107" s="141"/>
      <c r="BR107" s="141"/>
      <c r="BS107" s="141"/>
      <c r="BT107" s="141"/>
      <c r="BU107" s="141"/>
      <c r="BV107" s="141"/>
      <c r="BW107" s="141"/>
      <c r="BX107" s="141"/>
      <c r="BY107" s="141"/>
      <c r="BZ107" s="141"/>
      <c r="CA107" s="141"/>
      <c r="CB107" s="141"/>
      <c r="CC107" s="141"/>
      <c r="CD107" s="141"/>
      <c r="CE107" s="141"/>
      <c r="CF107" s="141"/>
      <c r="CG107" s="141"/>
      <c r="CH107" s="141"/>
      <c r="CI107" s="141"/>
      <c r="CJ107" s="141"/>
      <c r="CK107" s="141"/>
      <c r="CL107" s="141"/>
      <c r="CM107" s="141"/>
      <c r="CN107" s="141"/>
      <c r="CO107" s="141"/>
      <c r="CP107" s="141"/>
      <c r="CQ107" s="141"/>
      <c r="CR107" s="141"/>
      <c r="CS107" s="141"/>
      <c r="CT107" s="141"/>
      <c r="CU107" s="141"/>
      <c r="CV107" s="141"/>
      <c r="CW107" s="141"/>
      <c r="CX107" s="141"/>
      <c r="CY107" s="141"/>
      <c r="CZ107" s="141"/>
      <c r="DA107" s="141"/>
      <c r="DB107" s="141"/>
      <c r="DC107" s="141"/>
      <c r="DD107" s="141"/>
      <c r="DE107" s="141"/>
      <c r="DF107" s="141"/>
      <c r="DG107" s="141"/>
      <c r="DH107" s="141"/>
      <c r="DI107" s="141"/>
      <c r="DJ107" s="141"/>
      <c r="DK107" s="141"/>
      <c r="DL107" s="141"/>
      <c r="DM107" s="141"/>
      <c r="DN107" s="141"/>
      <c r="DO107" s="141"/>
      <c r="DP107" s="141"/>
      <c r="DQ107" s="141"/>
      <c r="DR107" s="141"/>
      <c r="DS107" s="141"/>
      <c r="DT107" s="141"/>
      <c r="DU107" s="141"/>
      <c r="DV107" s="141"/>
      <c r="DW107" s="141"/>
      <c r="DX107" s="141"/>
      <c r="DY107" s="141"/>
      <c r="DZ107" s="141"/>
      <c r="EA107" s="141"/>
      <c r="EB107" s="141"/>
      <c r="EC107" s="141"/>
      <c r="ED107" s="141"/>
      <c r="EE107" s="141"/>
      <c r="EF107" s="141"/>
      <c r="EG107" s="141"/>
      <c r="EH107" s="141"/>
      <c r="EI107" s="141"/>
      <c r="EJ107" s="141"/>
      <c r="EK107" s="141"/>
      <c r="EL107" s="141"/>
      <c r="EM107" s="141"/>
      <c r="EN107" s="141"/>
      <c r="EO107" s="141"/>
      <c r="EP107" s="141"/>
      <c r="EQ107" s="141"/>
      <c r="ER107" s="141"/>
      <c r="ES107" s="141"/>
      <c r="ET107" s="141"/>
      <c r="EU107" s="141"/>
      <c r="EV107" s="141"/>
      <c r="EW107" s="141"/>
      <c r="EX107" s="141"/>
      <c r="EY107" s="141"/>
      <c r="EZ107" s="141"/>
      <c r="FA107" s="141"/>
      <c r="FB107" s="141"/>
      <c r="FC107" s="141"/>
      <c r="FD107" s="141"/>
      <c r="FE107" s="141"/>
      <c r="FF107" s="141"/>
      <c r="FG107" s="141"/>
      <c r="FH107" s="141"/>
      <c r="FI107" s="141"/>
      <c r="FJ107" s="141"/>
      <c r="FK107" s="141"/>
      <c r="FL107" s="141"/>
      <c r="FM107" s="141"/>
      <c r="FN107" s="141"/>
      <c r="FO107" s="141"/>
      <c r="FP107" s="141"/>
      <c r="FQ107" s="141"/>
      <c r="FR107" s="141"/>
      <c r="FS107" s="141"/>
      <c r="FT107" s="141"/>
      <c r="FU107" s="141"/>
      <c r="FV107" s="141"/>
      <c r="FW107" s="141"/>
      <c r="FX107" s="141"/>
      <c r="FY107" s="141"/>
      <c r="FZ107" s="141"/>
      <c r="GA107" s="141"/>
      <c r="GB107" s="141"/>
      <c r="GC107" s="141"/>
      <c r="GD107" s="141"/>
      <c r="GE107" s="141"/>
      <c r="GF107" s="141"/>
      <c r="GG107" s="141"/>
      <c r="GH107" s="141"/>
      <c r="GI107" s="141"/>
      <c r="GJ107" s="141"/>
      <c r="GK107" s="141"/>
      <c r="GL107" s="141"/>
      <c r="GM107" s="141"/>
      <c r="GN107" s="141"/>
      <c r="GO107" s="141"/>
      <c r="GP107" s="141"/>
      <c r="GQ107" s="141"/>
      <c r="GR107" s="141"/>
      <c r="GS107" s="141"/>
      <c r="GT107" s="141"/>
      <c r="GU107" s="141"/>
      <c r="GV107" s="141"/>
      <c r="GW107" s="141"/>
      <c r="GX107" s="141"/>
      <c r="GY107" s="141"/>
      <c r="GZ107" s="141"/>
      <c r="HA107" s="141"/>
      <c r="HB107" s="141"/>
      <c r="HC107" s="141"/>
      <c r="HD107" s="141"/>
      <c r="HE107" s="141"/>
      <c r="HF107" s="141"/>
      <c r="HG107" s="141"/>
      <c r="HH107" s="141"/>
      <c r="HI107" s="141"/>
      <c r="HJ107" s="141"/>
      <c r="HK107" s="141"/>
      <c r="HL107" s="141"/>
      <c r="HM107" s="141"/>
      <c r="HN107" s="141"/>
      <c r="HO107" s="141"/>
      <c r="HP107" s="141"/>
      <c r="HQ107" s="141"/>
      <c r="HR107" s="141"/>
      <c r="HS107" s="141"/>
      <c r="HT107" s="141"/>
      <c r="HU107" s="141"/>
      <c r="HV107" s="141"/>
      <c r="HW107" s="141"/>
      <c r="HX107" s="141"/>
      <c r="HY107" s="141"/>
      <c r="HZ107" s="141"/>
      <c r="IA107" s="141"/>
      <c r="IB107" s="141"/>
      <c r="IC107" s="141"/>
      <c r="ID107" s="141"/>
      <c r="IE107" s="141"/>
      <c r="IF107" s="141"/>
      <c r="IG107" s="141"/>
      <c r="IH107" s="141"/>
      <c r="II107" s="141"/>
      <c r="IJ107" s="141"/>
      <c r="IK107" s="141"/>
      <c r="IL107" s="141"/>
      <c r="IM107" s="141"/>
      <c r="IN107" s="141"/>
      <c r="IO107" s="141"/>
      <c r="IP107" s="141"/>
      <c r="IQ107" s="141"/>
      <c r="IR107" s="141"/>
      <c r="IS107" s="141"/>
      <c r="IT107" s="141"/>
      <c r="IU107" s="141"/>
      <c r="IV107" s="141"/>
      <c r="IW107" s="141"/>
    </row>
    <row r="108" customFormat="false" ht="12.75" hidden="false" customHeight="false" outlineLevel="0" collapsed="false">
      <c r="A108" s="141" t="n">
        <v>0.539770932158815</v>
      </c>
      <c r="B108" s="155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141"/>
      <c r="BP108" s="141"/>
      <c r="BQ108" s="141"/>
      <c r="BR108" s="141"/>
      <c r="BS108" s="141"/>
      <c r="BT108" s="141"/>
      <c r="BU108" s="141"/>
      <c r="BV108" s="141"/>
      <c r="BW108" s="141"/>
      <c r="BX108" s="141"/>
      <c r="BY108" s="141"/>
      <c r="BZ108" s="141"/>
      <c r="CA108" s="141"/>
      <c r="CB108" s="141"/>
      <c r="CC108" s="141"/>
      <c r="CD108" s="141"/>
      <c r="CE108" s="141"/>
      <c r="CF108" s="141"/>
      <c r="CG108" s="141"/>
      <c r="CH108" s="141"/>
      <c r="CI108" s="141"/>
      <c r="CJ108" s="141"/>
      <c r="CK108" s="141"/>
      <c r="CL108" s="141"/>
      <c r="CM108" s="141"/>
      <c r="CN108" s="141"/>
      <c r="CO108" s="141"/>
      <c r="CP108" s="141"/>
      <c r="CQ108" s="141"/>
      <c r="CR108" s="141"/>
      <c r="CS108" s="141"/>
      <c r="CT108" s="141"/>
      <c r="CU108" s="141"/>
      <c r="CV108" s="141"/>
      <c r="CW108" s="141"/>
      <c r="CX108" s="141"/>
      <c r="CY108" s="141"/>
      <c r="CZ108" s="141"/>
      <c r="DA108" s="141"/>
      <c r="DB108" s="141"/>
      <c r="DC108" s="141"/>
      <c r="DD108" s="141"/>
      <c r="DE108" s="141"/>
      <c r="DF108" s="141"/>
      <c r="DG108" s="141"/>
      <c r="DH108" s="141"/>
      <c r="DI108" s="141"/>
      <c r="DJ108" s="141"/>
      <c r="DK108" s="141"/>
      <c r="DL108" s="141"/>
      <c r="DM108" s="141"/>
      <c r="DN108" s="141"/>
      <c r="DO108" s="141"/>
      <c r="DP108" s="141"/>
      <c r="DQ108" s="141"/>
      <c r="DR108" s="141"/>
      <c r="DS108" s="141"/>
      <c r="DT108" s="141"/>
      <c r="DU108" s="141"/>
      <c r="DV108" s="141"/>
      <c r="DW108" s="141"/>
      <c r="DX108" s="141"/>
      <c r="DY108" s="141"/>
      <c r="DZ108" s="141"/>
      <c r="EA108" s="141"/>
      <c r="EB108" s="141"/>
      <c r="EC108" s="141"/>
      <c r="ED108" s="141"/>
      <c r="EE108" s="141"/>
      <c r="EF108" s="141"/>
      <c r="EG108" s="141"/>
      <c r="EH108" s="141"/>
      <c r="EI108" s="141"/>
      <c r="EJ108" s="141"/>
      <c r="EK108" s="141"/>
      <c r="EL108" s="141"/>
      <c r="EM108" s="141"/>
      <c r="EN108" s="141"/>
      <c r="EO108" s="141"/>
      <c r="EP108" s="141"/>
      <c r="EQ108" s="141"/>
      <c r="ER108" s="141"/>
      <c r="ES108" s="141"/>
      <c r="ET108" s="141"/>
      <c r="EU108" s="141"/>
      <c r="EV108" s="141"/>
      <c r="EW108" s="141"/>
      <c r="EX108" s="141"/>
      <c r="EY108" s="141"/>
      <c r="EZ108" s="141"/>
      <c r="FA108" s="141"/>
      <c r="FB108" s="141"/>
      <c r="FC108" s="141"/>
      <c r="FD108" s="141"/>
      <c r="FE108" s="141"/>
      <c r="FF108" s="141"/>
      <c r="FG108" s="141"/>
      <c r="FH108" s="141"/>
      <c r="FI108" s="141"/>
      <c r="FJ108" s="141"/>
      <c r="FK108" s="141"/>
      <c r="FL108" s="141"/>
      <c r="FM108" s="141"/>
      <c r="FN108" s="141"/>
      <c r="FO108" s="141"/>
      <c r="FP108" s="141"/>
      <c r="FQ108" s="141"/>
      <c r="FR108" s="141"/>
      <c r="FS108" s="141"/>
      <c r="FT108" s="141"/>
      <c r="FU108" s="141"/>
      <c r="FV108" s="141"/>
      <c r="FW108" s="141"/>
      <c r="FX108" s="141"/>
      <c r="FY108" s="141"/>
      <c r="FZ108" s="141"/>
      <c r="GA108" s="141"/>
      <c r="GB108" s="141"/>
      <c r="GC108" s="141"/>
      <c r="GD108" s="141"/>
      <c r="GE108" s="141"/>
      <c r="GF108" s="141"/>
      <c r="GG108" s="141"/>
      <c r="GH108" s="141"/>
      <c r="GI108" s="141"/>
      <c r="GJ108" s="141"/>
      <c r="GK108" s="141"/>
      <c r="GL108" s="141"/>
      <c r="GM108" s="141"/>
      <c r="GN108" s="141"/>
      <c r="GO108" s="141"/>
      <c r="GP108" s="141"/>
      <c r="GQ108" s="141"/>
      <c r="GR108" s="141"/>
      <c r="GS108" s="141"/>
      <c r="GT108" s="141"/>
      <c r="GU108" s="141"/>
      <c r="GV108" s="141"/>
      <c r="GW108" s="141"/>
      <c r="GX108" s="141"/>
      <c r="GY108" s="141"/>
      <c r="GZ108" s="141"/>
      <c r="HA108" s="141"/>
      <c r="HB108" s="141"/>
      <c r="HC108" s="141"/>
      <c r="HD108" s="141"/>
      <c r="HE108" s="141"/>
      <c r="HF108" s="141"/>
      <c r="HG108" s="141"/>
      <c r="HH108" s="141"/>
      <c r="HI108" s="141"/>
      <c r="HJ108" s="141"/>
      <c r="HK108" s="141"/>
      <c r="HL108" s="141"/>
      <c r="HM108" s="141"/>
      <c r="HN108" s="141"/>
      <c r="HO108" s="141"/>
      <c r="HP108" s="141"/>
      <c r="HQ108" s="141"/>
      <c r="HR108" s="141"/>
      <c r="HS108" s="141"/>
      <c r="HT108" s="141"/>
      <c r="HU108" s="141"/>
      <c r="HV108" s="141"/>
      <c r="HW108" s="141"/>
      <c r="HX108" s="141"/>
      <c r="HY108" s="141"/>
      <c r="HZ108" s="141"/>
      <c r="IA108" s="141"/>
      <c r="IB108" s="141"/>
      <c r="IC108" s="141"/>
      <c r="ID108" s="141"/>
      <c r="IE108" s="141"/>
      <c r="IF108" s="141"/>
      <c r="IG108" s="141"/>
      <c r="IH108" s="141"/>
      <c r="II108" s="141"/>
      <c r="IJ108" s="141"/>
      <c r="IK108" s="141"/>
      <c r="IL108" s="141"/>
      <c r="IM108" s="141"/>
      <c r="IN108" s="141"/>
      <c r="IO108" s="141"/>
      <c r="IP108" s="141"/>
      <c r="IQ108" s="141"/>
      <c r="IR108" s="141"/>
      <c r="IS108" s="141"/>
      <c r="IT108" s="141"/>
      <c r="IU108" s="141"/>
      <c r="IV108" s="141"/>
      <c r="IW108" s="141"/>
    </row>
    <row r="109" customFormat="false" ht="12.75" hidden="false" customHeight="false" outlineLevel="0" collapsed="false">
      <c r="A109" s="141" t="n">
        <v>0.536545244174835</v>
      </c>
      <c r="B109" s="155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141"/>
      <c r="BR109" s="141"/>
      <c r="BS109" s="141"/>
      <c r="BT109" s="141"/>
      <c r="BU109" s="141"/>
      <c r="BV109" s="141"/>
      <c r="BW109" s="141"/>
      <c r="BX109" s="141"/>
      <c r="BY109" s="141"/>
      <c r="BZ109" s="141"/>
      <c r="CA109" s="141"/>
      <c r="CB109" s="141"/>
      <c r="CC109" s="141"/>
      <c r="CD109" s="141"/>
      <c r="CE109" s="141"/>
      <c r="CF109" s="141"/>
      <c r="CG109" s="141"/>
      <c r="CH109" s="141"/>
      <c r="CI109" s="141"/>
      <c r="CJ109" s="141"/>
      <c r="CK109" s="141"/>
      <c r="CL109" s="141"/>
      <c r="CM109" s="141"/>
      <c r="CN109" s="141"/>
      <c r="CO109" s="141"/>
      <c r="CP109" s="141"/>
      <c r="CQ109" s="141"/>
      <c r="CR109" s="141"/>
      <c r="CS109" s="141"/>
      <c r="CT109" s="141"/>
      <c r="CU109" s="141"/>
      <c r="CV109" s="141"/>
      <c r="CW109" s="141"/>
      <c r="CX109" s="141"/>
      <c r="CY109" s="141"/>
      <c r="CZ109" s="141"/>
      <c r="DA109" s="141"/>
      <c r="DB109" s="141"/>
      <c r="DC109" s="141"/>
      <c r="DD109" s="141"/>
      <c r="DE109" s="141"/>
      <c r="DF109" s="141"/>
      <c r="DG109" s="141"/>
      <c r="DH109" s="141"/>
      <c r="DI109" s="141"/>
      <c r="DJ109" s="141"/>
      <c r="DK109" s="141"/>
      <c r="DL109" s="141"/>
      <c r="DM109" s="141"/>
      <c r="DN109" s="141"/>
      <c r="DO109" s="141"/>
      <c r="DP109" s="141"/>
      <c r="DQ109" s="141"/>
      <c r="DR109" s="141"/>
      <c r="DS109" s="141"/>
      <c r="DT109" s="141"/>
      <c r="DU109" s="141"/>
      <c r="DV109" s="141"/>
      <c r="DW109" s="141"/>
      <c r="DX109" s="141"/>
      <c r="DY109" s="141"/>
      <c r="DZ109" s="141"/>
      <c r="EA109" s="141"/>
      <c r="EB109" s="141"/>
      <c r="EC109" s="141"/>
      <c r="ED109" s="141"/>
      <c r="EE109" s="141"/>
      <c r="EF109" s="141"/>
      <c r="EG109" s="141"/>
      <c r="EH109" s="141"/>
      <c r="EI109" s="141"/>
      <c r="EJ109" s="141"/>
      <c r="EK109" s="141"/>
      <c r="EL109" s="141"/>
      <c r="EM109" s="141"/>
      <c r="EN109" s="141"/>
      <c r="EO109" s="141"/>
      <c r="EP109" s="141"/>
      <c r="EQ109" s="141"/>
      <c r="ER109" s="141"/>
      <c r="ES109" s="141"/>
      <c r="ET109" s="141"/>
      <c r="EU109" s="141"/>
      <c r="EV109" s="141"/>
      <c r="EW109" s="141"/>
      <c r="EX109" s="141"/>
      <c r="EY109" s="141"/>
      <c r="EZ109" s="141"/>
      <c r="FA109" s="141"/>
      <c r="FB109" s="141"/>
      <c r="FC109" s="141"/>
      <c r="FD109" s="141"/>
      <c r="FE109" s="141"/>
      <c r="FF109" s="141"/>
      <c r="FG109" s="141"/>
      <c r="FH109" s="141"/>
      <c r="FI109" s="141"/>
      <c r="FJ109" s="141"/>
      <c r="FK109" s="141"/>
      <c r="FL109" s="141"/>
      <c r="FM109" s="141"/>
      <c r="FN109" s="141"/>
      <c r="FO109" s="141"/>
      <c r="FP109" s="141"/>
      <c r="FQ109" s="141"/>
      <c r="FR109" s="141"/>
      <c r="FS109" s="141"/>
      <c r="FT109" s="141"/>
      <c r="FU109" s="141"/>
      <c r="FV109" s="141"/>
      <c r="FW109" s="141"/>
      <c r="FX109" s="141"/>
      <c r="FY109" s="141"/>
      <c r="FZ109" s="141"/>
      <c r="GA109" s="141"/>
      <c r="GB109" s="141"/>
      <c r="GC109" s="141"/>
      <c r="GD109" s="141"/>
      <c r="GE109" s="141"/>
      <c r="GF109" s="141"/>
      <c r="GG109" s="141"/>
      <c r="GH109" s="141"/>
      <c r="GI109" s="141"/>
      <c r="GJ109" s="141"/>
      <c r="GK109" s="141"/>
      <c r="GL109" s="141"/>
      <c r="GM109" s="141"/>
      <c r="GN109" s="141"/>
      <c r="GO109" s="141"/>
      <c r="GP109" s="141"/>
      <c r="GQ109" s="141"/>
      <c r="GR109" s="141"/>
      <c r="GS109" s="141"/>
      <c r="GT109" s="141"/>
      <c r="GU109" s="141"/>
      <c r="GV109" s="141"/>
      <c r="GW109" s="141"/>
      <c r="GX109" s="141"/>
      <c r="GY109" s="141"/>
      <c r="GZ109" s="141"/>
      <c r="HA109" s="141"/>
      <c r="HB109" s="141"/>
      <c r="HC109" s="141"/>
      <c r="HD109" s="141"/>
      <c r="HE109" s="141"/>
      <c r="HF109" s="141"/>
      <c r="HG109" s="141"/>
      <c r="HH109" s="141"/>
      <c r="HI109" s="141"/>
      <c r="HJ109" s="141"/>
      <c r="HK109" s="141"/>
      <c r="HL109" s="141"/>
      <c r="HM109" s="141"/>
      <c r="HN109" s="141"/>
      <c r="HO109" s="141"/>
      <c r="HP109" s="141"/>
      <c r="HQ109" s="141"/>
      <c r="HR109" s="141"/>
      <c r="HS109" s="141"/>
      <c r="HT109" s="141"/>
      <c r="HU109" s="141"/>
      <c r="HV109" s="141"/>
      <c r="HW109" s="141"/>
      <c r="HX109" s="141"/>
      <c r="HY109" s="141"/>
      <c r="HZ109" s="141"/>
      <c r="IA109" s="141"/>
      <c r="IB109" s="141"/>
      <c r="IC109" s="141"/>
      <c r="ID109" s="141"/>
      <c r="IE109" s="141"/>
      <c r="IF109" s="141"/>
      <c r="IG109" s="141"/>
      <c r="IH109" s="141"/>
      <c r="II109" s="141"/>
      <c r="IJ109" s="141"/>
      <c r="IK109" s="141"/>
      <c r="IL109" s="141"/>
      <c r="IM109" s="141"/>
      <c r="IN109" s="141"/>
      <c r="IO109" s="141"/>
      <c r="IP109" s="141"/>
      <c r="IQ109" s="141"/>
      <c r="IR109" s="141"/>
      <c r="IS109" s="141"/>
      <c r="IT109" s="141"/>
      <c r="IU109" s="141"/>
      <c r="IV109" s="141"/>
      <c r="IW109" s="141"/>
    </row>
    <row r="110" customFormat="false" ht="12.75" hidden="false" customHeight="false" outlineLevel="0" collapsed="false">
      <c r="A110" s="141" t="n">
        <v>0.533649398660056</v>
      </c>
      <c r="B110" s="155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141"/>
      <c r="BR110" s="141"/>
      <c r="BS110" s="141"/>
      <c r="BT110" s="141"/>
      <c r="BU110" s="141"/>
      <c r="BV110" s="141"/>
      <c r="BW110" s="141"/>
      <c r="BX110" s="141"/>
      <c r="BY110" s="141"/>
      <c r="BZ110" s="141"/>
      <c r="CA110" s="141"/>
      <c r="CB110" s="141"/>
      <c r="CC110" s="141"/>
      <c r="CD110" s="141"/>
      <c r="CE110" s="141"/>
      <c r="CF110" s="141"/>
      <c r="CG110" s="141"/>
      <c r="CH110" s="141"/>
      <c r="CI110" s="141"/>
      <c r="CJ110" s="141"/>
      <c r="CK110" s="141"/>
      <c r="CL110" s="141"/>
      <c r="CM110" s="141"/>
      <c r="CN110" s="141"/>
      <c r="CO110" s="141"/>
      <c r="CP110" s="141"/>
      <c r="CQ110" s="141"/>
      <c r="CR110" s="141"/>
      <c r="CS110" s="141"/>
      <c r="CT110" s="141"/>
      <c r="CU110" s="141"/>
      <c r="CV110" s="141"/>
      <c r="CW110" s="141"/>
      <c r="CX110" s="141"/>
      <c r="CY110" s="141"/>
      <c r="CZ110" s="141"/>
      <c r="DA110" s="141"/>
      <c r="DB110" s="141"/>
      <c r="DC110" s="141"/>
      <c r="DD110" s="141"/>
      <c r="DE110" s="141"/>
      <c r="DF110" s="141"/>
      <c r="DG110" s="141"/>
      <c r="DH110" s="141"/>
      <c r="DI110" s="141"/>
      <c r="DJ110" s="141"/>
      <c r="DK110" s="141"/>
      <c r="DL110" s="141"/>
      <c r="DM110" s="141"/>
      <c r="DN110" s="141"/>
      <c r="DO110" s="141"/>
      <c r="DP110" s="141"/>
      <c r="DQ110" s="141"/>
      <c r="DR110" s="141"/>
      <c r="DS110" s="141"/>
      <c r="DT110" s="141"/>
      <c r="DU110" s="141"/>
      <c r="DV110" s="141"/>
      <c r="DW110" s="141"/>
      <c r="DX110" s="141"/>
      <c r="DY110" s="141"/>
      <c r="DZ110" s="141"/>
      <c r="EA110" s="141"/>
      <c r="EB110" s="141"/>
      <c r="EC110" s="141"/>
      <c r="ED110" s="141"/>
      <c r="EE110" s="141"/>
      <c r="EF110" s="141"/>
      <c r="EG110" s="141"/>
      <c r="EH110" s="141"/>
      <c r="EI110" s="141"/>
      <c r="EJ110" s="141"/>
      <c r="EK110" s="141"/>
      <c r="EL110" s="141"/>
      <c r="EM110" s="141"/>
      <c r="EN110" s="141"/>
      <c r="EO110" s="141"/>
      <c r="EP110" s="141"/>
      <c r="EQ110" s="141"/>
      <c r="ER110" s="141"/>
      <c r="ES110" s="141"/>
      <c r="ET110" s="141"/>
      <c r="EU110" s="141"/>
      <c r="EV110" s="141"/>
      <c r="EW110" s="141"/>
      <c r="EX110" s="141"/>
      <c r="EY110" s="141"/>
      <c r="EZ110" s="141"/>
      <c r="FA110" s="141"/>
      <c r="FB110" s="141"/>
      <c r="FC110" s="141"/>
      <c r="FD110" s="141"/>
      <c r="FE110" s="141"/>
      <c r="FF110" s="141"/>
      <c r="FG110" s="141"/>
      <c r="FH110" s="141"/>
      <c r="FI110" s="141"/>
      <c r="FJ110" s="141"/>
      <c r="FK110" s="141"/>
      <c r="FL110" s="141"/>
      <c r="FM110" s="141"/>
      <c r="FN110" s="141"/>
      <c r="FO110" s="141"/>
      <c r="FP110" s="141"/>
      <c r="FQ110" s="141"/>
      <c r="FR110" s="141"/>
      <c r="FS110" s="141"/>
      <c r="FT110" s="141"/>
      <c r="FU110" s="141"/>
      <c r="FV110" s="141"/>
      <c r="FW110" s="141"/>
      <c r="FX110" s="141"/>
      <c r="FY110" s="141"/>
      <c r="FZ110" s="141"/>
      <c r="GA110" s="141"/>
      <c r="GB110" s="141"/>
      <c r="GC110" s="141"/>
      <c r="GD110" s="141"/>
      <c r="GE110" s="141"/>
      <c r="GF110" s="141"/>
      <c r="GG110" s="141"/>
      <c r="GH110" s="141"/>
      <c r="GI110" s="141"/>
      <c r="GJ110" s="141"/>
      <c r="GK110" s="141"/>
      <c r="GL110" s="141"/>
      <c r="GM110" s="141"/>
      <c r="GN110" s="141"/>
      <c r="GO110" s="141"/>
      <c r="GP110" s="141"/>
      <c r="GQ110" s="141"/>
      <c r="GR110" s="141"/>
      <c r="GS110" s="141"/>
      <c r="GT110" s="141"/>
      <c r="GU110" s="141"/>
      <c r="GV110" s="141"/>
      <c r="GW110" s="141"/>
      <c r="GX110" s="141"/>
      <c r="GY110" s="141"/>
      <c r="GZ110" s="141"/>
      <c r="HA110" s="141"/>
      <c r="HB110" s="141"/>
      <c r="HC110" s="141"/>
      <c r="HD110" s="141"/>
      <c r="HE110" s="141"/>
      <c r="HF110" s="141"/>
      <c r="HG110" s="141"/>
      <c r="HH110" s="141"/>
      <c r="HI110" s="141"/>
      <c r="HJ110" s="141"/>
      <c r="HK110" s="141"/>
      <c r="HL110" s="141"/>
      <c r="HM110" s="141"/>
      <c r="HN110" s="141"/>
      <c r="HO110" s="141"/>
      <c r="HP110" s="141"/>
      <c r="HQ110" s="141"/>
      <c r="HR110" s="141"/>
      <c r="HS110" s="141"/>
      <c r="HT110" s="141"/>
      <c r="HU110" s="141"/>
      <c r="HV110" s="141"/>
      <c r="HW110" s="141"/>
      <c r="HX110" s="141"/>
      <c r="HY110" s="141"/>
      <c r="HZ110" s="141"/>
      <c r="IA110" s="141"/>
      <c r="IB110" s="141"/>
      <c r="IC110" s="141"/>
      <c r="ID110" s="141"/>
      <c r="IE110" s="141"/>
      <c r="IF110" s="141"/>
      <c r="IG110" s="141"/>
      <c r="IH110" s="141"/>
      <c r="II110" s="141"/>
      <c r="IJ110" s="141"/>
      <c r="IK110" s="141"/>
      <c r="IL110" s="141"/>
      <c r="IM110" s="141"/>
      <c r="IN110" s="141"/>
      <c r="IO110" s="141"/>
      <c r="IP110" s="141"/>
      <c r="IQ110" s="141"/>
      <c r="IR110" s="141"/>
      <c r="IS110" s="141"/>
      <c r="IT110" s="141"/>
      <c r="IU110" s="141"/>
      <c r="IV110" s="141"/>
      <c r="IW110" s="141"/>
    </row>
    <row r="111" customFormat="false" ht="12.75" hidden="false" customHeight="false" outlineLevel="0" collapsed="false">
      <c r="A111" s="141" t="n">
        <v>0.530462729925773</v>
      </c>
      <c r="B111" s="155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1"/>
      <c r="BN111" s="141"/>
      <c r="BO111" s="141"/>
      <c r="BP111" s="141"/>
      <c r="BQ111" s="141"/>
      <c r="BR111" s="141"/>
      <c r="BS111" s="141"/>
      <c r="BT111" s="141"/>
      <c r="BU111" s="141"/>
      <c r="BV111" s="141"/>
      <c r="BW111" s="141"/>
      <c r="BX111" s="141"/>
      <c r="BY111" s="141"/>
      <c r="BZ111" s="141"/>
      <c r="CA111" s="141"/>
      <c r="CB111" s="141"/>
      <c r="CC111" s="141"/>
      <c r="CD111" s="141"/>
      <c r="CE111" s="141"/>
      <c r="CF111" s="141"/>
      <c r="CG111" s="141"/>
      <c r="CH111" s="141"/>
      <c r="CI111" s="141"/>
      <c r="CJ111" s="141"/>
      <c r="CK111" s="141"/>
      <c r="CL111" s="141"/>
      <c r="CM111" s="141"/>
      <c r="CN111" s="141"/>
      <c r="CO111" s="141"/>
      <c r="CP111" s="141"/>
      <c r="CQ111" s="141"/>
      <c r="CR111" s="141"/>
      <c r="CS111" s="141"/>
      <c r="CT111" s="141"/>
      <c r="CU111" s="141"/>
      <c r="CV111" s="141"/>
      <c r="CW111" s="141"/>
      <c r="CX111" s="141"/>
      <c r="CY111" s="141"/>
      <c r="CZ111" s="141"/>
      <c r="DA111" s="141"/>
      <c r="DB111" s="141"/>
      <c r="DC111" s="141"/>
      <c r="DD111" s="141"/>
      <c r="DE111" s="141"/>
      <c r="DF111" s="141"/>
      <c r="DG111" s="141"/>
      <c r="DH111" s="141"/>
      <c r="DI111" s="141"/>
      <c r="DJ111" s="141"/>
      <c r="DK111" s="141"/>
      <c r="DL111" s="141"/>
      <c r="DM111" s="141"/>
      <c r="DN111" s="141"/>
      <c r="DO111" s="141"/>
      <c r="DP111" s="141"/>
      <c r="DQ111" s="141"/>
      <c r="DR111" s="141"/>
      <c r="DS111" s="141"/>
      <c r="DT111" s="141"/>
      <c r="DU111" s="141"/>
      <c r="DV111" s="141"/>
      <c r="DW111" s="141"/>
      <c r="DX111" s="141"/>
      <c r="DY111" s="141"/>
      <c r="DZ111" s="141"/>
      <c r="EA111" s="141"/>
      <c r="EB111" s="141"/>
      <c r="EC111" s="141"/>
      <c r="ED111" s="141"/>
      <c r="EE111" s="141"/>
      <c r="EF111" s="141"/>
      <c r="EG111" s="141"/>
      <c r="EH111" s="141"/>
      <c r="EI111" s="141"/>
      <c r="EJ111" s="141"/>
      <c r="EK111" s="141"/>
      <c r="EL111" s="141"/>
      <c r="EM111" s="141"/>
      <c r="EN111" s="141"/>
      <c r="EO111" s="141"/>
      <c r="EP111" s="141"/>
      <c r="EQ111" s="141"/>
      <c r="ER111" s="141"/>
      <c r="ES111" s="141"/>
      <c r="ET111" s="141"/>
      <c r="EU111" s="141"/>
      <c r="EV111" s="141"/>
      <c r="EW111" s="141"/>
      <c r="EX111" s="141"/>
      <c r="EY111" s="141"/>
      <c r="EZ111" s="141"/>
      <c r="FA111" s="141"/>
      <c r="FB111" s="141"/>
      <c r="FC111" s="141"/>
      <c r="FD111" s="141"/>
      <c r="FE111" s="141"/>
      <c r="FF111" s="141"/>
      <c r="FG111" s="141"/>
      <c r="FH111" s="141"/>
      <c r="FI111" s="141"/>
      <c r="FJ111" s="141"/>
      <c r="FK111" s="141"/>
      <c r="FL111" s="141"/>
      <c r="FM111" s="141"/>
      <c r="FN111" s="141"/>
      <c r="FO111" s="141"/>
      <c r="FP111" s="141"/>
      <c r="FQ111" s="141"/>
      <c r="FR111" s="141"/>
      <c r="FS111" s="141"/>
      <c r="FT111" s="141"/>
      <c r="FU111" s="141"/>
      <c r="FV111" s="141"/>
      <c r="FW111" s="141"/>
      <c r="FX111" s="141"/>
      <c r="FY111" s="141"/>
      <c r="FZ111" s="141"/>
      <c r="GA111" s="141"/>
      <c r="GB111" s="141"/>
      <c r="GC111" s="141"/>
      <c r="GD111" s="141"/>
      <c r="GE111" s="141"/>
      <c r="GF111" s="141"/>
      <c r="GG111" s="141"/>
      <c r="GH111" s="141"/>
      <c r="GI111" s="141"/>
      <c r="GJ111" s="141"/>
      <c r="GK111" s="141"/>
      <c r="GL111" s="141"/>
      <c r="GM111" s="141"/>
      <c r="GN111" s="141"/>
      <c r="GO111" s="141"/>
      <c r="GP111" s="141"/>
      <c r="GQ111" s="141"/>
      <c r="GR111" s="141"/>
      <c r="GS111" s="141"/>
      <c r="GT111" s="141"/>
      <c r="GU111" s="141"/>
      <c r="GV111" s="141"/>
      <c r="GW111" s="141"/>
      <c r="GX111" s="141"/>
      <c r="GY111" s="141"/>
      <c r="GZ111" s="141"/>
      <c r="HA111" s="141"/>
      <c r="HB111" s="141"/>
      <c r="HC111" s="141"/>
      <c r="HD111" s="141"/>
      <c r="HE111" s="141"/>
      <c r="HF111" s="141"/>
      <c r="HG111" s="141"/>
      <c r="HH111" s="141"/>
      <c r="HI111" s="141"/>
      <c r="HJ111" s="141"/>
      <c r="HK111" s="141"/>
      <c r="HL111" s="141"/>
      <c r="HM111" s="141"/>
      <c r="HN111" s="141"/>
      <c r="HO111" s="141"/>
      <c r="HP111" s="141"/>
      <c r="HQ111" s="141"/>
      <c r="HR111" s="141"/>
      <c r="HS111" s="141"/>
      <c r="HT111" s="141"/>
      <c r="HU111" s="141"/>
      <c r="HV111" s="141"/>
      <c r="HW111" s="141"/>
      <c r="HX111" s="141"/>
      <c r="HY111" s="141"/>
      <c r="HZ111" s="141"/>
      <c r="IA111" s="141"/>
      <c r="IB111" s="141"/>
      <c r="IC111" s="141"/>
      <c r="ID111" s="141"/>
      <c r="IE111" s="141"/>
      <c r="IF111" s="141"/>
      <c r="IG111" s="141"/>
      <c r="IH111" s="141"/>
      <c r="II111" s="141"/>
      <c r="IJ111" s="141"/>
      <c r="IK111" s="141"/>
      <c r="IL111" s="141"/>
      <c r="IM111" s="141"/>
      <c r="IN111" s="141"/>
      <c r="IO111" s="141"/>
      <c r="IP111" s="141"/>
      <c r="IQ111" s="141"/>
      <c r="IR111" s="141"/>
      <c r="IS111" s="141"/>
      <c r="IT111" s="141"/>
      <c r="IU111" s="141"/>
      <c r="IV111" s="141"/>
      <c r="IW111" s="141"/>
    </row>
    <row r="112" customFormat="false" ht="12.75" hidden="false" customHeight="false" outlineLevel="0" collapsed="false">
      <c r="A112" s="141" t="n">
        <v>0.527398188372443</v>
      </c>
      <c r="B112" s="155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141"/>
      <c r="BP112" s="141"/>
      <c r="BQ112" s="141"/>
      <c r="BR112" s="141"/>
      <c r="BS112" s="141"/>
      <c r="BT112" s="141"/>
      <c r="BU112" s="141"/>
      <c r="BV112" s="141"/>
      <c r="BW112" s="141"/>
      <c r="BX112" s="141"/>
      <c r="BY112" s="141"/>
      <c r="BZ112" s="141"/>
      <c r="CA112" s="141"/>
      <c r="CB112" s="141"/>
      <c r="CC112" s="141"/>
      <c r="CD112" s="141"/>
      <c r="CE112" s="141"/>
      <c r="CF112" s="141"/>
      <c r="CG112" s="141"/>
      <c r="CH112" s="141"/>
      <c r="CI112" s="141"/>
      <c r="CJ112" s="141"/>
      <c r="CK112" s="141"/>
      <c r="CL112" s="141"/>
      <c r="CM112" s="141"/>
      <c r="CN112" s="141"/>
      <c r="CO112" s="141"/>
      <c r="CP112" s="141"/>
      <c r="CQ112" s="141"/>
      <c r="CR112" s="141"/>
      <c r="CS112" s="141"/>
      <c r="CT112" s="141"/>
      <c r="CU112" s="141"/>
      <c r="CV112" s="141"/>
      <c r="CW112" s="141"/>
      <c r="CX112" s="141"/>
      <c r="CY112" s="141"/>
      <c r="CZ112" s="141"/>
      <c r="DA112" s="141"/>
      <c r="DB112" s="141"/>
      <c r="DC112" s="141"/>
      <c r="DD112" s="141"/>
      <c r="DE112" s="141"/>
      <c r="DF112" s="141"/>
      <c r="DG112" s="141"/>
      <c r="DH112" s="141"/>
      <c r="DI112" s="141"/>
      <c r="DJ112" s="141"/>
      <c r="DK112" s="141"/>
      <c r="DL112" s="141"/>
      <c r="DM112" s="141"/>
      <c r="DN112" s="141"/>
      <c r="DO112" s="141"/>
      <c r="DP112" s="141"/>
      <c r="DQ112" s="141"/>
      <c r="DR112" s="141"/>
      <c r="DS112" s="141"/>
      <c r="DT112" s="141"/>
      <c r="DU112" s="141"/>
      <c r="DV112" s="141"/>
      <c r="DW112" s="141"/>
      <c r="DX112" s="141"/>
      <c r="DY112" s="141"/>
      <c r="DZ112" s="141"/>
      <c r="EA112" s="141"/>
      <c r="EB112" s="141"/>
      <c r="EC112" s="141"/>
      <c r="ED112" s="141"/>
      <c r="EE112" s="141"/>
      <c r="EF112" s="141"/>
      <c r="EG112" s="141"/>
      <c r="EH112" s="141"/>
      <c r="EI112" s="141"/>
      <c r="EJ112" s="141"/>
      <c r="EK112" s="141"/>
      <c r="EL112" s="141"/>
      <c r="EM112" s="141"/>
      <c r="EN112" s="141"/>
      <c r="EO112" s="141"/>
      <c r="EP112" s="141"/>
      <c r="EQ112" s="141"/>
      <c r="ER112" s="141"/>
      <c r="ES112" s="141"/>
      <c r="ET112" s="141"/>
      <c r="EU112" s="141"/>
      <c r="EV112" s="141"/>
      <c r="EW112" s="141"/>
      <c r="EX112" s="141"/>
      <c r="EY112" s="141"/>
      <c r="EZ112" s="141"/>
      <c r="FA112" s="141"/>
      <c r="FB112" s="141"/>
      <c r="FC112" s="141"/>
      <c r="FD112" s="141"/>
      <c r="FE112" s="141"/>
      <c r="FF112" s="141"/>
      <c r="FG112" s="141"/>
      <c r="FH112" s="141"/>
      <c r="FI112" s="141"/>
      <c r="FJ112" s="141"/>
      <c r="FK112" s="141"/>
      <c r="FL112" s="141"/>
      <c r="FM112" s="141"/>
      <c r="FN112" s="141"/>
      <c r="FO112" s="141"/>
      <c r="FP112" s="141"/>
      <c r="FQ112" s="141"/>
      <c r="FR112" s="141"/>
      <c r="FS112" s="141"/>
      <c r="FT112" s="141"/>
      <c r="FU112" s="141"/>
      <c r="FV112" s="141"/>
      <c r="FW112" s="141"/>
      <c r="FX112" s="141"/>
      <c r="FY112" s="141"/>
      <c r="FZ112" s="141"/>
      <c r="GA112" s="141"/>
      <c r="GB112" s="141"/>
      <c r="GC112" s="141"/>
      <c r="GD112" s="141"/>
      <c r="GE112" s="141"/>
      <c r="GF112" s="141"/>
      <c r="GG112" s="141"/>
      <c r="GH112" s="141"/>
      <c r="GI112" s="141"/>
      <c r="GJ112" s="141"/>
      <c r="GK112" s="141"/>
      <c r="GL112" s="141"/>
      <c r="GM112" s="141"/>
      <c r="GN112" s="141"/>
      <c r="GO112" s="141"/>
      <c r="GP112" s="141"/>
      <c r="GQ112" s="141"/>
      <c r="GR112" s="141"/>
      <c r="GS112" s="141"/>
      <c r="GT112" s="141"/>
      <c r="GU112" s="141"/>
      <c r="GV112" s="141"/>
      <c r="GW112" s="141"/>
      <c r="GX112" s="141"/>
      <c r="GY112" s="141"/>
      <c r="GZ112" s="141"/>
      <c r="HA112" s="141"/>
      <c r="HB112" s="141"/>
      <c r="HC112" s="141"/>
      <c r="HD112" s="141"/>
      <c r="HE112" s="141"/>
      <c r="HF112" s="141"/>
      <c r="HG112" s="141"/>
      <c r="HH112" s="141"/>
      <c r="HI112" s="141"/>
      <c r="HJ112" s="141"/>
      <c r="HK112" s="141"/>
      <c r="HL112" s="141"/>
      <c r="HM112" s="141"/>
      <c r="HN112" s="141"/>
      <c r="HO112" s="141"/>
      <c r="HP112" s="141"/>
      <c r="HQ112" s="141"/>
      <c r="HR112" s="141"/>
      <c r="HS112" s="141"/>
      <c r="HT112" s="141"/>
      <c r="HU112" s="141"/>
      <c r="HV112" s="141"/>
      <c r="HW112" s="141"/>
      <c r="HX112" s="141"/>
      <c r="HY112" s="141"/>
      <c r="HZ112" s="141"/>
      <c r="IA112" s="141"/>
      <c r="IB112" s="141"/>
      <c r="IC112" s="141"/>
      <c r="ID112" s="141"/>
      <c r="IE112" s="141"/>
      <c r="IF112" s="141"/>
      <c r="IG112" s="141"/>
      <c r="IH112" s="141"/>
      <c r="II112" s="141"/>
      <c r="IJ112" s="141"/>
      <c r="IK112" s="141"/>
      <c r="IL112" s="141"/>
      <c r="IM112" s="141"/>
      <c r="IN112" s="141"/>
      <c r="IO112" s="141"/>
      <c r="IP112" s="141"/>
      <c r="IQ112" s="141"/>
      <c r="IR112" s="141"/>
      <c r="IS112" s="141"/>
      <c r="IT112" s="141"/>
      <c r="IU112" s="141"/>
      <c r="IV112" s="141"/>
      <c r="IW112" s="141"/>
    </row>
    <row r="113" customFormat="false" ht="12.75" hidden="false" customHeight="false" outlineLevel="0" collapsed="false">
      <c r="A113" s="141" t="n">
        <v>0.524251338449172</v>
      </c>
      <c r="B113" s="155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1"/>
      <c r="BN113" s="141"/>
      <c r="BO113" s="141"/>
      <c r="BP113" s="141"/>
      <c r="BQ113" s="141"/>
      <c r="BR113" s="141"/>
      <c r="BS113" s="141"/>
      <c r="BT113" s="141"/>
      <c r="BU113" s="141"/>
      <c r="BV113" s="141"/>
      <c r="BW113" s="141"/>
      <c r="BX113" s="141"/>
      <c r="BY113" s="141"/>
      <c r="BZ113" s="141"/>
      <c r="CA113" s="141"/>
      <c r="CB113" s="141"/>
      <c r="CC113" s="141"/>
      <c r="CD113" s="141"/>
      <c r="CE113" s="141"/>
      <c r="CF113" s="141"/>
      <c r="CG113" s="141"/>
      <c r="CH113" s="141"/>
      <c r="CI113" s="141"/>
      <c r="CJ113" s="141"/>
      <c r="CK113" s="141"/>
      <c r="CL113" s="141"/>
      <c r="CM113" s="141"/>
      <c r="CN113" s="141"/>
      <c r="CO113" s="141"/>
      <c r="CP113" s="141"/>
      <c r="CQ113" s="141"/>
      <c r="CR113" s="141"/>
      <c r="CS113" s="141"/>
      <c r="CT113" s="141"/>
      <c r="CU113" s="141"/>
      <c r="CV113" s="141"/>
      <c r="CW113" s="141"/>
      <c r="CX113" s="141"/>
      <c r="CY113" s="141"/>
      <c r="CZ113" s="141"/>
      <c r="DA113" s="141"/>
      <c r="DB113" s="141"/>
      <c r="DC113" s="141"/>
      <c r="DD113" s="141"/>
      <c r="DE113" s="141"/>
      <c r="DF113" s="141"/>
      <c r="DG113" s="141"/>
      <c r="DH113" s="141"/>
      <c r="DI113" s="141"/>
      <c r="DJ113" s="141"/>
      <c r="DK113" s="141"/>
      <c r="DL113" s="141"/>
      <c r="DM113" s="141"/>
      <c r="DN113" s="141"/>
      <c r="DO113" s="141"/>
      <c r="DP113" s="141"/>
      <c r="DQ113" s="141"/>
      <c r="DR113" s="141"/>
      <c r="DS113" s="141"/>
      <c r="DT113" s="141"/>
      <c r="DU113" s="141"/>
      <c r="DV113" s="141"/>
      <c r="DW113" s="141"/>
      <c r="DX113" s="141"/>
      <c r="DY113" s="141"/>
      <c r="DZ113" s="141"/>
      <c r="EA113" s="141"/>
      <c r="EB113" s="141"/>
      <c r="EC113" s="141"/>
      <c r="ED113" s="141"/>
      <c r="EE113" s="141"/>
      <c r="EF113" s="141"/>
      <c r="EG113" s="141"/>
      <c r="EH113" s="141"/>
      <c r="EI113" s="141"/>
      <c r="EJ113" s="141"/>
      <c r="EK113" s="141"/>
      <c r="EL113" s="141"/>
      <c r="EM113" s="141"/>
      <c r="EN113" s="141"/>
      <c r="EO113" s="141"/>
      <c r="EP113" s="141"/>
      <c r="EQ113" s="141"/>
      <c r="ER113" s="141"/>
      <c r="ES113" s="141"/>
      <c r="ET113" s="141"/>
      <c r="EU113" s="141"/>
      <c r="EV113" s="141"/>
      <c r="EW113" s="141"/>
      <c r="EX113" s="141"/>
      <c r="EY113" s="141"/>
      <c r="EZ113" s="141"/>
      <c r="FA113" s="141"/>
      <c r="FB113" s="141"/>
      <c r="FC113" s="141"/>
      <c r="FD113" s="141"/>
      <c r="FE113" s="141"/>
      <c r="FF113" s="141"/>
      <c r="FG113" s="141"/>
      <c r="FH113" s="141"/>
      <c r="FI113" s="141"/>
      <c r="FJ113" s="141"/>
      <c r="FK113" s="141"/>
      <c r="FL113" s="141"/>
      <c r="FM113" s="141"/>
      <c r="FN113" s="141"/>
      <c r="FO113" s="141"/>
      <c r="FP113" s="141"/>
      <c r="FQ113" s="141"/>
      <c r="FR113" s="141"/>
      <c r="FS113" s="141"/>
      <c r="FT113" s="141"/>
      <c r="FU113" s="141"/>
      <c r="FV113" s="141"/>
      <c r="FW113" s="141"/>
      <c r="FX113" s="141"/>
      <c r="FY113" s="141"/>
      <c r="FZ113" s="141"/>
      <c r="GA113" s="141"/>
      <c r="GB113" s="141"/>
      <c r="GC113" s="141"/>
      <c r="GD113" s="141"/>
      <c r="GE113" s="141"/>
      <c r="GF113" s="141"/>
      <c r="GG113" s="141"/>
      <c r="GH113" s="141"/>
      <c r="GI113" s="141"/>
      <c r="GJ113" s="141"/>
      <c r="GK113" s="141"/>
      <c r="GL113" s="141"/>
      <c r="GM113" s="141"/>
      <c r="GN113" s="141"/>
      <c r="GO113" s="141"/>
      <c r="GP113" s="141"/>
      <c r="GQ113" s="141"/>
      <c r="GR113" s="141"/>
      <c r="GS113" s="141"/>
      <c r="GT113" s="141"/>
      <c r="GU113" s="141"/>
      <c r="GV113" s="141"/>
      <c r="GW113" s="141"/>
      <c r="GX113" s="141"/>
      <c r="GY113" s="141"/>
      <c r="GZ113" s="141"/>
      <c r="HA113" s="141"/>
      <c r="HB113" s="141"/>
      <c r="HC113" s="141"/>
      <c r="HD113" s="141"/>
      <c r="HE113" s="141"/>
      <c r="HF113" s="141"/>
      <c r="HG113" s="141"/>
      <c r="HH113" s="141"/>
      <c r="HI113" s="141"/>
      <c r="HJ113" s="141"/>
      <c r="HK113" s="141"/>
      <c r="HL113" s="141"/>
      <c r="HM113" s="141"/>
      <c r="HN113" s="141"/>
      <c r="HO113" s="141"/>
      <c r="HP113" s="141"/>
      <c r="HQ113" s="141"/>
      <c r="HR113" s="141"/>
      <c r="HS113" s="141"/>
      <c r="HT113" s="141"/>
      <c r="HU113" s="141"/>
      <c r="HV113" s="141"/>
      <c r="HW113" s="141"/>
      <c r="HX113" s="141"/>
      <c r="HY113" s="141"/>
      <c r="HZ113" s="141"/>
      <c r="IA113" s="141"/>
      <c r="IB113" s="141"/>
      <c r="IC113" s="141"/>
      <c r="ID113" s="141"/>
      <c r="IE113" s="141"/>
      <c r="IF113" s="141"/>
      <c r="IG113" s="141"/>
      <c r="IH113" s="141"/>
      <c r="II113" s="141"/>
      <c r="IJ113" s="141"/>
      <c r="IK113" s="141"/>
      <c r="IL113" s="141"/>
      <c r="IM113" s="141"/>
      <c r="IN113" s="141"/>
      <c r="IO113" s="141"/>
      <c r="IP113" s="141"/>
      <c r="IQ113" s="141"/>
      <c r="IR113" s="141"/>
      <c r="IS113" s="141"/>
      <c r="IT113" s="141"/>
      <c r="IU113" s="141"/>
      <c r="IV113" s="141"/>
      <c r="IW113" s="141"/>
    </row>
    <row r="114" customFormat="false" ht="12.75" hidden="false" customHeight="false" outlineLevel="0" collapsed="false">
      <c r="A114" s="141" t="n">
        <v>0.521225076510538</v>
      </c>
      <c r="B114" s="155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141"/>
      <c r="BR114" s="141"/>
      <c r="BS114" s="141"/>
      <c r="BT114" s="141"/>
      <c r="BU114" s="141"/>
      <c r="BV114" s="141"/>
      <c r="BW114" s="141"/>
      <c r="BX114" s="141"/>
      <c r="BY114" s="141"/>
      <c r="BZ114" s="141"/>
      <c r="CA114" s="141"/>
      <c r="CB114" s="141"/>
      <c r="CC114" s="141"/>
      <c r="CD114" s="141"/>
      <c r="CE114" s="141"/>
      <c r="CF114" s="141"/>
      <c r="CG114" s="141"/>
      <c r="CH114" s="141"/>
      <c r="CI114" s="141"/>
      <c r="CJ114" s="141"/>
      <c r="CK114" s="141"/>
      <c r="CL114" s="141"/>
      <c r="CM114" s="141"/>
      <c r="CN114" s="141"/>
      <c r="CO114" s="141"/>
      <c r="CP114" s="141"/>
      <c r="CQ114" s="141"/>
      <c r="CR114" s="141"/>
      <c r="CS114" s="141"/>
      <c r="CT114" s="141"/>
      <c r="CU114" s="141"/>
      <c r="CV114" s="141"/>
      <c r="CW114" s="141"/>
      <c r="CX114" s="141"/>
      <c r="CY114" s="141"/>
      <c r="CZ114" s="141"/>
      <c r="DA114" s="141"/>
      <c r="DB114" s="141"/>
      <c r="DC114" s="141"/>
      <c r="DD114" s="141"/>
      <c r="DE114" s="141"/>
      <c r="DF114" s="141"/>
      <c r="DG114" s="141"/>
      <c r="DH114" s="141"/>
      <c r="DI114" s="141"/>
      <c r="DJ114" s="141"/>
      <c r="DK114" s="141"/>
      <c r="DL114" s="141"/>
      <c r="DM114" s="141"/>
      <c r="DN114" s="141"/>
      <c r="DO114" s="141"/>
      <c r="DP114" s="141"/>
      <c r="DQ114" s="141"/>
      <c r="DR114" s="141"/>
      <c r="DS114" s="141"/>
      <c r="DT114" s="141"/>
      <c r="DU114" s="141"/>
      <c r="DV114" s="141"/>
      <c r="DW114" s="141"/>
      <c r="DX114" s="141"/>
      <c r="DY114" s="141"/>
      <c r="DZ114" s="141"/>
      <c r="EA114" s="141"/>
      <c r="EB114" s="141"/>
      <c r="EC114" s="141"/>
      <c r="ED114" s="141"/>
      <c r="EE114" s="141"/>
      <c r="EF114" s="141"/>
      <c r="EG114" s="141"/>
      <c r="EH114" s="141"/>
      <c r="EI114" s="141"/>
      <c r="EJ114" s="141"/>
      <c r="EK114" s="141"/>
      <c r="EL114" s="141"/>
      <c r="EM114" s="141"/>
      <c r="EN114" s="141"/>
      <c r="EO114" s="141"/>
      <c r="EP114" s="141"/>
      <c r="EQ114" s="141"/>
      <c r="ER114" s="141"/>
      <c r="ES114" s="141"/>
      <c r="ET114" s="141"/>
      <c r="EU114" s="141"/>
      <c r="EV114" s="141"/>
      <c r="EW114" s="141"/>
      <c r="EX114" s="141"/>
      <c r="EY114" s="141"/>
      <c r="EZ114" s="141"/>
      <c r="FA114" s="141"/>
      <c r="FB114" s="141"/>
      <c r="FC114" s="141"/>
      <c r="FD114" s="141"/>
      <c r="FE114" s="141"/>
      <c r="FF114" s="141"/>
      <c r="FG114" s="141"/>
      <c r="FH114" s="141"/>
      <c r="FI114" s="141"/>
      <c r="FJ114" s="141"/>
      <c r="FK114" s="141"/>
      <c r="FL114" s="141"/>
      <c r="FM114" s="141"/>
      <c r="FN114" s="141"/>
      <c r="FO114" s="141"/>
      <c r="FP114" s="141"/>
      <c r="FQ114" s="141"/>
      <c r="FR114" s="141"/>
      <c r="FS114" s="141"/>
      <c r="FT114" s="141"/>
      <c r="FU114" s="141"/>
      <c r="FV114" s="141"/>
      <c r="FW114" s="141"/>
      <c r="FX114" s="141"/>
      <c r="FY114" s="141"/>
      <c r="FZ114" s="141"/>
      <c r="GA114" s="141"/>
      <c r="GB114" s="141"/>
      <c r="GC114" s="141"/>
      <c r="GD114" s="141"/>
      <c r="GE114" s="141"/>
      <c r="GF114" s="141"/>
      <c r="GG114" s="141"/>
      <c r="GH114" s="141"/>
      <c r="GI114" s="141"/>
      <c r="GJ114" s="141"/>
      <c r="GK114" s="141"/>
      <c r="GL114" s="141"/>
      <c r="GM114" s="141"/>
      <c r="GN114" s="141"/>
      <c r="GO114" s="141"/>
      <c r="GP114" s="141"/>
      <c r="GQ114" s="141"/>
      <c r="GR114" s="141"/>
      <c r="GS114" s="141"/>
      <c r="GT114" s="141"/>
      <c r="GU114" s="141"/>
      <c r="GV114" s="141"/>
      <c r="GW114" s="141"/>
      <c r="GX114" s="141"/>
      <c r="GY114" s="141"/>
      <c r="GZ114" s="141"/>
      <c r="HA114" s="141"/>
      <c r="HB114" s="141"/>
      <c r="HC114" s="141"/>
      <c r="HD114" s="141"/>
      <c r="HE114" s="141"/>
      <c r="HF114" s="141"/>
      <c r="HG114" s="141"/>
      <c r="HH114" s="141"/>
      <c r="HI114" s="141"/>
      <c r="HJ114" s="141"/>
      <c r="HK114" s="141"/>
      <c r="HL114" s="141"/>
      <c r="HM114" s="141"/>
      <c r="HN114" s="141"/>
      <c r="HO114" s="141"/>
      <c r="HP114" s="141"/>
      <c r="HQ114" s="141"/>
      <c r="HR114" s="141"/>
      <c r="HS114" s="141"/>
      <c r="HT114" s="141"/>
      <c r="HU114" s="141"/>
      <c r="HV114" s="141"/>
      <c r="HW114" s="141"/>
      <c r="HX114" s="141"/>
      <c r="HY114" s="141"/>
      <c r="HZ114" s="141"/>
      <c r="IA114" s="141"/>
      <c r="IB114" s="141"/>
      <c r="IC114" s="141"/>
      <c r="ID114" s="141"/>
      <c r="IE114" s="141"/>
      <c r="IF114" s="141"/>
      <c r="IG114" s="141"/>
      <c r="IH114" s="141"/>
      <c r="II114" s="141"/>
      <c r="IJ114" s="141"/>
      <c r="IK114" s="141"/>
      <c r="IL114" s="141"/>
      <c r="IM114" s="141"/>
      <c r="IN114" s="141"/>
      <c r="IO114" s="141"/>
      <c r="IP114" s="141"/>
      <c r="IQ114" s="141"/>
      <c r="IR114" s="141"/>
      <c r="IS114" s="141"/>
      <c r="IT114" s="141"/>
      <c r="IU114" s="141"/>
      <c r="IV114" s="141"/>
      <c r="IW114" s="141"/>
    </row>
    <row r="115" customFormat="false" ht="12.75" hidden="false" customHeight="false" outlineLevel="0" collapsed="false">
      <c r="A115" s="141" t="n">
        <v>0.518117520811126</v>
      </c>
      <c r="B115" s="155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141"/>
      <c r="BP115" s="141"/>
      <c r="BQ115" s="141"/>
      <c r="BR115" s="141"/>
      <c r="BS115" s="141"/>
      <c r="BT115" s="141"/>
      <c r="BU115" s="141"/>
      <c r="BV115" s="141"/>
      <c r="BW115" s="141"/>
      <c r="BX115" s="141"/>
      <c r="BY115" s="141"/>
      <c r="BZ115" s="141"/>
      <c r="CA115" s="141"/>
      <c r="CB115" s="141"/>
      <c r="CC115" s="141"/>
      <c r="CD115" s="141"/>
      <c r="CE115" s="141"/>
      <c r="CF115" s="141"/>
      <c r="CG115" s="141"/>
      <c r="CH115" s="141"/>
      <c r="CI115" s="141"/>
      <c r="CJ115" s="141"/>
      <c r="CK115" s="141"/>
      <c r="CL115" s="141"/>
      <c r="CM115" s="141"/>
      <c r="CN115" s="141"/>
      <c r="CO115" s="141"/>
      <c r="CP115" s="141"/>
      <c r="CQ115" s="141"/>
      <c r="CR115" s="141"/>
      <c r="CS115" s="141"/>
      <c r="CT115" s="141"/>
      <c r="CU115" s="141"/>
      <c r="CV115" s="141"/>
      <c r="CW115" s="141"/>
      <c r="CX115" s="141"/>
      <c r="CY115" s="141"/>
      <c r="CZ115" s="141"/>
      <c r="DA115" s="141"/>
      <c r="DB115" s="141"/>
      <c r="DC115" s="141"/>
      <c r="DD115" s="141"/>
      <c r="DE115" s="141"/>
      <c r="DF115" s="141"/>
      <c r="DG115" s="141"/>
      <c r="DH115" s="141"/>
      <c r="DI115" s="141"/>
      <c r="DJ115" s="141"/>
      <c r="DK115" s="141"/>
      <c r="DL115" s="141"/>
      <c r="DM115" s="141"/>
      <c r="DN115" s="141"/>
      <c r="DO115" s="141"/>
      <c r="DP115" s="141"/>
      <c r="DQ115" s="141"/>
      <c r="DR115" s="141"/>
      <c r="DS115" s="141"/>
      <c r="DT115" s="141"/>
      <c r="DU115" s="141"/>
      <c r="DV115" s="141"/>
      <c r="DW115" s="141"/>
      <c r="DX115" s="141"/>
      <c r="DY115" s="141"/>
      <c r="DZ115" s="141"/>
      <c r="EA115" s="141"/>
      <c r="EB115" s="141"/>
      <c r="EC115" s="141"/>
      <c r="ED115" s="141"/>
      <c r="EE115" s="141"/>
      <c r="EF115" s="141"/>
      <c r="EG115" s="141"/>
      <c r="EH115" s="141"/>
      <c r="EI115" s="141"/>
      <c r="EJ115" s="141"/>
      <c r="EK115" s="141"/>
      <c r="EL115" s="141"/>
      <c r="EM115" s="141"/>
      <c r="EN115" s="141"/>
      <c r="EO115" s="141"/>
      <c r="EP115" s="141"/>
      <c r="EQ115" s="141"/>
      <c r="ER115" s="141"/>
      <c r="ES115" s="141"/>
      <c r="ET115" s="141"/>
      <c r="EU115" s="141"/>
      <c r="EV115" s="141"/>
      <c r="EW115" s="141"/>
      <c r="EX115" s="141"/>
      <c r="EY115" s="141"/>
      <c r="EZ115" s="141"/>
      <c r="FA115" s="141"/>
      <c r="FB115" s="141"/>
      <c r="FC115" s="141"/>
      <c r="FD115" s="141"/>
      <c r="FE115" s="141"/>
      <c r="FF115" s="141"/>
      <c r="FG115" s="141"/>
      <c r="FH115" s="141"/>
      <c r="FI115" s="141"/>
      <c r="FJ115" s="141"/>
      <c r="FK115" s="141"/>
      <c r="FL115" s="141"/>
      <c r="FM115" s="141"/>
      <c r="FN115" s="141"/>
      <c r="FO115" s="141"/>
      <c r="FP115" s="141"/>
      <c r="FQ115" s="141"/>
      <c r="FR115" s="141"/>
      <c r="FS115" s="141"/>
      <c r="FT115" s="141"/>
      <c r="FU115" s="141"/>
      <c r="FV115" s="141"/>
      <c r="FW115" s="141"/>
      <c r="FX115" s="141"/>
      <c r="FY115" s="141"/>
      <c r="FZ115" s="141"/>
      <c r="GA115" s="141"/>
      <c r="GB115" s="141"/>
      <c r="GC115" s="141"/>
      <c r="GD115" s="141"/>
      <c r="GE115" s="141"/>
      <c r="GF115" s="141"/>
      <c r="GG115" s="141"/>
      <c r="GH115" s="141"/>
      <c r="GI115" s="141"/>
      <c r="GJ115" s="141"/>
      <c r="GK115" s="141"/>
      <c r="GL115" s="141"/>
      <c r="GM115" s="141"/>
      <c r="GN115" s="141"/>
      <c r="GO115" s="141"/>
      <c r="GP115" s="141"/>
      <c r="GQ115" s="141"/>
      <c r="GR115" s="141"/>
      <c r="GS115" s="141"/>
      <c r="GT115" s="141"/>
      <c r="GU115" s="141"/>
      <c r="GV115" s="141"/>
      <c r="GW115" s="141"/>
      <c r="GX115" s="141"/>
      <c r="GY115" s="141"/>
      <c r="GZ115" s="141"/>
      <c r="HA115" s="141"/>
      <c r="HB115" s="141"/>
      <c r="HC115" s="141"/>
      <c r="HD115" s="141"/>
      <c r="HE115" s="141"/>
      <c r="HF115" s="141"/>
      <c r="HG115" s="141"/>
      <c r="HH115" s="141"/>
      <c r="HI115" s="141"/>
      <c r="HJ115" s="141"/>
      <c r="HK115" s="141"/>
      <c r="HL115" s="141"/>
      <c r="HM115" s="141"/>
      <c r="HN115" s="141"/>
      <c r="HO115" s="141"/>
      <c r="HP115" s="141"/>
      <c r="HQ115" s="141"/>
      <c r="HR115" s="141"/>
      <c r="HS115" s="141"/>
      <c r="HT115" s="141"/>
      <c r="HU115" s="141"/>
      <c r="HV115" s="141"/>
      <c r="HW115" s="141"/>
      <c r="HX115" s="141"/>
      <c r="HY115" s="141"/>
      <c r="HZ115" s="141"/>
      <c r="IA115" s="141"/>
      <c r="IB115" s="141"/>
      <c r="IC115" s="141"/>
      <c r="ID115" s="141"/>
      <c r="IE115" s="141"/>
      <c r="IF115" s="141"/>
      <c r="IG115" s="141"/>
      <c r="IH115" s="141"/>
      <c r="II115" s="141"/>
      <c r="IJ115" s="141"/>
      <c r="IK115" s="141"/>
      <c r="IL115" s="141"/>
      <c r="IM115" s="141"/>
      <c r="IN115" s="141"/>
      <c r="IO115" s="141"/>
      <c r="IP115" s="141"/>
      <c r="IQ115" s="141"/>
      <c r="IR115" s="141"/>
      <c r="IS115" s="141"/>
      <c r="IT115" s="141"/>
      <c r="IU115" s="141"/>
      <c r="IV115" s="141"/>
      <c r="IW115" s="141"/>
    </row>
    <row r="116" customFormat="false" ht="12.75" hidden="false" customHeight="false" outlineLevel="0" collapsed="false">
      <c r="A116" s="141" t="n">
        <v>0.515029735591174</v>
      </c>
      <c r="B116" s="155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141"/>
      <c r="BR116" s="141"/>
      <c r="BS116" s="141"/>
      <c r="BT116" s="141"/>
      <c r="BU116" s="141"/>
      <c r="BV116" s="141"/>
      <c r="BW116" s="141"/>
      <c r="BX116" s="141"/>
      <c r="BY116" s="141"/>
      <c r="BZ116" s="141"/>
      <c r="CA116" s="141"/>
      <c r="CB116" s="141"/>
      <c r="CC116" s="141"/>
      <c r="CD116" s="141"/>
      <c r="CE116" s="141"/>
      <c r="CF116" s="141"/>
      <c r="CG116" s="141"/>
      <c r="CH116" s="141"/>
      <c r="CI116" s="141"/>
      <c r="CJ116" s="141"/>
      <c r="CK116" s="141"/>
      <c r="CL116" s="141"/>
      <c r="CM116" s="141"/>
      <c r="CN116" s="141"/>
      <c r="CO116" s="141"/>
      <c r="CP116" s="141"/>
      <c r="CQ116" s="141"/>
      <c r="CR116" s="141"/>
      <c r="CS116" s="141"/>
      <c r="CT116" s="141"/>
      <c r="CU116" s="141"/>
      <c r="CV116" s="141"/>
      <c r="CW116" s="141"/>
      <c r="CX116" s="141"/>
      <c r="CY116" s="141"/>
      <c r="CZ116" s="141"/>
      <c r="DA116" s="141"/>
      <c r="DB116" s="141"/>
      <c r="DC116" s="141"/>
      <c r="DD116" s="141"/>
      <c r="DE116" s="141"/>
      <c r="DF116" s="141"/>
      <c r="DG116" s="141"/>
      <c r="DH116" s="141"/>
      <c r="DI116" s="141"/>
      <c r="DJ116" s="141"/>
      <c r="DK116" s="141"/>
      <c r="DL116" s="141"/>
      <c r="DM116" s="141"/>
      <c r="DN116" s="141"/>
      <c r="DO116" s="141"/>
      <c r="DP116" s="141"/>
      <c r="DQ116" s="141"/>
      <c r="DR116" s="141"/>
      <c r="DS116" s="141"/>
      <c r="DT116" s="141"/>
      <c r="DU116" s="141"/>
      <c r="DV116" s="141"/>
      <c r="DW116" s="141"/>
      <c r="DX116" s="141"/>
      <c r="DY116" s="141"/>
      <c r="DZ116" s="141"/>
      <c r="EA116" s="141"/>
      <c r="EB116" s="141"/>
      <c r="EC116" s="141"/>
      <c r="ED116" s="141"/>
      <c r="EE116" s="141"/>
      <c r="EF116" s="141"/>
      <c r="EG116" s="141"/>
      <c r="EH116" s="141"/>
      <c r="EI116" s="141"/>
      <c r="EJ116" s="141"/>
      <c r="EK116" s="141"/>
      <c r="EL116" s="141"/>
      <c r="EM116" s="141"/>
      <c r="EN116" s="141"/>
      <c r="EO116" s="141"/>
      <c r="EP116" s="141"/>
      <c r="EQ116" s="141"/>
      <c r="ER116" s="141"/>
      <c r="ES116" s="141"/>
      <c r="ET116" s="141"/>
      <c r="EU116" s="141"/>
      <c r="EV116" s="141"/>
      <c r="EW116" s="141"/>
      <c r="EX116" s="141"/>
      <c r="EY116" s="141"/>
      <c r="EZ116" s="141"/>
      <c r="FA116" s="141"/>
      <c r="FB116" s="141"/>
      <c r="FC116" s="141"/>
      <c r="FD116" s="141"/>
      <c r="FE116" s="141"/>
      <c r="FF116" s="141"/>
      <c r="FG116" s="141"/>
      <c r="FH116" s="141"/>
      <c r="FI116" s="141"/>
      <c r="FJ116" s="141"/>
      <c r="FK116" s="141"/>
      <c r="FL116" s="141"/>
      <c r="FM116" s="141"/>
      <c r="FN116" s="141"/>
      <c r="FO116" s="141"/>
      <c r="FP116" s="141"/>
      <c r="FQ116" s="141"/>
      <c r="FR116" s="141"/>
      <c r="FS116" s="141"/>
      <c r="FT116" s="141"/>
      <c r="FU116" s="141"/>
      <c r="FV116" s="141"/>
      <c r="FW116" s="141"/>
      <c r="FX116" s="141"/>
      <c r="FY116" s="141"/>
      <c r="FZ116" s="141"/>
      <c r="GA116" s="141"/>
      <c r="GB116" s="141"/>
      <c r="GC116" s="141"/>
      <c r="GD116" s="141"/>
      <c r="GE116" s="141"/>
      <c r="GF116" s="141"/>
      <c r="GG116" s="141"/>
      <c r="GH116" s="141"/>
      <c r="GI116" s="141"/>
      <c r="GJ116" s="141"/>
      <c r="GK116" s="141"/>
      <c r="GL116" s="141"/>
      <c r="GM116" s="141"/>
      <c r="GN116" s="141"/>
      <c r="GO116" s="141"/>
      <c r="GP116" s="141"/>
      <c r="GQ116" s="141"/>
      <c r="GR116" s="141"/>
      <c r="GS116" s="141"/>
      <c r="GT116" s="141"/>
      <c r="GU116" s="141"/>
      <c r="GV116" s="141"/>
      <c r="GW116" s="141"/>
      <c r="GX116" s="141"/>
      <c r="GY116" s="141"/>
      <c r="GZ116" s="141"/>
      <c r="HA116" s="141"/>
      <c r="HB116" s="141"/>
      <c r="HC116" s="141"/>
      <c r="HD116" s="141"/>
      <c r="HE116" s="141"/>
      <c r="HF116" s="141"/>
      <c r="HG116" s="141"/>
      <c r="HH116" s="141"/>
      <c r="HI116" s="141"/>
      <c r="HJ116" s="141"/>
      <c r="HK116" s="141"/>
      <c r="HL116" s="141"/>
      <c r="HM116" s="141"/>
      <c r="HN116" s="141"/>
      <c r="HO116" s="141"/>
      <c r="HP116" s="141"/>
      <c r="HQ116" s="141"/>
      <c r="HR116" s="141"/>
      <c r="HS116" s="141"/>
      <c r="HT116" s="141"/>
      <c r="HU116" s="141"/>
      <c r="HV116" s="141"/>
      <c r="HW116" s="141"/>
      <c r="HX116" s="141"/>
      <c r="HY116" s="141"/>
      <c r="HZ116" s="141"/>
      <c r="IA116" s="141"/>
      <c r="IB116" s="141"/>
      <c r="IC116" s="141"/>
      <c r="ID116" s="141"/>
      <c r="IE116" s="141"/>
      <c r="IF116" s="141"/>
      <c r="IG116" s="141"/>
      <c r="IH116" s="141"/>
      <c r="II116" s="141"/>
      <c r="IJ116" s="141"/>
      <c r="IK116" s="141"/>
      <c r="IL116" s="141"/>
      <c r="IM116" s="141"/>
      <c r="IN116" s="141"/>
      <c r="IO116" s="141"/>
      <c r="IP116" s="141"/>
      <c r="IQ116" s="141"/>
      <c r="IR116" s="141"/>
      <c r="IS116" s="141"/>
      <c r="IT116" s="141"/>
      <c r="IU116" s="141"/>
      <c r="IV116" s="141"/>
      <c r="IW116" s="141"/>
    </row>
    <row r="117" customFormat="false" ht="12.75" hidden="false" customHeight="false" outlineLevel="0" collapsed="false">
      <c r="A117" s="141" t="n">
        <v>0.51206025550425</v>
      </c>
      <c r="B117" s="155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141"/>
      <c r="BR117" s="141"/>
      <c r="BS117" s="141"/>
      <c r="BT117" s="141"/>
      <c r="BU117" s="141"/>
      <c r="BV117" s="141"/>
      <c r="BW117" s="141"/>
      <c r="BX117" s="141"/>
      <c r="BY117" s="141"/>
      <c r="BZ117" s="141"/>
      <c r="CA117" s="141"/>
      <c r="CB117" s="141"/>
      <c r="CC117" s="141"/>
      <c r="CD117" s="141"/>
      <c r="CE117" s="141"/>
      <c r="CF117" s="141"/>
      <c r="CG117" s="141"/>
      <c r="CH117" s="141"/>
      <c r="CI117" s="141"/>
      <c r="CJ117" s="141"/>
      <c r="CK117" s="141"/>
      <c r="CL117" s="141"/>
      <c r="CM117" s="141"/>
      <c r="CN117" s="141"/>
      <c r="CO117" s="141"/>
      <c r="CP117" s="141"/>
      <c r="CQ117" s="141"/>
      <c r="CR117" s="141"/>
      <c r="CS117" s="141"/>
      <c r="CT117" s="141"/>
      <c r="CU117" s="141"/>
      <c r="CV117" s="141"/>
      <c r="CW117" s="141"/>
      <c r="CX117" s="141"/>
      <c r="CY117" s="141"/>
      <c r="CZ117" s="141"/>
      <c r="DA117" s="141"/>
      <c r="DB117" s="141"/>
      <c r="DC117" s="141"/>
      <c r="DD117" s="141"/>
      <c r="DE117" s="141"/>
      <c r="DF117" s="141"/>
      <c r="DG117" s="141"/>
      <c r="DH117" s="141"/>
      <c r="DI117" s="141"/>
      <c r="DJ117" s="141"/>
      <c r="DK117" s="141"/>
      <c r="DL117" s="141"/>
      <c r="DM117" s="141"/>
      <c r="DN117" s="141"/>
      <c r="DO117" s="141"/>
      <c r="DP117" s="141"/>
      <c r="DQ117" s="141"/>
      <c r="DR117" s="141"/>
      <c r="DS117" s="141"/>
      <c r="DT117" s="141"/>
      <c r="DU117" s="141"/>
      <c r="DV117" s="141"/>
      <c r="DW117" s="141"/>
      <c r="DX117" s="141"/>
      <c r="DY117" s="141"/>
      <c r="DZ117" s="141"/>
      <c r="EA117" s="141"/>
      <c r="EB117" s="141"/>
      <c r="EC117" s="141"/>
      <c r="ED117" s="141"/>
      <c r="EE117" s="141"/>
      <c r="EF117" s="141"/>
      <c r="EG117" s="141"/>
      <c r="EH117" s="141"/>
      <c r="EI117" s="141"/>
      <c r="EJ117" s="141"/>
      <c r="EK117" s="141"/>
      <c r="EL117" s="141"/>
      <c r="EM117" s="141"/>
      <c r="EN117" s="141"/>
      <c r="EO117" s="141"/>
      <c r="EP117" s="141"/>
      <c r="EQ117" s="141"/>
      <c r="ER117" s="141"/>
      <c r="ES117" s="141"/>
      <c r="ET117" s="141"/>
      <c r="EU117" s="141"/>
      <c r="EV117" s="141"/>
      <c r="EW117" s="141"/>
      <c r="EX117" s="141"/>
      <c r="EY117" s="141"/>
      <c r="EZ117" s="141"/>
      <c r="FA117" s="141"/>
      <c r="FB117" s="141"/>
      <c r="FC117" s="141"/>
      <c r="FD117" s="141"/>
      <c r="FE117" s="141"/>
      <c r="FF117" s="141"/>
      <c r="FG117" s="141"/>
      <c r="FH117" s="141"/>
      <c r="FI117" s="141"/>
      <c r="FJ117" s="141"/>
      <c r="FK117" s="141"/>
      <c r="FL117" s="141"/>
      <c r="FM117" s="141"/>
      <c r="FN117" s="141"/>
      <c r="FO117" s="141"/>
      <c r="FP117" s="141"/>
      <c r="FQ117" s="141"/>
      <c r="FR117" s="141"/>
      <c r="FS117" s="141"/>
      <c r="FT117" s="141"/>
      <c r="FU117" s="141"/>
      <c r="FV117" s="141"/>
      <c r="FW117" s="141"/>
      <c r="FX117" s="141"/>
      <c r="FY117" s="141"/>
      <c r="FZ117" s="141"/>
      <c r="GA117" s="141"/>
      <c r="GB117" s="141"/>
      <c r="GC117" s="141"/>
      <c r="GD117" s="141"/>
      <c r="GE117" s="141"/>
      <c r="GF117" s="141"/>
      <c r="GG117" s="141"/>
      <c r="GH117" s="141"/>
      <c r="GI117" s="141"/>
      <c r="GJ117" s="141"/>
      <c r="GK117" s="141"/>
      <c r="GL117" s="141"/>
      <c r="GM117" s="141"/>
      <c r="GN117" s="141"/>
      <c r="GO117" s="141"/>
      <c r="GP117" s="141"/>
      <c r="GQ117" s="141"/>
      <c r="GR117" s="141"/>
      <c r="GS117" s="141"/>
      <c r="GT117" s="141"/>
      <c r="GU117" s="141"/>
      <c r="GV117" s="141"/>
      <c r="GW117" s="141"/>
      <c r="GX117" s="141"/>
      <c r="GY117" s="141"/>
      <c r="GZ117" s="141"/>
      <c r="HA117" s="141"/>
      <c r="HB117" s="141"/>
      <c r="HC117" s="141"/>
      <c r="HD117" s="141"/>
      <c r="HE117" s="141"/>
      <c r="HF117" s="141"/>
      <c r="HG117" s="141"/>
      <c r="HH117" s="141"/>
      <c r="HI117" s="141"/>
      <c r="HJ117" s="141"/>
      <c r="HK117" s="141"/>
      <c r="HL117" s="141"/>
      <c r="HM117" s="141"/>
      <c r="HN117" s="141"/>
      <c r="HO117" s="141"/>
      <c r="HP117" s="141"/>
      <c r="HQ117" s="141"/>
      <c r="HR117" s="141"/>
      <c r="HS117" s="141"/>
      <c r="HT117" s="141"/>
      <c r="HU117" s="141"/>
      <c r="HV117" s="141"/>
      <c r="HW117" s="141"/>
      <c r="HX117" s="141"/>
      <c r="HY117" s="141"/>
      <c r="HZ117" s="141"/>
      <c r="IA117" s="141"/>
      <c r="IB117" s="141"/>
      <c r="IC117" s="141"/>
      <c r="ID117" s="141"/>
      <c r="IE117" s="141"/>
      <c r="IF117" s="141"/>
      <c r="IG117" s="141"/>
      <c r="IH117" s="141"/>
      <c r="II117" s="141"/>
      <c r="IJ117" s="141"/>
      <c r="IK117" s="141"/>
      <c r="IL117" s="141"/>
      <c r="IM117" s="141"/>
      <c r="IN117" s="141"/>
      <c r="IO117" s="141"/>
      <c r="IP117" s="141"/>
      <c r="IQ117" s="141"/>
      <c r="IR117" s="141"/>
      <c r="IS117" s="141"/>
      <c r="IT117" s="141"/>
      <c r="IU117" s="141"/>
      <c r="IV117" s="141"/>
      <c r="IW117" s="141"/>
    </row>
    <row r="118" customFormat="false" ht="12.75" hidden="false" customHeight="false" outlineLevel="0" collapsed="false">
      <c r="A118" s="141" t="n">
        <v>0.509010986973864</v>
      </c>
      <c r="B118" s="155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141"/>
      <c r="BR118" s="141"/>
      <c r="BS118" s="141"/>
      <c r="BT118" s="141"/>
      <c r="BU118" s="141"/>
      <c r="BV118" s="141"/>
      <c r="BW118" s="141"/>
      <c r="BX118" s="141"/>
      <c r="BY118" s="141"/>
      <c r="BZ118" s="141"/>
      <c r="CA118" s="141"/>
      <c r="CB118" s="141"/>
      <c r="CC118" s="141"/>
      <c r="CD118" s="141"/>
      <c r="CE118" s="141"/>
      <c r="CF118" s="141"/>
      <c r="CG118" s="141"/>
      <c r="CH118" s="141"/>
      <c r="CI118" s="141"/>
      <c r="CJ118" s="141"/>
      <c r="CK118" s="141"/>
      <c r="CL118" s="141"/>
      <c r="CM118" s="141"/>
      <c r="CN118" s="141"/>
      <c r="CO118" s="141"/>
      <c r="CP118" s="141"/>
      <c r="CQ118" s="141"/>
      <c r="CR118" s="141"/>
      <c r="CS118" s="141"/>
      <c r="CT118" s="141"/>
      <c r="CU118" s="141"/>
      <c r="CV118" s="141"/>
      <c r="CW118" s="141"/>
      <c r="CX118" s="141"/>
      <c r="CY118" s="141"/>
      <c r="CZ118" s="141"/>
      <c r="DA118" s="141"/>
      <c r="DB118" s="141"/>
      <c r="DC118" s="141"/>
      <c r="DD118" s="141"/>
      <c r="DE118" s="141"/>
      <c r="DF118" s="141"/>
      <c r="DG118" s="141"/>
      <c r="DH118" s="141"/>
      <c r="DI118" s="141"/>
      <c r="DJ118" s="141"/>
      <c r="DK118" s="141"/>
      <c r="DL118" s="141"/>
      <c r="DM118" s="141"/>
      <c r="DN118" s="141"/>
      <c r="DO118" s="141"/>
      <c r="DP118" s="141"/>
      <c r="DQ118" s="141"/>
      <c r="DR118" s="141"/>
      <c r="DS118" s="141"/>
      <c r="DT118" s="141"/>
      <c r="DU118" s="141"/>
      <c r="DV118" s="141"/>
      <c r="DW118" s="141"/>
      <c r="DX118" s="141"/>
      <c r="DY118" s="141"/>
      <c r="DZ118" s="141"/>
      <c r="EA118" s="141"/>
      <c r="EB118" s="141"/>
      <c r="EC118" s="141"/>
      <c r="ED118" s="141"/>
      <c r="EE118" s="141"/>
      <c r="EF118" s="141"/>
      <c r="EG118" s="141"/>
      <c r="EH118" s="141"/>
      <c r="EI118" s="141"/>
      <c r="EJ118" s="141"/>
      <c r="EK118" s="141"/>
      <c r="EL118" s="141"/>
      <c r="EM118" s="141"/>
      <c r="EN118" s="141"/>
      <c r="EO118" s="141"/>
      <c r="EP118" s="141"/>
      <c r="EQ118" s="141"/>
      <c r="ER118" s="141"/>
      <c r="ES118" s="141"/>
      <c r="ET118" s="141"/>
      <c r="EU118" s="141"/>
      <c r="EV118" s="141"/>
      <c r="EW118" s="141"/>
      <c r="EX118" s="141"/>
      <c r="EY118" s="141"/>
      <c r="EZ118" s="141"/>
      <c r="FA118" s="141"/>
      <c r="FB118" s="141"/>
      <c r="FC118" s="141"/>
      <c r="FD118" s="141"/>
      <c r="FE118" s="141"/>
      <c r="FF118" s="141"/>
      <c r="FG118" s="141"/>
      <c r="FH118" s="141"/>
      <c r="FI118" s="141"/>
      <c r="FJ118" s="141"/>
      <c r="FK118" s="141"/>
      <c r="FL118" s="141"/>
      <c r="FM118" s="141"/>
      <c r="FN118" s="141"/>
      <c r="FO118" s="141"/>
      <c r="FP118" s="141"/>
      <c r="FQ118" s="141"/>
      <c r="FR118" s="141"/>
      <c r="FS118" s="141"/>
      <c r="FT118" s="141"/>
      <c r="FU118" s="141"/>
      <c r="FV118" s="141"/>
      <c r="FW118" s="141"/>
      <c r="FX118" s="141"/>
      <c r="FY118" s="141"/>
      <c r="FZ118" s="141"/>
      <c r="GA118" s="141"/>
      <c r="GB118" s="141"/>
      <c r="GC118" s="141"/>
      <c r="GD118" s="141"/>
      <c r="GE118" s="141"/>
      <c r="GF118" s="141"/>
      <c r="GG118" s="141"/>
      <c r="GH118" s="141"/>
      <c r="GI118" s="141"/>
      <c r="GJ118" s="141"/>
      <c r="GK118" s="141"/>
      <c r="GL118" s="141"/>
      <c r="GM118" s="141"/>
      <c r="GN118" s="141"/>
      <c r="GO118" s="141"/>
      <c r="GP118" s="141"/>
      <c r="GQ118" s="141"/>
      <c r="GR118" s="141"/>
      <c r="GS118" s="141"/>
      <c r="GT118" s="141"/>
      <c r="GU118" s="141"/>
      <c r="GV118" s="141"/>
      <c r="GW118" s="141"/>
      <c r="GX118" s="141"/>
      <c r="GY118" s="141"/>
      <c r="GZ118" s="141"/>
      <c r="HA118" s="141"/>
      <c r="HB118" s="141"/>
      <c r="HC118" s="141"/>
      <c r="HD118" s="141"/>
      <c r="HE118" s="141"/>
      <c r="HF118" s="141"/>
      <c r="HG118" s="141"/>
      <c r="HH118" s="141"/>
      <c r="HI118" s="141"/>
      <c r="HJ118" s="141"/>
      <c r="HK118" s="141"/>
      <c r="HL118" s="141"/>
      <c r="HM118" s="141"/>
      <c r="HN118" s="141"/>
      <c r="HO118" s="141"/>
      <c r="HP118" s="141"/>
      <c r="HQ118" s="141"/>
      <c r="HR118" s="141"/>
      <c r="HS118" s="141"/>
      <c r="HT118" s="141"/>
      <c r="HU118" s="141"/>
      <c r="HV118" s="141"/>
      <c r="HW118" s="141"/>
      <c r="HX118" s="141"/>
      <c r="HY118" s="141"/>
      <c r="HZ118" s="141"/>
      <c r="IA118" s="141"/>
      <c r="IB118" s="141"/>
      <c r="IC118" s="141"/>
      <c r="ID118" s="141"/>
      <c r="IE118" s="141"/>
      <c r="IF118" s="141"/>
      <c r="IG118" s="141"/>
      <c r="IH118" s="141"/>
      <c r="II118" s="141"/>
      <c r="IJ118" s="141"/>
      <c r="IK118" s="141"/>
      <c r="IL118" s="141"/>
      <c r="IM118" s="141"/>
      <c r="IN118" s="141"/>
      <c r="IO118" s="141"/>
      <c r="IP118" s="141"/>
      <c r="IQ118" s="141"/>
      <c r="IR118" s="141"/>
      <c r="IS118" s="141"/>
      <c r="IT118" s="141"/>
      <c r="IU118" s="141"/>
      <c r="IV118" s="141"/>
      <c r="IW118" s="141"/>
    </row>
    <row r="119" customFormat="false" ht="12.75" hidden="false" customHeight="false" outlineLevel="0" collapsed="false">
      <c r="A119" s="141" t="n">
        <v>0.506078535098515</v>
      </c>
      <c r="B119" s="155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141"/>
      <c r="BP119" s="141"/>
      <c r="BQ119" s="141"/>
      <c r="BR119" s="141"/>
      <c r="BS119" s="141"/>
      <c r="BT119" s="141"/>
      <c r="BU119" s="141"/>
      <c r="BV119" s="141"/>
      <c r="BW119" s="141"/>
      <c r="BX119" s="141"/>
      <c r="BY119" s="141"/>
      <c r="BZ119" s="141"/>
      <c r="CA119" s="141"/>
      <c r="CB119" s="141"/>
      <c r="CC119" s="141"/>
      <c r="CD119" s="141"/>
      <c r="CE119" s="141"/>
      <c r="CF119" s="141"/>
      <c r="CG119" s="141"/>
      <c r="CH119" s="141"/>
      <c r="CI119" s="141"/>
      <c r="CJ119" s="141"/>
      <c r="CK119" s="141"/>
      <c r="CL119" s="141"/>
      <c r="CM119" s="141"/>
      <c r="CN119" s="141"/>
      <c r="CO119" s="141"/>
      <c r="CP119" s="141"/>
      <c r="CQ119" s="141"/>
      <c r="CR119" s="141"/>
      <c r="CS119" s="141"/>
      <c r="CT119" s="141"/>
      <c r="CU119" s="141"/>
      <c r="CV119" s="141"/>
      <c r="CW119" s="141"/>
      <c r="CX119" s="141"/>
      <c r="CY119" s="141"/>
      <c r="CZ119" s="141"/>
      <c r="DA119" s="141"/>
      <c r="DB119" s="141"/>
      <c r="DC119" s="141"/>
      <c r="DD119" s="141"/>
      <c r="DE119" s="141"/>
      <c r="DF119" s="141"/>
      <c r="DG119" s="141"/>
      <c r="DH119" s="141"/>
      <c r="DI119" s="141"/>
      <c r="DJ119" s="141"/>
      <c r="DK119" s="141"/>
      <c r="DL119" s="141"/>
      <c r="DM119" s="141"/>
      <c r="DN119" s="141"/>
      <c r="DO119" s="141"/>
      <c r="DP119" s="141"/>
      <c r="DQ119" s="141"/>
      <c r="DR119" s="141"/>
      <c r="DS119" s="141"/>
      <c r="DT119" s="141"/>
      <c r="DU119" s="141"/>
      <c r="DV119" s="141"/>
      <c r="DW119" s="141"/>
      <c r="DX119" s="141"/>
      <c r="DY119" s="141"/>
      <c r="DZ119" s="141"/>
      <c r="EA119" s="141"/>
      <c r="EB119" s="141"/>
      <c r="EC119" s="141"/>
      <c r="ED119" s="141"/>
      <c r="EE119" s="141"/>
      <c r="EF119" s="141"/>
      <c r="EG119" s="141"/>
      <c r="EH119" s="141"/>
      <c r="EI119" s="141"/>
      <c r="EJ119" s="141"/>
      <c r="EK119" s="141"/>
      <c r="EL119" s="141"/>
      <c r="EM119" s="141"/>
      <c r="EN119" s="141"/>
      <c r="EO119" s="141"/>
      <c r="EP119" s="141"/>
      <c r="EQ119" s="141"/>
      <c r="ER119" s="141"/>
      <c r="ES119" s="141"/>
      <c r="ET119" s="141"/>
      <c r="EU119" s="141"/>
      <c r="EV119" s="141"/>
      <c r="EW119" s="141"/>
      <c r="EX119" s="141"/>
      <c r="EY119" s="141"/>
      <c r="EZ119" s="141"/>
      <c r="FA119" s="141"/>
      <c r="FB119" s="141"/>
      <c r="FC119" s="141"/>
      <c r="FD119" s="141"/>
      <c r="FE119" s="141"/>
      <c r="FF119" s="141"/>
      <c r="FG119" s="141"/>
      <c r="FH119" s="141"/>
      <c r="FI119" s="141"/>
      <c r="FJ119" s="141"/>
      <c r="FK119" s="141"/>
      <c r="FL119" s="141"/>
      <c r="FM119" s="141"/>
      <c r="FN119" s="141"/>
      <c r="FO119" s="141"/>
      <c r="FP119" s="141"/>
      <c r="FQ119" s="141"/>
      <c r="FR119" s="141"/>
      <c r="FS119" s="141"/>
      <c r="FT119" s="141"/>
      <c r="FU119" s="141"/>
      <c r="FV119" s="141"/>
      <c r="FW119" s="141"/>
      <c r="FX119" s="141"/>
      <c r="FY119" s="141"/>
      <c r="FZ119" s="141"/>
      <c r="GA119" s="141"/>
      <c r="GB119" s="141"/>
      <c r="GC119" s="141"/>
      <c r="GD119" s="141"/>
      <c r="GE119" s="141"/>
      <c r="GF119" s="141"/>
      <c r="GG119" s="141"/>
      <c r="GH119" s="141"/>
      <c r="GI119" s="141"/>
      <c r="GJ119" s="141"/>
      <c r="GK119" s="141"/>
      <c r="GL119" s="141"/>
      <c r="GM119" s="141"/>
      <c r="GN119" s="141"/>
      <c r="GO119" s="141"/>
      <c r="GP119" s="141"/>
      <c r="GQ119" s="141"/>
      <c r="GR119" s="141"/>
      <c r="GS119" s="141"/>
      <c r="GT119" s="141"/>
      <c r="GU119" s="141"/>
      <c r="GV119" s="141"/>
      <c r="GW119" s="141"/>
      <c r="GX119" s="141"/>
      <c r="GY119" s="141"/>
      <c r="GZ119" s="141"/>
      <c r="HA119" s="141"/>
      <c r="HB119" s="141"/>
      <c r="HC119" s="141"/>
      <c r="HD119" s="141"/>
      <c r="HE119" s="141"/>
      <c r="HF119" s="141"/>
      <c r="HG119" s="141"/>
      <c r="HH119" s="141"/>
      <c r="HI119" s="141"/>
      <c r="HJ119" s="141"/>
      <c r="HK119" s="141"/>
      <c r="HL119" s="141"/>
      <c r="HM119" s="141"/>
      <c r="HN119" s="141"/>
      <c r="HO119" s="141"/>
      <c r="HP119" s="141"/>
      <c r="HQ119" s="141"/>
      <c r="HR119" s="141"/>
      <c r="HS119" s="141"/>
      <c r="HT119" s="141"/>
      <c r="HU119" s="141"/>
      <c r="HV119" s="141"/>
      <c r="HW119" s="141"/>
      <c r="HX119" s="141"/>
      <c r="HY119" s="141"/>
      <c r="HZ119" s="141"/>
      <c r="IA119" s="141"/>
      <c r="IB119" s="141"/>
      <c r="IC119" s="141"/>
      <c r="ID119" s="141"/>
      <c r="IE119" s="141"/>
      <c r="IF119" s="141"/>
      <c r="IG119" s="141"/>
      <c r="IH119" s="141"/>
      <c r="II119" s="141"/>
      <c r="IJ119" s="141"/>
      <c r="IK119" s="141"/>
      <c r="IL119" s="141"/>
      <c r="IM119" s="141"/>
      <c r="IN119" s="141"/>
      <c r="IO119" s="141"/>
      <c r="IP119" s="141"/>
      <c r="IQ119" s="141"/>
      <c r="IR119" s="141"/>
      <c r="IS119" s="141"/>
      <c r="IT119" s="141"/>
      <c r="IU119" s="141"/>
      <c r="IV119" s="141"/>
      <c r="IW119" s="141"/>
    </row>
    <row r="120" customFormat="false" ht="12.75" hidden="false" customHeight="false" outlineLevel="0" collapsed="false">
      <c r="A120" s="141" t="n">
        <v>0.503067276615131</v>
      </c>
      <c r="B120" s="155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  <c r="BN120" s="141"/>
      <c r="BO120" s="141"/>
      <c r="BP120" s="141"/>
      <c r="BQ120" s="141"/>
      <c r="BR120" s="141"/>
      <c r="BS120" s="141"/>
      <c r="BT120" s="141"/>
      <c r="BU120" s="141"/>
      <c r="BV120" s="141"/>
      <c r="BW120" s="141"/>
      <c r="BX120" s="141"/>
      <c r="BY120" s="141"/>
      <c r="BZ120" s="141"/>
      <c r="CA120" s="141"/>
      <c r="CB120" s="141"/>
      <c r="CC120" s="141"/>
      <c r="CD120" s="141"/>
      <c r="CE120" s="141"/>
      <c r="CF120" s="141"/>
      <c r="CG120" s="141"/>
      <c r="CH120" s="141"/>
      <c r="CI120" s="141"/>
      <c r="CJ120" s="141"/>
      <c r="CK120" s="141"/>
      <c r="CL120" s="141"/>
      <c r="CM120" s="141"/>
      <c r="CN120" s="141"/>
      <c r="CO120" s="141"/>
      <c r="CP120" s="141"/>
      <c r="CQ120" s="141"/>
      <c r="CR120" s="141"/>
      <c r="CS120" s="141"/>
      <c r="CT120" s="141"/>
      <c r="CU120" s="141"/>
      <c r="CV120" s="141"/>
      <c r="CW120" s="141"/>
      <c r="CX120" s="141"/>
      <c r="CY120" s="141"/>
      <c r="CZ120" s="141"/>
      <c r="DA120" s="141"/>
      <c r="DB120" s="141"/>
      <c r="DC120" s="141"/>
      <c r="DD120" s="141"/>
      <c r="DE120" s="141"/>
      <c r="DF120" s="141"/>
      <c r="DG120" s="141"/>
      <c r="DH120" s="141"/>
      <c r="DI120" s="141"/>
      <c r="DJ120" s="141"/>
      <c r="DK120" s="141"/>
      <c r="DL120" s="141"/>
      <c r="DM120" s="141"/>
      <c r="DN120" s="141"/>
      <c r="DO120" s="141"/>
      <c r="DP120" s="141"/>
      <c r="DQ120" s="141"/>
      <c r="DR120" s="141"/>
      <c r="DS120" s="141"/>
      <c r="DT120" s="141"/>
      <c r="DU120" s="141"/>
      <c r="DV120" s="141"/>
      <c r="DW120" s="141"/>
      <c r="DX120" s="141"/>
      <c r="DY120" s="141"/>
      <c r="DZ120" s="141"/>
      <c r="EA120" s="141"/>
      <c r="EB120" s="141"/>
      <c r="EC120" s="141"/>
      <c r="ED120" s="141"/>
      <c r="EE120" s="141"/>
      <c r="EF120" s="141"/>
      <c r="EG120" s="141"/>
      <c r="EH120" s="141"/>
      <c r="EI120" s="141"/>
      <c r="EJ120" s="141"/>
      <c r="EK120" s="141"/>
      <c r="EL120" s="141"/>
      <c r="EM120" s="141"/>
      <c r="EN120" s="141"/>
      <c r="EO120" s="141"/>
      <c r="EP120" s="141"/>
      <c r="EQ120" s="141"/>
      <c r="ER120" s="141"/>
      <c r="ES120" s="141"/>
      <c r="ET120" s="141"/>
      <c r="EU120" s="141"/>
      <c r="EV120" s="141"/>
      <c r="EW120" s="141"/>
      <c r="EX120" s="141"/>
      <c r="EY120" s="141"/>
      <c r="EZ120" s="141"/>
      <c r="FA120" s="141"/>
      <c r="FB120" s="141"/>
      <c r="FC120" s="141"/>
      <c r="FD120" s="141"/>
      <c r="FE120" s="141"/>
      <c r="FF120" s="141"/>
      <c r="FG120" s="141"/>
      <c r="FH120" s="141"/>
      <c r="FI120" s="141"/>
      <c r="FJ120" s="141"/>
      <c r="FK120" s="141"/>
      <c r="FL120" s="141"/>
      <c r="FM120" s="141"/>
      <c r="FN120" s="141"/>
      <c r="FO120" s="141"/>
      <c r="FP120" s="141"/>
      <c r="FQ120" s="141"/>
      <c r="FR120" s="141"/>
      <c r="FS120" s="141"/>
      <c r="FT120" s="141"/>
      <c r="FU120" s="141"/>
      <c r="FV120" s="141"/>
      <c r="FW120" s="141"/>
      <c r="FX120" s="141"/>
      <c r="FY120" s="141"/>
      <c r="FZ120" s="141"/>
      <c r="GA120" s="141"/>
      <c r="GB120" s="141"/>
      <c r="GC120" s="141"/>
      <c r="GD120" s="141"/>
      <c r="GE120" s="141"/>
      <c r="GF120" s="141"/>
      <c r="GG120" s="141"/>
      <c r="GH120" s="141"/>
      <c r="GI120" s="141"/>
      <c r="GJ120" s="141"/>
      <c r="GK120" s="141"/>
      <c r="GL120" s="141"/>
      <c r="GM120" s="141"/>
      <c r="GN120" s="141"/>
      <c r="GO120" s="141"/>
      <c r="GP120" s="141"/>
      <c r="GQ120" s="141"/>
      <c r="GR120" s="141"/>
      <c r="GS120" s="141"/>
      <c r="GT120" s="141"/>
      <c r="GU120" s="141"/>
      <c r="GV120" s="141"/>
      <c r="GW120" s="141"/>
      <c r="GX120" s="141"/>
      <c r="GY120" s="141"/>
      <c r="GZ120" s="141"/>
      <c r="HA120" s="141"/>
      <c r="HB120" s="141"/>
      <c r="HC120" s="141"/>
      <c r="HD120" s="141"/>
      <c r="HE120" s="141"/>
      <c r="HF120" s="141"/>
      <c r="HG120" s="141"/>
      <c r="HH120" s="141"/>
      <c r="HI120" s="141"/>
      <c r="HJ120" s="141"/>
      <c r="HK120" s="141"/>
      <c r="HL120" s="141"/>
      <c r="HM120" s="141"/>
      <c r="HN120" s="141"/>
      <c r="HO120" s="141"/>
      <c r="HP120" s="141"/>
      <c r="HQ120" s="141"/>
      <c r="HR120" s="141"/>
      <c r="HS120" s="141"/>
      <c r="HT120" s="141"/>
      <c r="HU120" s="141"/>
      <c r="HV120" s="141"/>
      <c r="HW120" s="141"/>
      <c r="HX120" s="141"/>
      <c r="HY120" s="141"/>
      <c r="HZ120" s="141"/>
      <c r="IA120" s="141"/>
      <c r="IB120" s="141"/>
      <c r="IC120" s="141"/>
      <c r="ID120" s="141"/>
      <c r="IE120" s="141"/>
      <c r="IF120" s="141"/>
      <c r="IG120" s="141"/>
      <c r="IH120" s="141"/>
      <c r="II120" s="141"/>
      <c r="IJ120" s="141"/>
      <c r="IK120" s="141"/>
      <c r="IL120" s="141"/>
      <c r="IM120" s="141"/>
      <c r="IN120" s="141"/>
      <c r="IO120" s="141"/>
      <c r="IP120" s="141"/>
      <c r="IQ120" s="141"/>
      <c r="IR120" s="141"/>
      <c r="IS120" s="141"/>
      <c r="IT120" s="141"/>
      <c r="IU120" s="141"/>
      <c r="IV120" s="141"/>
      <c r="IW120" s="141"/>
    </row>
    <row r="121" customFormat="false" ht="12.75" hidden="false" customHeight="false" outlineLevel="0" collapsed="false">
      <c r="A121" s="141" t="n">
        <v>0.500075142791011</v>
      </c>
      <c r="B121" s="155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141"/>
      <c r="BP121" s="141"/>
      <c r="BQ121" s="141"/>
      <c r="BR121" s="141"/>
      <c r="BS121" s="141"/>
      <c r="BT121" s="141"/>
      <c r="BU121" s="141"/>
      <c r="BV121" s="141"/>
      <c r="BW121" s="141"/>
      <c r="BX121" s="141"/>
      <c r="BY121" s="141"/>
      <c r="BZ121" s="141"/>
      <c r="CA121" s="141"/>
      <c r="CB121" s="141"/>
      <c r="CC121" s="141"/>
      <c r="CD121" s="141"/>
      <c r="CE121" s="141"/>
      <c r="CF121" s="141"/>
      <c r="CG121" s="141"/>
      <c r="CH121" s="141"/>
      <c r="CI121" s="141"/>
      <c r="CJ121" s="141"/>
      <c r="CK121" s="141"/>
      <c r="CL121" s="141"/>
      <c r="CM121" s="141"/>
      <c r="CN121" s="141"/>
      <c r="CO121" s="141"/>
      <c r="CP121" s="141"/>
      <c r="CQ121" s="141"/>
      <c r="CR121" s="141"/>
      <c r="CS121" s="141"/>
      <c r="CT121" s="141"/>
      <c r="CU121" s="141"/>
      <c r="CV121" s="141"/>
      <c r="CW121" s="141"/>
      <c r="CX121" s="141"/>
      <c r="CY121" s="141"/>
      <c r="CZ121" s="141"/>
      <c r="DA121" s="141"/>
      <c r="DB121" s="141"/>
      <c r="DC121" s="141"/>
      <c r="DD121" s="141"/>
      <c r="DE121" s="141"/>
      <c r="DF121" s="141"/>
      <c r="DG121" s="141"/>
      <c r="DH121" s="141"/>
      <c r="DI121" s="141"/>
      <c r="DJ121" s="141"/>
      <c r="DK121" s="141"/>
      <c r="DL121" s="141"/>
      <c r="DM121" s="141"/>
      <c r="DN121" s="141"/>
      <c r="DO121" s="141"/>
      <c r="DP121" s="141"/>
      <c r="DQ121" s="141"/>
      <c r="DR121" s="141"/>
      <c r="DS121" s="141"/>
      <c r="DT121" s="141"/>
      <c r="DU121" s="141"/>
      <c r="DV121" s="141"/>
      <c r="DW121" s="141"/>
      <c r="DX121" s="141"/>
      <c r="DY121" s="141"/>
      <c r="DZ121" s="141"/>
      <c r="EA121" s="141"/>
      <c r="EB121" s="141"/>
      <c r="EC121" s="141"/>
      <c r="ED121" s="141"/>
      <c r="EE121" s="141"/>
      <c r="EF121" s="141"/>
      <c r="EG121" s="141"/>
      <c r="EH121" s="141"/>
      <c r="EI121" s="141"/>
      <c r="EJ121" s="141"/>
      <c r="EK121" s="141"/>
      <c r="EL121" s="141"/>
      <c r="EM121" s="141"/>
      <c r="EN121" s="141"/>
      <c r="EO121" s="141"/>
      <c r="EP121" s="141"/>
      <c r="EQ121" s="141"/>
      <c r="ER121" s="141"/>
      <c r="ES121" s="141"/>
      <c r="ET121" s="141"/>
      <c r="EU121" s="141"/>
      <c r="EV121" s="141"/>
      <c r="EW121" s="141"/>
      <c r="EX121" s="141"/>
      <c r="EY121" s="141"/>
      <c r="EZ121" s="141"/>
      <c r="FA121" s="141"/>
      <c r="FB121" s="141"/>
      <c r="FC121" s="141"/>
      <c r="FD121" s="141"/>
      <c r="FE121" s="141"/>
      <c r="FF121" s="141"/>
      <c r="FG121" s="141"/>
      <c r="FH121" s="141"/>
      <c r="FI121" s="141"/>
      <c r="FJ121" s="141"/>
      <c r="FK121" s="141"/>
      <c r="FL121" s="141"/>
      <c r="FM121" s="141"/>
      <c r="FN121" s="141"/>
      <c r="FO121" s="141"/>
      <c r="FP121" s="141"/>
      <c r="FQ121" s="141"/>
      <c r="FR121" s="141"/>
      <c r="FS121" s="141"/>
      <c r="FT121" s="141"/>
      <c r="FU121" s="141"/>
      <c r="FV121" s="141"/>
      <c r="FW121" s="141"/>
      <c r="FX121" s="141"/>
      <c r="FY121" s="141"/>
      <c r="FZ121" s="141"/>
      <c r="GA121" s="141"/>
      <c r="GB121" s="141"/>
      <c r="GC121" s="141"/>
      <c r="GD121" s="141"/>
      <c r="GE121" s="141"/>
      <c r="GF121" s="141"/>
      <c r="GG121" s="141"/>
      <c r="GH121" s="141"/>
      <c r="GI121" s="141"/>
      <c r="GJ121" s="141"/>
      <c r="GK121" s="141"/>
      <c r="GL121" s="141"/>
      <c r="GM121" s="141"/>
      <c r="GN121" s="141"/>
      <c r="GO121" s="141"/>
      <c r="GP121" s="141"/>
      <c r="GQ121" s="141"/>
      <c r="GR121" s="141"/>
      <c r="GS121" s="141"/>
      <c r="GT121" s="141"/>
      <c r="GU121" s="141"/>
      <c r="GV121" s="141"/>
      <c r="GW121" s="141"/>
      <c r="GX121" s="141"/>
      <c r="GY121" s="141"/>
      <c r="GZ121" s="141"/>
      <c r="HA121" s="141"/>
      <c r="HB121" s="141"/>
      <c r="HC121" s="141"/>
      <c r="HD121" s="141"/>
      <c r="HE121" s="141"/>
      <c r="HF121" s="141"/>
      <c r="HG121" s="141"/>
      <c r="HH121" s="141"/>
      <c r="HI121" s="141"/>
      <c r="HJ121" s="141"/>
      <c r="HK121" s="141"/>
      <c r="HL121" s="141"/>
      <c r="HM121" s="141"/>
      <c r="HN121" s="141"/>
      <c r="HO121" s="141"/>
      <c r="HP121" s="141"/>
      <c r="HQ121" s="141"/>
      <c r="HR121" s="141"/>
      <c r="HS121" s="141"/>
      <c r="HT121" s="141"/>
      <c r="HU121" s="141"/>
      <c r="HV121" s="141"/>
      <c r="HW121" s="141"/>
      <c r="HX121" s="141"/>
      <c r="HY121" s="141"/>
      <c r="HZ121" s="141"/>
      <c r="IA121" s="141"/>
      <c r="IB121" s="141"/>
      <c r="IC121" s="141"/>
      <c r="ID121" s="141"/>
      <c r="IE121" s="141"/>
      <c r="IF121" s="141"/>
      <c r="IG121" s="141"/>
      <c r="IH121" s="141"/>
      <c r="II121" s="141"/>
      <c r="IJ121" s="141"/>
      <c r="IK121" s="141"/>
      <c r="IL121" s="141"/>
      <c r="IM121" s="141"/>
      <c r="IN121" s="141"/>
      <c r="IO121" s="141"/>
      <c r="IP121" s="141"/>
      <c r="IQ121" s="141"/>
      <c r="IR121" s="141"/>
      <c r="IS121" s="141"/>
      <c r="IT121" s="141"/>
      <c r="IU121" s="141"/>
      <c r="IV121" s="141"/>
      <c r="IW121" s="141"/>
    </row>
    <row r="122" customFormat="false" ht="12.75" hidden="false" customHeight="false" outlineLevel="0" collapsed="false">
      <c r="A122" s="141" t="n">
        <v>0.497388901753867</v>
      </c>
      <c r="B122" s="155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141"/>
      <c r="BR122" s="141"/>
      <c r="BS122" s="141"/>
      <c r="BT122" s="141"/>
      <c r="BU122" s="141"/>
      <c r="BV122" s="141"/>
      <c r="BW122" s="141"/>
      <c r="BX122" s="141"/>
      <c r="BY122" s="141"/>
      <c r="BZ122" s="141"/>
      <c r="CA122" s="141"/>
      <c r="CB122" s="141"/>
      <c r="CC122" s="141"/>
      <c r="CD122" s="141"/>
      <c r="CE122" s="141"/>
      <c r="CF122" s="141"/>
      <c r="CG122" s="141"/>
      <c r="CH122" s="141"/>
      <c r="CI122" s="141"/>
      <c r="CJ122" s="141"/>
      <c r="CK122" s="141"/>
      <c r="CL122" s="141"/>
      <c r="CM122" s="141"/>
      <c r="CN122" s="141"/>
      <c r="CO122" s="141"/>
      <c r="CP122" s="141"/>
      <c r="CQ122" s="141"/>
      <c r="CR122" s="141"/>
      <c r="CS122" s="141"/>
      <c r="CT122" s="141"/>
      <c r="CU122" s="141"/>
      <c r="CV122" s="141"/>
      <c r="CW122" s="141"/>
      <c r="CX122" s="141"/>
      <c r="CY122" s="141"/>
      <c r="CZ122" s="141"/>
      <c r="DA122" s="141"/>
      <c r="DB122" s="141"/>
      <c r="DC122" s="141"/>
      <c r="DD122" s="141"/>
      <c r="DE122" s="141"/>
      <c r="DF122" s="141"/>
      <c r="DG122" s="141"/>
      <c r="DH122" s="141"/>
      <c r="DI122" s="141"/>
      <c r="DJ122" s="141"/>
      <c r="DK122" s="141"/>
      <c r="DL122" s="141"/>
      <c r="DM122" s="141"/>
      <c r="DN122" s="141"/>
      <c r="DO122" s="141"/>
      <c r="DP122" s="141"/>
      <c r="DQ122" s="141"/>
      <c r="DR122" s="141"/>
      <c r="DS122" s="141"/>
      <c r="DT122" s="141"/>
      <c r="DU122" s="141"/>
      <c r="DV122" s="141"/>
      <c r="DW122" s="141"/>
      <c r="DX122" s="141"/>
      <c r="DY122" s="141"/>
      <c r="DZ122" s="141"/>
      <c r="EA122" s="141"/>
      <c r="EB122" s="141"/>
      <c r="EC122" s="141"/>
      <c r="ED122" s="141"/>
      <c r="EE122" s="141"/>
      <c r="EF122" s="141"/>
      <c r="EG122" s="141"/>
      <c r="EH122" s="141"/>
      <c r="EI122" s="141"/>
      <c r="EJ122" s="141"/>
      <c r="EK122" s="141"/>
      <c r="EL122" s="141"/>
      <c r="EM122" s="141"/>
      <c r="EN122" s="141"/>
      <c r="EO122" s="141"/>
      <c r="EP122" s="141"/>
      <c r="EQ122" s="141"/>
      <c r="ER122" s="141"/>
      <c r="ES122" s="141"/>
      <c r="ET122" s="141"/>
      <c r="EU122" s="141"/>
      <c r="EV122" s="141"/>
      <c r="EW122" s="141"/>
      <c r="EX122" s="141"/>
      <c r="EY122" s="141"/>
      <c r="EZ122" s="141"/>
      <c r="FA122" s="141"/>
      <c r="FB122" s="141"/>
      <c r="FC122" s="141"/>
      <c r="FD122" s="141"/>
      <c r="FE122" s="141"/>
      <c r="FF122" s="141"/>
      <c r="FG122" s="141"/>
      <c r="FH122" s="141"/>
      <c r="FI122" s="141"/>
      <c r="FJ122" s="141"/>
      <c r="FK122" s="141"/>
      <c r="FL122" s="141"/>
      <c r="FM122" s="141"/>
      <c r="FN122" s="141"/>
      <c r="FO122" s="141"/>
      <c r="FP122" s="141"/>
      <c r="FQ122" s="141"/>
      <c r="FR122" s="141"/>
      <c r="FS122" s="141"/>
      <c r="FT122" s="141"/>
      <c r="FU122" s="141"/>
      <c r="FV122" s="141"/>
      <c r="FW122" s="141"/>
      <c r="FX122" s="141"/>
      <c r="FY122" s="141"/>
      <c r="FZ122" s="141"/>
      <c r="GA122" s="141"/>
      <c r="GB122" s="141"/>
      <c r="GC122" s="141"/>
      <c r="GD122" s="141"/>
      <c r="GE122" s="141"/>
      <c r="GF122" s="141"/>
      <c r="GG122" s="141"/>
      <c r="GH122" s="141"/>
      <c r="GI122" s="141"/>
      <c r="GJ122" s="141"/>
      <c r="GK122" s="141"/>
      <c r="GL122" s="141"/>
      <c r="GM122" s="141"/>
      <c r="GN122" s="141"/>
      <c r="GO122" s="141"/>
      <c r="GP122" s="141"/>
      <c r="GQ122" s="141"/>
      <c r="GR122" s="141"/>
      <c r="GS122" s="141"/>
      <c r="GT122" s="141"/>
      <c r="GU122" s="141"/>
      <c r="GV122" s="141"/>
      <c r="GW122" s="141"/>
      <c r="GX122" s="141"/>
      <c r="GY122" s="141"/>
      <c r="GZ122" s="141"/>
      <c r="HA122" s="141"/>
      <c r="HB122" s="141"/>
      <c r="HC122" s="141"/>
      <c r="HD122" s="141"/>
      <c r="HE122" s="141"/>
      <c r="HF122" s="141"/>
      <c r="HG122" s="141"/>
      <c r="HH122" s="141"/>
      <c r="HI122" s="141"/>
      <c r="HJ122" s="141"/>
      <c r="HK122" s="141"/>
      <c r="HL122" s="141"/>
      <c r="HM122" s="141"/>
      <c r="HN122" s="141"/>
      <c r="HO122" s="141"/>
      <c r="HP122" s="141"/>
      <c r="HQ122" s="141"/>
      <c r="HR122" s="141"/>
      <c r="HS122" s="141"/>
      <c r="HT122" s="141"/>
      <c r="HU122" s="141"/>
      <c r="HV122" s="141"/>
      <c r="HW122" s="141"/>
      <c r="HX122" s="141"/>
      <c r="HY122" s="141"/>
      <c r="HZ122" s="141"/>
      <c r="IA122" s="141"/>
      <c r="IB122" s="141"/>
      <c r="IC122" s="141"/>
      <c r="ID122" s="141"/>
      <c r="IE122" s="141"/>
      <c r="IF122" s="141"/>
      <c r="IG122" s="141"/>
      <c r="IH122" s="141"/>
      <c r="II122" s="141"/>
      <c r="IJ122" s="141"/>
      <c r="IK122" s="141"/>
      <c r="IL122" s="141"/>
      <c r="IM122" s="141"/>
      <c r="IN122" s="141"/>
      <c r="IO122" s="141"/>
      <c r="IP122" s="141"/>
      <c r="IQ122" s="141"/>
      <c r="IR122" s="141"/>
      <c r="IS122" s="141"/>
      <c r="IT122" s="141"/>
      <c r="IU122" s="141"/>
      <c r="IV122" s="141"/>
      <c r="IW122" s="141"/>
    </row>
    <row r="123" customFormat="false" ht="12.75" hidden="false" customHeight="false" outlineLevel="0" collapsed="false">
      <c r="A123" s="141" t="n">
        <v>0.494432813207105</v>
      </c>
      <c r="B123" s="155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141"/>
      <c r="BR123" s="141"/>
      <c r="BS123" s="141"/>
      <c r="BT123" s="141"/>
      <c r="BU123" s="141"/>
      <c r="BV123" s="141"/>
      <c r="BW123" s="141"/>
      <c r="BX123" s="141"/>
      <c r="BY123" s="141"/>
      <c r="BZ123" s="141"/>
      <c r="CA123" s="141"/>
      <c r="CB123" s="141"/>
      <c r="CC123" s="141"/>
      <c r="CD123" s="141"/>
      <c r="CE123" s="141"/>
      <c r="CF123" s="141"/>
      <c r="CG123" s="141"/>
      <c r="CH123" s="141"/>
      <c r="CI123" s="141"/>
      <c r="CJ123" s="141"/>
      <c r="CK123" s="141"/>
      <c r="CL123" s="141"/>
      <c r="CM123" s="141"/>
      <c r="CN123" s="141"/>
      <c r="CO123" s="141"/>
      <c r="CP123" s="141"/>
      <c r="CQ123" s="141"/>
      <c r="CR123" s="141"/>
      <c r="CS123" s="141"/>
      <c r="CT123" s="141"/>
      <c r="CU123" s="141"/>
      <c r="CV123" s="141"/>
      <c r="CW123" s="141"/>
      <c r="CX123" s="141"/>
      <c r="CY123" s="141"/>
      <c r="CZ123" s="141"/>
      <c r="DA123" s="141"/>
      <c r="DB123" s="141"/>
      <c r="DC123" s="141"/>
      <c r="DD123" s="141"/>
      <c r="DE123" s="141"/>
      <c r="DF123" s="141"/>
      <c r="DG123" s="141"/>
      <c r="DH123" s="141"/>
      <c r="DI123" s="141"/>
      <c r="DJ123" s="141"/>
      <c r="DK123" s="141"/>
      <c r="DL123" s="141"/>
      <c r="DM123" s="141"/>
      <c r="DN123" s="141"/>
      <c r="DO123" s="141"/>
      <c r="DP123" s="141"/>
      <c r="DQ123" s="141"/>
      <c r="DR123" s="141"/>
      <c r="DS123" s="141"/>
      <c r="DT123" s="141"/>
      <c r="DU123" s="141"/>
      <c r="DV123" s="141"/>
      <c r="DW123" s="141"/>
      <c r="DX123" s="141"/>
      <c r="DY123" s="141"/>
      <c r="DZ123" s="141"/>
      <c r="EA123" s="141"/>
      <c r="EB123" s="141"/>
      <c r="EC123" s="141"/>
      <c r="ED123" s="141"/>
      <c r="EE123" s="141"/>
      <c r="EF123" s="141"/>
      <c r="EG123" s="141"/>
      <c r="EH123" s="141"/>
      <c r="EI123" s="141"/>
      <c r="EJ123" s="141"/>
      <c r="EK123" s="141"/>
      <c r="EL123" s="141"/>
      <c r="EM123" s="141"/>
      <c r="EN123" s="141"/>
      <c r="EO123" s="141"/>
      <c r="EP123" s="141"/>
      <c r="EQ123" s="141"/>
      <c r="ER123" s="141"/>
      <c r="ES123" s="141"/>
      <c r="ET123" s="141"/>
      <c r="EU123" s="141"/>
      <c r="EV123" s="141"/>
      <c r="EW123" s="141"/>
      <c r="EX123" s="141"/>
      <c r="EY123" s="141"/>
      <c r="EZ123" s="141"/>
      <c r="FA123" s="141"/>
      <c r="FB123" s="141"/>
      <c r="FC123" s="141"/>
      <c r="FD123" s="141"/>
      <c r="FE123" s="141"/>
      <c r="FF123" s="141"/>
      <c r="FG123" s="141"/>
      <c r="FH123" s="141"/>
      <c r="FI123" s="141"/>
      <c r="FJ123" s="141"/>
      <c r="FK123" s="141"/>
      <c r="FL123" s="141"/>
      <c r="FM123" s="141"/>
      <c r="FN123" s="141"/>
      <c r="FO123" s="141"/>
      <c r="FP123" s="141"/>
      <c r="FQ123" s="141"/>
      <c r="FR123" s="141"/>
      <c r="FS123" s="141"/>
      <c r="FT123" s="141"/>
      <c r="FU123" s="141"/>
      <c r="FV123" s="141"/>
      <c r="FW123" s="141"/>
      <c r="FX123" s="141"/>
      <c r="FY123" s="141"/>
      <c r="FZ123" s="141"/>
      <c r="GA123" s="141"/>
      <c r="GB123" s="141"/>
      <c r="GC123" s="141"/>
      <c r="GD123" s="141"/>
      <c r="GE123" s="141"/>
      <c r="GF123" s="141"/>
      <c r="GG123" s="141"/>
      <c r="GH123" s="141"/>
      <c r="GI123" s="141"/>
      <c r="GJ123" s="141"/>
      <c r="GK123" s="141"/>
      <c r="GL123" s="141"/>
      <c r="GM123" s="141"/>
      <c r="GN123" s="141"/>
      <c r="GO123" s="141"/>
      <c r="GP123" s="141"/>
      <c r="GQ123" s="141"/>
      <c r="GR123" s="141"/>
      <c r="GS123" s="141"/>
      <c r="GT123" s="141"/>
      <c r="GU123" s="141"/>
      <c r="GV123" s="141"/>
      <c r="GW123" s="141"/>
      <c r="GX123" s="141"/>
      <c r="GY123" s="141"/>
      <c r="GZ123" s="141"/>
      <c r="HA123" s="141"/>
      <c r="HB123" s="141"/>
      <c r="HC123" s="141"/>
      <c r="HD123" s="141"/>
      <c r="HE123" s="141"/>
      <c r="HF123" s="141"/>
      <c r="HG123" s="141"/>
      <c r="HH123" s="141"/>
      <c r="HI123" s="141"/>
      <c r="HJ123" s="141"/>
      <c r="HK123" s="141"/>
      <c r="HL123" s="141"/>
      <c r="HM123" s="141"/>
      <c r="HN123" s="141"/>
      <c r="HO123" s="141"/>
      <c r="HP123" s="141"/>
      <c r="HQ123" s="141"/>
      <c r="HR123" s="141"/>
      <c r="HS123" s="141"/>
      <c r="HT123" s="141"/>
      <c r="HU123" s="141"/>
      <c r="HV123" s="141"/>
      <c r="HW123" s="141"/>
      <c r="HX123" s="141"/>
      <c r="HY123" s="141"/>
      <c r="HZ123" s="141"/>
      <c r="IA123" s="141"/>
      <c r="IB123" s="141"/>
      <c r="IC123" s="141"/>
      <c r="ID123" s="141"/>
      <c r="IE123" s="141"/>
      <c r="IF123" s="141"/>
      <c r="IG123" s="141"/>
      <c r="IH123" s="141"/>
      <c r="II123" s="141"/>
      <c r="IJ123" s="141"/>
      <c r="IK123" s="141"/>
      <c r="IL123" s="141"/>
      <c r="IM123" s="141"/>
      <c r="IN123" s="141"/>
      <c r="IO123" s="141"/>
      <c r="IP123" s="141"/>
      <c r="IQ123" s="141"/>
      <c r="IR123" s="141"/>
      <c r="IS123" s="141"/>
      <c r="IT123" s="141"/>
      <c r="IU123" s="141"/>
      <c r="IV123" s="141"/>
      <c r="IW123" s="141"/>
    </row>
    <row r="124" customFormat="false" ht="12.75" hidden="false" customHeight="false" outlineLevel="0" collapsed="false">
      <c r="A124" s="141" t="n">
        <v>0.491589941016313</v>
      </c>
      <c r="B124" s="155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141"/>
      <c r="BR124" s="141"/>
      <c r="BS124" s="141"/>
      <c r="BT124" s="141"/>
      <c r="BU124" s="141"/>
      <c r="BV124" s="141"/>
      <c r="BW124" s="141"/>
      <c r="BX124" s="141"/>
      <c r="BY124" s="141"/>
      <c r="BZ124" s="141"/>
      <c r="CA124" s="141"/>
      <c r="CB124" s="141"/>
      <c r="CC124" s="141"/>
      <c r="CD124" s="141"/>
      <c r="CE124" s="141"/>
      <c r="CF124" s="141"/>
      <c r="CG124" s="141"/>
      <c r="CH124" s="141"/>
      <c r="CI124" s="141"/>
      <c r="CJ124" s="141"/>
      <c r="CK124" s="141"/>
      <c r="CL124" s="141"/>
      <c r="CM124" s="141"/>
      <c r="CN124" s="141"/>
      <c r="CO124" s="141"/>
      <c r="CP124" s="141"/>
      <c r="CQ124" s="141"/>
      <c r="CR124" s="141"/>
      <c r="CS124" s="141"/>
      <c r="CT124" s="141"/>
      <c r="CU124" s="141"/>
      <c r="CV124" s="141"/>
      <c r="CW124" s="141"/>
      <c r="CX124" s="141"/>
      <c r="CY124" s="141"/>
      <c r="CZ124" s="141"/>
      <c r="DA124" s="141"/>
      <c r="DB124" s="141"/>
      <c r="DC124" s="141"/>
      <c r="DD124" s="141"/>
      <c r="DE124" s="141"/>
      <c r="DF124" s="141"/>
      <c r="DG124" s="141"/>
      <c r="DH124" s="141"/>
      <c r="DI124" s="141"/>
      <c r="DJ124" s="141"/>
      <c r="DK124" s="141"/>
      <c r="DL124" s="141"/>
      <c r="DM124" s="141"/>
      <c r="DN124" s="141"/>
      <c r="DO124" s="141"/>
      <c r="DP124" s="141"/>
      <c r="DQ124" s="141"/>
      <c r="DR124" s="141"/>
      <c r="DS124" s="141"/>
      <c r="DT124" s="141"/>
      <c r="DU124" s="141"/>
      <c r="DV124" s="141"/>
      <c r="DW124" s="141"/>
      <c r="DX124" s="141"/>
      <c r="DY124" s="141"/>
      <c r="DZ124" s="141"/>
      <c r="EA124" s="141"/>
      <c r="EB124" s="141"/>
      <c r="EC124" s="141"/>
      <c r="ED124" s="141"/>
      <c r="EE124" s="141"/>
      <c r="EF124" s="141"/>
      <c r="EG124" s="141"/>
      <c r="EH124" s="141"/>
      <c r="EI124" s="141"/>
      <c r="EJ124" s="141"/>
      <c r="EK124" s="141"/>
      <c r="EL124" s="141"/>
      <c r="EM124" s="141"/>
      <c r="EN124" s="141"/>
      <c r="EO124" s="141"/>
      <c r="EP124" s="141"/>
      <c r="EQ124" s="141"/>
      <c r="ER124" s="141"/>
      <c r="ES124" s="141"/>
      <c r="ET124" s="141"/>
      <c r="EU124" s="141"/>
      <c r="EV124" s="141"/>
      <c r="EW124" s="141"/>
      <c r="EX124" s="141"/>
      <c r="EY124" s="141"/>
      <c r="EZ124" s="141"/>
      <c r="FA124" s="141"/>
      <c r="FB124" s="141"/>
      <c r="FC124" s="141"/>
      <c r="FD124" s="141"/>
      <c r="FE124" s="141"/>
      <c r="FF124" s="141"/>
      <c r="FG124" s="141"/>
      <c r="FH124" s="141"/>
      <c r="FI124" s="141"/>
      <c r="FJ124" s="141"/>
      <c r="FK124" s="141"/>
      <c r="FL124" s="141"/>
      <c r="FM124" s="141"/>
      <c r="FN124" s="141"/>
      <c r="FO124" s="141"/>
      <c r="FP124" s="141"/>
      <c r="FQ124" s="141"/>
      <c r="FR124" s="141"/>
      <c r="FS124" s="141"/>
      <c r="FT124" s="141"/>
      <c r="FU124" s="141"/>
      <c r="FV124" s="141"/>
      <c r="FW124" s="141"/>
      <c r="FX124" s="141"/>
      <c r="FY124" s="141"/>
      <c r="FZ124" s="141"/>
      <c r="GA124" s="141"/>
      <c r="GB124" s="141"/>
      <c r="GC124" s="141"/>
      <c r="GD124" s="141"/>
      <c r="GE124" s="141"/>
      <c r="GF124" s="141"/>
      <c r="GG124" s="141"/>
      <c r="GH124" s="141"/>
      <c r="GI124" s="141"/>
      <c r="GJ124" s="141"/>
      <c r="GK124" s="141"/>
      <c r="GL124" s="141"/>
      <c r="GM124" s="141"/>
      <c r="GN124" s="141"/>
      <c r="GO124" s="141"/>
      <c r="GP124" s="141"/>
      <c r="GQ124" s="141"/>
      <c r="GR124" s="141"/>
      <c r="GS124" s="141"/>
      <c r="GT124" s="141"/>
      <c r="GU124" s="141"/>
      <c r="GV124" s="141"/>
      <c r="GW124" s="141"/>
      <c r="GX124" s="141"/>
      <c r="GY124" s="141"/>
      <c r="GZ124" s="141"/>
      <c r="HA124" s="141"/>
      <c r="HB124" s="141"/>
      <c r="HC124" s="141"/>
      <c r="HD124" s="141"/>
      <c r="HE124" s="141"/>
      <c r="HF124" s="141"/>
      <c r="HG124" s="141"/>
      <c r="HH124" s="141"/>
      <c r="HI124" s="141"/>
      <c r="HJ124" s="141"/>
      <c r="HK124" s="141"/>
      <c r="HL124" s="141"/>
      <c r="HM124" s="141"/>
      <c r="HN124" s="141"/>
      <c r="HO124" s="141"/>
      <c r="HP124" s="141"/>
      <c r="HQ124" s="141"/>
      <c r="HR124" s="141"/>
      <c r="HS124" s="141"/>
      <c r="HT124" s="141"/>
      <c r="HU124" s="141"/>
      <c r="HV124" s="141"/>
      <c r="HW124" s="141"/>
      <c r="HX124" s="141"/>
      <c r="HY124" s="141"/>
      <c r="HZ124" s="141"/>
      <c r="IA124" s="141"/>
      <c r="IB124" s="141"/>
      <c r="IC124" s="141"/>
      <c r="ID124" s="141"/>
      <c r="IE124" s="141"/>
      <c r="IF124" s="141"/>
      <c r="IG124" s="141"/>
      <c r="IH124" s="141"/>
      <c r="II124" s="141"/>
      <c r="IJ124" s="141"/>
      <c r="IK124" s="141"/>
      <c r="IL124" s="141"/>
      <c r="IM124" s="141"/>
      <c r="IN124" s="141"/>
      <c r="IO124" s="141"/>
      <c r="IP124" s="141"/>
      <c r="IQ124" s="141"/>
      <c r="IR124" s="141"/>
      <c r="IS124" s="141"/>
      <c r="IT124" s="141"/>
      <c r="IU124" s="141"/>
      <c r="IV124" s="141"/>
      <c r="IW124" s="141"/>
    </row>
    <row r="125" customFormat="false" ht="12.75" hidden="false" customHeight="false" outlineLevel="0" collapsed="false">
      <c r="A125" s="141" t="n">
        <v>0.488670638160781</v>
      </c>
      <c r="B125" s="155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141"/>
      <c r="BP125" s="141"/>
      <c r="BQ125" s="141"/>
      <c r="BR125" s="141"/>
      <c r="BS125" s="141"/>
      <c r="BT125" s="141"/>
      <c r="BU125" s="141"/>
      <c r="BV125" s="141"/>
      <c r="BW125" s="141"/>
      <c r="BX125" s="141"/>
      <c r="BY125" s="141"/>
      <c r="BZ125" s="141"/>
      <c r="CA125" s="141"/>
      <c r="CB125" s="141"/>
      <c r="CC125" s="141"/>
      <c r="CD125" s="141"/>
      <c r="CE125" s="141"/>
      <c r="CF125" s="141"/>
      <c r="CG125" s="141"/>
      <c r="CH125" s="141"/>
      <c r="CI125" s="141"/>
      <c r="CJ125" s="141"/>
      <c r="CK125" s="141"/>
      <c r="CL125" s="141"/>
      <c r="CM125" s="141"/>
      <c r="CN125" s="141"/>
      <c r="CO125" s="141"/>
      <c r="CP125" s="141"/>
      <c r="CQ125" s="141"/>
      <c r="CR125" s="141"/>
      <c r="CS125" s="141"/>
      <c r="CT125" s="141"/>
      <c r="CU125" s="141"/>
      <c r="CV125" s="141"/>
      <c r="CW125" s="141"/>
      <c r="CX125" s="141"/>
      <c r="CY125" s="141"/>
      <c r="CZ125" s="141"/>
      <c r="DA125" s="141"/>
      <c r="DB125" s="141"/>
      <c r="DC125" s="141"/>
      <c r="DD125" s="141"/>
      <c r="DE125" s="141"/>
      <c r="DF125" s="141"/>
      <c r="DG125" s="141"/>
      <c r="DH125" s="141"/>
      <c r="DI125" s="141"/>
      <c r="DJ125" s="141"/>
      <c r="DK125" s="141"/>
      <c r="DL125" s="141"/>
      <c r="DM125" s="141"/>
      <c r="DN125" s="141"/>
      <c r="DO125" s="141"/>
      <c r="DP125" s="141"/>
      <c r="DQ125" s="141"/>
      <c r="DR125" s="141"/>
      <c r="DS125" s="141"/>
      <c r="DT125" s="141"/>
      <c r="DU125" s="141"/>
      <c r="DV125" s="141"/>
      <c r="DW125" s="141"/>
      <c r="DX125" s="141"/>
      <c r="DY125" s="141"/>
      <c r="DZ125" s="141"/>
      <c r="EA125" s="141"/>
      <c r="EB125" s="141"/>
      <c r="EC125" s="141"/>
      <c r="ED125" s="141"/>
      <c r="EE125" s="141"/>
      <c r="EF125" s="141"/>
      <c r="EG125" s="141"/>
      <c r="EH125" s="141"/>
      <c r="EI125" s="141"/>
      <c r="EJ125" s="141"/>
      <c r="EK125" s="141"/>
      <c r="EL125" s="141"/>
      <c r="EM125" s="141"/>
      <c r="EN125" s="141"/>
      <c r="EO125" s="141"/>
      <c r="EP125" s="141"/>
      <c r="EQ125" s="141"/>
      <c r="ER125" s="141"/>
      <c r="ES125" s="141"/>
      <c r="ET125" s="141"/>
      <c r="EU125" s="141"/>
      <c r="EV125" s="141"/>
      <c r="EW125" s="141"/>
      <c r="EX125" s="141"/>
      <c r="EY125" s="141"/>
      <c r="EZ125" s="141"/>
      <c r="FA125" s="141"/>
      <c r="FB125" s="141"/>
      <c r="FC125" s="141"/>
      <c r="FD125" s="141"/>
      <c r="FE125" s="141"/>
      <c r="FF125" s="141"/>
      <c r="FG125" s="141"/>
      <c r="FH125" s="141"/>
      <c r="FI125" s="141"/>
      <c r="FJ125" s="141"/>
      <c r="FK125" s="141"/>
      <c r="FL125" s="141"/>
      <c r="FM125" s="141"/>
      <c r="FN125" s="141"/>
      <c r="FO125" s="141"/>
      <c r="FP125" s="141"/>
      <c r="FQ125" s="141"/>
      <c r="FR125" s="141"/>
      <c r="FS125" s="141"/>
      <c r="FT125" s="141"/>
      <c r="FU125" s="141"/>
      <c r="FV125" s="141"/>
      <c r="FW125" s="141"/>
      <c r="FX125" s="141"/>
      <c r="FY125" s="141"/>
      <c r="FZ125" s="141"/>
      <c r="GA125" s="141"/>
      <c r="GB125" s="141"/>
      <c r="GC125" s="141"/>
      <c r="GD125" s="141"/>
      <c r="GE125" s="141"/>
      <c r="GF125" s="141"/>
      <c r="GG125" s="141"/>
      <c r="GH125" s="141"/>
      <c r="GI125" s="141"/>
      <c r="GJ125" s="141"/>
      <c r="GK125" s="141"/>
      <c r="GL125" s="141"/>
      <c r="GM125" s="141"/>
      <c r="GN125" s="141"/>
      <c r="GO125" s="141"/>
      <c r="GP125" s="141"/>
      <c r="GQ125" s="141"/>
      <c r="GR125" s="141"/>
      <c r="GS125" s="141"/>
      <c r="GT125" s="141"/>
      <c r="GU125" s="141"/>
      <c r="GV125" s="141"/>
      <c r="GW125" s="141"/>
      <c r="GX125" s="141"/>
      <c r="GY125" s="141"/>
      <c r="GZ125" s="141"/>
      <c r="HA125" s="141"/>
      <c r="HB125" s="141"/>
      <c r="HC125" s="141"/>
      <c r="HD125" s="141"/>
      <c r="HE125" s="141"/>
      <c r="HF125" s="141"/>
      <c r="HG125" s="141"/>
      <c r="HH125" s="141"/>
      <c r="HI125" s="141"/>
      <c r="HJ125" s="141"/>
      <c r="HK125" s="141"/>
      <c r="HL125" s="141"/>
      <c r="HM125" s="141"/>
      <c r="HN125" s="141"/>
      <c r="HO125" s="141"/>
      <c r="HP125" s="141"/>
      <c r="HQ125" s="141"/>
      <c r="HR125" s="141"/>
      <c r="HS125" s="141"/>
      <c r="HT125" s="141"/>
      <c r="HU125" s="141"/>
      <c r="HV125" s="141"/>
      <c r="HW125" s="141"/>
      <c r="HX125" s="141"/>
      <c r="HY125" s="141"/>
      <c r="HZ125" s="141"/>
      <c r="IA125" s="141"/>
      <c r="IB125" s="141"/>
      <c r="IC125" s="141"/>
      <c r="ID125" s="141"/>
      <c r="IE125" s="141"/>
      <c r="IF125" s="141"/>
      <c r="IG125" s="141"/>
      <c r="IH125" s="141"/>
      <c r="II125" s="141"/>
      <c r="IJ125" s="141"/>
      <c r="IK125" s="141"/>
      <c r="IL125" s="141"/>
      <c r="IM125" s="141"/>
      <c r="IN125" s="141"/>
      <c r="IO125" s="141"/>
      <c r="IP125" s="141"/>
      <c r="IQ125" s="141"/>
      <c r="IR125" s="141"/>
      <c r="IS125" s="141"/>
      <c r="IT125" s="141"/>
      <c r="IU125" s="141"/>
      <c r="IV125" s="141"/>
      <c r="IW125" s="141"/>
    </row>
    <row r="126" customFormat="false" ht="12.75" hidden="false" customHeight="false" outlineLevel="0" collapsed="false">
      <c r="A126" s="141" t="n">
        <v>0.485821624889297</v>
      </c>
      <c r="B126" s="155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141"/>
      <c r="BP126" s="141"/>
      <c r="BQ126" s="141"/>
      <c r="BR126" s="141"/>
      <c r="BS126" s="141"/>
      <c r="BT126" s="141"/>
      <c r="BU126" s="141"/>
      <c r="BV126" s="141"/>
      <c r="BW126" s="141"/>
      <c r="BX126" s="141"/>
      <c r="BY126" s="141"/>
      <c r="BZ126" s="141"/>
      <c r="CA126" s="141"/>
      <c r="CB126" s="141"/>
      <c r="CC126" s="141"/>
      <c r="CD126" s="141"/>
      <c r="CE126" s="141"/>
      <c r="CF126" s="141"/>
      <c r="CG126" s="141"/>
      <c r="CH126" s="141"/>
      <c r="CI126" s="141"/>
      <c r="CJ126" s="141"/>
      <c r="CK126" s="141"/>
      <c r="CL126" s="141"/>
      <c r="CM126" s="141"/>
      <c r="CN126" s="141"/>
      <c r="CO126" s="141"/>
      <c r="CP126" s="141"/>
      <c r="CQ126" s="141"/>
      <c r="CR126" s="141"/>
      <c r="CS126" s="141"/>
      <c r="CT126" s="141"/>
      <c r="CU126" s="141"/>
      <c r="CV126" s="141"/>
      <c r="CW126" s="141"/>
      <c r="CX126" s="141"/>
      <c r="CY126" s="141"/>
      <c r="CZ126" s="141"/>
      <c r="DA126" s="141"/>
      <c r="DB126" s="141"/>
      <c r="DC126" s="141"/>
      <c r="DD126" s="141"/>
      <c r="DE126" s="141"/>
      <c r="DF126" s="141"/>
      <c r="DG126" s="141"/>
      <c r="DH126" s="141"/>
      <c r="DI126" s="141"/>
      <c r="DJ126" s="141"/>
      <c r="DK126" s="141"/>
      <c r="DL126" s="141"/>
      <c r="DM126" s="141"/>
      <c r="DN126" s="141"/>
      <c r="DO126" s="141"/>
      <c r="DP126" s="141"/>
      <c r="DQ126" s="141"/>
      <c r="DR126" s="141"/>
      <c r="DS126" s="141"/>
      <c r="DT126" s="141"/>
      <c r="DU126" s="141"/>
      <c r="DV126" s="141"/>
      <c r="DW126" s="141"/>
      <c r="DX126" s="141"/>
      <c r="DY126" s="141"/>
      <c r="DZ126" s="141"/>
      <c r="EA126" s="141"/>
      <c r="EB126" s="141"/>
      <c r="EC126" s="141"/>
      <c r="ED126" s="141"/>
      <c r="EE126" s="141"/>
      <c r="EF126" s="141"/>
      <c r="EG126" s="141"/>
      <c r="EH126" s="141"/>
      <c r="EI126" s="141"/>
      <c r="EJ126" s="141"/>
      <c r="EK126" s="141"/>
      <c r="EL126" s="141"/>
      <c r="EM126" s="141"/>
      <c r="EN126" s="141"/>
      <c r="EO126" s="141"/>
      <c r="EP126" s="141"/>
      <c r="EQ126" s="141"/>
      <c r="ER126" s="141"/>
      <c r="ES126" s="141"/>
      <c r="ET126" s="141"/>
      <c r="EU126" s="141"/>
      <c r="EV126" s="141"/>
      <c r="EW126" s="141"/>
      <c r="EX126" s="141"/>
      <c r="EY126" s="141"/>
      <c r="EZ126" s="141"/>
      <c r="FA126" s="141"/>
      <c r="FB126" s="141"/>
      <c r="FC126" s="141"/>
      <c r="FD126" s="141"/>
      <c r="FE126" s="141"/>
      <c r="FF126" s="141"/>
      <c r="FG126" s="141"/>
      <c r="FH126" s="141"/>
      <c r="FI126" s="141"/>
      <c r="FJ126" s="141"/>
      <c r="FK126" s="141"/>
      <c r="FL126" s="141"/>
      <c r="FM126" s="141"/>
      <c r="FN126" s="141"/>
      <c r="FO126" s="141"/>
      <c r="FP126" s="141"/>
      <c r="FQ126" s="141"/>
      <c r="FR126" s="141"/>
      <c r="FS126" s="141"/>
      <c r="FT126" s="141"/>
      <c r="FU126" s="141"/>
      <c r="FV126" s="141"/>
      <c r="FW126" s="141"/>
      <c r="FX126" s="141"/>
      <c r="FY126" s="141"/>
      <c r="FZ126" s="141"/>
      <c r="GA126" s="141"/>
      <c r="GB126" s="141"/>
      <c r="GC126" s="141"/>
      <c r="GD126" s="141"/>
      <c r="GE126" s="141"/>
      <c r="GF126" s="141"/>
      <c r="GG126" s="141"/>
      <c r="GH126" s="141"/>
      <c r="GI126" s="141"/>
      <c r="GJ126" s="141"/>
      <c r="GK126" s="141"/>
      <c r="GL126" s="141"/>
      <c r="GM126" s="141"/>
      <c r="GN126" s="141"/>
      <c r="GO126" s="141"/>
      <c r="GP126" s="141"/>
      <c r="GQ126" s="141"/>
      <c r="GR126" s="141"/>
      <c r="GS126" s="141"/>
      <c r="GT126" s="141"/>
      <c r="GU126" s="141"/>
      <c r="GV126" s="141"/>
      <c r="GW126" s="141"/>
      <c r="GX126" s="141"/>
      <c r="GY126" s="141"/>
      <c r="GZ126" s="141"/>
      <c r="HA126" s="141"/>
      <c r="HB126" s="141"/>
      <c r="HC126" s="141"/>
      <c r="HD126" s="141"/>
      <c r="HE126" s="141"/>
      <c r="HF126" s="141"/>
      <c r="HG126" s="141"/>
      <c r="HH126" s="141"/>
      <c r="HI126" s="141"/>
      <c r="HJ126" s="141"/>
      <c r="HK126" s="141"/>
      <c r="HL126" s="141"/>
      <c r="HM126" s="141"/>
      <c r="HN126" s="141"/>
      <c r="HO126" s="141"/>
      <c r="HP126" s="141"/>
      <c r="HQ126" s="141"/>
      <c r="HR126" s="141"/>
      <c r="HS126" s="141"/>
      <c r="HT126" s="141"/>
      <c r="HU126" s="141"/>
      <c r="HV126" s="141"/>
      <c r="HW126" s="141"/>
      <c r="HX126" s="141"/>
      <c r="HY126" s="141"/>
      <c r="HZ126" s="141"/>
      <c r="IA126" s="141"/>
      <c r="IB126" s="141"/>
      <c r="IC126" s="141"/>
      <c r="ID126" s="141"/>
      <c r="IE126" s="141"/>
      <c r="IF126" s="141"/>
      <c r="IG126" s="141"/>
      <c r="IH126" s="141"/>
      <c r="II126" s="141"/>
      <c r="IJ126" s="141"/>
      <c r="IK126" s="141"/>
      <c r="IL126" s="141"/>
      <c r="IM126" s="141"/>
      <c r="IN126" s="141"/>
      <c r="IO126" s="141"/>
      <c r="IP126" s="141"/>
      <c r="IQ126" s="141"/>
      <c r="IR126" s="141"/>
      <c r="IS126" s="141"/>
      <c r="IT126" s="141"/>
      <c r="IU126" s="141"/>
      <c r="IV126" s="141"/>
      <c r="IW126" s="141"/>
    </row>
    <row r="127" customFormat="false" ht="12.75" hidden="false" customHeight="false" outlineLevel="0" collapsed="false">
      <c r="A127" s="141" t="n">
        <v>0.482862658552879</v>
      </c>
      <c r="B127" s="155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141"/>
      <c r="BR127" s="141"/>
      <c r="BS127" s="141"/>
      <c r="BT127" s="141"/>
      <c r="BU127" s="141"/>
      <c r="BV127" s="141"/>
      <c r="BW127" s="141"/>
      <c r="BX127" s="141"/>
      <c r="BY127" s="141"/>
      <c r="BZ127" s="141"/>
      <c r="CA127" s="141"/>
      <c r="CB127" s="141"/>
      <c r="CC127" s="141"/>
      <c r="CD127" s="141"/>
      <c r="CE127" s="141"/>
      <c r="CF127" s="141"/>
      <c r="CG127" s="141"/>
      <c r="CH127" s="141"/>
      <c r="CI127" s="141"/>
      <c r="CJ127" s="141"/>
      <c r="CK127" s="141"/>
      <c r="CL127" s="141"/>
      <c r="CM127" s="141"/>
      <c r="CN127" s="141"/>
      <c r="CO127" s="141"/>
      <c r="CP127" s="141"/>
      <c r="CQ127" s="141"/>
      <c r="CR127" s="141"/>
      <c r="CS127" s="141"/>
      <c r="CT127" s="141"/>
      <c r="CU127" s="141"/>
      <c r="CV127" s="141"/>
      <c r="CW127" s="141"/>
      <c r="CX127" s="141"/>
      <c r="CY127" s="141"/>
      <c r="CZ127" s="141"/>
      <c r="DA127" s="141"/>
      <c r="DB127" s="141"/>
      <c r="DC127" s="141"/>
      <c r="DD127" s="141"/>
      <c r="DE127" s="141"/>
      <c r="DF127" s="141"/>
      <c r="DG127" s="141"/>
      <c r="DH127" s="141"/>
      <c r="DI127" s="141"/>
      <c r="DJ127" s="141"/>
      <c r="DK127" s="141"/>
      <c r="DL127" s="141"/>
      <c r="DM127" s="141"/>
      <c r="DN127" s="141"/>
      <c r="DO127" s="141"/>
      <c r="DP127" s="141"/>
      <c r="DQ127" s="141"/>
      <c r="DR127" s="141"/>
      <c r="DS127" s="141"/>
      <c r="DT127" s="141"/>
      <c r="DU127" s="141"/>
      <c r="DV127" s="141"/>
      <c r="DW127" s="141"/>
      <c r="DX127" s="141"/>
      <c r="DY127" s="141"/>
      <c r="DZ127" s="141"/>
      <c r="EA127" s="141"/>
      <c r="EB127" s="141"/>
      <c r="EC127" s="141"/>
      <c r="ED127" s="141"/>
      <c r="EE127" s="141"/>
      <c r="EF127" s="141"/>
      <c r="EG127" s="141"/>
      <c r="EH127" s="141"/>
      <c r="EI127" s="141"/>
      <c r="EJ127" s="141"/>
      <c r="EK127" s="141"/>
      <c r="EL127" s="141"/>
      <c r="EM127" s="141"/>
      <c r="EN127" s="141"/>
      <c r="EO127" s="141"/>
      <c r="EP127" s="141"/>
      <c r="EQ127" s="141"/>
      <c r="ER127" s="141"/>
      <c r="ES127" s="141"/>
      <c r="ET127" s="141"/>
      <c r="EU127" s="141"/>
      <c r="EV127" s="141"/>
      <c r="EW127" s="141"/>
      <c r="EX127" s="141"/>
      <c r="EY127" s="141"/>
      <c r="EZ127" s="141"/>
      <c r="FA127" s="141"/>
      <c r="FB127" s="141"/>
      <c r="FC127" s="141"/>
      <c r="FD127" s="141"/>
      <c r="FE127" s="141"/>
      <c r="FF127" s="141"/>
      <c r="FG127" s="141"/>
      <c r="FH127" s="141"/>
      <c r="FI127" s="141"/>
      <c r="FJ127" s="141"/>
      <c r="FK127" s="141"/>
      <c r="FL127" s="141"/>
      <c r="FM127" s="141"/>
      <c r="FN127" s="141"/>
      <c r="FO127" s="141"/>
      <c r="FP127" s="141"/>
      <c r="FQ127" s="141"/>
      <c r="FR127" s="141"/>
      <c r="FS127" s="141"/>
      <c r="FT127" s="141"/>
      <c r="FU127" s="141"/>
      <c r="FV127" s="141"/>
      <c r="FW127" s="141"/>
      <c r="FX127" s="141"/>
      <c r="FY127" s="141"/>
      <c r="FZ127" s="141"/>
      <c r="GA127" s="141"/>
      <c r="GB127" s="141"/>
      <c r="GC127" s="141"/>
      <c r="GD127" s="141"/>
      <c r="GE127" s="141"/>
      <c r="GF127" s="141"/>
      <c r="GG127" s="141"/>
      <c r="GH127" s="141"/>
      <c r="GI127" s="141"/>
      <c r="GJ127" s="141"/>
      <c r="GK127" s="141"/>
      <c r="GL127" s="141"/>
      <c r="GM127" s="141"/>
      <c r="GN127" s="141"/>
      <c r="GO127" s="141"/>
      <c r="GP127" s="141"/>
      <c r="GQ127" s="141"/>
      <c r="GR127" s="141"/>
      <c r="GS127" s="141"/>
      <c r="GT127" s="141"/>
      <c r="GU127" s="141"/>
      <c r="GV127" s="141"/>
      <c r="GW127" s="141"/>
      <c r="GX127" s="141"/>
      <c r="GY127" s="141"/>
      <c r="GZ127" s="141"/>
      <c r="HA127" s="141"/>
      <c r="HB127" s="141"/>
      <c r="HC127" s="141"/>
      <c r="HD127" s="141"/>
      <c r="HE127" s="141"/>
      <c r="HF127" s="141"/>
      <c r="HG127" s="141"/>
      <c r="HH127" s="141"/>
      <c r="HI127" s="141"/>
      <c r="HJ127" s="141"/>
      <c r="HK127" s="141"/>
      <c r="HL127" s="141"/>
      <c r="HM127" s="141"/>
      <c r="HN127" s="141"/>
      <c r="HO127" s="141"/>
      <c r="HP127" s="141"/>
      <c r="HQ127" s="141"/>
      <c r="HR127" s="141"/>
      <c r="HS127" s="141"/>
      <c r="HT127" s="141"/>
      <c r="HU127" s="141"/>
      <c r="HV127" s="141"/>
      <c r="HW127" s="141"/>
      <c r="HX127" s="141"/>
      <c r="HY127" s="141"/>
      <c r="HZ127" s="141"/>
      <c r="IA127" s="141"/>
      <c r="IB127" s="141"/>
      <c r="IC127" s="141"/>
      <c r="ID127" s="141"/>
      <c r="IE127" s="141"/>
      <c r="IF127" s="141"/>
      <c r="IG127" s="141"/>
      <c r="IH127" s="141"/>
      <c r="II127" s="141"/>
      <c r="IJ127" s="141"/>
      <c r="IK127" s="141"/>
      <c r="IL127" s="141"/>
      <c r="IM127" s="141"/>
      <c r="IN127" s="141"/>
      <c r="IO127" s="141"/>
      <c r="IP127" s="141"/>
      <c r="IQ127" s="141"/>
      <c r="IR127" s="141"/>
      <c r="IS127" s="141"/>
      <c r="IT127" s="141"/>
      <c r="IU127" s="141"/>
      <c r="IV127" s="141"/>
      <c r="IW127" s="141"/>
    </row>
    <row r="128" customFormat="false" ht="12.75" hidden="false" customHeight="false" outlineLevel="0" collapsed="false">
      <c r="A128" s="141" t="n">
        <v>0.479921609586694</v>
      </c>
      <c r="B128" s="155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141"/>
      <c r="BP128" s="141"/>
      <c r="BQ128" s="141"/>
      <c r="BR128" s="141"/>
      <c r="BS128" s="141"/>
      <c r="BT128" s="141"/>
      <c r="BU128" s="141"/>
      <c r="BV128" s="141"/>
      <c r="BW128" s="141"/>
      <c r="BX128" s="141"/>
      <c r="BY128" s="141"/>
      <c r="BZ128" s="141"/>
      <c r="CA128" s="141"/>
      <c r="CB128" s="141"/>
      <c r="CC128" s="141"/>
      <c r="CD128" s="141"/>
      <c r="CE128" s="141"/>
      <c r="CF128" s="141"/>
      <c r="CG128" s="141"/>
      <c r="CH128" s="141"/>
      <c r="CI128" s="141"/>
      <c r="CJ128" s="141"/>
      <c r="CK128" s="141"/>
      <c r="CL128" s="141"/>
      <c r="CM128" s="141"/>
      <c r="CN128" s="141"/>
      <c r="CO128" s="141"/>
      <c r="CP128" s="141"/>
      <c r="CQ128" s="141"/>
      <c r="CR128" s="141"/>
      <c r="CS128" s="141"/>
      <c r="CT128" s="141"/>
      <c r="CU128" s="141"/>
      <c r="CV128" s="141"/>
      <c r="CW128" s="141"/>
      <c r="CX128" s="141"/>
      <c r="CY128" s="141"/>
      <c r="CZ128" s="141"/>
      <c r="DA128" s="141"/>
      <c r="DB128" s="141"/>
      <c r="DC128" s="141"/>
      <c r="DD128" s="141"/>
      <c r="DE128" s="141"/>
      <c r="DF128" s="141"/>
      <c r="DG128" s="141"/>
      <c r="DH128" s="141"/>
      <c r="DI128" s="141"/>
      <c r="DJ128" s="141"/>
      <c r="DK128" s="141"/>
      <c r="DL128" s="141"/>
      <c r="DM128" s="141"/>
      <c r="DN128" s="141"/>
      <c r="DO128" s="141"/>
      <c r="DP128" s="141"/>
      <c r="DQ128" s="141"/>
      <c r="DR128" s="141"/>
      <c r="DS128" s="141"/>
      <c r="DT128" s="141"/>
      <c r="DU128" s="141"/>
      <c r="DV128" s="141"/>
      <c r="DW128" s="141"/>
      <c r="DX128" s="141"/>
      <c r="DY128" s="141"/>
      <c r="DZ128" s="141"/>
      <c r="EA128" s="141"/>
      <c r="EB128" s="141"/>
      <c r="EC128" s="141"/>
      <c r="ED128" s="141"/>
      <c r="EE128" s="141"/>
      <c r="EF128" s="141"/>
      <c r="EG128" s="141"/>
      <c r="EH128" s="141"/>
      <c r="EI128" s="141"/>
      <c r="EJ128" s="141"/>
      <c r="EK128" s="141"/>
      <c r="EL128" s="141"/>
      <c r="EM128" s="141"/>
      <c r="EN128" s="141"/>
      <c r="EO128" s="141"/>
      <c r="EP128" s="141"/>
      <c r="EQ128" s="141"/>
      <c r="ER128" s="141"/>
      <c r="ES128" s="141"/>
      <c r="ET128" s="141"/>
      <c r="EU128" s="141"/>
      <c r="EV128" s="141"/>
      <c r="EW128" s="141"/>
      <c r="EX128" s="141"/>
      <c r="EY128" s="141"/>
      <c r="EZ128" s="141"/>
      <c r="FA128" s="141"/>
      <c r="FB128" s="141"/>
      <c r="FC128" s="141"/>
      <c r="FD128" s="141"/>
      <c r="FE128" s="141"/>
      <c r="FF128" s="141"/>
      <c r="FG128" s="141"/>
      <c r="FH128" s="141"/>
      <c r="FI128" s="141"/>
      <c r="FJ128" s="141"/>
      <c r="FK128" s="141"/>
      <c r="FL128" s="141"/>
      <c r="FM128" s="141"/>
      <c r="FN128" s="141"/>
      <c r="FO128" s="141"/>
      <c r="FP128" s="141"/>
      <c r="FQ128" s="141"/>
      <c r="FR128" s="141"/>
      <c r="FS128" s="141"/>
      <c r="FT128" s="141"/>
      <c r="FU128" s="141"/>
      <c r="FV128" s="141"/>
      <c r="FW128" s="141"/>
      <c r="FX128" s="141"/>
      <c r="FY128" s="141"/>
      <c r="FZ128" s="141"/>
      <c r="GA128" s="141"/>
      <c r="GB128" s="141"/>
      <c r="GC128" s="141"/>
      <c r="GD128" s="141"/>
      <c r="GE128" s="141"/>
      <c r="GF128" s="141"/>
      <c r="GG128" s="141"/>
      <c r="GH128" s="141"/>
      <c r="GI128" s="141"/>
      <c r="GJ128" s="141"/>
      <c r="GK128" s="141"/>
      <c r="GL128" s="141"/>
      <c r="GM128" s="141"/>
      <c r="GN128" s="141"/>
      <c r="GO128" s="141"/>
      <c r="GP128" s="141"/>
      <c r="GQ128" s="141"/>
      <c r="GR128" s="141"/>
      <c r="GS128" s="141"/>
      <c r="GT128" s="141"/>
      <c r="GU128" s="141"/>
      <c r="GV128" s="141"/>
      <c r="GW128" s="141"/>
      <c r="GX128" s="141"/>
      <c r="GY128" s="141"/>
      <c r="GZ128" s="141"/>
      <c r="HA128" s="141"/>
      <c r="HB128" s="141"/>
      <c r="HC128" s="141"/>
      <c r="HD128" s="141"/>
      <c r="HE128" s="141"/>
      <c r="HF128" s="141"/>
      <c r="HG128" s="141"/>
      <c r="HH128" s="141"/>
      <c r="HI128" s="141"/>
      <c r="HJ128" s="141"/>
      <c r="HK128" s="141"/>
      <c r="HL128" s="141"/>
      <c r="HM128" s="141"/>
      <c r="HN128" s="141"/>
      <c r="HO128" s="141"/>
      <c r="HP128" s="141"/>
      <c r="HQ128" s="141"/>
      <c r="HR128" s="141"/>
      <c r="HS128" s="141"/>
      <c r="HT128" s="141"/>
      <c r="HU128" s="141"/>
      <c r="HV128" s="141"/>
      <c r="HW128" s="141"/>
      <c r="HX128" s="141"/>
      <c r="HY128" s="141"/>
      <c r="HZ128" s="141"/>
      <c r="IA128" s="141"/>
      <c r="IB128" s="141"/>
      <c r="IC128" s="141"/>
      <c r="ID128" s="141"/>
      <c r="IE128" s="141"/>
      <c r="IF128" s="141"/>
      <c r="IG128" s="141"/>
      <c r="IH128" s="141"/>
      <c r="II128" s="141"/>
      <c r="IJ128" s="141"/>
      <c r="IK128" s="141"/>
      <c r="IL128" s="141"/>
      <c r="IM128" s="141"/>
      <c r="IN128" s="141"/>
      <c r="IO128" s="141"/>
      <c r="IP128" s="141"/>
      <c r="IQ128" s="141"/>
      <c r="IR128" s="141"/>
      <c r="IS128" s="141"/>
      <c r="IT128" s="141"/>
      <c r="IU128" s="141"/>
      <c r="IV128" s="141"/>
      <c r="IW128" s="141"/>
    </row>
    <row r="129" customFormat="false" ht="12.75" hidden="false" customHeight="false" outlineLevel="0" collapsed="false">
      <c r="A129" s="141" t="n">
        <v>0.477092391299148</v>
      </c>
      <c r="B129" s="155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141"/>
      <c r="BR129" s="141"/>
      <c r="BS129" s="141"/>
      <c r="BT129" s="141"/>
      <c r="BU129" s="141"/>
      <c r="BV129" s="141"/>
      <c r="BW129" s="141"/>
      <c r="BX129" s="141"/>
      <c r="BY129" s="141"/>
      <c r="BZ129" s="141"/>
      <c r="CA129" s="141"/>
      <c r="CB129" s="141"/>
      <c r="CC129" s="141"/>
      <c r="CD129" s="141"/>
      <c r="CE129" s="141"/>
      <c r="CF129" s="141"/>
      <c r="CG129" s="141"/>
      <c r="CH129" s="141"/>
      <c r="CI129" s="141"/>
      <c r="CJ129" s="141"/>
      <c r="CK129" s="141"/>
      <c r="CL129" s="141"/>
      <c r="CM129" s="141"/>
      <c r="CN129" s="141"/>
      <c r="CO129" s="141"/>
      <c r="CP129" s="141"/>
      <c r="CQ129" s="141"/>
      <c r="CR129" s="141"/>
      <c r="CS129" s="141"/>
      <c r="CT129" s="141"/>
      <c r="CU129" s="141"/>
      <c r="CV129" s="141"/>
      <c r="CW129" s="141"/>
      <c r="CX129" s="141"/>
      <c r="CY129" s="141"/>
      <c r="CZ129" s="141"/>
      <c r="DA129" s="141"/>
      <c r="DB129" s="141"/>
      <c r="DC129" s="141"/>
      <c r="DD129" s="141"/>
      <c r="DE129" s="141"/>
      <c r="DF129" s="141"/>
      <c r="DG129" s="141"/>
      <c r="DH129" s="141"/>
      <c r="DI129" s="141"/>
      <c r="DJ129" s="141"/>
      <c r="DK129" s="141"/>
      <c r="DL129" s="141"/>
      <c r="DM129" s="141"/>
      <c r="DN129" s="141"/>
      <c r="DO129" s="141"/>
      <c r="DP129" s="141"/>
      <c r="DQ129" s="141"/>
      <c r="DR129" s="141"/>
      <c r="DS129" s="141"/>
      <c r="DT129" s="141"/>
      <c r="DU129" s="141"/>
      <c r="DV129" s="141"/>
      <c r="DW129" s="141"/>
      <c r="DX129" s="141"/>
      <c r="DY129" s="141"/>
      <c r="DZ129" s="141"/>
      <c r="EA129" s="141"/>
      <c r="EB129" s="141"/>
      <c r="EC129" s="141"/>
      <c r="ED129" s="141"/>
      <c r="EE129" s="141"/>
      <c r="EF129" s="141"/>
      <c r="EG129" s="141"/>
      <c r="EH129" s="141"/>
      <c r="EI129" s="141"/>
      <c r="EJ129" s="141"/>
      <c r="EK129" s="141"/>
      <c r="EL129" s="141"/>
      <c r="EM129" s="141"/>
      <c r="EN129" s="141"/>
      <c r="EO129" s="141"/>
      <c r="EP129" s="141"/>
      <c r="EQ129" s="141"/>
      <c r="ER129" s="141"/>
      <c r="ES129" s="141"/>
      <c r="ET129" s="141"/>
      <c r="EU129" s="141"/>
      <c r="EV129" s="141"/>
      <c r="EW129" s="141"/>
      <c r="EX129" s="141"/>
      <c r="EY129" s="141"/>
      <c r="EZ129" s="141"/>
      <c r="FA129" s="141"/>
      <c r="FB129" s="141"/>
      <c r="FC129" s="141"/>
      <c r="FD129" s="141"/>
      <c r="FE129" s="141"/>
      <c r="FF129" s="141"/>
      <c r="FG129" s="141"/>
      <c r="FH129" s="141"/>
      <c r="FI129" s="141"/>
      <c r="FJ129" s="141"/>
      <c r="FK129" s="141"/>
      <c r="FL129" s="141"/>
      <c r="FM129" s="141"/>
      <c r="FN129" s="141"/>
      <c r="FO129" s="141"/>
      <c r="FP129" s="141"/>
      <c r="FQ129" s="141"/>
      <c r="FR129" s="141"/>
      <c r="FS129" s="141"/>
      <c r="FT129" s="141"/>
      <c r="FU129" s="141"/>
      <c r="FV129" s="141"/>
      <c r="FW129" s="141"/>
      <c r="FX129" s="141"/>
      <c r="FY129" s="141"/>
      <c r="FZ129" s="141"/>
      <c r="GA129" s="141"/>
      <c r="GB129" s="141"/>
      <c r="GC129" s="141"/>
      <c r="GD129" s="141"/>
      <c r="GE129" s="141"/>
      <c r="GF129" s="141"/>
      <c r="GG129" s="141"/>
      <c r="GH129" s="141"/>
      <c r="GI129" s="141"/>
      <c r="GJ129" s="141"/>
      <c r="GK129" s="141"/>
      <c r="GL129" s="141"/>
      <c r="GM129" s="141"/>
      <c r="GN129" s="141"/>
      <c r="GO129" s="141"/>
      <c r="GP129" s="141"/>
      <c r="GQ129" s="141"/>
      <c r="GR129" s="141"/>
      <c r="GS129" s="141"/>
      <c r="GT129" s="141"/>
      <c r="GU129" s="141"/>
      <c r="GV129" s="141"/>
      <c r="GW129" s="141"/>
      <c r="GX129" s="141"/>
      <c r="GY129" s="141"/>
      <c r="GZ129" s="141"/>
      <c r="HA129" s="141"/>
      <c r="HB129" s="141"/>
      <c r="HC129" s="141"/>
      <c r="HD129" s="141"/>
      <c r="HE129" s="141"/>
      <c r="HF129" s="141"/>
      <c r="HG129" s="141"/>
      <c r="HH129" s="141"/>
      <c r="HI129" s="141"/>
      <c r="HJ129" s="141"/>
      <c r="HK129" s="141"/>
      <c r="HL129" s="141"/>
      <c r="HM129" s="141"/>
      <c r="HN129" s="141"/>
      <c r="HO129" s="141"/>
      <c r="HP129" s="141"/>
      <c r="HQ129" s="141"/>
      <c r="HR129" s="141"/>
      <c r="HS129" s="141"/>
      <c r="HT129" s="141"/>
      <c r="HU129" s="141"/>
      <c r="HV129" s="141"/>
      <c r="HW129" s="141"/>
      <c r="HX129" s="141"/>
      <c r="HY129" s="141"/>
      <c r="HZ129" s="141"/>
      <c r="IA129" s="141"/>
      <c r="IB129" s="141"/>
      <c r="IC129" s="141"/>
      <c r="ID129" s="141"/>
      <c r="IE129" s="141"/>
      <c r="IF129" s="141"/>
      <c r="IG129" s="141"/>
      <c r="IH129" s="141"/>
      <c r="II129" s="141"/>
      <c r="IJ129" s="141"/>
      <c r="IK129" s="141"/>
      <c r="IL129" s="141"/>
      <c r="IM129" s="141"/>
      <c r="IN129" s="141"/>
      <c r="IO129" s="141"/>
      <c r="IP129" s="141"/>
      <c r="IQ129" s="141"/>
      <c r="IR129" s="141"/>
      <c r="IS129" s="141"/>
      <c r="IT129" s="141"/>
      <c r="IU129" s="141"/>
      <c r="IV129" s="141"/>
      <c r="IW129" s="141"/>
    </row>
    <row r="130" customFormat="false" ht="12.75" hidden="false" customHeight="false" outlineLevel="0" collapsed="false">
      <c r="A130" s="141" t="n">
        <v>0.47418628478281</v>
      </c>
      <c r="B130" s="155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141"/>
      <c r="BP130" s="141"/>
      <c r="BQ130" s="141"/>
      <c r="BR130" s="141"/>
      <c r="BS130" s="141"/>
      <c r="BT130" s="141"/>
      <c r="BU130" s="141"/>
      <c r="BV130" s="141"/>
      <c r="BW130" s="141"/>
      <c r="BX130" s="141"/>
      <c r="BY130" s="141"/>
      <c r="BZ130" s="141"/>
      <c r="CA130" s="141"/>
      <c r="CB130" s="141"/>
      <c r="CC130" s="141"/>
      <c r="CD130" s="141"/>
      <c r="CE130" s="141"/>
      <c r="CF130" s="141"/>
      <c r="CG130" s="141"/>
      <c r="CH130" s="141"/>
      <c r="CI130" s="141"/>
      <c r="CJ130" s="141"/>
      <c r="CK130" s="141"/>
      <c r="CL130" s="141"/>
      <c r="CM130" s="141"/>
      <c r="CN130" s="141"/>
      <c r="CO130" s="141"/>
      <c r="CP130" s="141"/>
      <c r="CQ130" s="141"/>
      <c r="CR130" s="141"/>
      <c r="CS130" s="141"/>
      <c r="CT130" s="141"/>
      <c r="CU130" s="141"/>
      <c r="CV130" s="141"/>
      <c r="CW130" s="141"/>
      <c r="CX130" s="141"/>
      <c r="CY130" s="141"/>
      <c r="CZ130" s="141"/>
      <c r="DA130" s="141"/>
      <c r="DB130" s="141"/>
      <c r="DC130" s="141"/>
      <c r="DD130" s="141"/>
      <c r="DE130" s="141"/>
      <c r="DF130" s="141"/>
      <c r="DG130" s="141"/>
      <c r="DH130" s="141"/>
      <c r="DI130" s="141"/>
      <c r="DJ130" s="141"/>
      <c r="DK130" s="141"/>
      <c r="DL130" s="141"/>
      <c r="DM130" s="141"/>
      <c r="DN130" s="141"/>
      <c r="DO130" s="141"/>
      <c r="DP130" s="141"/>
      <c r="DQ130" s="141"/>
      <c r="DR130" s="141"/>
      <c r="DS130" s="141"/>
      <c r="DT130" s="141"/>
      <c r="DU130" s="141"/>
      <c r="DV130" s="141"/>
      <c r="DW130" s="141"/>
      <c r="DX130" s="141"/>
      <c r="DY130" s="141"/>
      <c r="DZ130" s="141"/>
      <c r="EA130" s="141"/>
      <c r="EB130" s="141"/>
      <c r="EC130" s="141"/>
      <c r="ED130" s="141"/>
      <c r="EE130" s="141"/>
      <c r="EF130" s="141"/>
      <c r="EG130" s="141"/>
      <c r="EH130" s="141"/>
      <c r="EI130" s="141"/>
      <c r="EJ130" s="141"/>
      <c r="EK130" s="141"/>
      <c r="EL130" s="141"/>
      <c r="EM130" s="141"/>
      <c r="EN130" s="141"/>
      <c r="EO130" s="141"/>
      <c r="EP130" s="141"/>
      <c r="EQ130" s="141"/>
      <c r="ER130" s="141"/>
      <c r="ES130" s="141"/>
      <c r="ET130" s="141"/>
      <c r="EU130" s="141"/>
      <c r="EV130" s="141"/>
      <c r="EW130" s="141"/>
      <c r="EX130" s="141"/>
      <c r="EY130" s="141"/>
      <c r="EZ130" s="141"/>
      <c r="FA130" s="141"/>
      <c r="FB130" s="141"/>
      <c r="FC130" s="141"/>
      <c r="FD130" s="141"/>
      <c r="FE130" s="141"/>
      <c r="FF130" s="141"/>
      <c r="FG130" s="141"/>
      <c r="FH130" s="141"/>
      <c r="FI130" s="141"/>
      <c r="FJ130" s="141"/>
      <c r="FK130" s="141"/>
      <c r="FL130" s="141"/>
      <c r="FM130" s="141"/>
      <c r="FN130" s="141"/>
      <c r="FO130" s="141"/>
      <c r="FP130" s="141"/>
      <c r="FQ130" s="141"/>
      <c r="FR130" s="141"/>
      <c r="FS130" s="141"/>
      <c r="FT130" s="141"/>
      <c r="FU130" s="141"/>
      <c r="FV130" s="141"/>
      <c r="FW130" s="141"/>
      <c r="FX130" s="141"/>
      <c r="FY130" s="141"/>
      <c r="FZ130" s="141"/>
      <c r="GA130" s="141"/>
      <c r="GB130" s="141"/>
      <c r="GC130" s="141"/>
      <c r="GD130" s="141"/>
      <c r="GE130" s="141"/>
      <c r="GF130" s="141"/>
      <c r="GG130" s="141"/>
      <c r="GH130" s="141"/>
      <c r="GI130" s="141"/>
      <c r="GJ130" s="141"/>
      <c r="GK130" s="141"/>
      <c r="GL130" s="141"/>
      <c r="GM130" s="141"/>
      <c r="GN130" s="141"/>
      <c r="GO130" s="141"/>
      <c r="GP130" s="141"/>
      <c r="GQ130" s="141"/>
      <c r="GR130" s="141"/>
      <c r="GS130" s="141"/>
      <c r="GT130" s="141"/>
      <c r="GU130" s="141"/>
      <c r="GV130" s="141"/>
      <c r="GW130" s="141"/>
      <c r="GX130" s="141"/>
      <c r="GY130" s="141"/>
      <c r="GZ130" s="141"/>
      <c r="HA130" s="141"/>
      <c r="HB130" s="141"/>
      <c r="HC130" s="141"/>
      <c r="HD130" s="141"/>
      <c r="HE130" s="141"/>
      <c r="HF130" s="141"/>
      <c r="HG130" s="141"/>
      <c r="HH130" s="141"/>
      <c r="HI130" s="141"/>
      <c r="HJ130" s="141"/>
      <c r="HK130" s="141"/>
      <c r="HL130" s="141"/>
      <c r="HM130" s="141"/>
      <c r="HN130" s="141"/>
      <c r="HO130" s="141"/>
      <c r="HP130" s="141"/>
      <c r="HQ130" s="141"/>
      <c r="HR130" s="141"/>
      <c r="HS130" s="141"/>
      <c r="HT130" s="141"/>
      <c r="HU130" s="141"/>
      <c r="HV130" s="141"/>
      <c r="HW130" s="141"/>
      <c r="HX130" s="141"/>
      <c r="HY130" s="141"/>
      <c r="HZ130" s="141"/>
      <c r="IA130" s="141"/>
      <c r="IB130" s="141"/>
      <c r="IC130" s="141"/>
      <c r="ID130" s="141"/>
      <c r="IE130" s="141"/>
      <c r="IF130" s="141"/>
      <c r="IG130" s="141"/>
      <c r="IH130" s="141"/>
      <c r="II130" s="141"/>
      <c r="IJ130" s="141"/>
      <c r="IK130" s="141"/>
      <c r="IL130" s="141"/>
      <c r="IM130" s="141"/>
      <c r="IN130" s="141"/>
      <c r="IO130" s="141"/>
      <c r="IP130" s="141"/>
      <c r="IQ130" s="141"/>
      <c r="IR130" s="141"/>
      <c r="IS130" s="141"/>
      <c r="IT130" s="141"/>
      <c r="IU130" s="141"/>
      <c r="IV130" s="141"/>
      <c r="IW130" s="141"/>
    </row>
    <row r="131" customFormat="false" ht="12.75" hidden="false" customHeight="false" outlineLevel="0" collapsed="false">
      <c r="A131" s="141" t="n">
        <v>0.471390681477814</v>
      </c>
      <c r="B131" s="155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141"/>
      <c r="BR131" s="141"/>
      <c r="BS131" s="141"/>
      <c r="BT131" s="141"/>
      <c r="BU131" s="141"/>
      <c r="BV131" s="141"/>
      <c r="BW131" s="141"/>
      <c r="BX131" s="141"/>
      <c r="BY131" s="141"/>
      <c r="BZ131" s="141"/>
      <c r="CA131" s="141"/>
      <c r="CB131" s="141"/>
      <c r="CC131" s="141"/>
      <c r="CD131" s="141"/>
      <c r="CE131" s="141"/>
      <c r="CF131" s="141"/>
      <c r="CG131" s="141"/>
      <c r="CH131" s="141"/>
      <c r="CI131" s="141"/>
      <c r="CJ131" s="141"/>
      <c r="CK131" s="141"/>
      <c r="CL131" s="141"/>
      <c r="CM131" s="141"/>
      <c r="CN131" s="141"/>
      <c r="CO131" s="141"/>
      <c r="CP131" s="141"/>
      <c r="CQ131" s="141"/>
      <c r="CR131" s="141"/>
      <c r="CS131" s="141"/>
      <c r="CT131" s="141"/>
      <c r="CU131" s="141"/>
      <c r="CV131" s="141"/>
      <c r="CW131" s="141"/>
      <c r="CX131" s="141"/>
      <c r="CY131" s="141"/>
      <c r="CZ131" s="141"/>
      <c r="DA131" s="141"/>
      <c r="DB131" s="141"/>
      <c r="DC131" s="141"/>
      <c r="DD131" s="141"/>
      <c r="DE131" s="141"/>
      <c r="DF131" s="141"/>
      <c r="DG131" s="141"/>
      <c r="DH131" s="141"/>
      <c r="DI131" s="141"/>
      <c r="DJ131" s="141"/>
      <c r="DK131" s="141"/>
      <c r="DL131" s="141"/>
      <c r="DM131" s="141"/>
      <c r="DN131" s="141"/>
      <c r="DO131" s="141"/>
      <c r="DP131" s="141"/>
      <c r="DQ131" s="141"/>
      <c r="DR131" s="141"/>
      <c r="DS131" s="141"/>
      <c r="DT131" s="141"/>
      <c r="DU131" s="141"/>
      <c r="DV131" s="141"/>
      <c r="DW131" s="141"/>
      <c r="DX131" s="141"/>
      <c r="DY131" s="141"/>
      <c r="DZ131" s="141"/>
      <c r="EA131" s="141"/>
      <c r="EB131" s="141"/>
      <c r="EC131" s="141"/>
      <c r="ED131" s="141"/>
      <c r="EE131" s="141"/>
      <c r="EF131" s="141"/>
      <c r="EG131" s="141"/>
      <c r="EH131" s="141"/>
      <c r="EI131" s="141"/>
      <c r="EJ131" s="141"/>
      <c r="EK131" s="141"/>
      <c r="EL131" s="141"/>
      <c r="EM131" s="141"/>
      <c r="EN131" s="141"/>
      <c r="EO131" s="141"/>
      <c r="EP131" s="141"/>
      <c r="EQ131" s="141"/>
      <c r="ER131" s="141"/>
      <c r="ES131" s="141"/>
      <c r="ET131" s="141"/>
      <c r="EU131" s="141"/>
      <c r="EV131" s="141"/>
      <c r="EW131" s="141"/>
      <c r="EX131" s="141"/>
      <c r="EY131" s="141"/>
      <c r="EZ131" s="141"/>
      <c r="FA131" s="141"/>
      <c r="FB131" s="141"/>
      <c r="FC131" s="141"/>
      <c r="FD131" s="141"/>
      <c r="FE131" s="141"/>
      <c r="FF131" s="141"/>
      <c r="FG131" s="141"/>
      <c r="FH131" s="141"/>
      <c r="FI131" s="141"/>
      <c r="FJ131" s="141"/>
      <c r="FK131" s="141"/>
      <c r="FL131" s="141"/>
      <c r="FM131" s="141"/>
      <c r="FN131" s="141"/>
      <c r="FO131" s="141"/>
      <c r="FP131" s="141"/>
      <c r="FQ131" s="141"/>
      <c r="FR131" s="141"/>
      <c r="FS131" s="141"/>
      <c r="FT131" s="141"/>
      <c r="FU131" s="141"/>
      <c r="FV131" s="141"/>
      <c r="FW131" s="141"/>
      <c r="FX131" s="141"/>
      <c r="FY131" s="141"/>
      <c r="FZ131" s="141"/>
      <c r="GA131" s="141"/>
      <c r="GB131" s="141"/>
      <c r="GC131" s="141"/>
      <c r="GD131" s="141"/>
      <c r="GE131" s="141"/>
      <c r="GF131" s="141"/>
      <c r="GG131" s="141"/>
      <c r="GH131" s="141"/>
      <c r="GI131" s="141"/>
      <c r="GJ131" s="141"/>
      <c r="GK131" s="141"/>
      <c r="GL131" s="141"/>
      <c r="GM131" s="141"/>
      <c r="GN131" s="141"/>
      <c r="GO131" s="141"/>
      <c r="GP131" s="141"/>
      <c r="GQ131" s="141"/>
      <c r="GR131" s="141"/>
      <c r="GS131" s="141"/>
      <c r="GT131" s="141"/>
      <c r="GU131" s="141"/>
      <c r="GV131" s="141"/>
      <c r="GW131" s="141"/>
      <c r="GX131" s="141"/>
      <c r="GY131" s="141"/>
      <c r="GZ131" s="141"/>
      <c r="HA131" s="141"/>
      <c r="HB131" s="141"/>
      <c r="HC131" s="141"/>
      <c r="HD131" s="141"/>
      <c r="HE131" s="141"/>
      <c r="HF131" s="141"/>
      <c r="HG131" s="141"/>
      <c r="HH131" s="141"/>
      <c r="HI131" s="141"/>
      <c r="HJ131" s="141"/>
      <c r="HK131" s="141"/>
      <c r="HL131" s="141"/>
      <c r="HM131" s="141"/>
      <c r="HN131" s="141"/>
      <c r="HO131" s="141"/>
      <c r="HP131" s="141"/>
      <c r="HQ131" s="141"/>
      <c r="HR131" s="141"/>
      <c r="HS131" s="141"/>
      <c r="HT131" s="141"/>
      <c r="HU131" s="141"/>
      <c r="HV131" s="141"/>
      <c r="HW131" s="141"/>
      <c r="HX131" s="141"/>
      <c r="HY131" s="141"/>
      <c r="HZ131" s="141"/>
      <c r="IA131" s="141"/>
      <c r="IB131" s="141"/>
      <c r="IC131" s="141"/>
      <c r="ID131" s="141"/>
      <c r="IE131" s="141"/>
      <c r="IF131" s="141"/>
      <c r="IG131" s="141"/>
      <c r="IH131" s="141"/>
      <c r="II131" s="141"/>
      <c r="IJ131" s="141"/>
      <c r="IK131" s="141"/>
      <c r="IL131" s="141"/>
      <c r="IM131" s="141"/>
      <c r="IN131" s="141"/>
      <c r="IO131" s="141"/>
      <c r="IP131" s="141"/>
      <c r="IQ131" s="141"/>
      <c r="IR131" s="141"/>
      <c r="IS131" s="141"/>
      <c r="IT131" s="141"/>
      <c r="IU131" s="141"/>
      <c r="IV131" s="141"/>
      <c r="IW131" s="141"/>
    </row>
    <row r="132" customFormat="false" ht="12.75" hidden="false" customHeight="false" outlineLevel="0" collapsed="false">
      <c r="A132" s="141" t="n">
        <v>0.468519104700699</v>
      </c>
      <c r="B132" s="155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141"/>
      <c r="BP132" s="141"/>
      <c r="BQ132" s="141"/>
      <c r="BR132" s="141"/>
      <c r="BS132" s="141"/>
      <c r="BT132" s="141"/>
      <c r="BU132" s="141"/>
      <c r="BV132" s="141"/>
      <c r="BW132" s="141"/>
      <c r="BX132" s="141"/>
      <c r="BY132" s="141"/>
      <c r="BZ132" s="141"/>
      <c r="CA132" s="141"/>
      <c r="CB132" s="141"/>
      <c r="CC132" s="141"/>
      <c r="CD132" s="141"/>
      <c r="CE132" s="141"/>
      <c r="CF132" s="141"/>
      <c r="CG132" s="141"/>
      <c r="CH132" s="141"/>
      <c r="CI132" s="141"/>
      <c r="CJ132" s="141"/>
      <c r="CK132" s="141"/>
      <c r="CL132" s="141"/>
      <c r="CM132" s="141"/>
      <c r="CN132" s="141"/>
      <c r="CO132" s="141"/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1"/>
      <c r="DY132" s="141"/>
      <c r="DZ132" s="141"/>
      <c r="EA132" s="141"/>
      <c r="EB132" s="141"/>
      <c r="EC132" s="141"/>
      <c r="ED132" s="141"/>
      <c r="EE132" s="141"/>
      <c r="EF132" s="141"/>
      <c r="EG132" s="141"/>
      <c r="EH132" s="141"/>
      <c r="EI132" s="141"/>
      <c r="EJ132" s="141"/>
      <c r="EK132" s="141"/>
      <c r="EL132" s="141"/>
      <c r="EM132" s="141"/>
      <c r="EN132" s="141"/>
      <c r="EO132" s="141"/>
      <c r="EP132" s="141"/>
      <c r="EQ132" s="141"/>
      <c r="ER132" s="141"/>
      <c r="ES132" s="141"/>
      <c r="ET132" s="141"/>
      <c r="EU132" s="141"/>
      <c r="EV132" s="141"/>
      <c r="EW132" s="141"/>
      <c r="EX132" s="141"/>
      <c r="EY132" s="141"/>
      <c r="EZ132" s="141"/>
      <c r="FA132" s="141"/>
      <c r="FB132" s="141"/>
      <c r="FC132" s="141"/>
      <c r="FD132" s="141"/>
      <c r="FE132" s="141"/>
      <c r="FF132" s="141"/>
      <c r="FG132" s="141"/>
      <c r="FH132" s="141"/>
      <c r="FI132" s="141"/>
      <c r="FJ132" s="141"/>
      <c r="FK132" s="141"/>
      <c r="FL132" s="141"/>
      <c r="FM132" s="141"/>
      <c r="FN132" s="141"/>
      <c r="FO132" s="141"/>
      <c r="FP132" s="141"/>
      <c r="FQ132" s="141"/>
      <c r="FR132" s="141"/>
      <c r="FS132" s="141"/>
      <c r="FT132" s="141"/>
      <c r="FU132" s="141"/>
      <c r="FV132" s="141"/>
      <c r="FW132" s="141"/>
      <c r="FX132" s="141"/>
      <c r="FY132" s="141"/>
      <c r="FZ132" s="141"/>
      <c r="GA132" s="141"/>
      <c r="GB132" s="141"/>
      <c r="GC132" s="141"/>
      <c r="GD132" s="141"/>
      <c r="GE132" s="141"/>
      <c r="GF132" s="141"/>
      <c r="GG132" s="141"/>
      <c r="GH132" s="141"/>
      <c r="GI132" s="141"/>
      <c r="GJ132" s="141"/>
      <c r="GK132" s="141"/>
      <c r="GL132" s="141"/>
      <c r="GM132" s="141"/>
      <c r="GN132" s="141"/>
      <c r="GO132" s="141"/>
      <c r="GP132" s="141"/>
      <c r="GQ132" s="141"/>
      <c r="GR132" s="141"/>
      <c r="GS132" s="141"/>
      <c r="GT132" s="141"/>
      <c r="GU132" s="141"/>
      <c r="GV132" s="141"/>
      <c r="GW132" s="141"/>
      <c r="GX132" s="141"/>
      <c r="GY132" s="141"/>
      <c r="GZ132" s="141"/>
      <c r="HA132" s="141"/>
      <c r="HB132" s="141"/>
      <c r="HC132" s="141"/>
      <c r="HD132" s="141"/>
      <c r="HE132" s="141"/>
      <c r="HF132" s="141"/>
      <c r="HG132" s="141"/>
      <c r="HH132" s="141"/>
      <c r="HI132" s="141"/>
      <c r="HJ132" s="141"/>
      <c r="HK132" s="141"/>
      <c r="HL132" s="141"/>
      <c r="HM132" s="141"/>
      <c r="HN132" s="141"/>
      <c r="HO132" s="141"/>
      <c r="HP132" s="141"/>
      <c r="HQ132" s="141"/>
      <c r="HR132" s="141"/>
      <c r="HS132" s="141"/>
      <c r="HT132" s="141"/>
      <c r="HU132" s="141"/>
      <c r="HV132" s="141"/>
      <c r="HW132" s="141"/>
      <c r="HX132" s="141"/>
      <c r="HY132" s="141"/>
      <c r="HZ132" s="141"/>
      <c r="IA132" s="141"/>
      <c r="IB132" s="141"/>
      <c r="IC132" s="141"/>
      <c r="ID132" s="141"/>
      <c r="IE132" s="141"/>
      <c r="IF132" s="141"/>
      <c r="IG132" s="141"/>
      <c r="IH132" s="141"/>
      <c r="II132" s="141"/>
      <c r="IJ132" s="141"/>
      <c r="IK132" s="141"/>
      <c r="IL132" s="141"/>
      <c r="IM132" s="141"/>
      <c r="IN132" s="141"/>
      <c r="IO132" s="141"/>
      <c r="IP132" s="141"/>
      <c r="IQ132" s="141"/>
      <c r="IR132" s="141"/>
      <c r="IS132" s="141"/>
      <c r="IT132" s="141"/>
      <c r="IU132" s="141"/>
      <c r="IV132" s="141"/>
      <c r="IW132" s="141"/>
    </row>
    <row r="133" customFormat="false" ht="12.75" hidden="false" customHeight="false" outlineLevel="0" collapsed="false">
      <c r="A133" s="141" t="n">
        <v>0.465664919215343</v>
      </c>
      <c r="B133" s="155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141"/>
      <c r="BR133" s="141"/>
      <c r="BS133" s="141"/>
      <c r="BT133" s="141"/>
      <c r="BU133" s="141"/>
      <c r="BV133" s="141"/>
      <c r="BW133" s="141"/>
      <c r="BX133" s="141"/>
      <c r="BY133" s="141"/>
      <c r="BZ133" s="141"/>
      <c r="CA133" s="141"/>
      <c r="CB133" s="141"/>
      <c r="CC133" s="141"/>
      <c r="CD133" s="141"/>
      <c r="CE133" s="141"/>
      <c r="CF133" s="141"/>
      <c r="CG133" s="141"/>
      <c r="CH133" s="141"/>
      <c r="CI133" s="141"/>
      <c r="CJ133" s="141"/>
      <c r="CK133" s="141"/>
      <c r="CL133" s="141"/>
      <c r="CM133" s="141"/>
      <c r="CN133" s="141"/>
      <c r="CO133" s="141"/>
      <c r="CP133" s="141"/>
      <c r="CQ133" s="141"/>
      <c r="CR133" s="141"/>
      <c r="CS133" s="141"/>
      <c r="CT133" s="141"/>
      <c r="CU133" s="141"/>
      <c r="CV133" s="141"/>
      <c r="CW133" s="141"/>
      <c r="CX133" s="141"/>
      <c r="CY133" s="141"/>
      <c r="CZ133" s="141"/>
      <c r="DA133" s="141"/>
      <c r="DB133" s="141"/>
      <c r="DC133" s="141"/>
      <c r="DD133" s="141"/>
      <c r="DE133" s="141"/>
      <c r="DF133" s="141"/>
      <c r="DG133" s="141"/>
      <c r="DH133" s="141"/>
      <c r="DI133" s="141"/>
      <c r="DJ133" s="141"/>
      <c r="DK133" s="141"/>
      <c r="DL133" s="141"/>
      <c r="DM133" s="141"/>
      <c r="DN133" s="141"/>
      <c r="DO133" s="141"/>
      <c r="DP133" s="141"/>
      <c r="DQ133" s="141"/>
      <c r="DR133" s="141"/>
      <c r="DS133" s="141"/>
      <c r="DT133" s="141"/>
      <c r="DU133" s="141"/>
      <c r="DV133" s="141"/>
      <c r="DW133" s="141"/>
      <c r="DX133" s="141"/>
      <c r="DY133" s="141"/>
      <c r="DZ133" s="141"/>
      <c r="EA133" s="141"/>
      <c r="EB133" s="141"/>
      <c r="EC133" s="141"/>
      <c r="ED133" s="141"/>
      <c r="EE133" s="141"/>
      <c r="EF133" s="141"/>
      <c r="EG133" s="141"/>
      <c r="EH133" s="141"/>
      <c r="EI133" s="141"/>
      <c r="EJ133" s="141"/>
      <c r="EK133" s="141"/>
      <c r="EL133" s="141"/>
      <c r="EM133" s="141"/>
      <c r="EN133" s="141"/>
      <c r="EO133" s="141"/>
      <c r="EP133" s="141"/>
      <c r="EQ133" s="141"/>
      <c r="ER133" s="141"/>
      <c r="ES133" s="141"/>
      <c r="ET133" s="141"/>
      <c r="EU133" s="141"/>
      <c r="EV133" s="141"/>
      <c r="EW133" s="141"/>
      <c r="EX133" s="141"/>
      <c r="EY133" s="141"/>
      <c r="EZ133" s="141"/>
      <c r="FA133" s="141"/>
      <c r="FB133" s="141"/>
      <c r="FC133" s="141"/>
      <c r="FD133" s="141"/>
      <c r="FE133" s="141"/>
      <c r="FF133" s="141"/>
      <c r="FG133" s="141"/>
      <c r="FH133" s="141"/>
      <c r="FI133" s="141"/>
      <c r="FJ133" s="141"/>
      <c r="FK133" s="141"/>
      <c r="FL133" s="141"/>
      <c r="FM133" s="141"/>
      <c r="FN133" s="141"/>
      <c r="FO133" s="141"/>
      <c r="FP133" s="141"/>
      <c r="FQ133" s="141"/>
      <c r="FR133" s="141"/>
      <c r="FS133" s="141"/>
      <c r="FT133" s="141"/>
      <c r="FU133" s="141"/>
      <c r="FV133" s="141"/>
      <c r="FW133" s="141"/>
      <c r="FX133" s="141"/>
      <c r="FY133" s="141"/>
      <c r="FZ133" s="141"/>
      <c r="GA133" s="141"/>
      <c r="GB133" s="141"/>
      <c r="GC133" s="141"/>
      <c r="GD133" s="141"/>
      <c r="GE133" s="141"/>
      <c r="GF133" s="141"/>
      <c r="GG133" s="141"/>
      <c r="GH133" s="141"/>
      <c r="GI133" s="141"/>
      <c r="GJ133" s="141"/>
      <c r="GK133" s="141"/>
      <c r="GL133" s="141"/>
      <c r="GM133" s="141"/>
      <c r="GN133" s="141"/>
      <c r="GO133" s="141"/>
      <c r="GP133" s="141"/>
      <c r="GQ133" s="141"/>
      <c r="GR133" s="141"/>
      <c r="GS133" s="141"/>
      <c r="GT133" s="141"/>
      <c r="GU133" s="141"/>
      <c r="GV133" s="141"/>
      <c r="GW133" s="141"/>
      <c r="GX133" s="141"/>
      <c r="GY133" s="141"/>
      <c r="GZ133" s="141"/>
      <c r="HA133" s="141"/>
      <c r="HB133" s="141"/>
      <c r="HC133" s="141"/>
      <c r="HD133" s="141"/>
      <c r="HE133" s="141"/>
      <c r="HF133" s="141"/>
      <c r="HG133" s="141"/>
      <c r="HH133" s="141"/>
      <c r="HI133" s="141"/>
      <c r="HJ133" s="141"/>
      <c r="HK133" s="141"/>
      <c r="HL133" s="141"/>
      <c r="HM133" s="141"/>
      <c r="HN133" s="141"/>
      <c r="HO133" s="141"/>
      <c r="HP133" s="141"/>
      <c r="HQ133" s="141"/>
      <c r="HR133" s="141"/>
      <c r="HS133" s="141"/>
      <c r="HT133" s="141"/>
      <c r="HU133" s="141"/>
      <c r="HV133" s="141"/>
      <c r="HW133" s="141"/>
      <c r="HX133" s="141"/>
      <c r="HY133" s="141"/>
      <c r="HZ133" s="141"/>
      <c r="IA133" s="141"/>
      <c r="IB133" s="141"/>
      <c r="IC133" s="141"/>
      <c r="ID133" s="141"/>
      <c r="IE133" s="141"/>
      <c r="IF133" s="141"/>
      <c r="IG133" s="141"/>
      <c r="IH133" s="141"/>
      <c r="II133" s="141"/>
      <c r="IJ133" s="141"/>
      <c r="IK133" s="141"/>
      <c r="IL133" s="141"/>
      <c r="IM133" s="141"/>
      <c r="IN133" s="141"/>
      <c r="IO133" s="141"/>
      <c r="IP133" s="141"/>
      <c r="IQ133" s="141"/>
      <c r="IR133" s="141"/>
      <c r="IS133" s="141"/>
      <c r="IT133" s="141"/>
      <c r="IU133" s="141"/>
      <c r="IV133" s="141"/>
      <c r="IW133" s="141"/>
    </row>
    <row r="134" customFormat="false" ht="12.75" hidden="false" customHeight="false" outlineLevel="0" collapsed="false">
      <c r="A134" s="141" t="n">
        <v>0.463101806308635</v>
      </c>
      <c r="B134" s="155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141"/>
      <c r="BR134" s="141"/>
      <c r="BS134" s="141"/>
      <c r="BT134" s="141"/>
      <c r="BU134" s="141"/>
      <c r="BV134" s="141"/>
      <c r="BW134" s="141"/>
      <c r="BX134" s="141"/>
      <c r="BY134" s="141"/>
      <c r="BZ134" s="141"/>
      <c r="CA134" s="141"/>
      <c r="CB134" s="141"/>
      <c r="CC134" s="141"/>
      <c r="CD134" s="141"/>
      <c r="CE134" s="141"/>
      <c r="CF134" s="141"/>
      <c r="CG134" s="141"/>
      <c r="CH134" s="141"/>
      <c r="CI134" s="141"/>
      <c r="CJ134" s="141"/>
      <c r="CK134" s="141"/>
      <c r="CL134" s="141"/>
      <c r="CM134" s="141"/>
      <c r="CN134" s="141"/>
      <c r="CO134" s="141"/>
      <c r="CP134" s="141"/>
      <c r="CQ134" s="141"/>
      <c r="CR134" s="141"/>
      <c r="CS134" s="141"/>
      <c r="CT134" s="141"/>
      <c r="CU134" s="141"/>
      <c r="CV134" s="141"/>
      <c r="CW134" s="141"/>
      <c r="CX134" s="141"/>
      <c r="CY134" s="141"/>
      <c r="CZ134" s="141"/>
      <c r="DA134" s="141"/>
      <c r="DB134" s="141"/>
      <c r="DC134" s="141"/>
      <c r="DD134" s="141"/>
      <c r="DE134" s="141"/>
      <c r="DF134" s="141"/>
      <c r="DG134" s="141"/>
      <c r="DH134" s="141"/>
      <c r="DI134" s="141"/>
      <c r="DJ134" s="141"/>
      <c r="DK134" s="141"/>
      <c r="DL134" s="141"/>
      <c r="DM134" s="141"/>
      <c r="DN134" s="141"/>
      <c r="DO134" s="141"/>
      <c r="DP134" s="141"/>
      <c r="DQ134" s="141"/>
      <c r="DR134" s="141"/>
      <c r="DS134" s="141"/>
      <c r="DT134" s="141"/>
      <c r="DU134" s="141"/>
      <c r="DV134" s="141"/>
      <c r="DW134" s="141"/>
      <c r="DX134" s="141"/>
      <c r="DY134" s="141"/>
      <c r="DZ134" s="141"/>
      <c r="EA134" s="141"/>
      <c r="EB134" s="141"/>
      <c r="EC134" s="141"/>
      <c r="ED134" s="141"/>
      <c r="EE134" s="141"/>
      <c r="EF134" s="141"/>
      <c r="EG134" s="141"/>
      <c r="EH134" s="141"/>
      <c r="EI134" s="141"/>
      <c r="EJ134" s="141"/>
      <c r="EK134" s="141"/>
      <c r="EL134" s="141"/>
      <c r="EM134" s="141"/>
      <c r="EN134" s="141"/>
      <c r="EO134" s="141"/>
      <c r="EP134" s="141"/>
      <c r="EQ134" s="141"/>
      <c r="ER134" s="141"/>
      <c r="ES134" s="141"/>
      <c r="ET134" s="141"/>
      <c r="EU134" s="141"/>
      <c r="EV134" s="141"/>
      <c r="EW134" s="141"/>
      <c r="EX134" s="141"/>
      <c r="EY134" s="141"/>
      <c r="EZ134" s="141"/>
      <c r="FA134" s="141"/>
      <c r="FB134" s="141"/>
      <c r="FC134" s="141"/>
      <c r="FD134" s="141"/>
      <c r="FE134" s="141"/>
      <c r="FF134" s="141"/>
      <c r="FG134" s="141"/>
      <c r="FH134" s="141"/>
      <c r="FI134" s="141"/>
      <c r="FJ134" s="141"/>
      <c r="FK134" s="141"/>
      <c r="FL134" s="141"/>
      <c r="FM134" s="141"/>
      <c r="FN134" s="141"/>
      <c r="FO134" s="141"/>
      <c r="FP134" s="141"/>
      <c r="FQ134" s="141"/>
      <c r="FR134" s="141"/>
      <c r="FS134" s="141"/>
      <c r="FT134" s="141"/>
      <c r="FU134" s="141"/>
      <c r="FV134" s="141"/>
      <c r="FW134" s="141"/>
      <c r="FX134" s="141"/>
      <c r="FY134" s="141"/>
      <c r="FZ134" s="141"/>
      <c r="GA134" s="141"/>
      <c r="GB134" s="141"/>
      <c r="GC134" s="141"/>
      <c r="GD134" s="141"/>
      <c r="GE134" s="141"/>
      <c r="GF134" s="141"/>
      <c r="GG134" s="141"/>
      <c r="GH134" s="141"/>
      <c r="GI134" s="141"/>
      <c r="GJ134" s="141"/>
      <c r="GK134" s="141"/>
      <c r="GL134" s="141"/>
      <c r="GM134" s="141"/>
      <c r="GN134" s="141"/>
      <c r="GO134" s="141"/>
      <c r="GP134" s="141"/>
      <c r="GQ134" s="141"/>
      <c r="GR134" s="141"/>
      <c r="GS134" s="141"/>
      <c r="GT134" s="141"/>
      <c r="GU134" s="141"/>
      <c r="GV134" s="141"/>
      <c r="GW134" s="141"/>
      <c r="GX134" s="141"/>
      <c r="GY134" s="141"/>
      <c r="GZ134" s="141"/>
      <c r="HA134" s="141"/>
      <c r="HB134" s="141"/>
      <c r="HC134" s="141"/>
      <c r="HD134" s="141"/>
      <c r="HE134" s="141"/>
      <c r="HF134" s="141"/>
      <c r="HG134" s="141"/>
      <c r="HH134" s="141"/>
      <c r="HI134" s="141"/>
      <c r="HJ134" s="141"/>
      <c r="HK134" s="141"/>
      <c r="HL134" s="141"/>
      <c r="HM134" s="141"/>
      <c r="HN134" s="141"/>
      <c r="HO134" s="141"/>
      <c r="HP134" s="141"/>
      <c r="HQ134" s="141"/>
      <c r="HR134" s="141"/>
      <c r="HS134" s="141"/>
      <c r="HT134" s="141"/>
      <c r="HU134" s="141"/>
      <c r="HV134" s="141"/>
      <c r="HW134" s="141"/>
      <c r="HX134" s="141"/>
      <c r="HY134" s="141"/>
      <c r="HZ134" s="141"/>
      <c r="IA134" s="141"/>
      <c r="IB134" s="141"/>
      <c r="IC134" s="141"/>
      <c r="ID134" s="141"/>
      <c r="IE134" s="141"/>
      <c r="IF134" s="141"/>
      <c r="IG134" s="141"/>
      <c r="IH134" s="141"/>
      <c r="II134" s="141"/>
      <c r="IJ134" s="141"/>
      <c r="IK134" s="141"/>
      <c r="IL134" s="141"/>
      <c r="IM134" s="141"/>
      <c r="IN134" s="141"/>
      <c r="IO134" s="141"/>
      <c r="IP134" s="141"/>
      <c r="IQ134" s="141"/>
      <c r="IR134" s="141"/>
      <c r="IS134" s="141"/>
      <c r="IT134" s="141"/>
      <c r="IU134" s="141"/>
      <c r="IV134" s="141"/>
      <c r="IW134" s="141"/>
    </row>
    <row r="135" customFormat="false" ht="12.75" hidden="false" customHeight="false" outlineLevel="0" collapsed="false">
      <c r="A135" s="141" t="n">
        <v>0.460280431624734</v>
      </c>
      <c r="B135" s="155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141"/>
      <c r="BP135" s="141"/>
      <c r="BQ135" s="141"/>
      <c r="BR135" s="141"/>
      <c r="BS135" s="141"/>
      <c r="BT135" s="141"/>
      <c r="BU135" s="141"/>
      <c r="BV135" s="141"/>
      <c r="BW135" s="141"/>
      <c r="BX135" s="141"/>
      <c r="BY135" s="141"/>
      <c r="BZ135" s="141"/>
      <c r="CA135" s="141"/>
      <c r="CB135" s="141"/>
      <c r="CC135" s="141"/>
      <c r="CD135" s="141"/>
      <c r="CE135" s="141"/>
      <c r="CF135" s="141"/>
      <c r="CG135" s="141"/>
      <c r="CH135" s="141"/>
      <c r="CI135" s="141"/>
      <c r="CJ135" s="141"/>
      <c r="CK135" s="141"/>
      <c r="CL135" s="141"/>
      <c r="CM135" s="141"/>
      <c r="CN135" s="141"/>
      <c r="CO135" s="141"/>
      <c r="CP135" s="141"/>
      <c r="CQ135" s="141"/>
      <c r="CR135" s="141"/>
      <c r="CS135" s="141"/>
      <c r="CT135" s="141"/>
      <c r="CU135" s="141"/>
      <c r="CV135" s="141"/>
      <c r="CW135" s="141"/>
      <c r="CX135" s="141"/>
      <c r="CY135" s="141"/>
      <c r="CZ135" s="141"/>
      <c r="DA135" s="141"/>
      <c r="DB135" s="141"/>
      <c r="DC135" s="141"/>
      <c r="DD135" s="141"/>
      <c r="DE135" s="141"/>
      <c r="DF135" s="141"/>
      <c r="DG135" s="141"/>
      <c r="DH135" s="141"/>
      <c r="DI135" s="141"/>
      <c r="DJ135" s="141"/>
      <c r="DK135" s="141"/>
      <c r="DL135" s="141"/>
      <c r="DM135" s="141"/>
      <c r="DN135" s="141"/>
      <c r="DO135" s="141"/>
      <c r="DP135" s="141"/>
      <c r="DQ135" s="141"/>
      <c r="DR135" s="141"/>
      <c r="DS135" s="141"/>
      <c r="DT135" s="141"/>
      <c r="DU135" s="141"/>
      <c r="DV135" s="141"/>
      <c r="DW135" s="141"/>
      <c r="DX135" s="141"/>
      <c r="DY135" s="141"/>
      <c r="DZ135" s="141"/>
      <c r="EA135" s="141"/>
      <c r="EB135" s="141"/>
      <c r="EC135" s="141"/>
      <c r="ED135" s="141"/>
      <c r="EE135" s="141"/>
      <c r="EF135" s="141"/>
      <c r="EG135" s="141"/>
      <c r="EH135" s="141"/>
      <c r="EI135" s="141"/>
      <c r="EJ135" s="141"/>
      <c r="EK135" s="141"/>
      <c r="EL135" s="141"/>
      <c r="EM135" s="141"/>
      <c r="EN135" s="141"/>
      <c r="EO135" s="141"/>
      <c r="EP135" s="141"/>
      <c r="EQ135" s="141"/>
      <c r="ER135" s="141"/>
      <c r="ES135" s="141"/>
      <c r="ET135" s="141"/>
      <c r="EU135" s="141"/>
      <c r="EV135" s="141"/>
      <c r="EW135" s="141"/>
      <c r="EX135" s="141"/>
      <c r="EY135" s="141"/>
      <c r="EZ135" s="141"/>
      <c r="FA135" s="141"/>
      <c r="FB135" s="141"/>
      <c r="FC135" s="141"/>
      <c r="FD135" s="141"/>
      <c r="FE135" s="141"/>
      <c r="FF135" s="141"/>
      <c r="FG135" s="141"/>
      <c r="FH135" s="141"/>
      <c r="FI135" s="141"/>
      <c r="FJ135" s="141"/>
      <c r="FK135" s="141"/>
      <c r="FL135" s="141"/>
      <c r="FM135" s="141"/>
      <c r="FN135" s="141"/>
      <c r="FO135" s="141"/>
      <c r="FP135" s="141"/>
      <c r="FQ135" s="141"/>
      <c r="FR135" s="141"/>
      <c r="FS135" s="141"/>
      <c r="FT135" s="141"/>
      <c r="FU135" s="141"/>
      <c r="FV135" s="141"/>
      <c r="FW135" s="141"/>
      <c r="FX135" s="141"/>
      <c r="FY135" s="141"/>
      <c r="FZ135" s="141"/>
      <c r="GA135" s="141"/>
      <c r="GB135" s="141"/>
      <c r="GC135" s="141"/>
      <c r="GD135" s="141"/>
      <c r="GE135" s="141"/>
      <c r="GF135" s="141"/>
      <c r="GG135" s="141"/>
      <c r="GH135" s="141"/>
      <c r="GI135" s="141"/>
      <c r="GJ135" s="141"/>
      <c r="GK135" s="141"/>
      <c r="GL135" s="141"/>
      <c r="GM135" s="141"/>
      <c r="GN135" s="141"/>
      <c r="GO135" s="141"/>
      <c r="GP135" s="141"/>
      <c r="GQ135" s="141"/>
      <c r="GR135" s="141"/>
      <c r="GS135" s="141"/>
      <c r="GT135" s="141"/>
      <c r="GU135" s="141"/>
      <c r="GV135" s="141"/>
      <c r="GW135" s="141"/>
      <c r="GX135" s="141"/>
      <c r="GY135" s="141"/>
      <c r="GZ135" s="141"/>
      <c r="HA135" s="141"/>
      <c r="HB135" s="141"/>
      <c r="HC135" s="141"/>
      <c r="HD135" s="141"/>
      <c r="HE135" s="141"/>
      <c r="HF135" s="141"/>
      <c r="HG135" s="141"/>
      <c r="HH135" s="141"/>
      <c r="HI135" s="141"/>
      <c r="HJ135" s="141"/>
      <c r="HK135" s="141"/>
      <c r="HL135" s="141"/>
      <c r="HM135" s="141"/>
      <c r="HN135" s="141"/>
      <c r="HO135" s="141"/>
      <c r="HP135" s="141"/>
      <c r="HQ135" s="141"/>
      <c r="HR135" s="141"/>
      <c r="HS135" s="141"/>
      <c r="HT135" s="141"/>
      <c r="HU135" s="141"/>
      <c r="HV135" s="141"/>
      <c r="HW135" s="141"/>
      <c r="HX135" s="141"/>
      <c r="HY135" s="141"/>
      <c r="HZ135" s="141"/>
      <c r="IA135" s="141"/>
      <c r="IB135" s="141"/>
      <c r="IC135" s="141"/>
      <c r="ID135" s="141"/>
      <c r="IE135" s="141"/>
      <c r="IF135" s="141"/>
      <c r="IG135" s="141"/>
      <c r="IH135" s="141"/>
      <c r="II135" s="141"/>
      <c r="IJ135" s="141"/>
      <c r="IK135" s="141"/>
      <c r="IL135" s="141"/>
      <c r="IM135" s="141"/>
      <c r="IN135" s="141"/>
      <c r="IO135" s="141"/>
      <c r="IP135" s="141"/>
      <c r="IQ135" s="141"/>
      <c r="IR135" s="141"/>
      <c r="IS135" s="141"/>
      <c r="IT135" s="141"/>
      <c r="IU135" s="141"/>
      <c r="IV135" s="141"/>
      <c r="IW135" s="141"/>
    </row>
    <row r="136" customFormat="false" ht="12.75" hidden="false" customHeight="false" outlineLevel="0" collapsed="false">
      <c r="A136" s="141" t="n">
        <v>0.457566341120714</v>
      </c>
      <c r="B136" s="155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  <c r="BN136" s="141"/>
      <c r="BO136" s="141"/>
      <c r="BP136" s="141"/>
      <c r="BQ136" s="141"/>
      <c r="BR136" s="141"/>
      <c r="BS136" s="141"/>
      <c r="BT136" s="141"/>
      <c r="BU136" s="141"/>
      <c r="BV136" s="141"/>
      <c r="BW136" s="141"/>
      <c r="BX136" s="141"/>
      <c r="BY136" s="141"/>
      <c r="BZ136" s="141"/>
      <c r="CA136" s="141"/>
      <c r="CB136" s="141"/>
      <c r="CC136" s="141"/>
      <c r="CD136" s="141"/>
      <c r="CE136" s="141"/>
      <c r="CF136" s="141"/>
      <c r="CG136" s="141"/>
      <c r="CH136" s="141"/>
      <c r="CI136" s="141"/>
      <c r="CJ136" s="141"/>
      <c r="CK136" s="141"/>
      <c r="CL136" s="141"/>
      <c r="CM136" s="141"/>
      <c r="CN136" s="141"/>
      <c r="CO136" s="141"/>
      <c r="CP136" s="141"/>
      <c r="CQ136" s="141"/>
      <c r="CR136" s="141"/>
      <c r="CS136" s="141"/>
      <c r="CT136" s="141"/>
      <c r="CU136" s="141"/>
      <c r="CV136" s="141"/>
      <c r="CW136" s="141"/>
      <c r="CX136" s="141"/>
      <c r="CY136" s="141"/>
      <c r="CZ136" s="141"/>
      <c r="DA136" s="141"/>
      <c r="DB136" s="141"/>
      <c r="DC136" s="141"/>
      <c r="DD136" s="141"/>
      <c r="DE136" s="141"/>
      <c r="DF136" s="141"/>
      <c r="DG136" s="141"/>
      <c r="DH136" s="141"/>
      <c r="DI136" s="141"/>
      <c r="DJ136" s="141"/>
      <c r="DK136" s="141"/>
      <c r="DL136" s="141"/>
      <c r="DM136" s="141"/>
      <c r="DN136" s="141"/>
      <c r="DO136" s="141"/>
      <c r="DP136" s="141"/>
      <c r="DQ136" s="141"/>
      <c r="DR136" s="141"/>
      <c r="DS136" s="141"/>
      <c r="DT136" s="141"/>
      <c r="DU136" s="141"/>
      <c r="DV136" s="141"/>
      <c r="DW136" s="141"/>
      <c r="DX136" s="141"/>
      <c r="DY136" s="141"/>
      <c r="DZ136" s="141"/>
      <c r="EA136" s="141"/>
      <c r="EB136" s="141"/>
      <c r="EC136" s="141"/>
      <c r="ED136" s="141"/>
      <c r="EE136" s="141"/>
      <c r="EF136" s="141"/>
      <c r="EG136" s="141"/>
      <c r="EH136" s="141"/>
      <c r="EI136" s="141"/>
      <c r="EJ136" s="141"/>
      <c r="EK136" s="141"/>
      <c r="EL136" s="141"/>
      <c r="EM136" s="141"/>
      <c r="EN136" s="141"/>
      <c r="EO136" s="141"/>
      <c r="EP136" s="141"/>
      <c r="EQ136" s="141"/>
      <c r="ER136" s="141"/>
      <c r="ES136" s="141"/>
      <c r="ET136" s="141"/>
      <c r="EU136" s="141"/>
      <c r="EV136" s="141"/>
      <c r="EW136" s="141"/>
      <c r="EX136" s="141"/>
      <c r="EY136" s="141"/>
      <c r="EZ136" s="141"/>
      <c r="FA136" s="141"/>
      <c r="FB136" s="141"/>
      <c r="FC136" s="141"/>
      <c r="FD136" s="141"/>
      <c r="FE136" s="141"/>
      <c r="FF136" s="141"/>
      <c r="FG136" s="141"/>
      <c r="FH136" s="141"/>
      <c r="FI136" s="141"/>
      <c r="FJ136" s="141"/>
      <c r="FK136" s="141"/>
      <c r="FL136" s="141"/>
      <c r="FM136" s="141"/>
      <c r="FN136" s="141"/>
      <c r="FO136" s="141"/>
      <c r="FP136" s="141"/>
      <c r="FQ136" s="141"/>
      <c r="FR136" s="141"/>
      <c r="FS136" s="141"/>
      <c r="FT136" s="141"/>
      <c r="FU136" s="141"/>
      <c r="FV136" s="141"/>
      <c r="FW136" s="141"/>
      <c r="FX136" s="141"/>
      <c r="FY136" s="141"/>
      <c r="FZ136" s="141"/>
      <c r="GA136" s="141"/>
      <c r="GB136" s="141"/>
      <c r="GC136" s="141"/>
      <c r="GD136" s="141"/>
      <c r="GE136" s="141"/>
      <c r="GF136" s="141"/>
      <c r="GG136" s="141"/>
      <c r="GH136" s="141"/>
      <c r="GI136" s="141"/>
      <c r="GJ136" s="141"/>
      <c r="GK136" s="141"/>
      <c r="GL136" s="141"/>
      <c r="GM136" s="141"/>
      <c r="GN136" s="141"/>
      <c r="GO136" s="141"/>
      <c r="GP136" s="141"/>
      <c r="GQ136" s="141"/>
      <c r="GR136" s="141"/>
      <c r="GS136" s="141"/>
      <c r="GT136" s="141"/>
      <c r="GU136" s="141"/>
      <c r="GV136" s="141"/>
      <c r="GW136" s="141"/>
      <c r="GX136" s="141"/>
      <c r="GY136" s="141"/>
      <c r="GZ136" s="141"/>
      <c r="HA136" s="141"/>
      <c r="HB136" s="141"/>
      <c r="HC136" s="141"/>
      <c r="HD136" s="141"/>
      <c r="HE136" s="141"/>
      <c r="HF136" s="141"/>
      <c r="HG136" s="141"/>
      <c r="HH136" s="141"/>
      <c r="HI136" s="141"/>
      <c r="HJ136" s="141"/>
      <c r="HK136" s="141"/>
      <c r="HL136" s="141"/>
      <c r="HM136" s="141"/>
      <c r="HN136" s="141"/>
      <c r="HO136" s="141"/>
      <c r="HP136" s="141"/>
      <c r="HQ136" s="141"/>
      <c r="HR136" s="141"/>
      <c r="HS136" s="141"/>
      <c r="HT136" s="141"/>
      <c r="HU136" s="141"/>
      <c r="HV136" s="141"/>
      <c r="HW136" s="141"/>
      <c r="HX136" s="141"/>
      <c r="HY136" s="141"/>
      <c r="HZ136" s="141"/>
      <c r="IA136" s="141"/>
      <c r="IB136" s="141"/>
      <c r="IC136" s="141"/>
      <c r="ID136" s="141"/>
      <c r="IE136" s="141"/>
      <c r="IF136" s="141"/>
      <c r="IG136" s="141"/>
      <c r="IH136" s="141"/>
      <c r="II136" s="141"/>
      <c r="IJ136" s="141"/>
      <c r="IK136" s="141"/>
      <c r="IL136" s="141"/>
      <c r="IM136" s="141"/>
      <c r="IN136" s="141"/>
      <c r="IO136" s="141"/>
      <c r="IP136" s="141"/>
      <c r="IQ136" s="141"/>
      <c r="IR136" s="141"/>
      <c r="IS136" s="141"/>
      <c r="IT136" s="141"/>
      <c r="IU136" s="141"/>
      <c r="IV136" s="141"/>
      <c r="IW136" s="141"/>
    </row>
    <row r="137" customFormat="false" ht="12.75" hidden="false" customHeight="false" outlineLevel="0" collapsed="false">
      <c r="A137" s="141" t="n">
        <v>0.454778495271397</v>
      </c>
      <c r="B137" s="155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141"/>
      <c r="BP137" s="141"/>
      <c r="BQ137" s="141"/>
      <c r="BR137" s="141"/>
      <c r="BS137" s="141"/>
      <c r="BT137" s="141"/>
      <c r="BU137" s="141"/>
      <c r="BV137" s="141"/>
      <c r="BW137" s="141"/>
      <c r="BX137" s="141"/>
      <c r="BY137" s="141"/>
      <c r="BZ137" s="141"/>
      <c r="CA137" s="141"/>
      <c r="CB137" s="141"/>
      <c r="CC137" s="141"/>
      <c r="CD137" s="141"/>
      <c r="CE137" s="141"/>
      <c r="CF137" s="141"/>
      <c r="CG137" s="141"/>
      <c r="CH137" s="141"/>
      <c r="CI137" s="141"/>
      <c r="CJ137" s="141"/>
      <c r="CK137" s="141"/>
      <c r="CL137" s="141"/>
      <c r="CM137" s="141"/>
      <c r="CN137" s="141"/>
      <c r="CO137" s="141"/>
      <c r="CP137" s="141"/>
      <c r="CQ137" s="141"/>
      <c r="CR137" s="141"/>
      <c r="CS137" s="141"/>
      <c r="CT137" s="141"/>
      <c r="CU137" s="141"/>
      <c r="CV137" s="141"/>
      <c r="CW137" s="141"/>
      <c r="CX137" s="141"/>
      <c r="CY137" s="141"/>
      <c r="CZ137" s="141"/>
      <c r="DA137" s="141"/>
      <c r="DB137" s="141"/>
      <c r="DC137" s="141"/>
      <c r="DD137" s="141"/>
      <c r="DE137" s="141"/>
      <c r="DF137" s="141"/>
      <c r="DG137" s="141"/>
      <c r="DH137" s="141"/>
      <c r="DI137" s="141"/>
      <c r="DJ137" s="141"/>
      <c r="DK137" s="141"/>
      <c r="DL137" s="141"/>
      <c r="DM137" s="141"/>
      <c r="DN137" s="141"/>
      <c r="DO137" s="141"/>
      <c r="DP137" s="141"/>
      <c r="DQ137" s="141"/>
      <c r="DR137" s="141"/>
      <c r="DS137" s="141"/>
      <c r="DT137" s="141"/>
      <c r="DU137" s="141"/>
      <c r="DV137" s="141"/>
      <c r="DW137" s="141"/>
      <c r="DX137" s="141"/>
      <c r="DY137" s="141"/>
      <c r="DZ137" s="141"/>
      <c r="EA137" s="141"/>
      <c r="EB137" s="141"/>
      <c r="EC137" s="141"/>
      <c r="ED137" s="141"/>
      <c r="EE137" s="141"/>
      <c r="EF137" s="141"/>
      <c r="EG137" s="141"/>
      <c r="EH137" s="141"/>
      <c r="EI137" s="141"/>
      <c r="EJ137" s="141"/>
      <c r="EK137" s="141"/>
      <c r="EL137" s="141"/>
      <c r="EM137" s="141"/>
      <c r="EN137" s="141"/>
      <c r="EO137" s="141"/>
      <c r="EP137" s="141"/>
      <c r="EQ137" s="141"/>
      <c r="ER137" s="141"/>
      <c r="ES137" s="141"/>
      <c r="ET137" s="141"/>
      <c r="EU137" s="141"/>
      <c r="EV137" s="141"/>
      <c r="EW137" s="141"/>
      <c r="EX137" s="141"/>
      <c r="EY137" s="141"/>
      <c r="EZ137" s="141"/>
      <c r="FA137" s="141"/>
      <c r="FB137" s="141"/>
      <c r="FC137" s="141"/>
      <c r="FD137" s="141"/>
      <c r="FE137" s="141"/>
      <c r="FF137" s="141"/>
      <c r="FG137" s="141"/>
      <c r="FH137" s="141"/>
      <c r="FI137" s="141"/>
      <c r="FJ137" s="141"/>
      <c r="FK137" s="141"/>
      <c r="FL137" s="141"/>
      <c r="FM137" s="141"/>
      <c r="FN137" s="141"/>
      <c r="FO137" s="141"/>
      <c r="FP137" s="141"/>
      <c r="FQ137" s="141"/>
      <c r="FR137" s="141"/>
      <c r="FS137" s="141"/>
      <c r="FT137" s="141"/>
      <c r="FU137" s="141"/>
      <c r="FV137" s="141"/>
      <c r="FW137" s="141"/>
      <c r="FX137" s="141"/>
      <c r="FY137" s="141"/>
      <c r="FZ137" s="141"/>
      <c r="GA137" s="141"/>
      <c r="GB137" s="141"/>
      <c r="GC137" s="141"/>
      <c r="GD137" s="141"/>
      <c r="GE137" s="141"/>
      <c r="GF137" s="141"/>
      <c r="GG137" s="141"/>
      <c r="GH137" s="141"/>
      <c r="GI137" s="141"/>
      <c r="GJ137" s="141"/>
      <c r="GK137" s="141"/>
      <c r="GL137" s="141"/>
      <c r="GM137" s="141"/>
      <c r="GN137" s="141"/>
      <c r="GO137" s="141"/>
      <c r="GP137" s="141"/>
      <c r="GQ137" s="141"/>
      <c r="GR137" s="141"/>
      <c r="GS137" s="141"/>
      <c r="GT137" s="141"/>
      <c r="GU137" s="141"/>
      <c r="GV137" s="141"/>
      <c r="GW137" s="141"/>
      <c r="GX137" s="141"/>
      <c r="GY137" s="141"/>
      <c r="GZ137" s="141"/>
      <c r="HA137" s="141"/>
      <c r="HB137" s="141"/>
      <c r="HC137" s="141"/>
      <c r="HD137" s="141"/>
      <c r="HE137" s="141"/>
      <c r="HF137" s="141"/>
      <c r="HG137" s="141"/>
      <c r="HH137" s="141"/>
      <c r="HI137" s="141"/>
      <c r="HJ137" s="141"/>
      <c r="HK137" s="141"/>
      <c r="HL137" s="141"/>
      <c r="HM137" s="141"/>
      <c r="HN137" s="141"/>
      <c r="HO137" s="141"/>
      <c r="HP137" s="141"/>
      <c r="HQ137" s="141"/>
      <c r="HR137" s="141"/>
      <c r="HS137" s="141"/>
      <c r="HT137" s="141"/>
      <c r="HU137" s="141"/>
      <c r="HV137" s="141"/>
      <c r="HW137" s="141"/>
      <c r="HX137" s="141"/>
      <c r="HY137" s="141"/>
      <c r="HZ137" s="141"/>
      <c r="IA137" s="141"/>
      <c r="IB137" s="141"/>
      <c r="IC137" s="141"/>
      <c r="ID137" s="141"/>
      <c r="IE137" s="141"/>
      <c r="IF137" s="141"/>
      <c r="IG137" s="141"/>
      <c r="IH137" s="141"/>
      <c r="II137" s="141"/>
      <c r="IJ137" s="141"/>
      <c r="IK137" s="141"/>
      <c r="IL137" s="141"/>
      <c r="IM137" s="141"/>
      <c r="IN137" s="141"/>
      <c r="IO137" s="141"/>
      <c r="IP137" s="141"/>
      <c r="IQ137" s="141"/>
      <c r="IR137" s="141"/>
      <c r="IS137" s="141"/>
      <c r="IT137" s="141"/>
      <c r="IU137" s="141"/>
      <c r="IV137" s="141"/>
      <c r="IW137" s="141"/>
    </row>
    <row r="138" customFormat="false" ht="12.75" hidden="false" customHeight="false" outlineLevel="0" collapsed="false">
      <c r="A138" s="141" t="n">
        <v>0.452096659790146</v>
      </c>
      <c r="B138" s="155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141"/>
      <c r="BR138" s="141"/>
      <c r="BS138" s="141"/>
      <c r="BT138" s="141"/>
      <c r="BU138" s="141"/>
      <c r="BV138" s="141"/>
      <c r="BW138" s="141"/>
      <c r="BX138" s="141"/>
      <c r="BY138" s="141"/>
      <c r="BZ138" s="141"/>
      <c r="CA138" s="141"/>
      <c r="CB138" s="141"/>
      <c r="CC138" s="141"/>
      <c r="CD138" s="141"/>
      <c r="CE138" s="141"/>
      <c r="CF138" s="141"/>
      <c r="CG138" s="141"/>
      <c r="CH138" s="141"/>
      <c r="CI138" s="141"/>
      <c r="CJ138" s="141"/>
      <c r="CK138" s="141"/>
      <c r="CL138" s="141"/>
      <c r="CM138" s="141"/>
      <c r="CN138" s="141"/>
      <c r="CO138" s="141"/>
      <c r="CP138" s="141"/>
      <c r="CQ138" s="141"/>
      <c r="CR138" s="141"/>
      <c r="CS138" s="141"/>
      <c r="CT138" s="141"/>
      <c r="CU138" s="141"/>
      <c r="CV138" s="141"/>
      <c r="CW138" s="141"/>
      <c r="CX138" s="141"/>
      <c r="CY138" s="141"/>
      <c r="CZ138" s="141"/>
      <c r="DA138" s="141"/>
      <c r="DB138" s="141"/>
      <c r="DC138" s="141"/>
      <c r="DD138" s="141"/>
      <c r="DE138" s="141"/>
      <c r="DF138" s="141"/>
      <c r="DG138" s="141"/>
      <c r="DH138" s="141"/>
      <c r="DI138" s="141"/>
      <c r="DJ138" s="141"/>
      <c r="DK138" s="141"/>
      <c r="DL138" s="141"/>
      <c r="DM138" s="141"/>
      <c r="DN138" s="141"/>
      <c r="DO138" s="141"/>
      <c r="DP138" s="141"/>
      <c r="DQ138" s="141"/>
      <c r="DR138" s="141"/>
      <c r="DS138" s="141"/>
      <c r="DT138" s="141"/>
      <c r="DU138" s="141"/>
      <c r="DV138" s="141"/>
      <c r="DW138" s="141"/>
      <c r="DX138" s="141"/>
      <c r="DY138" s="141"/>
      <c r="DZ138" s="141"/>
      <c r="EA138" s="141"/>
      <c r="EB138" s="141"/>
      <c r="EC138" s="141"/>
      <c r="ED138" s="141"/>
      <c r="EE138" s="141"/>
      <c r="EF138" s="141"/>
      <c r="EG138" s="141"/>
      <c r="EH138" s="141"/>
      <c r="EI138" s="141"/>
      <c r="EJ138" s="141"/>
      <c r="EK138" s="141"/>
      <c r="EL138" s="141"/>
      <c r="EM138" s="141"/>
      <c r="EN138" s="141"/>
      <c r="EO138" s="141"/>
      <c r="EP138" s="141"/>
      <c r="EQ138" s="141"/>
      <c r="ER138" s="141"/>
      <c r="ES138" s="141"/>
      <c r="ET138" s="141"/>
      <c r="EU138" s="141"/>
      <c r="EV138" s="141"/>
      <c r="EW138" s="141"/>
      <c r="EX138" s="141"/>
      <c r="EY138" s="141"/>
      <c r="EZ138" s="141"/>
      <c r="FA138" s="141"/>
      <c r="FB138" s="141"/>
      <c r="FC138" s="141"/>
      <c r="FD138" s="141"/>
      <c r="FE138" s="141"/>
      <c r="FF138" s="141"/>
      <c r="FG138" s="141"/>
      <c r="FH138" s="141"/>
      <c r="FI138" s="141"/>
      <c r="FJ138" s="141"/>
      <c r="FK138" s="141"/>
      <c r="FL138" s="141"/>
      <c r="FM138" s="141"/>
      <c r="FN138" s="141"/>
      <c r="FO138" s="141"/>
      <c r="FP138" s="141"/>
      <c r="FQ138" s="141"/>
      <c r="FR138" s="141"/>
      <c r="FS138" s="141"/>
      <c r="FT138" s="141"/>
      <c r="FU138" s="141"/>
      <c r="FV138" s="141"/>
      <c r="FW138" s="141"/>
      <c r="FX138" s="141"/>
      <c r="FY138" s="141"/>
      <c r="FZ138" s="141"/>
      <c r="GA138" s="141"/>
      <c r="GB138" s="141"/>
      <c r="GC138" s="141"/>
      <c r="GD138" s="141"/>
      <c r="GE138" s="141"/>
      <c r="GF138" s="141"/>
      <c r="GG138" s="141"/>
      <c r="GH138" s="141"/>
      <c r="GI138" s="141"/>
      <c r="GJ138" s="141"/>
      <c r="GK138" s="141"/>
      <c r="GL138" s="141"/>
      <c r="GM138" s="141"/>
      <c r="GN138" s="141"/>
      <c r="GO138" s="141"/>
      <c r="GP138" s="141"/>
      <c r="GQ138" s="141"/>
      <c r="GR138" s="141"/>
      <c r="GS138" s="141"/>
      <c r="GT138" s="141"/>
      <c r="GU138" s="141"/>
      <c r="GV138" s="141"/>
      <c r="GW138" s="141"/>
      <c r="GX138" s="141"/>
      <c r="GY138" s="141"/>
      <c r="GZ138" s="141"/>
      <c r="HA138" s="141"/>
      <c r="HB138" s="141"/>
      <c r="HC138" s="141"/>
      <c r="HD138" s="141"/>
      <c r="HE138" s="141"/>
      <c r="HF138" s="141"/>
      <c r="HG138" s="141"/>
      <c r="HH138" s="141"/>
      <c r="HI138" s="141"/>
      <c r="HJ138" s="141"/>
      <c r="HK138" s="141"/>
      <c r="HL138" s="141"/>
      <c r="HM138" s="141"/>
      <c r="HN138" s="141"/>
      <c r="HO138" s="141"/>
      <c r="HP138" s="141"/>
      <c r="HQ138" s="141"/>
      <c r="HR138" s="141"/>
      <c r="HS138" s="141"/>
      <c r="HT138" s="141"/>
      <c r="HU138" s="141"/>
      <c r="HV138" s="141"/>
      <c r="HW138" s="141"/>
      <c r="HX138" s="141"/>
      <c r="HY138" s="141"/>
      <c r="HZ138" s="141"/>
      <c r="IA138" s="141"/>
      <c r="IB138" s="141"/>
      <c r="IC138" s="141"/>
      <c r="ID138" s="141"/>
      <c r="IE138" s="141"/>
      <c r="IF138" s="141"/>
      <c r="IG138" s="141"/>
      <c r="IH138" s="141"/>
      <c r="II138" s="141"/>
      <c r="IJ138" s="141"/>
      <c r="IK138" s="141"/>
      <c r="IL138" s="141"/>
      <c r="IM138" s="141"/>
      <c r="IN138" s="141"/>
      <c r="IO138" s="141"/>
      <c r="IP138" s="141"/>
      <c r="IQ138" s="141"/>
      <c r="IR138" s="141"/>
      <c r="IS138" s="141"/>
      <c r="IT138" s="141"/>
      <c r="IU138" s="141"/>
      <c r="IV138" s="141"/>
      <c r="IW138" s="141"/>
    </row>
    <row r="139" customFormat="false" ht="12.75" hidden="false" customHeight="false" outlineLevel="0" collapsed="false">
      <c r="A139" s="141" t="n">
        <v>0.449341946662827</v>
      </c>
      <c r="B139" s="155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  <c r="BK139" s="141"/>
      <c r="BL139" s="141"/>
      <c r="BM139" s="141"/>
      <c r="BN139" s="141"/>
      <c r="BO139" s="141"/>
      <c r="BP139" s="141"/>
      <c r="BQ139" s="141"/>
      <c r="BR139" s="141"/>
      <c r="BS139" s="141"/>
      <c r="BT139" s="141"/>
      <c r="BU139" s="141"/>
      <c r="BV139" s="141"/>
      <c r="BW139" s="141"/>
      <c r="BX139" s="141"/>
      <c r="BY139" s="141"/>
      <c r="BZ139" s="141"/>
      <c r="CA139" s="141"/>
      <c r="CB139" s="141"/>
      <c r="CC139" s="141"/>
      <c r="CD139" s="141"/>
      <c r="CE139" s="141"/>
      <c r="CF139" s="141"/>
      <c r="CG139" s="141"/>
      <c r="CH139" s="141"/>
      <c r="CI139" s="141"/>
      <c r="CJ139" s="141"/>
      <c r="CK139" s="141"/>
      <c r="CL139" s="141"/>
      <c r="CM139" s="141"/>
      <c r="CN139" s="141"/>
      <c r="CO139" s="141"/>
      <c r="CP139" s="141"/>
      <c r="CQ139" s="141"/>
      <c r="CR139" s="141"/>
      <c r="CS139" s="141"/>
      <c r="CT139" s="141"/>
      <c r="CU139" s="141"/>
      <c r="CV139" s="141"/>
      <c r="CW139" s="141"/>
      <c r="CX139" s="141"/>
      <c r="CY139" s="141"/>
      <c r="CZ139" s="141"/>
      <c r="DA139" s="141"/>
      <c r="DB139" s="141"/>
      <c r="DC139" s="141"/>
      <c r="DD139" s="141"/>
      <c r="DE139" s="141"/>
      <c r="DF139" s="141"/>
      <c r="DG139" s="141"/>
      <c r="DH139" s="141"/>
      <c r="DI139" s="141"/>
      <c r="DJ139" s="141"/>
      <c r="DK139" s="141"/>
      <c r="DL139" s="141"/>
      <c r="DM139" s="141"/>
      <c r="DN139" s="141"/>
      <c r="DO139" s="141"/>
      <c r="DP139" s="141"/>
      <c r="DQ139" s="141"/>
      <c r="DR139" s="141"/>
      <c r="DS139" s="141"/>
      <c r="DT139" s="141"/>
      <c r="DU139" s="141"/>
      <c r="DV139" s="141"/>
      <c r="DW139" s="141"/>
      <c r="DX139" s="141"/>
      <c r="DY139" s="141"/>
      <c r="DZ139" s="141"/>
      <c r="EA139" s="141"/>
      <c r="EB139" s="141"/>
      <c r="EC139" s="141"/>
      <c r="ED139" s="141"/>
      <c r="EE139" s="141"/>
      <c r="EF139" s="141"/>
      <c r="EG139" s="141"/>
      <c r="EH139" s="141"/>
      <c r="EI139" s="141"/>
      <c r="EJ139" s="141"/>
      <c r="EK139" s="141"/>
      <c r="EL139" s="141"/>
      <c r="EM139" s="141"/>
      <c r="EN139" s="141"/>
      <c r="EO139" s="141"/>
      <c r="EP139" s="141"/>
      <c r="EQ139" s="141"/>
      <c r="ER139" s="141"/>
      <c r="ES139" s="141"/>
      <c r="ET139" s="141"/>
      <c r="EU139" s="141"/>
      <c r="EV139" s="141"/>
      <c r="EW139" s="141"/>
      <c r="EX139" s="141"/>
      <c r="EY139" s="141"/>
      <c r="EZ139" s="141"/>
      <c r="FA139" s="141"/>
      <c r="FB139" s="141"/>
      <c r="FC139" s="141"/>
      <c r="FD139" s="141"/>
      <c r="FE139" s="141"/>
      <c r="FF139" s="141"/>
      <c r="FG139" s="141"/>
      <c r="FH139" s="141"/>
      <c r="FI139" s="141"/>
      <c r="FJ139" s="141"/>
      <c r="FK139" s="141"/>
      <c r="FL139" s="141"/>
      <c r="FM139" s="141"/>
      <c r="FN139" s="141"/>
      <c r="FO139" s="141"/>
      <c r="FP139" s="141"/>
      <c r="FQ139" s="141"/>
      <c r="FR139" s="141"/>
      <c r="FS139" s="141"/>
      <c r="FT139" s="141"/>
      <c r="FU139" s="141"/>
      <c r="FV139" s="141"/>
      <c r="FW139" s="141"/>
      <c r="FX139" s="141"/>
      <c r="FY139" s="141"/>
      <c r="FZ139" s="141"/>
      <c r="GA139" s="141"/>
      <c r="GB139" s="141"/>
      <c r="GC139" s="141"/>
      <c r="GD139" s="141"/>
      <c r="GE139" s="141"/>
      <c r="GF139" s="141"/>
      <c r="GG139" s="141"/>
      <c r="GH139" s="141"/>
      <c r="GI139" s="141"/>
      <c r="GJ139" s="141"/>
      <c r="GK139" s="141"/>
      <c r="GL139" s="141"/>
      <c r="GM139" s="141"/>
      <c r="GN139" s="141"/>
      <c r="GO139" s="141"/>
      <c r="GP139" s="141"/>
      <c r="GQ139" s="141"/>
      <c r="GR139" s="141"/>
      <c r="GS139" s="141"/>
      <c r="GT139" s="141"/>
      <c r="GU139" s="141"/>
      <c r="GV139" s="141"/>
      <c r="GW139" s="141"/>
      <c r="GX139" s="141"/>
      <c r="GY139" s="141"/>
      <c r="GZ139" s="141"/>
      <c r="HA139" s="141"/>
      <c r="HB139" s="141"/>
      <c r="HC139" s="141"/>
      <c r="HD139" s="141"/>
      <c r="HE139" s="141"/>
      <c r="HF139" s="141"/>
      <c r="HG139" s="141"/>
      <c r="HH139" s="141"/>
      <c r="HI139" s="141"/>
      <c r="HJ139" s="141"/>
      <c r="HK139" s="141"/>
      <c r="HL139" s="141"/>
      <c r="HM139" s="141"/>
      <c r="HN139" s="141"/>
      <c r="HO139" s="141"/>
      <c r="HP139" s="141"/>
      <c r="HQ139" s="141"/>
      <c r="HR139" s="141"/>
      <c r="HS139" s="141"/>
      <c r="HT139" s="141"/>
      <c r="HU139" s="141"/>
      <c r="HV139" s="141"/>
      <c r="HW139" s="141"/>
      <c r="HX139" s="141"/>
      <c r="HY139" s="141"/>
      <c r="HZ139" s="141"/>
      <c r="IA139" s="141"/>
      <c r="IB139" s="141"/>
      <c r="IC139" s="141"/>
      <c r="ID139" s="141"/>
      <c r="IE139" s="141"/>
      <c r="IF139" s="141"/>
      <c r="IG139" s="141"/>
      <c r="IH139" s="141"/>
      <c r="II139" s="141"/>
      <c r="IJ139" s="141"/>
      <c r="IK139" s="141"/>
      <c r="IL139" s="141"/>
      <c r="IM139" s="141"/>
      <c r="IN139" s="141"/>
      <c r="IO139" s="141"/>
      <c r="IP139" s="141"/>
      <c r="IQ139" s="141"/>
      <c r="IR139" s="141"/>
      <c r="IS139" s="141"/>
      <c r="IT139" s="141"/>
      <c r="IU139" s="141"/>
      <c r="IV139" s="141"/>
      <c r="IW139" s="141"/>
    </row>
    <row r="140" customFormat="false" ht="12.75" hidden="false" customHeight="false" outlineLevel="0" collapsed="false">
      <c r="A140" s="141" t="n">
        <v>0.446603921166407</v>
      </c>
      <c r="B140" s="155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/>
      <c r="BL140" s="141"/>
      <c r="BM140" s="141"/>
      <c r="BN140" s="141"/>
      <c r="BO140" s="141"/>
      <c r="BP140" s="141"/>
      <c r="BQ140" s="141"/>
      <c r="BR140" s="141"/>
      <c r="BS140" s="141"/>
      <c r="BT140" s="141"/>
      <c r="BU140" s="141"/>
      <c r="BV140" s="141"/>
      <c r="BW140" s="141"/>
      <c r="BX140" s="141"/>
      <c r="BY140" s="141"/>
      <c r="BZ140" s="141"/>
      <c r="CA140" s="141"/>
      <c r="CB140" s="141"/>
      <c r="CC140" s="141"/>
      <c r="CD140" s="141"/>
      <c r="CE140" s="141"/>
      <c r="CF140" s="141"/>
      <c r="CG140" s="141"/>
      <c r="CH140" s="141"/>
      <c r="CI140" s="141"/>
      <c r="CJ140" s="141"/>
      <c r="CK140" s="141"/>
      <c r="CL140" s="141"/>
      <c r="CM140" s="141"/>
      <c r="CN140" s="141"/>
      <c r="CO140" s="141"/>
      <c r="CP140" s="141"/>
      <c r="CQ140" s="141"/>
      <c r="CR140" s="141"/>
      <c r="CS140" s="141"/>
      <c r="CT140" s="141"/>
      <c r="CU140" s="141"/>
      <c r="CV140" s="141"/>
      <c r="CW140" s="141"/>
      <c r="CX140" s="141"/>
      <c r="CY140" s="141"/>
      <c r="CZ140" s="141"/>
      <c r="DA140" s="141"/>
      <c r="DB140" s="141"/>
      <c r="DC140" s="141"/>
      <c r="DD140" s="141"/>
      <c r="DE140" s="141"/>
      <c r="DF140" s="141"/>
      <c r="DG140" s="141"/>
      <c r="DH140" s="141"/>
      <c r="DI140" s="141"/>
      <c r="DJ140" s="141"/>
      <c r="DK140" s="141"/>
      <c r="DL140" s="141"/>
      <c r="DM140" s="141"/>
      <c r="DN140" s="141"/>
      <c r="DO140" s="141"/>
      <c r="DP140" s="141"/>
      <c r="DQ140" s="141"/>
      <c r="DR140" s="141"/>
      <c r="DS140" s="141"/>
      <c r="DT140" s="141"/>
      <c r="DU140" s="141"/>
      <c r="DV140" s="141"/>
      <c r="DW140" s="141"/>
      <c r="DX140" s="141"/>
      <c r="DY140" s="141"/>
      <c r="DZ140" s="141"/>
      <c r="EA140" s="141"/>
      <c r="EB140" s="141"/>
      <c r="EC140" s="141"/>
      <c r="ED140" s="141"/>
      <c r="EE140" s="141"/>
      <c r="EF140" s="141"/>
      <c r="EG140" s="141"/>
      <c r="EH140" s="141"/>
      <c r="EI140" s="141"/>
      <c r="EJ140" s="141"/>
      <c r="EK140" s="141"/>
      <c r="EL140" s="141"/>
      <c r="EM140" s="141"/>
      <c r="EN140" s="141"/>
      <c r="EO140" s="141"/>
      <c r="EP140" s="141"/>
      <c r="EQ140" s="141"/>
      <c r="ER140" s="141"/>
      <c r="ES140" s="141"/>
      <c r="ET140" s="141"/>
      <c r="EU140" s="141"/>
      <c r="EV140" s="141"/>
      <c r="EW140" s="141"/>
      <c r="EX140" s="141"/>
      <c r="EY140" s="141"/>
      <c r="EZ140" s="141"/>
      <c r="FA140" s="141"/>
      <c r="FB140" s="141"/>
      <c r="FC140" s="141"/>
      <c r="FD140" s="141"/>
      <c r="FE140" s="141"/>
      <c r="FF140" s="141"/>
      <c r="FG140" s="141"/>
      <c r="FH140" s="141"/>
      <c r="FI140" s="141"/>
      <c r="FJ140" s="141"/>
      <c r="FK140" s="141"/>
      <c r="FL140" s="141"/>
      <c r="FM140" s="141"/>
      <c r="FN140" s="141"/>
      <c r="FO140" s="141"/>
      <c r="FP140" s="141"/>
      <c r="FQ140" s="141"/>
      <c r="FR140" s="141"/>
      <c r="FS140" s="141"/>
      <c r="FT140" s="141"/>
      <c r="FU140" s="141"/>
      <c r="FV140" s="141"/>
      <c r="FW140" s="141"/>
      <c r="FX140" s="141"/>
      <c r="FY140" s="141"/>
      <c r="FZ140" s="141"/>
      <c r="GA140" s="141"/>
      <c r="GB140" s="141"/>
      <c r="GC140" s="141"/>
      <c r="GD140" s="141"/>
      <c r="GE140" s="141"/>
      <c r="GF140" s="141"/>
      <c r="GG140" s="141"/>
      <c r="GH140" s="141"/>
      <c r="GI140" s="141"/>
      <c r="GJ140" s="141"/>
      <c r="GK140" s="141"/>
      <c r="GL140" s="141"/>
      <c r="GM140" s="141"/>
      <c r="GN140" s="141"/>
      <c r="GO140" s="141"/>
      <c r="GP140" s="141"/>
      <c r="GQ140" s="141"/>
      <c r="GR140" s="141"/>
      <c r="GS140" s="141"/>
      <c r="GT140" s="141"/>
      <c r="GU140" s="141"/>
      <c r="GV140" s="141"/>
      <c r="GW140" s="141"/>
      <c r="GX140" s="141"/>
      <c r="GY140" s="141"/>
      <c r="GZ140" s="141"/>
      <c r="HA140" s="141"/>
      <c r="HB140" s="141"/>
      <c r="HC140" s="141"/>
      <c r="HD140" s="141"/>
      <c r="HE140" s="141"/>
      <c r="HF140" s="141"/>
      <c r="HG140" s="141"/>
      <c r="HH140" s="141"/>
      <c r="HI140" s="141"/>
      <c r="HJ140" s="141"/>
      <c r="HK140" s="141"/>
      <c r="HL140" s="141"/>
      <c r="HM140" s="141"/>
      <c r="HN140" s="141"/>
      <c r="HO140" s="141"/>
      <c r="HP140" s="141"/>
      <c r="HQ140" s="141"/>
      <c r="HR140" s="141"/>
      <c r="HS140" s="141"/>
      <c r="HT140" s="141"/>
      <c r="HU140" s="141"/>
      <c r="HV140" s="141"/>
      <c r="HW140" s="141"/>
      <c r="HX140" s="141"/>
      <c r="HY140" s="141"/>
      <c r="HZ140" s="141"/>
      <c r="IA140" s="141"/>
      <c r="IB140" s="141"/>
      <c r="IC140" s="141"/>
      <c r="ID140" s="141"/>
      <c r="IE140" s="141"/>
      <c r="IF140" s="141"/>
      <c r="IG140" s="141"/>
      <c r="IH140" s="141"/>
      <c r="II140" s="141"/>
      <c r="IJ140" s="141"/>
      <c r="IK140" s="141"/>
      <c r="IL140" s="141"/>
      <c r="IM140" s="141"/>
      <c r="IN140" s="141"/>
      <c r="IO140" s="141"/>
      <c r="IP140" s="141"/>
      <c r="IQ140" s="141"/>
      <c r="IR140" s="141"/>
      <c r="IS140" s="141"/>
      <c r="IT140" s="141"/>
      <c r="IU140" s="141"/>
      <c r="IV140" s="141"/>
      <c r="IW140" s="141"/>
    </row>
    <row r="141" customFormat="false" ht="12.75" hidden="false" customHeight="false" outlineLevel="0" collapsed="false">
      <c r="A141" s="141" t="n">
        <v>0.443970013260848</v>
      </c>
      <c r="B141" s="155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141"/>
      <c r="BP141" s="141"/>
      <c r="BQ141" s="141"/>
      <c r="BR141" s="141"/>
      <c r="BS141" s="141"/>
      <c r="BT141" s="141"/>
      <c r="BU141" s="141"/>
      <c r="BV141" s="141"/>
      <c r="BW141" s="141"/>
      <c r="BX141" s="141"/>
      <c r="BY141" s="141"/>
      <c r="BZ141" s="141"/>
      <c r="CA141" s="141"/>
      <c r="CB141" s="141"/>
      <c r="CC141" s="141"/>
      <c r="CD141" s="141"/>
      <c r="CE141" s="141"/>
      <c r="CF141" s="141"/>
      <c r="CG141" s="141"/>
      <c r="CH141" s="141"/>
      <c r="CI141" s="141"/>
      <c r="CJ141" s="141"/>
      <c r="CK141" s="141"/>
      <c r="CL141" s="141"/>
      <c r="CM141" s="141"/>
      <c r="CN141" s="141"/>
      <c r="CO141" s="141"/>
      <c r="CP141" s="141"/>
      <c r="CQ141" s="141"/>
      <c r="CR141" s="141"/>
      <c r="CS141" s="141"/>
      <c r="CT141" s="141"/>
      <c r="CU141" s="141"/>
      <c r="CV141" s="141"/>
      <c r="CW141" s="141"/>
      <c r="CX141" s="141"/>
      <c r="CY141" s="141"/>
      <c r="CZ141" s="141"/>
      <c r="DA141" s="141"/>
      <c r="DB141" s="141"/>
      <c r="DC141" s="141"/>
      <c r="DD141" s="141"/>
      <c r="DE141" s="141"/>
      <c r="DF141" s="141"/>
      <c r="DG141" s="141"/>
      <c r="DH141" s="141"/>
      <c r="DI141" s="141"/>
      <c r="DJ141" s="141"/>
      <c r="DK141" s="141"/>
      <c r="DL141" s="141"/>
      <c r="DM141" s="141"/>
      <c r="DN141" s="141"/>
      <c r="DO141" s="141"/>
      <c r="DP141" s="141"/>
      <c r="DQ141" s="141"/>
      <c r="DR141" s="141"/>
      <c r="DS141" s="141"/>
      <c r="DT141" s="141"/>
      <c r="DU141" s="141"/>
      <c r="DV141" s="141"/>
      <c r="DW141" s="141"/>
      <c r="DX141" s="141"/>
      <c r="DY141" s="141"/>
      <c r="DZ141" s="141"/>
      <c r="EA141" s="141"/>
      <c r="EB141" s="141"/>
      <c r="EC141" s="141"/>
      <c r="ED141" s="141"/>
      <c r="EE141" s="141"/>
      <c r="EF141" s="141"/>
      <c r="EG141" s="141"/>
      <c r="EH141" s="141"/>
      <c r="EI141" s="141"/>
      <c r="EJ141" s="141"/>
      <c r="EK141" s="141"/>
      <c r="EL141" s="141"/>
      <c r="EM141" s="141"/>
      <c r="EN141" s="141"/>
      <c r="EO141" s="141"/>
      <c r="EP141" s="141"/>
      <c r="EQ141" s="141"/>
      <c r="ER141" s="141"/>
      <c r="ES141" s="141"/>
      <c r="ET141" s="141"/>
      <c r="EU141" s="141"/>
      <c r="EV141" s="141"/>
      <c r="EW141" s="141"/>
      <c r="EX141" s="141"/>
      <c r="EY141" s="141"/>
      <c r="EZ141" s="141"/>
      <c r="FA141" s="141"/>
      <c r="FB141" s="141"/>
      <c r="FC141" s="141"/>
      <c r="FD141" s="141"/>
      <c r="FE141" s="141"/>
      <c r="FF141" s="141"/>
      <c r="FG141" s="141"/>
      <c r="FH141" s="141"/>
      <c r="FI141" s="141"/>
      <c r="FJ141" s="141"/>
      <c r="FK141" s="141"/>
      <c r="FL141" s="141"/>
      <c r="FM141" s="141"/>
      <c r="FN141" s="141"/>
      <c r="FO141" s="141"/>
      <c r="FP141" s="141"/>
      <c r="FQ141" s="141"/>
      <c r="FR141" s="141"/>
      <c r="FS141" s="141"/>
      <c r="FT141" s="141"/>
      <c r="FU141" s="141"/>
      <c r="FV141" s="141"/>
      <c r="FW141" s="141"/>
      <c r="FX141" s="141"/>
      <c r="FY141" s="141"/>
      <c r="FZ141" s="141"/>
      <c r="GA141" s="141"/>
      <c r="GB141" s="141"/>
      <c r="GC141" s="141"/>
      <c r="GD141" s="141"/>
      <c r="GE141" s="141"/>
      <c r="GF141" s="141"/>
      <c r="GG141" s="141"/>
      <c r="GH141" s="141"/>
      <c r="GI141" s="141"/>
      <c r="GJ141" s="141"/>
      <c r="GK141" s="141"/>
      <c r="GL141" s="141"/>
      <c r="GM141" s="141"/>
      <c r="GN141" s="141"/>
      <c r="GO141" s="141"/>
      <c r="GP141" s="141"/>
      <c r="GQ141" s="141"/>
      <c r="GR141" s="141"/>
      <c r="GS141" s="141"/>
      <c r="GT141" s="141"/>
      <c r="GU141" s="141"/>
      <c r="GV141" s="141"/>
      <c r="GW141" s="141"/>
      <c r="GX141" s="141"/>
      <c r="GY141" s="141"/>
      <c r="GZ141" s="141"/>
      <c r="HA141" s="141"/>
      <c r="HB141" s="141"/>
      <c r="HC141" s="141"/>
      <c r="HD141" s="141"/>
      <c r="HE141" s="141"/>
      <c r="HF141" s="141"/>
      <c r="HG141" s="141"/>
      <c r="HH141" s="141"/>
      <c r="HI141" s="141"/>
      <c r="HJ141" s="141"/>
      <c r="HK141" s="141"/>
      <c r="HL141" s="141"/>
      <c r="HM141" s="141"/>
      <c r="HN141" s="141"/>
      <c r="HO141" s="141"/>
      <c r="HP141" s="141"/>
      <c r="HQ141" s="141"/>
      <c r="HR141" s="141"/>
      <c r="HS141" s="141"/>
      <c r="HT141" s="141"/>
      <c r="HU141" s="141"/>
      <c r="HV141" s="141"/>
      <c r="HW141" s="141"/>
      <c r="HX141" s="141"/>
      <c r="HY141" s="141"/>
      <c r="HZ141" s="141"/>
      <c r="IA141" s="141"/>
      <c r="IB141" s="141"/>
      <c r="IC141" s="141"/>
      <c r="ID141" s="141"/>
      <c r="IE141" s="141"/>
      <c r="IF141" s="141"/>
      <c r="IG141" s="141"/>
      <c r="IH141" s="141"/>
      <c r="II141" s="141"/>
      <c r="IJ141" s="141"/>
      <c r="IK141" s="141"/>
      <c r="IL141" s="141"/>
      <c r="IM141" s="141"/>
      <c r="IN141" s="141"/>
      <c r="IO141" s="141"/>
      <c r="IP141" s="141"/>
      <c r="IQ141" s="141"/>
      <c r="IR141" s="141"/>
      <c r="IS141" s="141"/>
      <c r="IT141" s="141"/>
      <c r="IU141" s="141"/>
      <c r="IV141" s="141"/>
      <c r="IW141" s="141"/>
    </row>
    <row r="142" customFormat="false" ht="12.75" hidden="false" customHeight="false" outlineLevel="0" collapsed="false">
      <c r="A142" s="141" t="n">
        <v>0.441264531851671</v>
      </c>
      <c r="B142" s="155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1"/>
      <c r="BY142" s="141"/>
      <c r="BZ142" s="141"/>
      <c r="CA142" s="141"/>
      <c r="CB142" s="141"/>
      <c r="CC142" s="141"/>
      <c r="CD142" s="141"/>
      <c r="CE142" s="141"/>
      <c r="CF142" s="141"/>
      <c r="CG142" s="141"/>
      <c r="CH142" s="141"/>
      <c r="CI142" s="141"/>
      <c r="CJ142" s="141"/>
      <c r="CK142" s="141"/>
      <c r="CL142" s="141"/>
      <c r="CM142" s="141"/>
      <c r="CN142" s="141"/>
      <c r="CO142" s="141"/>
      <c r="CP142" s="141"/>
      <c r="CQ142" s="141"/>
      <c r="CR142" s="141"/>
      <c r="CS142" s="141"/>
      <c r="CT142" s="141"/>
      <c r="CU142" s="141"/>
      <c r="CV142" s="141"/>
      <c r="CW142" s="141"/>
      <c r="CX142" s="141"/>
      <c r="CY142" s="141"/>
      <c r="CZ142" s="141"/>
      <c r="DA142" s="141"/>
      <c r="DB142" s="141"/>
      <c r="DC142" s="141"/>
      <c r="DD142" s="141"/>
      <c r="DE142" s="141"/>
      <c r="DF142" s="141"/>
      <c r="DG142" s="141"/>
      <c r="DH142" s="141"/>
      <c r="DI142" s="141"/>
      <c r="DJ142" s="141"/>
      <c r="DK142" s="141"/>
      <c r="DL142" s="141"/>
      <c r="DM142" s="141"/>
      <c r="DN142" s="141"/>
      <c r="DO142" s="141"/>
      <c r="DP142" s="141"/>
      <c r="DQ142" s="141"/>
      <c r="DR142" s="141"/>
      <c r="DS142" s="141"/>
      <c r="DT142" s="141"/>
      <c r="DU142" s="141"/>
      <c r="DV142" s="141"/>
      <c r="DW142" s="141"/>
      <c r="DX142" s="141"/>
      <c r="DY142" s="141"/>
      <c r="DZ142" s="141"/>
      <c r="EA142" s="141"/>
      <c r="EB142" s="141"/>
      <c r="EC142" s="141"/>
      <c r="ED142" s="141"/>
      <c r="EE142" s="141"/>
      <c r="EF142" s="141"/>
      <c r="EG142" s="141"/>
      <c r="EH142" s="141"/>
      <c r="EI142" s="141"/>
      <c r="EJ142" s="141"/>
      <c r="EK142" s="141"/>
      <c r="EL142" s="141"/>
      <c r="EM142" s="141"/>
      <c r="EN142" s="141"/>
      <c r="EO142" s="141"/>
      <c r="EP142" s="141"/>
      <c r="EQ142" s="141"/>
      <c r="ER142" s="141"/>
      <c r="ES142" s="141"/>
      <c r="ET142" s="141"/>
      <c r="EU142" s="141"/>
      <c r="EV142" s="141"/>
      <c r="EW142" s="141"/>
      <c r="EX142" s="141"/>
      <c r="EY142" s="141"/>
      <c r="EZ142" s="141"/>
      <c r="FA142" s="141"/>
      <c r="FB142" s="141"/>
      <c r="FC142" s="141"/>
      <c r="FD142" s="141"/>
      <c r="FE142" s="141"/>
      <c r="FF142" s="141"/>
      <c r="FG142" s="141"/>
      <c r="FH142" s="141"/>
      <c r="FI142" s="141"/>
      <c r="FJ142" s="141"/>
      <c r="FK142" s="141"/>
      <c r="FL142" s="141"/>
      <c r="FM142" s="141"/>
      <c r="FN142" s="141"/>
      <c r="FO142" s="141"/>
      <c r="FP142" s="141"/>
      <c r="FQ142" s="141"/>
      <c r="FR142" s="141"/>
      <c r="FS142" s="141"/>
      <c r="FT142" s="141"/>
      <c r="FU142" s="141"/>
      <c r="FV142" s="141"/>
      <c r="FW142" s="141"/>
      <c r="FX142" s="141"/>
      <c r="FY142" s="141"/>
      <c r="FZ142" s="141"/>
      <c r="GA142" s="141"/>
      <c r="GB142" s="141"/>
      <c r="GC142" s="141"/>
      <c r="GD142" s="141"/>
      <c r="GE142" s="141"/>
      <c r="GF142" s="141"/>
      <c r="GG142" s="141"/>
      <c r="GH142" s="141"/>
      <c r="GI142" s="141"/>
      <c r="GJ142" s="141"/>
      <c r="GK142" s="141"/>
      <c r="GL142" s="141"/>
      <c r="GM142" s="141"/>
      <c r="GN142" s="141"/>
      <c r="GO142" s="141"/>
      <c r="GP142" s="141"/>
      <c r="GQ142" s="141"/>
      <c r="GR142" s="141"/>
      <c r="GS142" s="141"/>
      <c r="GT142" s="141"/>
      <c r="GU142" s="141"/>
      <c r="GV142" s="141"/>
      <c r="GW142" s="141"/>
      <c r="GX142" s="141"/>
      <c r="GY142" s="141"/>
      <c r="GZ142" s="141"/>
      <c r="HA142" s="141"/>
      <c r="HB142" s="141"/>
      <c r="HC142" s="141"/>
      <c r="HD142" s="141"/>
      <c r="HE142" s="141"/>
      <c r="HF142" s="141"/>
      <c r="HG142" s="141"/>
      <c r="HH142" s="141"/>
      <c r="HI142" s="141"/>
      <c r="HJ142" s="141"/>
      <c r="HK142" s="141"/>
      <c r="HL142" s="141"/>
      <c r="HM142" s="141"/>
      <c r="HN142" s="141"/>
      <c r="HO142" s="141"/>
      <c r="HP142" s="141"/>
      <c r="HQ142" s="141"/>
      <c r="HR142" s="141"/>
      <c r="HS142" s="141"/>
      <c r="HT142" s="141"/>
      <c r="HU142" s="141"/>
      <c r="HV142" s="141"/>
      <c r="HW142" s="141"/>
      <c r="HX142" s="141"/>
      <c r="HY142" s="141"/>
      <c r="HZ142" s="141"/>
      <c r="IA142" s="141"/>
      <c r="IB142" s="141"/>
      <c r="IC142" s="141"/>
      <c r="ID142" s="141"/>
      <c r="IE142" s="141"/>
      <c r="IF142" s="141"/>
      <c r="IG142" s="141"/>
      <c r="IH142" s="141"/>
      <c r="II142" s="141"/>
      <c r="IJ142" s="141"/>
      <c r="IK142" s="141"/>
      <c r="IL142" s="141"/>
      <c r="IM142" s="141"/>
      <c r="IN142" s="141"/>
      <c r="IO142" s="141"/>
      <c r="IP142" s="141"/>
      <c r="IQ142" s="141"/>
      <c r="IR142" s="141"/>
      <c r="IS142" s="141"/>
      <c r="IT142" s="141"/>
      <c r="IU142" s="141"/>
      <c r="IV142" s="141"/>
      <c r="IW142" s="141"/>
    </row>
    <row r="143" customFormat="false" ht="12.75" hidden="false" customHeight="false" outlineLevel="0" collapsed="false">
      <c r="A143" s="141" t="n">
        <v>0.43866193160005</v>
      </c>
      <c r="B143" s="155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  <c r="BK143" s="141"/>
      <c r="BL143" s="141"/>
      <c r="BM143" s="141"/>
      <c r="BN143" s="141"/>
      <c r="BO143" s="141"/>
      <c r="BP143" s="141"/>
      <c r="BQ143" s="141"/>
      <c r="BR143" s="141"/>
      <c r="BS143" s="141"/>
      <c r="BT143" s="141"/>
      <c r="BU143" s="141"/>
      <c r="BV143" s="141"/>
      <c r="BW143" s="141"/>
      <c r="BX143" s="141"/>
      <c r="BY143" s="141"/>
      <c r="BZ143" s="141"/>
      <c r="CA143" s="141"/>
      <c r="CB143" s="141"/>
      <c r="CC143" s="141"/>
      <c r="CD143" s="141"/>
      <c r="CE143" s="141"/>
      <c r="CF143" s="141"/>
      <c r="CG143" s="141"/>
      <c r="CH143" s="141"/>
      <c r="CI143" s="141"/>
      <c r="CJ143" s="141"/>
      <c r="CK143" s="141"/>
      <c r="CL143" s="141"/>
      <c r="CM143" s="141"/>
      <c r="CN143" s="141"/>
      <c r="CO143" s="141"/>
      <c r="CP143" s="141"/>
      <c r="CQ143" s="141"/>
      <c r="CR143" s="141"/>
      <c r="CS143" s="141"/>
      <c r="CT143" s="141"/>
      <c r="CU143" s="141"/>
      <c r="CV143" s="141"/>
      <c r="CW143" s="141"/>
      <c r="CX143" s="141"/>
      <c r="CY143" s="141"/>
      <c r="CZ143" s="141"/>
      <c r="DA143" s="141"/>
      <c r="DB143" s="141"/>
      <c r="DC143" s="141"/>
      <c r="DD143" s="141"/>
      <c r="DE143" s="141"/>
      <c r="DF143" s="141"/>
      <c r="DG143" s="141"/>
      <c r="DH143" s="141"/>
      <c r="DI143" s="141"/>
      <c r="DJ143" s="141"/>
      <c r="DK143" s="141"/>
      <c r="DL143" s="141"/>
      <c r="DM143" s="141"/>
      <c r="DN143" s="141"/>
      <c r="DO143" s="141"/>
      <c r="DP143" s="141"/>
      <c r="DQ143" s="141"/>
      <c r="DR143" s="141"/>
      <c r="DS143" s="141"/>
      <c r="DT143" s="141"/>
      <c r="DU143" s="141"/>
      <c r="DV143" s="141"/>
      <c r="DW143" s="141"/>
      <c r="DX143" s="141"/>
      <c r="DY143" s="141"/>
      <c r="DZ143" s="141"/>
      <c r="EA143" s="141"/>
      <c r="EB143" s="141"/>
      <c r="EC143" s="141"/>
      <c r="ED143" s="141"/>
      <c r="EE143" s="141"/>
      <c r="EF143" s="141"/>
      <c r="EG143" s="141"/>
      <c r="EH143" s="141"/>
      <c r="EI143" s="141"/>
      <c r="EJ143" s="141"/>
      <c r="EK143" s="141"/>
      <c r="EL143" s="141"/>
      <c r="EM143" s="141"/>
      <c r="EN143" s="141"/>
      <c r="EO143" s="141"/>
      <c r="EP143" s="141"/>
      <c r="EQ143" s="141"/>
      <c r="ER143" s="141"/>
      <c r="ES143" s="141"/>
      <c r="ET143" s="141"/>
      <c r="EU143" s="141"/>
      <c r="EV143" s="141"/>
      <c r="EW143" s="141"/>
      <c r="EX143" s="141"/>
      <c r="EY143" s="141"/>
      <c r="EZ143" s="141"/>
      <c r="FA143" s="141"/>
      <c r="FB143" s="141"/>
      <c r="FC143" s="141"/>
      <c r="FD143" s="141"/>
      <c r="FE143" s="141"/>
      <c r="FF143" s="141"/>
      <c r="FG143" s="141"/>
      <c r="FH143" s="141"/>
      <c r="FI143" s="141"/>
      <c r="FJ143" s="141"/>
      <c r="FK143" s="141"/>
      <c r="FL143" s="141"/>
      <c r="FM143" s="141"/>
      <c r="FN143" s="141"/>
      <c r="FO143" s="141"/>
      <c r="FP143" s="141"/>
      <c r="FQ143" s="141"/>
      <c r="FR143" s="141"/>
      <c r="FS143" s="141"/>
      <c r="FT143" s="141"/>
      <c r="FU143" s="141"/>
      <c r="FV143" s="141"/>
      <c r="FW143" s="141"/>
      <c r="FX143" s="141"/>
      <c r="FY143" s="141"/>
      <c r="FZ143" s="141"/>
      <c r="GA143" s="141"/>
      <c r="GB143" s="141"/>
      <c r="GC143" s="141"/>
      <c r="GD143" s="141"/>
      <c r="GE143" s="141"/>
      <c r="GF143" s="141"/>
      <c r="GG143" s="141"/>
      <c r="GH143" s="141"/>
      <c r="GI143" s="141"/>
      <c r="GJ143" s="141"/>
      <c r="GK143" s="141"/>
      <c r="GL143" s="141"/>
      <c r="GM143" s="141"/>
      <c r="GN143" s="141"/>
      <c r="GO143" s="141"/>
      <c r="GP143" s="141"/>
      <c r="GQ143" s="141"/>
      <c r="GR143" s="141"/>
      <c r="GS143" s="141"/>
      <c r="GT143" s="141"/>
      <c r="GU143" s="141"/>
      <c r="GV143" s="141"/>
      <c r="GW143" s="141"/>
      <c r="GX143" s="141"/>
      <c r="GY143" s="141"/>
      <c r="GZ143" s="141"/>
      <c r="HA143" s="141"/>
      <c r="HB143" s="141"/>
      <c r="HC143" s="141"/>
      <c r="HD143" s="141"/>
      <c r="HE143" s="141"/>
      <c r="HF143" s="141"/>
      <c r="HG143" s="141"/>
      <c r="HH143" s="141"/>
      <c r="HI143" s="141"/>
      <c r="HJ143" s="141"/>
      <c r="HK143" s="141"/>
      <c r="HL143" s="141"/>
      <c r="HM143" s="141"/>
      <c r="HN143" s="141"/>
      <c r="HO143" s="141"/>
      <c r="HP143" s="141"/>
      <c r="HQ143" s="141"/>
      <c r="HR143" s="141"/>
      <c r="HS143" s="141"/>
      <c r="HT143" s="141"/>
      <c r="HU143" s="141"/>
      <c r="HV143" s="141"/>
      <c r="HW143" s="141"/>
      <c r="HX143" s="141"/>
      <c r="HY143" s="141"/>
      <c r="HZ143" s="141"/>
      <c r="IA143" s="141"/>
      <c r="IB143" s="141"/>
      <c r="IC143" s="141"/>
      <c r="ID143" s="141"/>
      <c r="IE143" s="141"/>
      <c r="IF143" s="141"/>
      <c r="IG143" s="141"/>
      <c r="IH143" s="141"/>
      <c r="II143" s="141"/>
      <c r="IJ143" s="141"/>
      <c r="IK143" s="141"/>
      <c r="IL143" s="141"/>
      <c r="IM143" s="141"/>
      <c r="IN143" s="141"/>
      <c r="IO143" s="141"/>
      <c r="IP143" s="141"/>
      <c r="IQ143" s="141"/>
      <c r="IR143" s="141"/>
      <c r="IS143" s="141"/>
      <c r="IT143" s="141"/>
      <c r="IU143" s="141"/>
      <c r="IV143" s="141"/>
      <c r="IW143" s="141"/>
    </row>
    <row r="144" customFormat="false" ht="12.75" hidden="false" customHeight="false" outlineLevel="0" collapsed="false">
      <c r="A144" s="141" t="n">
        <v>0.435988609730485</v>
      </c>
      <c r="B144" s="155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  <c r="BN144" s="141"/>
      <c r="BO144" s="141"/>
      <c r="BP144" s="141"/>
      <c r="BQ144" s="141"/>
      <c r="BR144" s="141"/>
      <c r="BS144" s="141"/>
      <c r="BT144" s="141"/>
      <c r="BU144" s="141"/>
      <c r="BV144" s="141"/>
      <c r="BW144" s="141"/>
      <c r="BX144" s="141"/>
      <c r="BY144" s="141"/>
      <c r="BZ144" s="141"/>
      <c r="CA144" s="141"/>
      <c r="CB144" s="141"/>
      <c r="CC144" s="141"/>
      <c r="CD144" s="141"/>
      <c r="CE144" s="141"/>
      <c r="CF144" s="141"/>
      <c r="CG144" s="141"/>
      <c r="CH144" s="141"/>
      <c r="CI144" s="141"/>
      <c r="CJ144" s="141"/>
      <c r="CK144" s="141"/>
      <c r="CL144" s="141"/>
      <c r="CM144" s="141"/>
      <c r="CN144" s="141"/>
      <c r="CO144" s="141"/>
      <c r="CP144" s="141"/>
      <c r="CQ144" s="141"/>
      <c r="CR144" s="141"/>
      <c r="CS144" s="141"/>
      <c r="CT144" s="141"/>
      <c r="CU144" s="141"/>
      <c r="CV144" s="141"/>
      <c r="CW144" s="141"/>
      <c r="CX144" s="141"/>
      <c r="CY144" s="141"/>
      <c r="CZ144" s="141"/>
      <c r="DA144" s="141"/>
      <c r="DB144" s="141"/>
      <c r="DC144" s="141"/>
      <c r="DD144" s="141"/>
      <c r="DE144" s="141"/>
      <c r="DF144" s="141"/>
      <c r="DG144" s="141"/>
      <c r="DH144" s="141"/>
      <c r="DI144" s="141"/>
      <c r="DJ144" s="141"/>
      <c r="DK144" s="141"/>
      <c r="DL144" s="141"/>
      <c r="DM144" s="141"/>
      <c r="DN144" s="141"/>
      <c r="DO144" s="141"/>
      <c r="DP144" s="141"/>
      <c r="DQ144" s="141"/>
      <c r="DR144" s="141"/>
      <c r="DS144" s="141"/>
      <c r="DT144" s="141"/>
      <c r="DU144" s="141"/>
      <c r="DV144" s="141"/>
      <c r="DW144" s="141"/>
      <c r="DX144" s="141"/>
      <c r="DY144" s="141"/>
      <c r="DZ144" s="141"/>
      <c r="EA144" s="141"/>
      <c r="EB144" s="141"/>
      <c r="EC144" s="141"/>
      <c r="ED144" s="141"/>
      <c r="EE144" s="141"/>
      <c r="EF144" s="141"/>
      <c r="EG144" s="141"/>
      <c r="EH144" s="141"/>
      <c r="EI144" s="141"/>
      <c r="EJ144" s="141"/>
      <c r="EK144" s="141"/>
      <c r="EL144" s="141"/>
      <c r="EM144" s="141"/>
      <c r="EN144" s="141"/>
      <c r="EO144" s="141"/>
      <c r="EP144" s="141"/>
      <c r="EQ144" s="141"/>
      <c r="ER144" s="141"/>
      <c r="ES144" s="141"/>
      <c r="ET144" s="141"/>
      <c r="EU144" s="141"/>
      <c r="EV144" s="141"/>
      <c r="EW144" s="141"/>
      <c r="EX144" s="141"/>
      <c r="EY144" s="141"/>
      <c r="EZ144" s="141"/>
      <c r="FA144" s="141"/>
      <c r="FB144" s="141"/>
      <c r="FC144" s="141"/>
      <c r="FD144" s="141"/>
      <c r="FE144" s="141"/>
      <c r="FF144" s="141"/>
      <c r="FG144" s="141"/>
      <c r="FH144" s="141"/>
      <c r="FI144" s="141"/>
      <c r="FJ144" s="141"/>
      <c r="FK144" s="141"/>
      <c r="FL144" s="141"/>
      <c r="FM144" s="141"/>
      <c r="FN144" s="141"/>
      <c r="FO144" s="141"/>
      <c r="FP144" s="141"/>
      <c r="FQ144" s="141"/>
      <c r="FR144" s="141"/>
      <c r="FS144" s="141"/>
      <c r="FT144" s="141"/>
      <c r="FU144" s="141"/>
      <c r="FV144" s="141"/>
      <c r="FW144" s="141"/>
      <c r="FX144" s="141"/>
      <c r="FY144" s="141"/>
      <c r="FZ144" s="141"/>
      <c r="GA144" s="141"/>
      <c r="GB144" s="141"/>
      <c r="GC144" s="141"/>
      <c r="GD144" s="141"/>
      <c r="GE144" s="141"/>
      <c r="GF144" s="141"/>
      <c r="GG144" s="141"/>
      <c r="GH144" s="141"/>
      <c r="GI144" s="141"/>
      <c r="GJ144" s="141"/>
      <c r="GK144" s="141"/>
      <c r="GL144" s="141"/>
      <c r="GM144" s="141"/>
      <c r="GN144" s="141"/>
      <c r="GO144" s="141"/>
      <c r="GP144" s="141"/>
      <c r="GQ144" s="141"/>
      <c r="GR144" s="141"/>
      <c r="GS144" s="141"/>
      <c r="GT144" s="141"/>
      <c r="GU144" s="141"/>
      <c r="GV144" s="141"/>
      <c r="GW144" s="141"/>
      <c r="GX144" s="141"/>
      <c r="GY144" s="141"/>
      <c r="GZ144" s="141"/>
      <c r="HA144" s="141"/>
      <c r="HB144" s="141"/>
      <c r="HC144" s="141"/>
      <c r="HD144" s="141"/>
      <c r="HE144" s="141"/>
      <c r="HF144" s="141"/>
      <c r="HG144" s="141"/>
      <c r="HH144" s="141"/>
      <c r="HI144" s="141"/>
      <c r="HJ144" s="141"/>
      <c r="HK144" s="141"/>
      <c r="HL144" s="141"/>
      <c r="HM144" s="141"/>
      <c r="HN144" s="141"/>
      <c r="HO144" s="141"/>
      <c r="HP144" s="141"/>
      <c r="HQ144" s="141"/>
      <c r="HR144" s="141"/>
      <c r="HS144" s="141"/>
      <c r="HT144" s="141"/>
      <c r="HU144" s="141"/>
      <c r="HV144" s="141"/>
      <c r="HW144" s="141"/>
      <c r="HX144" s="141"/>
      <c r="HY144" s="141"/>
      <c r="HZ144" s="141"/>
      <c r="IA144" s="141"/>
      <c r="IB144" s="141"/>
      <c r="IC144" s="141"/>
      <c r="ID144" s="141"/>
      <c r="IE144" s="141"/>
      <c r="IF144" s="141"/>
      <c r="IG144" s="141"/>
      <c r="IH144" s="141"/>
      <c r="II144" s="141"/>
      <c r="IJ144" s="141"/>
      <c r="IK144" s="141"/>
      <c r="IL144" s="141"/>
      <c r="IM144" s="141"/>
      <c r="IN144" s="141"/>
      <c r="IO144" s="141"/>
      <c r="IP144" s="141"/>
      <c r="IQ144" s="141"/>
      <c r="IR144" s="141"/>
      <c r="IS144" s="141"/>
      <c r="IT144" s="141"/>
      <c r="IU144" s="141"/>
      <c r="IV144" s="141"/>
      <c r="IW144" s="141"/>
    </row>
    <row r="145" customFormat="false" ht="12.75" hidden="false" customHeight="false" outlineLevel="0" collapsed="false">
      <c r="A145" s="141" t="n">
        <v>0.433331485312457</v>
      </c>
      <c r="B145" s="155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141"/>
      <c r="BR145" s="141"/>
      <c r="BS145" s="141"/>
      <c r="BT145" s="141"/>
      <c r="BU145" s="141"/>
      <c r="BV145" s="141"/>
      <c r="BW145" s="141"/>
      <c r="BX145" s="141"/>
      <c r="BY145" s="141"/>
      <c r="BZ145" s="141"/>
      <c r="CA145" s="141"/>
      <c r="CB145" s="141"/>
      <c r="CC145" s="141"/>
      <c r="CD145" s="141"/>
      <c r="CE145" s="141"/>
      <c r="CF145" s="141"/>
      <c r="CG145" s="141"/>
      <c r="CH145" s="141"/>
      <c r="CI145" s="141"/>
      <c r="CJ145" s="141"/>
      <c r="CK145" s="141"/>
      <c r="CL145" s="141"/>
      <c r="CM145" s="141"/>
      <c r="CN145" s="141"/>
      <c r="CO145" s="141"/>
      <c r="CP145" s="141"/>
      <c r="CQ145" s="141"/>
      <c r="CR145" s="141"/>
      <c r="CS145" s="141"/>
      <c r="CT145" s="141"/>
      <c r="CU145" s="141"/>
      <c r="CV145" s="141"/>
      <c r="CW145" s="141"/>
      <c r="CX145" s="141"/>
      <c r="CY145" s="141"/>
      <c r="CZ145" s="141"/>
      <c r="DA145" s="141"/>
      <c r="DB145" s="141"/>
      <c r="DC145" s="141"/>
      <c r="DD145" s="141"/>
      <c r="DE145" s="141"/>
      <c r="DF145" s="141"/>
      <c r="DG145" s="141"/>
      <c r="DH145" s="141"/>
      <c r="DI145" s="141"/>
      <c r="DJ145" s="141"/>
      <c r="DK145" s="141"/>
      <c r="DL145" s="141"/>
      <c r="DM145" s="141"/>
      <c r="DN145" s="141"/>
      <c r="DO145" s="141"/>
      <c r="DP145" s="141"/>
      <c r="DQ145" s="141"/>
      <c r="DR145" s="141"/>
      <c r="DS145" s="141"/>
      <c r="DT145" s="141"/>
      <c r="DU145" s="141"/>
      <c r="DV145" s="141"/>
      <c r="DW145" s="141"/>
      <c r="DX145" s="141"/>
      <c r="DY145" s="141"/>
      <c r="DZ145" s="141"/>
      <c r="EA145" s="141"/>
      <c r="EB145" s="141"/>
      <c r="EC145" s="141"/>
      <c r="ED145" s="141"/>
      <c r="EE145" s="141"/>
      <c r="EF145" s="141"/>
      <c r="EG145" s="141"/>
      <c r="EH145" s="141"/>
      <c r="EI145" s="141"/>
      <c r="EJ145" s="141"/>
      <c r="EK145" s="141"/>
      <c r="EL145" s="141"/>
      <c r="EM145" s="141"/>
      <c r="EN145" s="141"/>
      <c r="EO145" s="141"/>
      <c r="EP145" s="141"/>
      <c r="EQ145" s="141"/>
      <c r="ER145" s="141"/>
      <c r="ES145" s="141"/>
      <c r="ET145" s="141"/>
      <c r="EU145" s="141"/>
      <c r="EV145" s="141"/>
      <c r="EW145" s="141"/>
      <c r="EX145" s="141"/>
      <c r="EY145" s="141"/>
      <c r="EZ145" s="141"/>
      <c r="FA145" s="141"/>
      <c r="FB145" s="141"/>
      <c r="FC145" s="141"/>
      <c r="FD145" s="141"/>
      <c r="FE145" s="141"/>
      <c r="FF145" s="141"/>
      <c r="FG145" s="141"/>
      <c r="FH145" s="141"/>
      <c r="FI145" s="141"/>
      <c r="FJ145" s="141"/>
      <c r="FK145" s="141"/>
      <c r="FL145" s="141"/>
      <c r="FM145" s="141"/>
      <c r="FN145" s="141"/>
      <c r="FO145" s="141"/>
      <c r="FP145" s="141"/>
      <c r="FQ145" s="141"/>
      <c r="FR145" s="141"/>
      <c r="FS145" s="141"/>
      <c r="FT145" s="141"/>
      <c r="FU145" s="141"/>
      <c r="FV145" s="141"/>
      <c r="FW145" s="141"/>
      <c r="FX145" s="141"/>
      <c r="FY145" s="141"/>
      <c r="FZ145" s="141"/>
      <c r="GA145" s="141"/>
      <c r="GB145" s="141"/>
      <c r="GC145" s="141"/>
      <c r="GD145" s="141"/>
      <c r="GE145" s="141"/>
      <c r="GF145" s="141"/>
      <c r="GG145" s="141"/>
      <c r="GH145" s="141"/>
      <c r="GI145" s="141"/>
      <c r="GJ145" s="141"/>
      <c r="GK145" s="141"/>
      <c r="GL145" s="141"/>
      <c r="GM145" s="141"/>
      <c r="GN145" s="141"/>
      <c r="GO145" s="141"/>
      <c r="GP145" s="141"/>
      <c r="GQ145" s="141"/>
      <c r="GR145" s="141"/>
      <c r="GS145" s="141"/>
      <c r="GT145" s="141"/>
      <c r="GU145" s="141"/>
      <c r="GV145" s="141"/>
      <c r="GW145" s="141"/>
      <c r="GX145" s="141"/>
      <c r="GY145" s="141"/>
      <c r="GZ145" s="141"/>
      <c r="HA145" s="141"/>
      <c r="HB145" s="141"/>
      <c r="HC145" s="141"/>
      <c r="HD145" s="141"/>
      <c r="HE145" s="141"/>
      <c r="HF145" s="141"/>
      <c r="HG145" s="141"/>
      <c r="HH145" s="141"/>
      <c r="HI145" s="141"/>
      <c r="HJ145" s="141"/>
      <c r="HK145" s="141"/>
      <c r="HL145" s="141"/>
      <c r="HM145" s="141"/>
      <c r="HN145" s="141"/>
      <c r="HO145" s="141"/>
      <c r="HP145" s="141"/>
      <c r="HQ145" s="141"/>
      <c r="HR145" s="141"/>
      <c r="HS145" s="141"/>
      <c r="HT145" s="141"/>
      <c r="HU145" s="141"/>
      <c r="HV145" s="141"/>
      <c r="HW145" s="141"/>
      <c r="HX145" s="141"/>
      <c r="HY145" s="141"/>
      <c r="HZ145" s="141"/>
      <c r="IA145" s="141"/>
      <c r="IB145" s="141"/>
      <c r="IC145" s="141"/>
      <c r="ID145" s="141"/>
      <c r="IE145" s="141"/>
      <c r="IF145" s="141"/>
      <c r="IG145" s="141"/>
      <c r="IH145" s="141"/>
      <c r="II145" s="141"/>
      <c r="IJ145" s="141"/>
      <c r="IK145" s="141"/>
      <c r="IL145" s="141"/>
      <c r="IM145" s="141"/>
      <c r="IN145" s="141"/>
      <c r="IO145" s="141"/>
      <c r="IP145" s="141"/>
      <c r="IQ145" s="141"/>
      <c r="IR145" s="141"/>
      <c r="IS145" s="141"/>
      <c r="IT145" s="141"/>
      <c r="IU145" s="141"/>
      <c r="IV145" s="141"/>
      <c r="IW145" s="141"/>
    </row>
    <row r="146" customFormat="false" ht="12.75" hidden="false" customHeight="false" outlineLevel="0" collapsed="false">
      <c r="A146" s="141" t="n">
        <v>0.430860365511484</v>
      </c>
      <c r="B146" s="155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141"/>
      <c r="BR146" s="141"/>
      <c r="BS146" s="141"/>
      <c r="BT146" s="141"/>
      <c r="BU146" s="141"/>
      <c r="BV146" s="141"/>
      <c r="BW146" s="141"/>
      <c r="BX146" s="141"/>
      <c r="BY146" s="141"/>
      <c r="BZ146" s="141"/>
      <c r="CA146" s="141"/>
      <c r="CB146" s="141"/>
      <c r="CC146" s="141"/>
      <c r="CD146" s="141"/>
      <c r="CE146" s="141"/>
      <c r="CF146" s="141"/>
      <c r="CG146" s="141"/>
      <c r="CH146" s="141"/>
      <c r="CI146" s="141"/>
      <c r="CJ146" s="141"/>
      <c r="CK146" s="141"/>
      <c r="CL146" s="141"/>
      <c r="CM146" s="141"/>
      <c r="CN146" s="141"/>
      <c r="CO146" s="141"/>
      <c r="CP146" s="141"/>
      <c r="CQ146" s="141"/>
      <c r="CR146" s="141"/>
      <c r="CS146" s="141"/>
      <c r="CT146" s="141"/>
      <c r="CU146" s="141"/>
      <c r="CV146" s="141"/>
      <c r="CW146" s="141"/>
      <c r="CX146" s="141"/>
      <c r="CY146" s="141"/>
      <c r="CZ146" s="141"/>
      <c r="DA146" s="141"/>
      <c r="DB146" s="141"/>
      <c r="DC146" s="141"/>
      <c r="DD146" s="141"/>
      <c r="DE146" s="141"/>
      <c r="DF146" s="141"/>
      <c r="DG146" s="141"/>
      <c r="DH146" s="141"/>
      <c r="DI146" s="141"/>
      <c r="DJ146" s="141"/>
      <c r="DK146" s="141"/>
      <c r="DL146" s="141"/>
      <c r="DM146" s="141"/>
      <c r="DN146" s="141"/>
      <c r="DO146" s="141"/>
      <c r="DP146" s="141"/>
      <c r="DQ146" s="141"/>
      <c r="DR146" s="141"/>
      <c r="DS146" s="141"/>
      <c r="DT146" s="141"/>
      <c r="DU146" s="141"/>
      <c r="DV146" s="141"/>
      <c r="DW146" s="141"/>
      <c r="DX146" s="141"/>
      <c r="DY146" s="141"/>
      <c r="DZ146" s="141"/>
      <c r="EA146" s="141"/>
      <c r="EB146" s="141"/>
      <c r="EC146" s="141"/>
      <c r="ED146" s="141"/>
      <c r="EE146" s="141"/>
      <c r="EF146" s="141"/>
      <c r="EG146" s="141"/>
      <c r="EH146" s="141"/>
      <c r="EI146" s="141"/>
      <c r="EJ146" s="141"/>
      <c r="EK146" s="141"/>
      <c r="EL146" s="141"/>
      <c r="EM146" s="141"/>
      <c r="EN146" s="141"/>
      <c r="EO146" s="141"/>
      <c r="EP146" s="141"/>
      <c r="EQ146" s="141"/>
      <c r="ER146" s="141"/>
      <c r="ES146" s="141"/>
      <c r="ET146" s="141"/>
      <c r="EU146" s="141"/>
      <c r="EV146" s="141"/>
      <c r="EW146" s="141"/>
      <c r="EX146" s="141"/>
      <c r="EY146" s="141"/>
      <c r="EZ146" s="141"/>
      <c r="FA146" s="141"/>
      <c r="FB146" s="141"/>
      <c r="FC146" s="141"/>
      <c r="FD146" s="141"/>
      <c r="FE146" s="141"/>
      <c r="FF146" s="141"/>
      <c r="FG146" s="141"/>
      <c r="FH146" s="141"/>
      <c r="FI146" s="141"/>
      <c r="FJ146" s="141"/>
      <c r="FK146" s="141"/>
      <c r="FL146" s="141"/>
      <c r="FM146" s="141"/>
      <c r="FN146" s="141"/>
      <c r="FO146" s="141"/>
      <c r="FP146" s="141"/>
      <c r="FQ146" s="141"/>
      <c r="FR146" s="141"/>
      <c r="FS146" s="141"/>
      <c r="FT146" s="141"/>
      <c r="FU146" s="141"/>
      <c r="FV146" s="141"/>
      <c r="FW146" s="141"/>
      <c r="FX146" s="141"/>
      <c r="FY146" s="141"/>
      <c r="FZ146" s="141"/>
      <c r="GA146" s="141"/>
      <c r="GB146" s="141"/>
      <c r="GC146" s="141"/>
      <c r="GD146" s="141"/>
      <c r="GE146" s="141"/>
      <c r="GF146" s="141"/>
      <c r="GG146" s="141"/>
      <c r="GH146" s="141"/>
      <c r="GI146" s="141"/>
      <c r="GJ146" s="141"/>
      <c r="GK146" s="141"/>
      <c r="GL146" s="141"/>
      <c r="GM146" s="141"/>
      <c r="GN146" s="141"/>
      <c r="GO146" s="141"/>
      <c r="GP146" s="141"/>
      <c r="GQ146" s="141"/>
      <c r="GR146" s="141"/>
      <c r="GS146" s="141"/>
      <c r="GT146" s="141"/>
      <c r="GU146" s="141"/>
      <c r="GV146" s="141"/>
      <c r="GW146" s="141"/>
      <c r="GX146" s="141"/>
      <c r="GY146" s="141"/>
      <c r="GZ146" s="141"/>
      <c r="HA146" s="141"/>
      <c r="HB146" s="141"/>
      <c r="HC146" s="141"/>
      <c r="HD146" s="141"/>
      <c r="HE146" s="141"/>
      <c r="HF146" s="141"/>
      <c r="HG146" s="141"/>
      <c r="HH146" s="141"/>
      <c r="HI146" s="141"/>
      <c r="HJ146" s="141"/>
      <c r="HK146" s="141"/>
      <c r="HL146" s="141"/>
      <c r="HM146" s="141"/>
      <c r="HN146" s="141"/>
      <c r="HO146" s="141"/>
      <c r="HP146" s="141"/>
      <c r="HQ146" s="141"/>
      <c r="HR146" s="141"/>
      <c r="HS146" s="141"/>
      <c r="HT146" s="141"/>
      <c r="HU146" s="141"/>
      <c r="HV146" s="141"/>
      <c r="HW146" s="141"/>
      <c r="HX146" s="141"/>
      <c r="HY146" s="141"/>
      <c r="HZ146" s="141"/>
      <c r="IA146" s="141"/>
      <c r="IB146" s="141"/>
      <c r="IC146" s="141"/>
      <c r="ID146" s="141"/>
      <c r="IE146" s="141"/>
      <c r="IF146" s="141"/>
      <c r="IG146" s="141"/>
      <c r="IH146" s="141"/>
      <c r="II146" s="141"/>
      <c r="IJ146" s="141"/>
      <c r="IK146" s="141"/>
      <c r="IL146" s="141"/>
      <c r="IM146" s="141"/>
      <c r="IN146" s="141"/>
      <c r="IO146" s="141"/>
      <c r="IP146" s="141"/>
      <c r="IQ146" s="141"/>
      <c r="IR146" s="141"/>
      <c r="IS146" s="141"/>
      <c r="IT146" s="141"/>
      <c r="IU146" s="141"/>
      <c r="IV146" s="141"/>
      <c r="IW146" s="141"/>
    </row>
    <row r="147" customFormat="false" ht="12.75" hidden="false" customHeight="false" outlineLevel="0" collapsed="false">
      <c r="A147" s="141" t="n">
        <v>0.428234314370032</v>
      </c>
      <c r="B147" s="155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  <c r="BN147" s="141"/>
      <c r="BO147" s="141"/>
      <c r="BP147" s="141"/>
      <c r="BQ147" s="141"/>
      <c r="BR147" s="141"/>
      <c r="BS147" s="141"/>
      <c r="BT147" s="141"/>
      <c r="BU147" s="141"/>
      <c r="BV147" s="141"/>
      <c r="BW147" s="141"/>
      <c r="BX147" s="141"/>
      <c r="BY147" s="141"/>
      <c r="BZ147" s="141"/>
      <c r="CA147" s="141"/>
      <c r="CB147" s="141"/>
      <c r="CC147" s="141"/>
      <c r="CD147" s="141"/>
      <c r="CE147" s="141"/>
      <c r="CF147" s="141"/>
      <c r="CG147" s="141"/>
      <c r="CH147" s="141"/>
      <c r="CI147" s="141"/>
      <c r="CJ147" s="141"/>
      <c r="CK147" s="141"/>
      <c r="CL147" s="141"/>
      <c r="CM147" s="141"/>
      <c r="CN147" s="141"/>
      <c r="CO147" s="141"/>
      <c r="CP147" s="141"/>
      <c r="CQ147" s="141"/>
      <c r="CR147" s="141"/>
      <c r="CS147" s="141"/>
      <c r="CT147" s="141"/>
      <c r="CU147" s="141"/>
      <c r="CV147" s="141"/>
      <c r="CW147" s="141"/>
      <c r="CX147" s="141"/>
      <c r="CY147" s="141"/>
      <c r="CZ147" s="141"/>
      <c r="DA147" s="141"/>
      <c r="DB147" s="141"/>
      <c r="DC147" s="141"/>
      <c r="DD147" s="141"/>
      <c r="DE147" s="141"/>
      <c r="DF147" s="141"/>
      <c r="DG147" s="141"/>
      <c r="DH147" s="141"/>
      <c r="DI147" s="141"/>
      <c r="DJ147" s="141"/>
      <c r="DK147" s="141"/>
      <c r="DL147" s="141"/>
      <c r="DM147" s="141"/>
      <c r="DN147" s="141"/>
      <c r="DO147" s="141"/>
      <c r="DP147" s="141"/>
      <c r="DQ147" s="141"/>
      <c r="DR147" s="141"/>
      <c r="DS147" s="141"/>
      <c r="DT147" s="141"/>
      <c r="DU147" s="141"/>
      <c r="DV147" s="141"/>
      <c r="DW147" s="141"/>
      <c r="DX147" s="141"/>
      <c r="DY147" s="141"/>
      <c r="DZ147" s="141"/>
      <c r="EA147" s="141"/>
      <c r="EB147" s="141"/>
      <c r="EC147" s="141"/>
      <c r="ED147" s="141"/>
      <c r="EE147" s="141"/>
      <c r="EF147" s="141"/>
      <c r="EG147" s="141"/>
      <c r="EH147" s="141"/>
      <c r="EI147" s="141"/>
      <c r="EJ147" s="141"/>
      <c r="EK147" s="141"/>
      <c r="EL147" s="141"/>
      <c r="EM147" s="141"/>
      <c r="EN147" s="141"/>
      <c r="EO147" s="141"/>
      <c r="EP147" s="141"/>
      <c r="EQ147" s="141"/>
      <c r="ER147" s="141"/>
      <c r="ES147" s="141"/>
      <c r="ET147" s="141"/>
      <c r="EU147" s="141"/>
      <c r="EV147" s="141"/>
      <c r="EW147" s="141"/>
      <c r="EX147" s="141"/>
      <c r="EY147" s="141"/>
      <c r="EZ147" s="141"/>
      <c r="FA147" s="141"/>
      <c r="FB147" s="141"/>
      <c r="FC147" s="141"/>
      <c r="FD147" s="141"/>
      <c r="FE147" s="141"/>
      <c r="FF147" s="141"/>
      <c r="FG147" s="141"/>
      <c r="FH147" s="141"/>
      <c r="FI147" s="141"/>
      <c r="FJ147" s="141"/>
      <c r="FK147" s="141"/>
      <c r="FL147" s="141"/>
      <c r="FM147" s="141"/>
      <c r="FN147" s="141"/>
      <c r="FO147" s="141"/>
      <c r="FP147" s="141"/>
      <c r="FQ147" s="141"/>
      <c r="FR147" s="141"/>
      <c r="FS147" s="141"/>
      <c r="FT147" s="141"/>
      <c r="FU147" s="141"/>
      <c r="FV147" s="141"/>
      <c r="FW147" s="141"/>
      <c r="FX147" s="141"/>
      <c r="FY147" s="141"/>
      <c r="FZ147" s="141"/>
      <c r="GA147" s="141"/>
      <c r="GB147" s="141"/>
      <c r="GC147" s="141"/>
      <c r="GD147" s="141"/>
      <c r="GE147" s="141"/>
      <c r="GF147" s="141"/>
      <c r="GG147" s="141"/>
      <c r="GH147" s="141"/>
      <c r="GI147" s="141"/>
      <c r="GJ147" s="141"/>
      <c r="GK147" s="141"/>
      <c r="GL147" s="141"/>
      <c r="GM147" s="141"/>
      <c r="GN147" s="141"/>
      <c r="GO147" s="141"/>
      <c r="GP147" s="141"/>
      <c r="GQ147" s="141"/>
      <c r="GR147" s="141"/>
      <c r="GS147" s="141"/>
      <c r="GT147" s="141"/>
      <c r="GU147" s="141"/>
      <c r="GV147" s="141"/>
      <c r="GW147" s="141"/>
      <c r="GX147" s="141"/>
      <c r="GY147" s="141"/>
      <c r="GZ147" s="141"/>
      <c r="HA147" s="141"/>
      <c r="HB147" s="141"/>
      <c r="HC147" s="141"/>
      <c r="HD147" s="141"/>
      <c r="HE147" s="141"/>
      <c r="HF147" s="141"/>
      <c r="HG147" s="141"/>
      <c r="HH147" s="141"/>
      <c r="HI147" s="141"/>
      <c r="HJ147" s="141"/>
      <c r="HK147" s="141"/>
      <c r="HL147" s="141"/>
      <c r="HM147" s="141"/>
      <c r="HN147" s="141"/>
      <c r="HO147" s="141"/>
      <c r="HP147" s="141"/>
      <c r="HQ147" s="141"/>
      <c r="HR147" s="141"/>
      <c r="HS147" s="141"/>
      <c r="HT147" s="141"/>
      <c r="HU147" s="141"/>
      <c r="HV147" s="141"/>
      <c r="HW147" s="141"/>
      <c r="HX147" s="141"/>
      <c r="HY147" s="141"/>
      <c r="HZ147" s="141"/>
      <c r="IA147" s="141"/>
      <c r="IB147" s="141"/>
      <c r="IC147" s="141"/>
      <c r="ID147" s="141"/>
      <c r="IE147" s="141"/>
      <c r="IF147" s="141"/>
      <c r="IG147" s="141"/>
      <c r="IH147" s="141"/>
      <c r="II147" s="141"/>
      <c r="IJ147" s="141"/>
      <c r="IK147" s="141"/>
      <c r="IL147" s="141"/>
      <c r="IM147" s="141"/>
      <c r="IN147" s="141"/>
      <c r="IO147" s="141"/>
      <c r="IP147" s="141"/>
      <c r="IQ147" s="141"/>
      <c r="IR147" s="141"/>
      <c r="IS147" s="141"/>
      <c r="IT147" s="141"/>
      <c r="IU147" s="141"/>
      <c r="IV147" s="141"/>
      <c r="IW147" s="141"/>
    </row>
    <row r="148" customFormat="false" ht="12.75" hidden="false" customHeight="false" outlineLevel="0" collapsed="false">
      <c r="A148" s="141" t="n">
        <v>0.42570812656982</v>
      </c>
      <c r="B148" s="155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  <c r="BN148" s="141"/>
      <c r="BO148" s="141"/>
      <c r="BP148" s="141"/>
      <c r="BQ148" s="141"/>
      <c r="BR148" s="141"/>
      <c r="BS148" s="141"/>
      <c r="BT148" s="141"/>
      <c r="BU148" s="141"/>
      <c r="BV148" s="141"/>
      <c r="BW148" s="141"/>
      <c r="BX148" s="141"/>
      <c r="BY148" s="141"/>
      <c r="BZ148" s="141"/>
      <c r="CA148" s="141"/>
      <c r="CB148" s="141"/>
      <c r="CC148" s="141"/>
      <c r="CD148" s="141"/>
      <c r="CE148" s="141"/>
      <c r="CF148" s="141"/>
      <c r="CG148" s="141"/>
      <c r="CH148" s="141"/>
      <c r="CI148" s="141"/>
      <c r="CJ148" s="141"/>
      <c r="CK148" s="141"/>
      <c r="CL148" s="141"/>
      <c r="CM148" s="141"/>
      <c r="CN148" s="141"/>
      <c r="CO148" s="141"/>
      <c r="CP148" s="141"/>
      <c r="CQ148" s="141"/>
      <c r="CR148" s="141"/>
      <c r="CS148" s="141"/>
      <c r="CT148" s="141"/>
      <c r="CU148" s="141"/>
      <c r="CV148" s="141"/>
      <c r="CW148" s="141"/>
      <c r="CX148" s="141"/>
      <c r="CY148" s="141"/>
      <c r="CZ148" s="141"/>
      <c r="DA148" s="141"/>
      <c r="DB148" s="141"/>
      <c r="DC148" s="141"/>
      <c r="DD148" s="141"/>
      <c r="DE148" s="141"/>
      <c r="DF148" s="141"/>
      <c r="DG148" s="141"/>
      <c r="DH148" s="141"/>
      <c r="DI148" s="141"/>
      <c r="DJ148" s="141"/>
      <c r="DK148" s="141"/>
      <c r="DL148" s="141"/>
      <c r="DM148" s="141"/>
      <c r="DN148" s="141"/>
      <c r="DO148" s="141"/>
      <c r="DP148" s="141"/>
      <c r="DQ148" s="141"/>
      <c r="DR148" s="141"/>
      <c r="DS148" s="141"/>
      <c r="DT148" s="141"/>
      <c r="DU148" s="141"/>
      <c r="DV148" s="141"/>
      <c r="DW148" s="141"/>
      <c r="DX148" s="141"/>
      <c r="DY148" s="141"/>
      <c r="DZ148" s="141"/>
      <c r="EA148" s="141"/>
      <c r="EB148" s="141"/>
      <c r="EC148" s="141"/>
      <c r="ED148" s="141"/>
      <c r="EE148" s="141"/>
      <c r="EF148" s="141"/>
      <c r="EG148" s="141"/>
      <c r="EH148" s="141"/>
      <c r="EI148" s="141"/>
      <c r="EJ148" s="141"/>
      <c r="EK148" s="141"/>
      <c r="EL148" s="141"/>
      <c r="EM148" s="141"/>
      <c r="EN148" s="141"/>
      <c r="EO148" s="141"/>
      <c r="EP148" s="141"/>
      <c r="EQ148" s="141"/>
      <c r="ER148" s="141"/>
      <c r="ES148" s="141"/>
      <c r="ET148" s="141"/>
      <c r="EU148" s="141"/>
      <c r="EV148" s="141"/>
      <c r="EW148" s="141"/>
      <c r="EX148" s="141"/>
      <c r="EY148" s="141"/>
      <c r="EZ148" s="141"/>
      <c r="FA148" s="141"/>
      <c r="FB148" s="141"/>
      <c r="FC148" s="141"/>
      <c r="FD148" s="141"/>
      <c r="FE148" s="141"/>
      <c r="FF148" s="141"/>
      <c r="FG148" s="141"/>
      <c r="FH148" s="141"/>
      <c r="FI148" s="141"/>
      <c r="FJ148" s="141"/>
      <c r="FK148" s="141"/>
      <c r="FL148" s="141"/>
      <c r="FM148" s="141"/>
      <c r="FN148" s="141"/>
      <c r="FO148" s="141"/>
      <c r="FP148" s="141"/>
      <c r="FQ148" s="141"/>
      <c r="FR148" s="141"/>
      <c r="FS148" s="141"/>
      <c r="FT148" s="141"/>
      <c r="FU148" s="141"/>
      <c r="FV148" s="141"/>
      <c r="FW148" s="141"/>
      <c r="FX148" s="141"/>
      <c r="FY148" s="141"/>
      <c r="FZ148" s="141"/>
      <c r="GA148" s="141"/>
      <c r="GB148" s="141"/>
      <c r="GC148" s="141"/>
      <c r="GD148" s="141"/>
      <c r="GE148" s="141"/>
      <c r="GF148" s="141"/>
      <c r="GG148" s="141"/>
      <c r="GH148" s="141"/>
      <c r="GI148" s="141"/>
      <c r="GJ148" s="141"/>
      <c r="GK148" s="141"/>
      <c r="GL148" s="141"/>
      <c r="GM148" s="141"/>
      <c r="GN148" s="141"/>
      <c r="GO148" s="141"/>
      <c r="GP148" s="141"/>
      <c r="GQ148" s="141"/>
      <c r="GR148" s="141"/>
      <c r="GS148" s="141"/>
      <c r="GT148" s="141"/>
      <c r="GU148" s="141"/>
      <c r="GV148" s="141"/>
      <c r="GW148" s="141"/>
      <c r="GX148" s="141"/>
      <c r="GY148" s="141"/>
      <c r="GZ148" s="141"/>
      <c r="HA148" s="141"/>
      <c r="HB148" s="141"/>
      <c r="HC148" s="141"/>
      <c r="HD148" s="141"/>
      <c r="HE148" s="141"/>
      <c r="HF148" s="141"/>
      <c r="HG148" s="141"/>
      <c r="HH148" s="141"/>
      <c r="HI148" s="141"/>
      <c r="HJ148" s="141"/>
      <c r="HK148" s="141"/>
      <c r="HL148" s="141"/>
      <c r="HM148" s="141"/>
      <c r="HN148" s="141"/>
      <c r="HO148" s="141"/>
      <c r="HP148" s="141"/>
      <c r="HQ148" s="141"/>
      <c r="HR148" s="141"/>
      <c r="HS148" s="141"/>
      <c r="HT148" s="141"/>
      <c r="HU148" s="141"/>
      <c r="HV148" s="141"/>
      <c r="HW148" s="141"/>
      <c r="HX148" s="141"/>
      <c r="HY148" s="141"/>
      <c r="HZ148" s="141"/>
      <c r="IA148" s="141"/>
      <c r="IB148" s="141"/>
      <c r="IC148" s="141"/>
      <c r="ID148" s="141"/>
      <c r="IE148" s="141"/>
      <c r="IF148" s="141"/>
      <c r="IG148" s="141"/>
      <c r="IH148" s="141"/>
      <c r="II148" s="141"/>
      <c r="IJ148" s="141"/>
      <c r="IK148" s="141"/>
      <c r="IL148" s="141"/>
      <c r="IM148" s="141"/>
      <c r="IN148" s="141"/>
      <c r="IO148" s="141"/>
      <c r="IP148" s="141"/>
      <c r="IQ148" s="141"/>
      <c r="IR148" s="141"/>
      <c r="IS148" s="141"/>
      <c r="IT148" s="141"/>
      <c r="IU148" s="141"/>
      <c r="IV148" s="141"/>
      <c r="IW148" s="141"/>
    </row>
    <row r="149" customFormat="false" ht="12.75" hidden="false" customHeight="false" outlineLevel="0" collapsed="false">
      <c r="A149" s="141" t="n">
        <v>0.423113296286812</v>
      </c>
      <c r="B149" s="155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  <c r="BN149" s="141"/>
      <c r="BO149" s="141"/>
      <c r="BP149" s="141"/>
      <c r="BQ149" s="141"/>
      <c r="BR149" s="141"/>
      <c r="BS149" s="141"/>
      <c r="BT149" s="141"/>
      <c r="BU149" s="141"/>
      <c r="BV149" s="141"/>
      <c r="BW149" s="141"/>
      <c r="BX149" s="141"/>
      <c r="BY149" s="141"/>
      <c r="BZ149" s="141"/>
      <c r="CA149" s="141"/>
      <c r="CB149" s="141"/>
      <c r="CC149" s="141"/>
      <c r="CD149" s="141"/>
      <c r="CE149" s="141"/>
      <c r="CF149" s="141"/>
      <c r="CG149" s="141"/>
      <c r="CH149" s="141"/>
      <c r="CI149" s="141"/>
      <c r="CJ149" s="141"/>
      <c r="CK149" s="141"/>
      <c r="CL149" s="141"/>
      <c r="CM149" s="141"/>
      <c r="CN149" s="141"/>
      <c r="CO149" s="141"/>
      <c r="CP149" s="141"/>
      <c r="CQ149" s="141"/>
      <c r="CR149" s="141"/>
      <c r="CS149" s="141"/>
      <c r="CT149" s="141"/>
      <c r="CU149" s="141"/>
      <c r="CV149" s="141"/>
      <c r="CW149" s="141"/>
      <c r="CX149" s="141"/>
      <c r="CY149" s="141"/>
      <c r="CZ149" s="141"/>
      <c r="DA149" s="141"/>
      <c r="DB149" s="141"/>
      <c r="DC149" s="141"/>
      <c r="DD149" s="141"/>
      <c r="DE149" s="141"/>
      <c r="DF149" s="141"/>
      <c r="DG149" s="141"/>
      <c r="DH149" s="141"/>
      <c r="DI149" s="141"/>
      <c r="DJ149" s="141"/>
      <c r="DK149" s="141"/>
      <c r="DL149" s="141"/>
      <c r="DM149" s="141"/>
      <c r="DN149" s="141"/>
      <c r="DO149" s="141"/>
      <c r="DP149" s="141"/>
      <c r="DQ149" s="141"/>
      <c r="DR149" s="141"/>
      <c r="DS149" s="141"/>
      <c r="DT149" s="141"/>
      <c r="DU149" s="141"/>
      <c r="DV149" s="141"/>
      <c r="DW149" s="141"/>
      <c r="DX149" s="141"/>
      <c r="DY149" s="141"/>
      <c r="DZ149" s="141"/>
      <c r="EA149" s="141"/>
      <c r="EB149" s="141"/>
      <c r="EC149" s="141"/>
      <c r="ED149" s="141"/>
      <c r="EE149" s="141"/>
      <c r="EF149" s="141"/>
      <c r="EG149" s="141"/>
      <c r="EH149" s="141"/>
      <c r="EI149" s="141"/>
      <c r="EJ149" s="141"/>
      <c r="EK149" s="141"/>
      <c r="EL149" s="141"/>
      <c r="EM149" s="141"/>
      <c r="EN149" s="141"/>
      <c r="EO149" s="141"/>
      <c r="EP149" s="141"/>
      <c r="EQ149" s="141"/>
      <c r="ER149" s="141"/>
      <c r="ES149" s="141"/>
      <c r="ET149" s="141"/>
      <c r="EU149" s="141"/>
      <c r="EV149" s="141"/>
      <c r="EW149" s="141"/>
      <c r="EX149" s="141"/>
      <c r="EY149" s="141"/>
      <c r="EZ149" s="141"/>
      <c r="FA149" s="141"/>
      <c r="FB149" s="141"/>
      <c r="FC149" s="141"/>
      <c r="FD149" s="141"/>
      <c r="FE149" s="141"/>
      <c r="FF149" s="141"/>
      <c r="FG149" s="141"/>
      <c r="FH149" s="141"/>
      <c r="FI149" s="141"/>
      <c r="FJ149" s="141"/>
      <c r="FK149" s="141"/>
      <c r="FL149" s="141"/>
      <c r="FM149" s="141"/>
      <c r="FN149" s="141"/>
      <c r="FO149" s="141"/>
      <c r="FP149" s="141"/>
      <c r="FQ149" s="141"/>
      <c r="FR149" s="141"/>
      <c r="FS149" s="141"/>
      <c r="FT149" s="141"/>
      <c r="FU149" s="141"/>
      <c r="FV149" s="141"/>
      <c r="FW149" s="141"/>
      <c r="FX149" s="141"/>
      <c r="FY149" s="141"/>
      <c r="FZ149" s="141"/>
      <c r="GA149" s="141"/>
      <c r="GB149" s="141"/>
      <c r="GC149" s="141"/>
      <c r="GD149" s="141"/>
      <c r="GE149" s="141"/>
      <c r="GF149" s="141"/>
      <c r="GG149" s="141"/>
      <c r="GH149" s="141"/>
      <c r="GI149" s="141"/>
      <c r="GJ149" s="141"/>
      <c r="GK149" s="141"/>
      <c r="GL149" s="141"/>
      <c r="GM149" s="141"/>
      <c r="GN149" s="141"/>
      <c r="GO149" s="141"/>
      <c r="GP149" s="141"/>
      <c r="GQ149" s="141"/>
      <c r="GR149" s="141"/>
      <c r="GS149" s="141"/>
      <c r="GT149" s="141"/>
      <c r="GU149" s="141"/>
      <c r="GV149" s="141"/>
      <c r="GW149" s="141"/>
      <c r="GX149" s="141"/>
      <c r="GY149" s="141"/>
      <c r="GZ149" s="141"/>
      <c r="HA149" s="141"/>
      <c r="HB149" s="141"/>
      <c r="HC149" s="141"/>
      <c r="HD149" s="141"/>
      <c r="HE149" s="141"/>
      <c r="HF149" s="141"/>
      <c r="HG149" s="141"/>
      <c r="HH149" s="141"/>
      <c r="HI149" s="141"/>
      <c r="HJ149" s="141"/>
      <c r="HK149" s="141"/>
      <c r="HL149" s="141"/>
      <c r="HM149" s="141"/>
      <c r="HN149" s="141"/>
      <c r="HO149" s="141"/>
      <c r="HP149" s="141"/>
      <c r="HQ149" s="141"/>
      <c r="HR149" s="141"/>
      <c r="HS149" s="141"/>
      <c r="HT149" s="141"/>
      <c r="HU149" s="141"/>
      <c r="HV149" s="141"/>
      <c r="HW149" s="141"/>
      <c r="HX149" s="141"/>
      <c r="HY149" s="141"/>
      <c r="HZ149" s="141"/>
      <c r="IA149" s="141"/>
      <c r="IB149" s="141"/>
      <c r="IC149" s="141"/>
      <c r="ID149" s="141"/>
      <c r="IE149" s="141"/>
      <c r="IF149" s="141"/>
      <c r="IG149" s="141"/>
      <c r="IH149" s="141"/>
      <c r="II149" s="141"/>
      <c r="IJ149" s="141"/>
      <c r="IK149" s="141"/>
      <c r="IL149" s="141"/>
      <c r="IM149" s="141"/>
      <c r="IN149" s="141"/>
      <c r="IO149" s="141"/>
      <c r="IP149" s="141"/>
      <c r="IQ149" s="141"/>
      <c r="IR149" s="141"/>
      <c r="IS149" s="141"/>
      <c r="IT149" s="141"/>
      <c r="IU149" s="141"/>
      <c r="IV149" s="141"/>
      <c r="IW149" s="141"/>
    </row>
    <row r="150" customFormat="false" ht="12.75" hidden="false" customHeight="false" outlineLevel="0" collapsed="false">
      <c r="A150" s="141" t="n">
        <v>0.42061714313979</v>
      </c>
      <c r="B150" s="155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  <c r="BI150" s="141"/>
      <c r="BJ150" s="141"/>
      <c r="BK150" s="141"/>
      <c r="BL150" s="141"/>
      <c r="BM150" s="141"/>
      <c r="BN150" s="141"/>
      <c r="BO150" s="141"/>
      <c r="BP150" s="141"/>
      <c r="BQ150" s="141"/>
      <c r="BR150" s="141"/>
      <c r="BS150" s="141"/>
      <c r="BT150" s="141"/>
      <c r="BU150" s="141"/>
      <c r="BV150" s="141"/>
      <c r="BW150" s="141"/>
      <c r="BX150" s="141"/>
      <c r="BY150" s="141"/>
      <c r="BZ150" s="141"/>
      <c r="CA150" s="141"/>
      <c r="CB150" s="141"/>
      <c r="CC150" s="141"/>
      <c r="CD150" s="141"/>
      <c r="CE150" s="141"/>
      <c r="CF150" s="141"/>
      <c r="CG150" s="141"/>
      <c r="CH150" s="141"/>
      <c r="CI150" s="141"/>
      <c r="CJ150" s="141"/>
      <c r="CK150" s="141"/>
      <c r="CL150" s="141"/>
      <c r="CM150" s="141"/>
      <c r="CN150" s="141"/>
      <c r="CO150" s="141"/>
      <c r="CP150" s="141"/>
      <c r="CQ150" s="141"/>
      <c r="CR150" s="141"/>
      <c r="CS150" s="141"/>
      <c r="CT150" s="141"/>
      <c r="CU150" s="141"/>
      <c r="CV150" s="141"/>
      <c r="CW150" s="141"/>
      <c r="CX150" s="141"/>
      <c r="CY150" s="141"/>
      <c r="CZ150" s="141"/>
      <c r="DA150" s="141"/>
      <c r="DB150" s="141"/>
      <c r="DC150" s="141"/>
      <c r="DD150" s="141"/>
      <c r="DE150" s="141"/>
      <c r="DF150" s="141"/>
      <c r="DG150" s="141"/>
      <c r="DH150" s="141"/>
      <c r="DI150" s="141"/>
      <c r="DJ150" s="141"/>
      <c r="DK150" s="141"/>
      <c r="DL150" s="141"/>
      <c r="DM150" s="141"/>
      <c r="DN150" s="141"/>
      <c r="DO150" s="141"/>
      <c r="DP150" s="141"/>
      <c r="DQ150" s="141"/>
      <c r="DR150" s="141"/>
      <c r="DS150" s="141"/>
      <c r="DT150" s="141"/>
      <c r="DU150" s="141"/>
      <c r="DV150" s="141"/>
      <c r="DW150" s="141"/>
      <c r="DX150" s="141"/>
      <c r="DY150" s="141"/>
      <c r="DZ150" s="141"/>
      <c r="EA150" s="141"/>
      <c r="EB150" s="141"/>
      <c r="EC150" s="141"/>
      <c r="ED150" s="141"/>
      <c r="EE150" s="141"/>
      <c r="EF150" s="141"/>
      <c r="EG150" s="141"/>
      <c r="EH150" s="141"/>
      <c r="EI150" s="141"/>
      <c r="EJ150" s="141"/>
      <c r="EK150" s="141"/>
      <c r="EL150" s="141"/>
      <c r="EM150" s="141"/>
      <c r="EN150" s="141"/>
      <c r="EO150" s="141"/>
      <c r="EP150" s="141"/>
      <c r="EQ150" s="141"/>
      <c r="ER150" s="141"/>
      <c r="ES150" s="141"/>
      <c r="ET150" s="141"/>
      <c r="EU150" s="141"/>
      <c r="EV150" s="141"/>
      <c r="EW150" s="141"/>
      <c r="EX150" s="141"/>
      <c r="EY150" s="141"/>
      <c r="EZ150" s="141"/>
      <c r="FA150" s="141"/>
      <c r="FB150" s="141"/>
      <c r="FC150" s="141"/>
      <c r="FD150" s="141"/>
      <c r="FE150" s="141"/>
      <c r="FF150" s="141"/>
      <c r="FG150" s="141"/>
      <c r="FH150" s="141"/>
      <c r="FI150" s="141"/>
      <c r="FJ150" s="141"/>
      <c r="FK150" s="141"/>
      <c r="FL150" s="141"/>
      <c r="FM150" s="141"/>
      <c r="FN150" s="141"/>
      <c r="FO150" s="141"/>
      <c r="FP150" s="141"/>
      <c r="FQ150" s="141"/>
      <c r="FR150" s="141"/>
      <c r="FS150" s="141"/>
      <c r="FT150" s="141"/>
      <c r="FU150" s="141"/>
      <c r="FV150" s="141"/>
      <c r="FW150" s="141"/>
      <c r="FX150" s="141"/>
      <c r="FY150" s="141"/>
      <c r="FZ150" s="141"/>
      <c r="GA150" s="141"/>
      <c r="GB150" s="141"/>
      <c r="GC150" s="141"/>
      <c r="GD150" s="141"/>
      <c r="GE150" s="141"/>
      <c r="GF150" s="141"/>
      <c r="GG150" s="141"/>
      <c r="GH150" s="141"/>
      <c r="GI150" s="141"/>
      <c r="GJ150" s="141"/>
      <c r="GK150" s="141"/>
      <c r="GL150" s="141"/>
      <c r="GM150" s="141"/>
      <c r="GN150" s="141"/>
      <c r="GO150" s="141"/>
      <c r="GP150" s="141"/>
      <c r="GQ150" s="141"/>
      <c r="GR150" s="141"/>
      <c r="GS150" s="141"/>
      <c r="GT150" s="141"/>
      <c r="GU150" s="141"/>
      <c r="GV150" s="141"/>
      <c r="GW150" s="141"/>
      <c r="GX150" s="141"/>
      <c r="GY150" s="141"/>
      <c r="GZ150" s="141"/>
      <c r="HA150" s="141"/>
      <c r="HB150" s="141"/>
      <c r="HC150" s="141"/>
      <c r="HD150" s="141"/>
      <c r="HE150" s="141"/>
      <c r="HF150" s="141"/>
      <c r="HG150" s="141"/>
      <c r="HH150" s="141"/>
      <c r="HI150" s="141"/>
      <c r="HJ150" s="141"/>
      <c r="HK150" s="141"/>
      <c r="HL150" s="141"/>
      <c r="HM150" s="141"/>
      <c r="HN150" s="141"/>
      <c r="HO150" s="141"/>
      <c r="HP150" s="141"/>
      <c r="HQ150" s="141"/>
      <c r="HR150" s="141"/>
      <c r="HS150" s="141"/>
      <c r="HT150" s="141"/>
      <c r="HU150" s="141"/>
      <c r="HV150" s="141"/>
      <c r="HW150" s="141"/>
      <c r="HX150" s="141"/>
      <c r="HY150" s="141"/>
      <c r="HZ150" s="141"/>
      <c r="IA150" s="141"/>
      <c r="IB150" s="141"/>
      <c r="IC150" s="141"/>
      <c r="ID150" s="141"/>
      <c r="IE150" s="141"/>
      <c r="IF150" s="141"/>
      <c r="IG150" s="141"/>
      <c r="IH150" s="141"/>
      <c r="II150" s="141"/>
      <c r="IJ150" s="141"/>
      <c r="IK150" s="141"/>
      <c r="IL150" s="141"/>
      <c r="IM150" s="141"/>
      <c r="IN150" s="141"/>
      <c r="IO150" s="141"/>
      <c r="IP150" s="141"/>
      <c r="IQ150" s="141"/>
      <c r="IR150" s="141"/>
      <c r="IS150" s="141"/>
      <c r="IT150" s="141"/>
      <c r="IU150" s="141"/>
      <c r="IV150" s="141"/>
      <c r="IW150" s="141"/>
    </row>
    <row r="151" customFormat="false" ht="12.75" hidden="false" customHeight="false" outlineLevel="0" collapsed="false">
      <c r="A151" s="141" t="n">
        <v>0.418053164711077</v>
      </c>
      <c r="B151" s="155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  <c r="BN151" s="141"/>
      <c r="BO151" s="141"/>
      <c r="BP151" s="141"/>
      <c r="BQ151" s="141"/>
      <c r="BR151" s="141"/>
      <c r="BS151" s="141"/>
      <c r="BT151" s="141"/>
      <c r="BU151" s="141"/>
      <c r="BV151" s="141"/>
      <c r="BW151" s="141"/>
      <c r="BX151" s="141"/>
      <c r="BY151" s="141"/>
      <c r="BZ151" s="141"/>
      <c r="CA151" s="141"/>
      <c r="CB151" s="141"/>
      <c r="CC151" s="141"/>
      <c r="CD151" s="141"/>
      <c r="CE151" s="141"/>
      <c r="CF151" s="141"/>
      <c r="CG151" s="141"/>
      <c r="CH151" s="141"/>
      <c r="CI151" s="141"/>
      <c r="CJ151" s="141"/>
      <c r="CK151" s="141"/>
      <c r="CL151" s="141"/>
      <c r="CM151" s="141"/>
      <c r="CN151" s="141"/>
      <c r="CO151" s="141"/>
      <c r="CP151" s="141"/>
      <c r="CQ151" s="141"/>
      <c r="CR151" s="141"/>
      <c r="CS151" s="141"/>
      <c r="CT151" s="141"/>
      <c r="CU151" s="141"/>
      <c r="CV151" s="141"/>
      <c r="CW151" s="141"/>
      <c r="CX151" s="141"/>
      <c r="CY151" s="141"/>
      <c r="CZ151" s="141"/>
      <c r="DA151" s="141"/>
      <c r="DB151" s="141"/>
      <c r="DC151" s="141"/>
      <c r="DD151" s="141"/>
      <c r="DE151" s="141"/>
      <c r="DF151" s="141"/>
      <c r="DG151" s="141"/>
      <c r="DH151" s="141"/>
      <c r="DI151" s="141"/>
      <c r="DJ151" s="141"/>
      <c r="DK151" s="141"/>
      <c r="DL151" s="141"/>
      <c r="DM151" s="141"/>
      <c r="DN151" s="141"/>
      <c r="DO151" s="141"/>
      <c r="DP151" s="141"/>
      <c r="DQ151" s="141"/>
      <c r="DR151" s="141"/>
      <c r="DS151" s="141"/>
      <c r="DT151" s="141"/>
      <c r="DU151" s="141"/>
      <c r="DV151" s="141"/>
      <c r="DW151" s="141"/>
      <c r="DX151" s="141"/>
      <c r="DY151" s="141"/>
      <c r="DZ151" s="141"/>
      <c r="EA151" s="141"/>
      <c r="EB151" s="141"/>
      <c r="EC151" s="141"/>
      <c r="ED151" s="141"/>
      <c r="EE151" s="141"/>
      <c r="EF151" s="141"/>
      <c r="EG151" s="141"/>
      <c r="EH151" s="141"/>
      <c r="EI151" s="141"/>
      <c r="EJ151" s="141"/>
      <c r="EK151" s="141"/>
      <c r="EL151" s="141"/>
      <c r="EM151" s="141"/>
      <c r="EN151" s="141"/>
      <c r="EO151" s="141"/>
      <c r="EP151" s="141"/>
      <c r="EQ151" s="141"/>
      <c r="ER151" s="141"/>
      <c r="ES151" s="141"/>
      <c r="ET151" s="141"/>
      <c r="EU151" s="141"/>
      <c r="EV151" s="141"/>
      <c r="EW151" s="141"/>
      <c r="EX151" s="141"/>
      <c r="EY151" s="141"/>
      <c r="EZ151" s="141"/>
      <c r="FA151" s="141"/>
      <c r="FB151" s="141"/>
      <c r="FC151" s="141"/>
      <c r="FD151" s="141"/>
      <c r="FE151" s="141"/>
      <c r="FF151" s="141"/>
      <c r="FG151" s="141"/>
      <c r="FH151" s="141"/>
      <c r="FI151" s="141"/>
      <c r="FJ151" s="141"/>
      <c r="FK151" s="141"/>
      <c r="FL151" s="141"/>
      <c r="FM151" s="141"/>
      <c r="FN151" s="141"/>
      <c r="FO151" s="141"/>
      <c r="FP151" s="141"/>
      <c r="FQ151" s="141"/>
      <c r="FR151" s="141"/>
      <c r="FS151" s="141"/>
      <c r="FT151" s="141"/>
      <c r="FU151" s="141"/>
      <c r="FV151" s="141"/>
      <c r="FW151" s="141"/>
      <c r="FX151" s="141"/>
      <c r="FY151" s="141"/>
      <c r="FZ151" s="141"/>
      <c r="GA151" s="141"/>
      <c r="GB151" s="141"/>
      <c r="GC151" s="141"/>
      <c r="GD151" s="141"/>
      <c r="GE151" s="141"/>
      <c r="GF151" s="141"/>
      <c r="GG151" s="141"/>
      <c r="GH151" s="141"/>
      <c r="GI151" s="141"/>
      <c r="GJ151" s="141"/>
      <c r="GK151" s="141"/>
      <c r="GL151" s="141"/>
      <c r="GM151" s="141"/>
      <c r="GN151" s="141"/>
      <c r="GO151" s="141"/>
      <c r="GP151" s="141"/>
      <c r="GQ151" s="141"/>
      <c r="GR151" s="141"/>
      <c r="GS151" s="141"/>
      <c r="GT151" s="141"/>
      <c r="GU151" s="141"/>
      <c r="GV151" s="141"/>
      <c r="GW151" s="141"/>
      <c r="GX151" s="141"/>
      <c r="GY151" s="141"/>
      <c r="GZ151" s="141"/>
      <c r="HA151" s="141"/>
      <c r="HB151" s="141"/>
      <c r="HC151" s="141"/>
      <c r="HD151" s="141"/>
      <c r="HE151" s="141"/>
      <c r="HF151" s="141"/>
      <c r="HG151" s="141"/>
      <c r="HH151" s="141"/>
      <c r="HI151" s="141"/>
      <c r="HJ151" s="141"/>
      <c r="HK151" s="141"/>
      <c r="HL151" s="141"/>
      <c r="HM151" s="141"/>
      <c r="HN151" s="141"/>
      <c r="HO151" s="141"/>
      <c r="HP151" s="141"/>
      <c r="HQ151" s="141"/>
      <c r="HR151" s="141"/>
      <c r="HS151" s="141"/>
      <c r="HT151" s="141"/>
      <c r="HU151" s="141"/>
      <c r="HV151" s="141"/>
      <c r="HW151" s="141"/>
      <c r="HX151" s="141"/>
      <c r="HY151" s="141"/>
      <c r="HZ151" s="141"/>
      <c r="IA151" s="141"/>
      <c r="IB151" s="141"/>
      <c r="IC151" s="141"/>
      <c r="ID151" s="141"/>
      <c r="IE151" s="141"/>
      <c r="IF151" s="141"/>
      <c r="IG151" s="141"/>
      <c r="IH151" s="141"/>
      <c r="II151" s="141"/>
      <c r="IJ151" s="141"/>
      <c r="IK151" s="141"/>
      <c r="IL151" s="141"/>
      <c r="IM151" s="141"/>
      <c r="IN151" s="141"/>
      <c r="IO151" s="141"/>
      <c r="IP151" s="141"/>
      <c r="IQ151" s="141"/>
      <c r="IR151" s="141"/>
      <c r="IS151" s="141"/>
      <c r="IT151" s="141"/>
      <c r="IU151" s="141"/>
      <c r="IV151" s="141"/>
      <c r="IW151" s="141"/>
    </row>
    <row r="152" customFormat="false" ht="12.75" hidden="false" customHeight="false" outlineLevel="0" collapsed="false">
      <c r="A152" s="141" t="n">
        <v>0.41550472507103</v>
      </c>
      <c r="B152" s="155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  <c r="BN152" s="141"/>
      <c r="BO152" s="141"/>
      <c r="BP152" s="141"/>
      <c r="BQ152" s="141"/>
      <c r="BR152" s="141"/>
      <c r="BS152" s="141"/>
      <c r="BT152" s="141"/>
      <c r="BU152" s="141"/>
      <c r="BV152" s="141"/>
      <c r="BW152" s="141"/>
      <c r="BX152" s="141"/>
      <c r="BY152" s="141"/>
      <c r="BZ152" s="141"/>
      <c r="CA152" s="141"/>
      <c r="CB152" s="141"/>
      <c r="CC152" s="141"/>
      <c r="CD152" s="141"/>
      <c r="CE152" s="141"/>
      <c r="CF152" s="141"/>
      <c r="CG152" s="141"/>
      <c r="CH152" s="141"/>
      <c r="CI152" s="141"/>
      <c r="CJ152" s="141"/>
      <c r="CK152" s="141"/>
      <c r="CL152" s="141"/>
      <c r="CM152" s="141"/>
      <c r="CN152" s="141"/>
      <c r="CO152" s="141"/>
      <c r="CP152" s="141"/>
      <c r="CQ152" s="141"/>
      <c r="CR152" s="141"/>
      <c r="CS152" s="141"/>
      <c r="CT152" s="141"/>
      <c r="CU152" s="141"/>
      <c r="CV152" s="141"/>
      <c r="CW152" s="141"/>
      <c r="CX152" s="141"/>
      <c r="CY152" s="141"/>
      <c r="CZ152" s="141"/>
      <c r="DA152" s="141"/>
      <c r="DB152" s="141"/>
      <c r="DC152" s="141"/>
      <c r="DD152" s="141"/>
      <c r="DE152" s="141"/>
      <c r="DF152" s="141"/>
      <c r="DG152" s="141"/>
      <c r="DH152" s="141"/>
      <c r="DI152" s="141"/>
      <c r="DJ152" s="141"/>
      <c r="DK152" s="141"/>
      <c r="DL152" s="141"/>
      <c r="DM152" s="141"/>
      <c r="DN152" s="141"/>
      <c r="DO152" s="141"/>
      <c r="DP152" s="141"/>
      <c r="DQ152" s="141"/>
      <c r="DR152" s="141"/>
      <c r="DS152" s="141"/>
      <c r="DT152" s="141"/>
      <c r="DU152" s="141"/>
      <c r="DV152" s="141"/>
      <c r="DW152" s="141"/>
      <c r="DX152" s="141"/>
      <c r="DY152" s="141"/>
      <c r="DZ152" s="141"/>
      <c r="EA152" s="141"/>
      <c r="EB152" s="141"/>
      <c r="EC152" s="141"/>
      <c r="ED152" s="141"/>
      <c r="EE152" s="141"/>
      <c r="EF152" s="141"/>
      <c r="EG152" s="141"/>
      <c r="EH152" s="141"/>
      <c r="EI152" s="141"/>
      <c r="EJ152" s="141"/>
      <c r="EK152" s="141"/>
      <c r="EL152" s="141"/>
      <c r="EM152" s="141"/>
      <c r="EN152" s="141"/>
      <c r="EO152" s="141"/>
      <c r="EP152" s="141"/>
      <c r="EQ152" s="141"/>
      <c r="ER152" s="141"/>
      <c r="ES152" s="141"/>
      <c r="ET152" s="141"/>
      <c r="EU152" s="141"/>
      <c r="EV152" s="141"/>
      <c r="EW152" s="141"/>
      <c r="EX152" s="141"/>
      <c r="EY152" s="141"/>
      <c r="EZ152" s="141"/>
      <c r="FA152" s="141"/>
      <c r="FB152" s="141"/>
      <c r="FC152" s="141"/>
      <c r="FD152" s="141"/>
      <c r="FE152" s="141"/>
      <c r="FF152" s="141"/>
      <c r="FG152" s="141"/>
      <c r="FH152" s="141"/>
      <c r="FI152" s="141"/>
      <c r="FJ152" s="141"/>
      <c r="FK152" s="141"/>
      <c r="FL152" s="141"/>
      <c r="FM152" s="141"/>
      <c r="FN152" s="141"/>
      <c r="FO152" s="141"/>
      <c r="FP152" s="141"/>
      <c r="FQ152" s="141"/>
      <c r="FR152" s="141"/>
      <c r="FS152" s="141"/>
      <c r="FT152" s="141"/>
      <c r="FU152" s="141"/>
      <c r="FV152" s="141"/>
      <c r="FW152" s="141"/>
      <c r="FX152" s="141"/>
      <c r="FY152" s="141"/>
      <c r="FZ152" s="141"/>
      <c r="GA152" s="141"/>
      <c r="GB152" s="141"/>
      <c r="GC152" s="141"/>
      <c r="GD152" s="141"/>
      <c r="GE152" s="141"/>
      <c r="GF152" s="141"/>
      <c r="GG152" s="141"/>
      <c r="GH152" s="141"/>
      <c r="GI152" s="141"/>
      <c r="GJ152" s="141"/>
      <c r="GK152" s="141"/>
      <c r="GL152" s="141"/>
      <c r="GM152" s="141"/>
      <c r="GN152" s="141"/>
      <c r="GO152" s="141"/>
      <c r="GP152" s="141"/>
      <c r="GQ152" s="141"/>
      <c r="GR152" s="141"/>
      <c r="GS152" s="141"/>
      <c r="GT152" s="141"/>
      <c r="GU152" s="141"/>
      <c r="GV152" s="141"/>
      <c r="GW152" s="141"/>
      <c r="GX152" s="141"/>
      <c r="GY152" s="141"/>
      <c r="GZ152" s="141"/>
      <c r="HA152" s="141"/>
      <c r="HB152" s="141"/>
      <c r="HC152" s="141"/>
      <c r="HD152" s="141"/>
      <c r="HE152" s="141"/>
      <c r="HF152" s="141"/>
      <c r="HG152" s="141"/>
      <c r="HH152" s="141"/>
      <c r="HI152" s="141"/>
      <c r="HJ152" s="141"/>
      <c r="HK152" s="141"/>
      <c r="HL152" s="141"/>
      <c r="HM152" s="141"/>
      <c r="HN152" s="141"/>
      <c r="HO152" s="141"/>
      <c r="HP152" s="141"/>
      <c r="HQ152" s="141"/>
      <c r="HR152" s="141"/>
      <c r="HS152" s="141"/>
      <c r="HT152" s="141"/>
      <c r="HU152" s="141"/>
      <c r="HV152" s="141"/>
      <c r="HW152" s="141"/>
      <c r="HX152" s="141"/>
      <c r="HY152" s="141"/>
      <c r="HZ152" s="141"/>
      <c r="IA152" s="141"/>
      <c r="IB152" s="141"/>
      <c r="IC152" s="141"/>
      <c r="ID152" s="141"/>
      <c r="IE152" s="141"/>
      <c r="IF152" s="141"/>
      <c r="IG152" s="141"/>
      <c r="IH152" s="141"/>
      <c r="II152" s="141"/>
      <c r="IJ152" s="141"/>
      <c r="IK152" s="141"/>
      <c r="IL152" s="141"/>
      <c r="IM152" s="141"/>
      <c r="IN152" s="141"/>
      <c r="IO152" s="141"/>
      <c r="IP152" s="141"/>
      <c r="IQ152" s="141"/>
      <c r="IR152" s="141"/>
      <c r="IS152" s="141"/>
      <c r="IT152" s="141"/>
      <c r="IU152" s="141"/>
      <c r="IV152" s="141"/>
      <c r="IW152" s="141"/>
    </row>
    <row r="153" customFormat="false" ht="12.75" hidden="false" customHeight="false" outlineLevel="0" collapsed="false">
      <c r="A153" s="141" t="n">
        <v>0.41305319997705</v>
      </c>
      <c r="B153" s="155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/>
      <c r="BL153" s="141"/>
      <c r="BM153" s="141"/>
      <c r="BN153" s="141"/>
      <c r="BO153" s="141"/>
      <c r="BP153" s="141"/>
      <c r="BQ153" s="141"/>
      <c r="BR153" s="141"/>
      <c r="BS153" s="141"/>
      <c r="BT153" s="141"/>
      <c r="BU153" s="141"/>
      <c r="BV153" s="141"/>
      <c r="BW153" s="141"/>
      <c r="BX153" s="141"/>
      <c r="BY153" s="141"/>
      <c r="BZ153" s="141"/>
      <c r="CA153" s="141"/>
      <c r="CB153" s="141"/>
      <c r="CC153" s="141"/>
      <c r="CD153" s="141"/>
      <c r="CE153" s="141"/>
      <c r="CF153" s="141"/>
      <c r="CG153" s="141"/>
      <c r="CH153" s="141"/>
      <c r="CI153" s="141"/>
      <c r="CJ153" s="141"/>
      <c r="CK153" s="141"/>
      <c r="CL153" s="141"/>
      <c r="CM153" s="141"/>
      <c r="CN153" s="141"/>
      <c r="CO153" s="141"/>
      <c r="CP153" s="141"/>
      <c r="CQ153" s="141"/>
      <c r="CR153" s="141"/>
      <c r="CS153" s="141"/>
      <c r="CT153" s="141"/>
      <c r="CU153" s="141"/>
      <c r="CV153" s="141"/>
      <c r="CW153" s="141"/>
      <c r="CX153" s="141"/>
      <c r="CY153" s="141"/>
      <c r="CZ153" s="141"/>
      <c r="DA153" s="141"/>
      <c r="DB153" s="141"/>
      <c r="DC153" s="141"/>
      <c r="DD153" s="141"/>
      <c r="DE153" s="141"/>
      <c r="DF153" s="141"/>
      <c r="DG153" s="141"/>
      <c r="DH153" s="141"/>
      <c r="DI153" s="141"/>
      <c r="DJ153" s="141"/>
      <c r="DK153" s="141"/>
      <c r="DL153" s="141"/>
      <c r="DM153" s="141"/>
      <c r="DN153" s="141"/>
      <c r="DO153" s="141"/>
      <c r="DP153" s="141"/>
      <c r="DQ153" s="141"/>
      <c r="DR153" s="141"/>
      <c r="DS153" s="141"/>
      <c r="DT153" s="141"/>
      <c r="DU153" s="141"/>
      <c r="DV153" s="141"/>
      <c r="DW153" s="141"/>
      <c r="DX153" s="141"/>
      <c r="DY153" s="141"/>
      <c r="DZ153" s="141"/>
      <c r="EA153" s="141"/>
      <c r="EB153" s="141"/>
      <c r="EC153" s="141"/>
      <c r="ED153" s="141"/>
      <c r="EE153" s="141"/>
      <c r="EF153" s="141"/>
      <c r="EG153" s="141"/>
      <c r="EH153" s="141"/>
      <c r="EI153" s="141"/>
      <c r="EJ153" s="141"/>
      <c r="EK153" s="141"/>
      <c r="EL153" s="141"/>
      <c r="EM153" s="141"/>
      <c r="EN153" s="141"/>
      <c r="EO153" s="141"/>
      <c r="EP153" s="141"/>
      <c r="EQ153" s="141"/>
      <c r="ER153" s="141"/>
      <c r="ES153" s="141"/>
      <c r="ET153" s="141"/>
      <c r="EU153" s="141"/>
      <c r="EV153" s="141"/>
      <c r="EW153" s="141"/>
      <c r="EX153" s="141"/>
      <c r="EY153" s="141"/>
      <c r="EZ153" s="141"/>
      <c r="FA153" s="141"/>
      <c r="FB153" s="141"/>
      <c r="FC153" s="141"/>
      <c r="FD153" s="141"/>
      <c r="FE153" s="141"/>
      <c r="FF153" s="141"/>
      <c r="FG153" s="141"/>
      <c r="FH153" s="141"/>
      <c r="FI153" s="141"/>
      <c r="FJ153" s="141"/>
      <c r="FK153" s="141"/>
      <c r="FL153" s="141"/>
      <c r="FM153" s="141"/>
      <c r="FN153" s="141"/>
      <c r="FO153" s="141"/>
      <c r="FP153" s="141"/>
      <c r="FQ153" s="141"/>
      <c r="FR153" s="141"/>
      <c r="FS153" s="141"/>
      <c r="FT153" s="141"/>
      <c r="FU153" s="141"/>
      <c r="FV153" s="141"/>
      <c r="FW153" s="141"/>
      <c r="FX153" s="141"/>
      <c r="FY153" s="141"/>
      <c r="FZ153" s="141"/>
      <c r="GA153" s="141"/>
      <c r="GB153" s="141"/>
      <c r="GC153" s="141"/>
      <c r="GD153" s="141"/>
      <c r="GE153" s="141"/>
      <c r="GF153" s="141"/>
      <c r="GG153" s="141"/>
      <c r="GH153" s="141"/>
      <c r="GI153" s="141"/>
      <c r="GJ153" s="141"/>
      <c r="GK153" s="141"/>
      <c r="GL153" s="141"/>
      <c r="GM153" s="141"/>
      <c r="GN153" s="141"/>
      <c r="GO153" s="141"/>
      <c r="GP153" s="141"/>
      <c r="GQ153" s="141"/>
      <c r="GR153" s="141"/>
      <c r="GS153" s="141"/>
      <c r="GT153" s="141"/>
      <c r="GU153" s="141"/>
      <c r="GV153" s="141"/>
      <c r="GW153" s="141"/>
      <c r="GX153" s="141"/>
      <c r="GY153" s="141"/>
      <c r="GZ153" s="141"/>
      <c r="HA153" s="141"/>
      <c r="HB153" s="141"/>
      <c r="HC153" s="141"/>
      <c r="HD153" s="141"/>
      <c r="HE153" s="141"/>
      <c r="HF153" s="141"/>
      <c r="HG153" s="141"/>
      <c r="HH153" s="141"/>
      <c r="HI153" s="141"/>
      <c r="HJ153" s="141"/>
      <c r="HK153" s="141"/>
      <c r="HL153" s="141"/>
      <c r="HM153" s="141"/>
      <c r="HN153" s="141"/>
      <c r="HO153" s="141"/>
      <c r="HP153" s="141"/>
      <c r="HQ153" s="141"/>
      <c r="HR153" s="141"/>
      <c r="HS153" s="141"/>
      <c r="HT153" s="141"/>
      <c r="HU153" s="141"/>
      <c r="HV153" s="141"/>
      <c r="HW153" s="141"/>
      <c r="HX153" s="141"/>
      <c r="HY153" s="141"/>
      <c r="HZ153" s="141"/>
      <c r="IA153" s="141"/>
      <c r="IB153" s="141"/>
      <c r="IC153" s="141"/>
      <c r="ID153" s="141"/>
      <c r="IE153" s="141"/>
      <c r="IF153" s="141"/>
      <c r="IG153" s="141"/>
      <c r="IH153" s="141"/>
      <c r="II153" s="141"/>
      <c r="IJ153" s="141"/>
      <c r="IK153" s="141"/>
      <c r="IL153" s="141"/>
      <c r="IM153" s="141"/>
      <c r="IN153" s="141"/>
      <c r="IO153" s="141"/>
      <c r="IP153" s="141"/>
      <c r="IQ153" s="141"/>
      <c r="IR153" s="141"/>
      <c r="IS153" s="141"/>
      <c r="IT153" s="141"/>
      <c r="IU153" s="141"/>
      <c r="IV153" s="141"/>
      <c r="IW153" s="141"/>
    </row>
    <row r="154" customFormat="false" ht="12.75" hidden="false" customHeight="false" outlineLevel="0" collapsed="false">
      <c r="A154" s="141" t="n">
        <v>0.410535063844043</v>
      </c>
      <c r="B154" s="155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141"/>
      <c r="BR154" s="141"/>
      <c r="BS154" s="141"/>
      <c r="BT154" s="141"/>
      <c r="BU154" s="141"/>
      <c r="BV154" s="141"/>
      <c r="BW154" s="141"/>
      <c r="BX154" s="141"/>
      <c r="BY154" s="141"/>
      <c r="BZ154" s="141"/>
      <c r="CA154" s="141"/>
      <c r="CB154" s="141"/>
      <c r="CC154" s="141"/>
      <c r="CD154" s="141"/>
      <c r="CE154" s="141"/>
      <c r="CF154" s="141"/>
      <c r="CG154" s="141"/>
      <c r="CH154" s="141"/>
      <c r="CI154" s="141"/>
      <c r="CJ154" s="141"/>
      <c r="CK154" s="141"/>
      <c r="CL154" s="141"/>
      <c r="CM154" s="141"/>
      <c r="CN154" s="141"/>
      <c r="CO154" s="141"/>
      <c r="CP154" s="141"/>
      <c r="CQ154" s="141"/>
      <c r="CR154" s="141"/>
      <c r="CS154" s="141"/>
      <c r="CT154" s="141"/>
      <c r="CU154" s="141"/>
      <c r="CV154" s="141"/>
      <c r="CW154" s="141"/>
      <c r="CX154" s="141"/>
      <c r="CY154" s="141"/>
      <c r="CZ154" s="141"/>
      <c r="DA154" s="141"/>
      <c r="DB154" s="141"/>
      <c r="DC154" s="141"/>
      <c r="DD154" s="141"/>
      <c r="DE154" s="141"/>
      <c r="DF154" s="141"/>
      <c r="DG154" s="141"/>
      <c r="DH154" s="141"/>
      <c r="DI154" s="141"/>
      <c r="DJ154" s="141"/>
      <c r="DK154" s="141"/>
      <c r="DL154" s="141"/>
      <c r="DM154" s="141"/>
      <c r="DN154" s="141"/>
      <c r="DO154" s="141"/>
      <c r="DP154" s="141"/>
      <c r="DQ154" s="141"/>
      <c r="DR154" s="141"/>
      <c r="DS154" s="141"/>
      <c r="DT154" s="141"/>
      <c r="DU154" s="141"/>
      <c r="DV154" s="141"/>
      <c r="DW154" s="141"/>
      <c r="DX154" s="141"/>
      <c r="DY154" s="141"/>
      <c r="DZ154" s="141"/>
      <c r="EA154" s="141"/>
      <c r="EB154" s="141"/>
      <c r="EC154" s="141"/>
      <c r="ED154" s="141"/>
      <c r="EE154" s="141"/>
      <c r="EF154" s="141"/>
      <c r="EG154" s="141"/>
      <c r="EH154" s="141"/>
      <c r="EI154" s="141"/>
      <c r="EJ154" s="141"/>
      <c r="EK154" s="141"/>
      <c r="EL154" s="141"/>
      <c r="EM154" s="141"/>
      <c r="EN154" s="141"/>
      <c r="EO154" s="141"/>
      <c r="EP154" s="141"/>
      <c r="EQ154" s="141"/>
      <c r="ER154" s="141"/>
      <c r="ES154" s="141"/>
      <c r="ET154" s="141"/>
      <c r="EU154" s="141"/>
      <c r="EV154" s="141"/>
      <c r="EW154" s="141"/>
      <c r="EX154" s="141"/>
      <c r="EY154" s="141"/>
      <c r="EZ154" s="141"/>
      <c r="FA154" s="141"/>
      <c r="FB154" s="141"/>
      <c r="FC154" s="141"/>
      <c r="FD154" s="141"/>
      <c r="FE154" s="141"/>
      <c r="FF154" s="141"/>
      <c r="FG154" s="141"/>
      <c r="FH154" s="141"/>
      <c r="FI154" s="141"/>
      <c r="FJ154" s="141"/>
      <c r="FK154" s="141"/>
      <c r="FL154" s="141"/>
      <c r="FM154" s="141"/>
      <c r="FN154" s="141"/>
      <c r="FO154" s="141"/>
      <c r="FP154" s="141"/>
      <c r="FQ154" s="141"/>
      <c r="FR154" s="141"/>
      <c r="FS154" s="141"/>
      <c r="FT154" s="141"/>
      <c r="FU154" s="141"/>
      <c r="FV154" s="141"/>
      <c r="FW154" s="141"/>
      <c r="FX154" s="141"/>
      <c r="FY154" s="141"/>
      <c r="FZ154" s="141"/>
      <c r="GA154" s="141"/>
      <c r="GB154" s="141"/>
      <c r="GC154" s="141"/>
      <c r="GD154" s="141"/>
      <c r="GE154" s="141"/>
      <c r="GF154" s="141"/>
      <c r="GG154" s="141"/>
      <c r="GH154" s="141"/>
      <c r="GI154" s="141"/>
      <c r="GJ154" s="141"/>
      <c r="GK154" s="141"/>
      <c r="GL154" s="141"/>
      <c r="GM154" s="141"/>
      <c r="GN154" s="141"/>
      <c r="GO154" s="141"/>
      <c r="GP154" s="141"/>
      <c r="GQ154" s="141"/>
      <c r="GR154" s="141"/>
      <c r="GS154" s="141"/>
      <c r="GT154" s="141"/>
      <c r="GU154" s="141"/>
      <c r="GV154" s="141"/>
      <c r="GW154" s="141"/>
      <c r="GX154" s="141"/>
      <c r="GY154" s="141"/>
      <c r="GZ154" s="141"/>
      <c r="HA154" s="141"/>
      <c r="HB154" s="141"/>
      <c r="HC154" s="141"/>
      <c r="HD154" s="141"/>
      <c r="HE154" s="141"/>
      <c r="HF154" s="141"/>
      <c r="HG154" s="141"/>
      <c r="HH154" s="141"/>
      <c r="HI154" s="141"/>
      <c r="HJ154" s="141"/>
      <c r="HK154" s="141"/>
      <c r="HL154" s="141"/>
      <c r="HM154" s="141"/>
      <c r="HN154" s="141"/>
      <c r="HO154" s="141"/>
      <c r="HP154" s="141"/>
      <c r="HQ154" s="141"/>
      <c r="HR154" s="141"/>
      <c r="HS154" s="141"/>
      <c r="HT154" s="141"/>
      <c r="HU154" s="141"/>
      <c r="HV154" s="141"/>
      <c r="HW154" s="141"/>
      <c r="HX154" s="141"/>
      <c r="HY154" s="141"/>
      <c r="HZ154" s="141"/>
      <c r="IA154" s="141"/>
      <c r="IB154" s="141"/>
      <c r="IC154" s="141"/>
      <c r="ID154" s="141"/>
      <c r="IE154" s="141"/>
      <c r="IF154" s="141"/>
      <c r="IG154" s="141"/>
      <c r="IH154" s="141"/>
      <c r="II154" s="141"/>
      <c r="IJ154" s="141"/>
      <c r="IK154" s="141"/>
      <c r="IL154" s="141"/>
      <c r="IM154" s="141"/>
      <c r="IN154" s="141"/>
      <c r="IO154" s="141"/>
      <c r="IP154" s="141"/>
      <c r="IQ154" s="141"/>
      <c r="IR154" s="141"/>
      <c r="IS154" s="141"/>
      <c r="IT154" s="141"/>
      <c r="IU154" s="141"/>
      <c r="IV154" s="141"/>
      <c r="IW154" s="141"/>
    </row>
    <row r="155" customFormat="false" ht="12.75" hidden="false" customHeight="false" outlineLevel="0" collapsed="false">
      <c r="A155" s="141" t="n">
        <v>0.408112690874457</v>
      </c>
      <c r="B155" s="155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141"/>
      <c r="BP155" s="141"/>
      <c r="BQ155" s="141"/>
      <c r="BR155" s="141"/>
      <c r="BS155" s="141"/>
      <c r="BT155" s="141"/>
      <c r="BU155" s="141"/>
      <c r="BV155" s="141"/>
      <c r="BW155" s="141"/>
      <c r="BX155" s="141"/>
      <c r="BY155" s="141"/>
      <c r="BZ155" s="141"/>
      <c r="CA155" s="141"/>
      <c r="CB155" s="141"/>
      <c r="CC155" s="141"/>
      <c r="CD155" s="141"/>
      <c r="CE155" s="141"/>
      <c r="CF155" s="141"/>
      <c r="CG155" s="141"/>
      <c r="CH155" s="141"/>
      <c r="CI155" s="141"/>
      <c r="CJ155" s="141"/>
      <c r="CK155" s="141"/>
      <c r="CL155" s="141"/>
      <c r="CM155" s="141"/>
      <c r="CN155" s="141"/>
      <c r="CO155" s="141"/>
      <c r="CP155" s="141"/>
      <c r="CQ155" s="141"/>
      <c r="CR155" s="141"/>
      <c r="CS155" s="141"/>
      <c r="CT155" s="141"/>
      <c r="CU155" s="141"/>
      <c r="CV155" s="141"/>
      <c r="CW155" s="141"/>
      <c r="CX155" s="141"/>
      <c r="CY155" s="141"/>
      <c r="CZ155" s="141"/>
      <c r="DA155" s="141"/>
      <c r="DB155" s="141"/>
      <c r="DC155" s="141"/>
      <c r="DD155" s="141"/>
      <c r="DE155" s="141"/>
      <c r="DF155" s="141"/>
      <c r="DG155" s="141"/>
      <c r="DH155" s="141"/>
      <c r="DI155" s="141"/>
      <c r="DJ155" s="141"/>
      <c r="DK155" s="141"/>
      <c r="DL155" s="141"/>
      <c r="DM155" s="141"/>
      <c r="DN155" s="141"/>
      <c r="DO155" s="141"/>
      <c r="DP155" s="141"/>
      <c r="DQ155" s="141"/>
      <c r="DR155" s="141"/>
      <c r="DS155" s="141"/>
      <c r="DT155" s="141"/>
      <c r="DU155" s="141"/>
      <c r="DV155" s="141"/>
      <c r="DW155" s="141"/>
      <c r="DX155" s="141"/>
      <c r="DY155" s="141"/>
      <c r="DZ155" s="141"/>
      <c r="EA155" s="141"/>
      <c r="EB155" s="141"/>
      <c r="EC155" s="141"/>
      <c r="ED155" s="141"/>
      <c r="EE155" s="141"/>
      <c r="EF155" s="141"/>
      <c r="EG155" s="141"/>
      <c r="EH155" s="141"/>
      <c r="EI155" s="141"/>
      <c r="EJ155" s="141"/>
      <c r="EK155" s="141"/>
      <c r="EL155" s="141"/>
      <c r="EM155" s="141"/>
      <c r="EN155" s="141"/>
      <c r="EO155" s="141"/>
      <c r="EP155" s="141"/>
      <c r="EQ155" s="141"/>
      <c r="ER155" s="141"/>
      <c r="ES155" s="141"/>
      <c r="ET155" s="141"/>
      <c r="EU155" s="141"/>
      <c r="EV155" s="141"/>
      <c r="EW155" s="141"/>
      <c r="EX155" s="141"/>
      <c r="EY155" s="141"/>
      <c r="EZ155" s="141"/>
      <c r="FA155" s="141"/>
      <c r="FB155" s="141"/>
      <c r="FC155" s="141"/>
      <c r="FD155" s="141"/>
      <c r="FE155" s="141"/>
      <c r="FF155" s="141"/>
      <c r="FG155" s="141"/>
      <c r="FH155" s="141"/>
      <c r="FI155" s="141"/>
      <c r="FJ155" s="141"/>
      <c r="FK155" s="141"/>
      <c r="FL155" s="141"/>
      <c r="FM155" s="141"/>
      <c r="FN155" s="141"/>
      <c r="FO155" s="141"/>
      <c r="FP155" s="141"/>
      <c r="FQ155" s="141"/>
      <c r="FR155" s="141"/>
      <c r="FS155" s="141"/>
      <c r="FT155" s="141"/>
      <c r="FU155" s="141"/>
      <c r="FV155" s="141"/>
      <c r="FW155" s="141"/>
      <c r="FX155" s="141"/>
      <c r="FY155" s="141"/>
      <c r="FZ155" s="141"/>
      <c r="GA155" s="141"/>
      <c r="GB155" s="141"/>
      <c r="GC155" s="141"/>
      <c r="GD155" s="141"/>
      <c r="GE155" s="141"/>
      <c r="GF155" s="141"/>
      <c r="GG155" s="141"/>
      <c r="GH155" s="141"/>
      <c r="GI155" s="141"/>
      <c r="GJ155" s="141"/>
      <c r="GK155" s="141"/>
      <c r="GL155" s="141"/>
      <c r="GM155" s="141"/>
      <c r="GN155" s="141"/>
      <c r="GO155" s="141"/>
      <c r="GP155" s="141"/>
      <c r="GQ155" s="141"/>
      <c r="GR155" s="141"/>
      <c r="GS155" s="141"/>
      <c r="GT155" s="141"/>
      <c r="GU155" s="141"/>
      <c r="GV155" s="141"/>
      <c r="GW155" s="141"/>
      <c r="GX155" s="141"/>
      <c r="GY155" s="141"/>
      <c r="GZ155" s="141"/>
      <c r="HA155" s="141"/>
      <c r="HB155" s="141"/>
      <c r="HC155" s="141"/>
      <c r="HD155" s="141"/>
      <c r="HE155" s="141"/>
      <c r="HF155" s="141"/>
      <c r="HG155" s="141"/>
      <c r="HH155" s="141"/>
      <c r="HI155" s="141"/>
      <c r="HJ155" s="141"/>
      <c r="HK155" s="141"/>
      <c r="HL155" s="141"/>
      <c r="HM155" s="141"/>
      <c r="HN155" s="141"/>
      <c r="HO155" s="141"/>
      <c r="HP155" s="141"/>
      <c r="HQ155" s="141"/>
      <c r="HR155" s="141"/>
      <c r="HS155" s="141"/>
      <c r="HT155" s="141"/>
      <c r="HU155" s="141"/>
      <c r="HV155" s="141"/>
      <c r="HW155" s="141"/>
      <c r="HX155" s="141"/>
      <c r="HY155" s="141"/>
      <c r="HZ155" s="141"/>
      <c r="IA155" s="141"/>
      <c r="IB155" s="141"/>
      <c r="IC155" s="141"/>
      <c r="ID155" s="141"/>
      <c r="IE155" s="141"/>
      <c r="IF155" s="141"/>
      <c r="IG155" s="141"/>
      <c r="IH155" s="141"/>
      <c r="II155" s="141"/>
      <c r="IJ155" s="141"/>
      <c r="IK155" s="141"/>
      <c r="IL155" s="141"/>
      <c r="IM155" s="141"/>
      <c r="IN155" s="141"/>
      <c r="IO155" s="141"/>
      <c r="IP155" s="141"/>
      <c r="IQ155" s="141"/>
      <c r="IR155" s="141"/>
      <c r="IS155" s="141"/>
      <c r="IT155" s="141"/>
      <c r="IU155" s="141"/>
      <c r="IV155" s="141"/>
      <c r="IW155" s="141"/>
    </row>
    <row r="156" customFormat="false" ht="12.75" hidden="false" customHeight="false" outlineLevel="0" collapsed="false">
      <c r="A156" s="141" t="n">
        <v>0.405624500022487</v>
      </c>
      <c r="B156" s="155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141"/>
      <c r="BR156" s="141"/>
      <c r="BS156" s="141"/>
      <c r="BT156" s="141"/>
      <c r="BU156" s="141"/>
      <c r="BV156" s="141"/>
      <c r="BW156" s="141"/>
      <c r="BX156" s="141"/>
      <c r="BY156" s="141"/>
      <c r="BZ156" s="141"/>
      <c r="CA156" s="141"/>
      <c r="CB156" s="141"/>
      <c r="CC156" s="141"/>
      <c r="CD156" s="141"/>
      <c r="CE156" s="141"/>
      <c r="CF156" s="141"/>
      <c r="CG156" s="141"/>
      <c r="CH156" s="141"/>
      <c r="CI156" s="141"/>
      <c r="CJ156" s="141"/>
      <c r="CK156" s="141"/>
      <c r="CL156" s="141"/>
      <c r="CM156" s="141"/>
      <c r="CN156" s="141"/>
      <c r="CO156" s="141"/>
      <c r="CP156" s="141"/>
      <c r="CQ156" s="141"/>
      <c r="CR156" s="141"/>
      <c r="CS156" s="141"/>
      <c r="CT156" s="141"/>
      <c r="CU156" s="141"/>
      <c r="CV156" s="141"/>
      <c r="CW156" s="141"/>
      <c r="CX156" s="141"/>
      <c r="CY156" s="141"/>
      <c r="CZ156" s="141"/>
      <c r="DA156" s="141"/>
      <c r="DB156" s="141"/>
      <c r="DC156" s="141"/>
      <c r="DD156" s="141"/>
      <c r="DE156" s="141"/>
      <c r="DF156" s="141"/>
      <c r="DG156" s="141"/>
      <c r="DH156" s="141"/>
      <c r="DI156" s="141"/>
      <c r="DJ156" s="141"/>
      <c r="DK156" s="141"/>
      <c r="DL156" s="141"/>
      <c r="DM156" s="141"/>
      <c r="DN156" s="141"/>
      <c r="DO156" s="141"/>
      <c r="DP156" s="141"/>
      <c r="DQ156" s="141"/>
      <c r="DR156" s="141"/>
      <c r="DS156" s="141"/>
      <c r="DT156" s="141"/>
      <c r="DU156" s="141"/>
      <c r="DV156" s="141"/>
      <c r="DW156" s="141"/>
      <c r="DX156" s="141"/>
      <c r="DY156" s="141"/>
      <c r="DZ156" s="141"/>
      <c r="EA156" s="141"/>
      <c r="EB156" s="141"/>
      <c r="EC156" s="141"/>
      <c r="ED156" s="141"/>
      <c r="EE156" s="141"/>
      <c r="EF156" s="141"/>
      <c r="EG156" s="141"/>
      <c r="EH156" s="141"/>
      <c r="EI156" s="141"/>
      <c r="EJ156" s="141"/>
      <c r="EK156" s="141"/>
      <c r="EL156" s="141"/>
      <c r="EM156" s="141"/>
      <c r="EN156" s="141"/>
      <c r="EO156" s="141"/>
      <c r="EP156" s="141"/>
      <c r="EQ156" s="141"/>
      <c r="ER156" s="141"/>
      <c r="ES156" s="141"/>
      <c r="ET156" s="141"/>
      <c r="EU156" s="141"/>
      <c r="EV156" s="141"/>
      <c r="EW156" s="141"/>
      <c r="EX156" s="141"/>
      <c r="EY156" s="141"/>
      <c r="EZ156" s="141"/>
      <c r="FA156" s="141"/>
      <c r="FB156" s="141"/>
      <c r="FC156" s="141"/>
      <c r="FD156" s="141"/>
      <c r="FE156" s="141"/>
      <c r="FF156" s="141"/>
      <c r="FG156" s="141"/>
      <c r="FH156" s="141"/>
      <c r="FI156" s="141"/>
      <c r="FJ156" s="141"/>
      <c r="FK156" s="141"/>
      <c r="FL156" s="141"/>
      <c r="FM156" s="141"/>
      <c r="FN156" s="141"/>
      <c r="FO156" s="141"/>
      <c r="FP156" s="141"/>
      <c r="FQ156" s="141"/>
      <c r="FR156" s="141"/>
      <c r="FS156" s="141"/>
      <c r="FT156" s="141"/>
      <c r="FU156" s="141"/>
      <c r="FV156" s="141"/>
      <c r="FW156" s="141"/>
      <c r="FX156" s="141"/>
      <c r="FY156" s="141"/>
      <c r="FZ156" s="141"/>
      <c r="GA156" s="141"/>
      <c r="GB156" s="141"/>
      <c r="GC156" s="141"/>
      <c r="GD156" s="141"/>
      <c r="GE156" s="141"/>
      <c r="GF156" s="141"/>
      <c r="GG156" s="141"/>
      <c r="GH156" s="141"/>
      <c r="GI156" s="141"/>
      <c r="GJ156" s="141"/>
      <c r="GK156" s="141"/>
      <c r="GL156" s="141"/>
      <c r="GM156" s="141"/>
      <c r="GN156" s="141"/>
      <c r="GO156" s="141"/>
      <c r="GP156" s="141"/>
      <c r="GQ156" s="141"/>
      <c r="GR156" s="141"/>
      <c r="GS156" s="141"/>
      <c r="GT156" s="141"/>
      <c r="GU156" s="141"/>
      <c r="GV156" s="141"/>
      <c r="GW156" s="141"/>
      <c r="GX156" s="141"/>
      <c r="GY156" s="141"/>
      <c r="GZ156" s="141"/>
      <c r="HA156" s="141"/>
      <c r="HB156" s="141"/>
      <c r="HC156" s="141"/>
      <c r="HD156" s="141"/>
      <c r="HE156" s="141"/>
      <c r="HF156" s="141"/>
      <c r="HG156" s="141"/>
      <c r="HH156" s="141"/>
      <c r="HI156" s="141"/>
      <c r="HJ156" s="141"/>
      <c r="HK156" s="141"/>
      <c r="HL156" s="141"/>
      <c r="HM156" s="141"/>
      <c r="HN156" s="141"/>
      <c r="HO156" s="141"/>
      <c r="HP156" s="141"/>
      <c r="HQ156" s="141"/>
      <c r="HR156" s="141"/>
      <c r="HS156" s="141"/>
      <c r="HT156" s="141"/>
      <c r="HU156" s="141"/>
      <c r="HV156" s="141"/>
      <c r="HW156" s="141"/>
      <c r="HX156" s="141"/>
      <c r="HY156" s="141"/>
      <c r="HZ156" s="141"/>
      <c r="IA156" s="141"/>
      <c r="IB156" s="141"/>
      <c r="IC156" s="141"/>
      <c r="ID156" s="141"/>
      <c r="IE156" s="141"/>
      <c r="IF156" s="141"/>
      <c r="IG156" s="141"/>
      <c r="IH156" s="141"/>
      <c r="II156" s="141"/>
      <c r="IJ156" s="141"/>
      <c r="IK156" s="141"/>
      <c r="IL156" s="141"/>
      <c r="IM156" s="141"/>
      <c r="IN156" s="141"/>
      <c r="IO156" s="141"/>
      <c r="IP156" s="141"/>
      <c r="IQ156" s="141"/>
      <c r="IR156" s="141"/>
      <c r="IS156" s="141"/>
      <c r="IT156" s="141"/>
      <c r="IU156" s="141"/>
      <c r="IV156" s="141"/>
      <c r="IW156" s="141"/>
    </row>
    <row r="157" customFormat="false" ht="12.75" hidden="false" customHeight="false" outlineLevel="0" collapsed="false">
      <c r="A157" s="141" t="n">
        <v>0.403151391331738</v>
      </c>
      <c r="B157" s="155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  <c r="BN157" s="141"/>
      <c r="BO157" s="141"/>
      <c r="BP157" s="141"/>
      <c r="BQ157" s="141"/>
      <c r="BR157" s="141"/>
      <c r="BS157" s="141"/>
      <c r="BT157" s="141"/>
      <c r="BU157" s="141"/>
      <c r="BV157" s="141"/>
      <c r="BW157" s="141"/>
      <c r="BX157" s="141"/>
      <c r="BY157" s="141"/>
      <c r="BZ157" s="141"/>
      <c r="CA157" s="141"/>
      <c r="CB157" s="141"/>
      <c r="CC157" s="141"/>
      <c r="CD157" s="141"/>
      <c r="CE157" s="141"/>
      <c r="CF157" s="141"/>
      <c r="CG157" s="141"/>
      <c r="CH157" s="141"/>
      <c r="CI157" s="141"/>
      <c r="CJ157" s="141"/>
      <c r="CK157" s="141"/>
      <c r="CL157" s="141"/>
      <c r="CM157" s="141"/>
      <c r="CN157" s="141"/>
      <c r="CO157" s="141"/>
      <c r="CP157" s="141"/>
      <c r="CQ157" s="141"/>
      <c r="CR157" s="141"/>
      <c r="CS157" s="141"/>
      <c r="CT157" s="141"/>
      <c r="CU157" s="141"/>
      <c r="CV157" s="141"/>
      <c r="CW157" s="141"/>
      <c r="CX157" s="141"/>
      <c r="CY157" s="141"/>
      <c r="CZ157" s="141"/>
      <c r="DA157" s="141"/>
      <c r="DB157" s="141"/>
      <c r="DC157" s="141"/>
      <c r="DD157" s="141"/>
      <c r="DE157" s="141"/>
      <c r="DF157" s="141"/>
      <c r="DG157" s="141"/>
      <c r="DH157" s="141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  <c r="DX157" s="141"/>
      <c r="DY157" s="141"/>
      <c r="DZ157" s="141"/>
      <c r="EA157" s="141"/>
      <c r="EB157" s="141"/>
      <c r="EC157" s="141"/>
      <c r="ED157" s="141"/>
      <c r="EE157" s="141"/>
      <c r="EF157" s="141"/>
      <c r="EG157" s="141"/>
      <c r="EH157" s="141"/>
      <c r="EI157" s="141"/>
      <c r="EJ157" s="141"/>
      <c r="EK157" s="141"/>
      <c r="EL157" s="141"/>
      <c r="EM157" s="141"/>
      <c r="EN157" s="141"/>
      <c r="EO157" s="141"/>
      <c r="EP157" s="141"/>
      <c r="EQ157" s="141"/>
      <c r="ER157" s="141"/>
      <c r="ES157" s="141"/>
      <c r="ET157" s="141"/>
      <c r="EU157" s="141"/>
      <c r="EV157" s="141"/>
      <c r="EW157" s="141"/>
      <c r="EX157" s="141"/>
      <c r="EY157" s="141"/>
      <c r="EZ157" s="141"/>
      <c r="FA157" s="141"/>
      <c r="FB157" s="141"/>
      <c r="FC157" s="141"/>
      <c r="FD157" s="141"/>
      <c r="FE157" s="141"/>
      <c r="FF157" s="141"/>
      <c r="FG157" s="141"/>
      <c r="FH157" s="141"/>
      <c r="FI157" s="141"/>
      <c r="FJ157" s="141"/>
      <c r="FK157" s="141"/>
      <c r="FL157" s="141"/>
      <c r="FM157" s="141"/>
      <c r="FN157" s="141"/>
      <c r="FO157" s="141"/>
      <c r="FP157" s="141"/>
      <c r="FQ157" s="141"/>
      <c r="FR157" s="141"/>
      <c r="FS157" s="141"/>
      <c r="FT157" s="141"/>
      <c r="FU157" s="141"/>
      <c r="FV157" s="141"/>
      <c r="FW157" s="141"/>
      <c r="FX157" s="141"/>
      <c r="FY157" s="141"/>
      <c r="FZ157" s="141"/>
      <c r="GA157" s="141"/>
      <c r="GB157" s="141"/>
      <c r="GC157" s="141"/>
      <c r="GD157" s="141"/>
      <c r="GE157" s="141"/>
      <c r="GF157" s="141"/>
      <c r="GG157" s="141"/>
      <c r="GH157" s="141"/>
      <c r="GI157" s="141"/>
      <c r="GJ157" s="141"/>
      <c r="GK157" s="141"/>
      <c r="GL157" s="141"/>
      <c r="GM157" s="141"/>
      <c r="GN157" s="141"/>
      <c r="GO157" s="141"/>
      <c r="GP157" s="141"/>
      <c r="GQ157" s="141"/>
      <c r="GR157" s="141"/>
      <c r="GS157" s="141"/>
      <c r="GT157" s="141"/>
      <c r="GU157" s="141"/>
      <c r="GV157" s="141"/>
      <c r="GW157" s="141"/>
      <c r="GX157" s="141"/>
      <c r="GY157" s="141"/>
      <c r="GZ157" s="141"/>
      <c r="HA157" s="141"/>
      <c r="HB157" s="141"/>
      <c r="HC157" s="141"/>
      <c r="HD157" s="141"/>
      <c r="HE157" s="141"/>
      <c r="HF157" s="141"/>
      <c r="HG157" s="141"/>
      <c r="HH157" s="141"/>
      <c r="HI157" s="141"/>
      <c r="HJ157" s="141"/>
      <c r="HK157" s="141"/>
      <c r="HL157" s="141"/>
      <c r="HM157" s="141"/>
      <c r="HN157" s="141"/>
      <c r="HO157" s="141"/>
      <c r="HP157" s="141"/>
      <c r="HQ157" s="141"/>
      <c r="HR157" s="141"/>
      <c r="HS157" s="141"/>
      <c r="HT157" s="141"/>
      <c r="HU157" s="141"/>
      <c r="HV157" s="141"/>
      <c r="HW157" s="141"/>
      <c r="HX157" s="141"/>
      <c r="HY157" s="141"/>
      <c r="HZ157" s="141"/>
      <c r="IA157" s="141"/>
      <c r="IB157" s="141"/>
      <c r="IC157" s="141"/>
      <c r="ID157" s="141"/>
      <c r="IE157" s="141"/>
      <c r="IF157" s="141"/>
      <c r="IG157" s="141"/>
      <c r="IH157" s="141"/>
      <c r="II157" s="141"/>
      <c r="IJ157" s="141"/>
      <c r="IK157" s="141"/>
      <c r="IL157" s="141"/>
      <c r="IM157" s="141"/>
      <c r="IN157" s="141"/>
      <c r="IO157" s="141"/>
      <c r="IP157" s="141"/>
      <c r="IQ157" s="141"/>
      <c r="IR157" s="141"/>
      <c r="IS157" s="141"/>
      <c r="IT157" s="141"/>
      <c r="IU157" s="141"/>
      <c r="IV157" s="141"/>
      <c r="IW157" s="141"/>
    </row>
    <row r="158" customFormat="false" ht="12.75" hidden="false" customHeight="false" outlineLevel="0" collapsed="false">
      <c r="A158" s="141" t="n">
        <v>0.400930503573815</v>
      </c>
      <c r="B158" s="155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  <c r="BN158" s="141"/>
      <c r="BO158" s="141"/>
      <c r="BP158" s="141"/>
      <c r="BQ158" s="141"/>
      <c r="BR158" s="141"/>
      <c r="BS158" s="141"/>
      <c r="BT158" s="141"/>
      <c r="BU158" s="141"/>
      <c r="BV158" s="141"/>
      <c r="BW158" s="141"/>
      <c r="BX158" s="141"/>
      <c r="BY158" s="141"/>
      <c r="BZ158" s="141"/>
      <c r="CA158" s="141"/>
      <c r="CB158" s="141"/>
      <c r="CC158" s="141"/>
      <c r="CD158" s="141"/>
      <c r="CE158" s="141"/>
      <c r="CF158" s="141"/>
      <c r="CG158" s="141"/>
      <c r="CH158" s="141"/>
      <c r="CI158" s="141"/>
      <c r="CJ158" s="141"/>
      <c r="CK158" s="141"/>
      <c r="CL158" s="141"/>
      <c r="CM158" s="141"/>
      <c r="CN158" s="141"/>
      <c r="CO158" s="141"/>
      <c r="CP158" s="141"/>
      <c r="CQ158" s="141"/>
      <c r="CR158" s="141"/>
      <c r="CS158" s="141"/>
      <c r="CT158" s="141"/>
      <c r="CU158" s="141"/>
      <c r="CV158" s="141"/>
      <c r="CW158" s="141"/>
      <c r="CX158" s="141"/>
      <c r="CY158" s="141"/>
      <c r="CZ158" s="141"/>
      <c r="DA158" s="141"/>
      <c r="DB158" s="141"/>
      <c r="DC158" s="141"/>
      <c r="DD158" s="141"/>
      <c r="DE158" s="141"/>
      <c r="DF158" s="141"/>
      <c r="DG158" s="141"/>
      <c r="DH158" s="141"/>
      <c r="DI158" s="141"/>
      <c r="DJ158" s="141"/>
      <c r="DK158" s="141"/>
      <c r="DL158" s="141"/>
      <c r="DM158" s="141"/>
      <c r="DN158" s="141"/>
      <c r="DO158" s="141"/>
      <c r="DP158" s="141"/>
      <c r="DQ158" s="141"/>
      <c r="DR158" s="141"/>
      <c r="DS158" s="141"/>
      <c r="DT158" s="141"/>
      <c r="DU158" s="141"/>
      <c r="DV158" s="141"/>
      <c r="DW158" s="141"/>
      <c r="DX158" s="141"/>
      <c r="DY158" s="141"/>
      <c r="DZ158" s="141"/>
      <c r="EA158" s="141"/>
      <c r="EB158" s="141"/>
      <c r="EC158" s="141"/>
      <c r="ED158" s="141"/>
      <c r="EE158" s="141"/>
      <c r="EF158" s="141"/>
      <c r="EG158" s="141"/>
      <c r="EH158" s="141"/>
      <c r="EI158" s="141"/>
      <c r="EJ158" s="141"/>
      <c r="EK158" s="141"/>
      <c r="EL158" s="141"/>
      <c r="EM158" s="141"/>
      <c r="EN158" s="141"/>
      <c r="EO158" s="141"/>
      <c r="EP158" s="141"/>
      <c r="EQ158" s="141"/>
      <c r="ER158" s="141"/>
      <c r="ES158" s="141"/>
      <c r="ET158" s="141"/>
      <c r="EU158" s="141"/>
      <c r="EV158" s="141"/>
      <c r="EW158" s="141"/>
      <c r="EX158" s="141"/>
      <c r="EY158" s="141"/>
      <c r="EZ158" s="141"/>
      <c r="FA158" s="141"/>
      <c r="FB158" s="141"/>
      <c r="FC158" s="141"/>
      <c r="FD158" s="141"/>
      <c r="FE158" s="141"/>
      <c r="FF158" s="141"/>
      <c r="FG158" s="141"/>
      <c r="FH158" s="141"/>
      <c r="FI158" s="141"/>
      <c r="FJ158" s="141"/>
      <c r="FK158" s="141"/>
      <c r="FL158" s="141"/>
      <c r="FM158" s="141"/>
      <c r="FN158" s="141"/>
      <c r="FO158" s="141"/>
      <c r="FP158" s="141"/>
      <c r="FQ158" s="141"/>
      <c r="FR158" s="141"/>
      <c r="FS158" s="141"/>
      <c r="FT158" s="141"/>
      <c r="FU158" s="141"/>
      <c r="FV158" s="141"/>
      <c r="FW158" s="141"/>
      <c r="FX158" s="141"/>
      <c r="FY158" s="141"/>
      <c r="FZ158" s="141"/>
      <c r="GA158" s="141"/>
      <c r="GB158" s="141"/>
      <c r="GC158" s="141"/>
      <c r="GD158" s="141"/>
      <c r="GE158" s="141"/>
      <c r="GF158" s="141"/>
      <c r="GG158" s="141"/>
      <c r="GH158" s="141"/>
      <c r="GI158" s="141"/>
      <c r="GJ158" s="141"/>
      <c r="GK158" s="141"/>
      <c r="GL158" s="141"/>
      <c r="GM158" s="141"/>
      <c r="GN158" s="141"/>
      <c r="GO158" s="141"/>
      <c r="GP158" s="141"/>
      <c r="GQ158" s="141"/>
      <c r="GR158" s="141"/>
      <c r="GS158" s="141"/>
      <c r="GT158" s="141"/>
      <c r="GU158" s="141"/>
      <c r="GV158" s="141"/>
      <c r="GW158" s="141"/>
      <c r="GX158" s="141"/>
      <c r="GY158" s="141"/>
      <c r="GZ158" s="141"/>
      <c r="HA158" s="141"/>
      <c r="HB158" s="141"/>
      <c r="HC158" s="141"/>
      <c r="HD158" s="141"/>
      <c r="HE158" s="141"/>
      <c r="HF158" s="141"/>
      <c r="HG158" s="141"/>
      <c r="HH158" s="141"/>
      <c r="HI158" s="141"/>
      <c r="HJ158" s="141"/>
      <c r="HK158" s="141"/>
      <c r="HL158" s="141"/>
      <c r="HM158" s="141"/>
      <c r="HN158" s="141"/>
      <c r="HO158" s="141"/>
      <c r="HP158" s="141"/>
      <c r="HQ158" s="141"/>
      <c r="HR158" s="141"/>
      <c r="HS158" s="141"/>
      <c r="HT158" s="141"/>
      <c r="HU158" s="141"/>
      <c r="HV158" s="141"/>
      <c r="HW158" s="141"/>
      <c r="HX158" s="141"/>
      <c r="HY158" s="141"/>
      <c r="HZ158" s="141"/>
      <c r="IA158" s="141"/>
      <c r="IB158" s="141"/>
      <c r="IC158" s="141"/>
      <c r="ID158" s="141"/>
      <c r="IE158" s="141"/>
      <c r="IF158" s="141"/>
      <c r="IG158" s="141"/>
      <c r="IH158" s="141"/>
      <c r="II158" s="141"/>
      <c r="IJ158" s="141"/>
      <c r="IK158" s="141"/>
      <c r="IL158" s="141"/>
      <c r="IM158" s="141"/>
      <c r="IN158" s="141"/>
      <c r="IO158" s="141"/>
      <c r="IP158" s="141"/>
      <c r="IQ158" s="141"/>
      <c r="IR158" s="141"/>
      <c r="IS158" s="141"/>
      <c r="IT158" s="141"/>
      <c r="IU158" s="141"/>
      <c r="IV158" s="141"/>
      <c r="IW158" s="141"/>
    </row>
    <row r="159" customFormat="false" ht="12.75" hidden="false" customHeight="false" outlineLevel="0" collapsed="false">
      <c r="A159" s="141" t="n">
        <v>0.398485849012251</v>
      </c>
      <c r="B159" s="155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141"/>
      <c r="BR159" s="141"/>
      <c r="BS159" s="141"/>
      <c r="BT159" s="141"/>
      <c r="BU159" s="141"/>
      <c r="BV159" s="141"/>
      <c r="BW159" s="141"/>
      <c r="BX159" s="141"/>
      <c r="BY159" s="141"/>
      <c r="BZ159" s="141"/>
      <c r="CA159" s="141"/>
      <c r="CB159" s="141"/>
      <c r="CC159" s="141"/>
      <c r="CD159" s="141"/>
      <c r="CE159" s="141"/>
      <c r="CF159" s="141"/>
      <c r="CG159" s="141"/>
      <c r="CH159" s="141"/>
      <c r="CI159" s="141"/>
      <c r="CJ159" s="141"/>
      <c r="CK159" s="141"/>
      <c r="CL159" s="141"/>
      <c r="CM159" s="141"/>
      <c r="CN159" s="141"/>
      <c r="CO159" s="141"/>
      <c r="CP159" s="141"/>
      <c r="CQ159" s="141"/>
      <c r="CR159" s="141"/>
      <c r="CS159" s="141"/>
      <c r="CT159" s="141"/>
      <c r="CU159" s="141"/>
      <c r="CV159" s="141"/>
      <c r="CW159" s="141"/>
      <c r="CX159" s="141"/>
      <c r="CY159" s="141"/>
      <c r="CZ159" s="141"/>
      <c r="DA159" s="141"/>
      <c r="DB159" s="141"/>
      <c r="DC159" s="141"/>
      <c r="DD159" s="141"/>
      <c r="DE159" s="141"/>
      <c r="DF159" s="141"/>
      <c r="DG159" s="141"/>
      <c r="DH159" s="141"/>
      <c r="DI159" s="141"/>
      <c r="DJ159" s="141"/>
      <c r="DK159" s="141"/>
      <c r="DL159" s="141"/>
      <c r="DM159" s="141"/>
      <c r="DN159" s="141"/>
      <c r="DO159" s="141"/>
      <c r="DP159" s="141"/>
      <c r="DQ159" s="141"/>
      <c r="DR159" s="141"/>
      <c r="DS159" s="141"/>
      <c r="DT159" s="141"/>
      <c r="DU159" s="141"/>
      <c r="DV159" s="141"/>
      <c r="DW159" s="141"/>
      <c r="DX159" s="141"/>
      <c r="DY159" s="141"/>
      <c r="DZ159" s="141"/>
      <c r="EA159" s="141"/>
      <c r="EB159" s="141"/>
      <c r="EC159" s="141"/>
      <c r="ED159" s="141"/>
      <c r="EE159" s="141"/>
      <c r="EF159" s="141"/>
      <c r="EG159" s="141"/>
      <c r="EH159" s="141"/>
      <c r="EI159" s="141"/>
      <c r="EJ159" s="141"/>
      <c r="EK159" s="141"/>
      <c r="EL159" s="141"/>
      <c r="EM159" s="141"/>
      <c r="EN159" s="141"/>
      <c r="EO159" s="141"/>
      <c r="EP159" s="141"/>
      <c r="EQ159" s="141"/>
      <c r="ER159" s="141"/>
      <c r="ES159" s="141"/>
      <c r="ET159" s="141"/>
      <c r="EU159" s="141"/>
      <c r="EV159" s="141"/>
      <c r="EW159" s="141"/>
      <c r="EX159" s="141"/>
      <c r="EY159" s="141"/>
      <c r="EZ159" s="141"/>
      <c r="FA159" s="141"/>
      <c r="FB159" s="141"/>
      <c r="FC159" s="141"/>
      <c r="FD159" s="141"/>
      <c r="FE159" s="141"/>
      <c r="FF159" s="141"/>
      <c r="FG159" s="141"/>
      <c r="FH159" s="141"/>
      <c r="FI159" s="141"/>
      <c r="FJ159" s="141"/>
      <c r="FK159" s="141"/>
      <c r="FL159" s="141"/>
      <c r="FM159" s="141"/>
      <c r="FN159" s="141"/>
      <c r="FO159" s="141"/>
      <c r="FP159" s="141"/>
      <c r="FQ159" s="141"/>
      <c r="FR159" s="141"/>
      <c r="FS159" s="141"/>
      <c r="FT159" s="141"/>
      <c r="FU159" s="141"/>
      <c r="FV159" s="141"/>
      <c r="FW159" s="141"/>
      <c r="FX159" s="141"/>
      <c r="FY159" s="141"/>
      <c r="FZ159" s="141"/>
      <c r="GA159" s="141"/>
      <c r="GB159" s="141"/>
      <c r="GC159" s="141"/>
      <c r="GD159" s="141"/>
      <c r="GE159" s="141"/>
      <c r="GF159" s="141"/>
      <c r="GG159" s="141"/>
      <c r="GH159" s="141"/>
      <c r="GI159" s="141"/>
      <c r="GJ159" s="141"/>
      <c r="GK159" s="141"/>
      <c r="GL159" s="141"/>
      <c r="GM159" s="141"/>
      <c r="GN159" s="141"/>
      <c r="GO159" s="141"/>
      <c r="GP159" s="141"/>
      <c r="GQ159" s="141"/>
      <c r="GR159" s="141"/>
      <c r="GS159" s="141"/>
      <c r="GT159" s="141"/>
      <c r="GU159" s="141"/>
      <c r="GV159" s="141"/>
      <c r="GW159" s="141"/>
      <c r="GX159" s="141"/>
      <c r="GY159" s="141"/>
      <c r="GZ159" s="141"/>
      <c r="HA159" s="141"/>
      <c r="HB159" s="141"/>
      <c r="HC159" s="141"/>
      <c r="HD159" s="141"/>
      <c r="HE159" s="141"/>
      <c r="HF159" s="141"/>
      <c r="HG159" s="141"/>
      <c r="HH159" s="141"/>
      <c r="HI159" s="141"/>
      <c r="HJ159" s="141"/>
      <c r="HK159" s="141"/>
      <c r="HL159" s="141"/>
      <c r="HM159" s="141"/>
      <c r="HN159" s="141"/>
      <c r="HO159" s="141"/>
      <c r="HP159" s="141"/>
      <c r="HQ159" s="141"/>
      <c r="HR159" s="141"/>
      <c r="HS159" s="141"/>
      <c r="HT159" s="141"/>
      <c r="HU159" s="141"/>
      <c r="HV159" s="141"/>
      <c r="HW159" s="141"/>
      <c r="HX159" s="141"/>
      <c r="HY159" s="141"/>
      <c r="HZ159" s="141"/>
      <c r="IA159" s="141"/>
      <c r="IB159" s="141"/>
      <c r="IC159" s="141"/>
      <c r="ID159" s="141"/>
      <c r="IE159" s="141"/>
      <c r="IF159" s="141"/>
      <c r="IG159" s="141"/>
      <c r="IH159" s="141"/>
      <c r="II159" s="141"/>
      <c r="IJ159" s="141"/>
      <c r="IK159" s="141"/>
      <c r="IL159" s="141"/>
      <c r="IM159" s="141"/>
      <c r="IN159" s="141"/>
      <c r="IO159" s="141"/>
      <c r="IP159" s="141"/>
      <c r="IQ159" s="141"/>
      <c r="IR159" s="141"/>
      <c r="IS159" s="141"/>
      <c r="IT159" s="141"/>
      <c r="IU159" s="141"/>
      <c r="IV159" s="141"/>
      <c r="IW159" s="141"/>
    </row>
    <row r="160" customFormat="false" ht="12.75" hidden="false" customHeight="false" outlineLevel="0" collapsed="false">
      <c r="A160" s="141" t="n">
        <v>0.396134165627297</v>
      </c>
      <c r="B160" s="155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  <c r="BN160" s="141"/>
      <c r="BO160" s="141"/>
      <c r="BP160" s="141"/>
      <c r="BQ160" s="141"/>
      <c r="BR160" s="141"/>
      <c r="BS160" s="141"/>
      <c r="BT160" s="141"/>
      <c r="BU160" s="141"/>
      <c r="BV160" s="141"/>
      <c r="BW160" s="141"/>
      <c r="BX160" s="141"/>
      <c r="BY160" s="141"/>
      <c r="BZ160" s="141"/>
      <c r="CA160" s="141"/>
      <c r="CB160" s="141"/>
      <c r="CC160" s="141"/>
      <c r="CD160" s="141"/>
      <c r="CE160" s="141"/>
      <c r="CF160" s="141"/>
      <c r="CG160" s="141"/>
      <c r="CH160" s="141"/>
      <c r="CI160" s="141"/>
      <c r="CJ160" s="141"/>
      <c r="CK160" s="141"/>
      <c r="CL160" s="141"/>
      <c r="CM160" s="141"/>
      <c r="CN160" s="141"/>
      <c r="CO160" s="141"/>
      <c r="CP160" s="141"/>
      <c r="CQ160" s="141"/>
      <c r="CR160" s="141"/>
      <c r="CS160" s="141"/>
      <c r="CT160" s="141"/>
      <c r="CU160" s="141"/>
      <c r="CV160" s="141"/>
      <c r="CW160" s="141"/>
      <c r="CX160" s="141"/>
      <c r="CY160" s="141"/>
      <c r="CZ160" s="141"/>
      <c r="DA160" s="141"/>
      <c r="DB160" s="141"/>
      <c r="DC160" s="141"/>
      <c r="DD160" s="141"/>
      <c r="DE160" s="141"/>
      <c r="DF160" s="141"/>
      <c r="DG160" s="141"/>
      <c r="DH160" s="141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  <c r="DX160" s="141"/>
      <c r="DY160" s="141"/>
      <c r="DZ160" s="141"/>
      <c r="EA160" s="141"/>
      <c r="EB160" s="141"/>
      <c r="EC160" s="141"/>
      <c r="ED160" s="141"/>
      <c r="EE160" s="141"/>
      <c r="EF160" s="141"/>
      <c r="EG160" s="141"/>
      <c r="EH160" s="141"/>
      <c r="EI160" s="141"/>
      <c r="EJ160" s="141"/>
      <c r="EK160" s="141"/>
      <c r="EL160" s="141"/>
      <c r="EM160" s="141"/>
      <c r="EN160" s="141"/>
      <c r="EO160" s="141"/>
      <c r="EP160" s="141"/>
      <c r="EQ160" s="141"/>
      <c r="ER160" s="141"/>
      <c r="ES160" s="141"/>
      <c r="ET160" s="141"/>
      <c r="EU160" s="141"/>
      <c r="EV160" s="141"/>
      <c r="EW160" s="141"/>
      <c r="EX160" s="141"/>
      <c r="EY160" s="141"/>
      <c r="EZ160" s="141"/>
      <c r="FA160" s="141"/>
      <c r="FB160" s="141"/>
      <c r="FC160" s="141"/>
      <c r="FD160" s="141"/>
      <c r="FE160" s="141"/>
      <c r="FF160" s="141"/>
      <c r="FG160" s="141"/>
      <c r="FH160" s="141"/>
      <c r="FI160" s="141"/>
      <c r="FJ160" s="141"/>
      <c r="FK160" s="141"/>
      <c r="FL160" s="141"/>
      <c r="FM160" s="141"/>
      <c r="FN160" s="141"/>
      <c r="FO160" s="141"/>
      <c r="FP160" s="141"/>
      <c r="FQ160" s="141"/>
      <c r="FR160" s="141"/>
      <c r="FS160" s="141"/>
      <c r="FT160" s="141"/>
      <c r="FU160" s="141"/>
      <c r="FV160" s="141"/>
      <c r="FW160" s="141"/>
      <c r="FX160" s="141"/>
      <c r="FY160" s="141"/>
      <c r="FZ160" s="141"/>
      <c r="GA160" s="141"/>
      <c r="GB160" s="141"/>
      <c r="GC160" s="141"/>
      <c r="GD160" s="141"/>
      <c r="GE160" s="141"/>
      <c r="GF160" s="141"/>
      <c r="GG160" s="141"/>
      <c r="GH160" s="141"/>
      <c r="GI160" s="141"/>
      <c r="GJ160" s="141"/>
      <c r="GK160" s="141"/>
      <c r="GL160" s="141"/>
      <c r="GM160" s="141"/>
      <c r="GN160" s="141"/>
      <c r="GO160" s="141"/>
      <c r="GP160" s="141"/>
      <c r="GQ160" s="141"/>
      <c r="GR160" s="141"/>
      <c r="GS160" s="141"/>
      <c r="GT160" s="141"/>
      <c r="GU160" s="141"/>
      <c r="GV160" s="141"/>
      <c r="GW160" s="141"/>
      <c r="GX160" s="141"/>
      <c r="GY160" s="141"/>
      <c r="GZ160" s="141"/>
      <c r="HA160" s="141"/>
      <c r="HB160" s="141"/>
      <c r="HC160" s="141"/>
      <c r="HD160" s="141"/>
      <c r="HE160" s="141"/>
      <c r="HF160" s="141"/>
      <c r="HG160" s="141"/>
      <c r="HH160" s="141"/>
      <c r="HI160" s="141"/>
      <c r="HJ160" s="141"/>
      <c r="HK160" s="141"/>
      <c r="HL160" s="141"/>
      <c r="HM160" s="141"/>
      <c r="HN160" s="141"/>
      <c r="HO160" s="141"/>
      <c r="HP160" s="141"/>
      <c r="HQ160" s="141"/>
      <c r="HR160" s="141"/>
      <c r="HS160" s="141"/>
      <c r="HT160" s="141"/>
      <c r="HU160" s="141"/>
      <c r="HV160" s="141"/>
      <c r="HW160" s="141"/>
      <c r="HX160" s="141"/>
      <c r="HY160" s="141"/>
      <c r="HZ160" s="141"/>
      <c r="IA160" s="141"/>
      <c r="IB160" s="141"/>
      <c r="IC160" s="141"/>
      <c r="ID160" s="141"/>
      <c r="IE160" s="141"/>
      <c r="IF160" s="141"/>
      <c r="IG160" s="141"/>
      <c r="IH160" s="141"/>
      <c r="II160" s="141"/>
      <c r="IJ160" s="141"/>
      <c r="IK160" s="141"/>
      <c r="IL160" s="141"/>
      <c r="IM160" s="141"/>
      <c r="IN160" s="141"/>
      <c r="IO160" s="141"/>
      <c r="IP160" s="141"/>
      <c r="IQ160" s="141"/>
      <c r="IR160" s="141"/>
      <c r="IS160" s="141"/>
      <c r="IT160" s="141"/>
      <c r="IU160" s="141"/>
      <c r="IV160" s="141"/>
      <c r="IW160" s="141"/>
    </row>
    <row r="161" customFormat="false" ht="12.75" hidden="false" customHeight="false" outlineLevel="0" collapsed="false">
      <c r="A161" s="141" t="n">
        <v>0.393718587593583</v>
      </c>
      <c r="B161" s="155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  <c r="BK161" s="141"/>
      <c r="BL161" s="141"/>
      <c r="BM161" s="141"/>
      <c r="BN161" s="141"/>
      <c r="BO161" s="141"/>
      <c r="BP161" s="141"/>
      <c r="BQ161" s="141"/>
      <c r="BR161" s="141"/>
      <c r="BS161" s="141"/>
      <c r="BT161" s="141"/>
      <c r="BU161" s="141"/>
      <c r="BV161" s="141"/>
      <c r="BW161" s="141"/>
      <c r="BX161" s="141"/>
      <c r="BY161" s="141"/>
      <c r="BZ161" s="141"/>
      <c r="CA161" s="141"/>
      <c r="CB161" s="141"/>
      <c r="CC161" s="141"/>
      <c r="CD161" s="141"/>
      <c r="CE161" s="141"/>
      <c r="CF161" s="141"/>
      <c r="CG161" s="141"/>
      <c r="CH161" s="141"/>
      <c r="CI161" s="141"/>
      <c r="CJ161" s="141"/>
      <c r="CK161" s="141"/>
      <c r="CL161" s="141"/>
      <c r="CM161" s="141"/>
      <c r="CN161" s="141"/>
      <c r="CO161" s="141"/>
      <c r="CP161" s="141"/>
      <c r="CQ161" s="141"/>
      <c r="CR161" s="141"/>
      <c r="CS161" s="141"/>
      <c r="CT161" s="141"/>
      <c r="CU161" s="141"/>
      <c r="CV161" s="141"/>
      <c r="CW161" s="141"/>
      <c r="CX161" s="141"/>
      <c r="CY161" s="141"/>
      <c r="CZ161" s="141"/>
      <c r="DA161" s="141"/>
      <c r="DB161" s="141"/>
      <c r="DC161" s="141"/>
      <c r="DD161" s="141"/>
      <c r="DE161" s="141"/>
      <c r="DF161" s="141"/>
      <c r="DG161" s="141"/>
      <c r="DH161" s="141"/>
      <c r="DI161" s="141"/>
      <c r="DJ161" s="141"/>
      <c r="DK161" s="141"/>
      <c r="DL161" s="141"/>
      <c r="DM161" s="141"/>
      <c r="DN161" s="141"/>
      <c r="DO161" s="141"/>
      <c r="DP161" s="141"/>
      <c r="DQ161" s="141"/>
      <c r="DR161" s="141"/>
      <c r="DS161" s="141"/>
      <c r="DT161" s="141"/>
      <c r="DU161" s="141"/>
      <c r="DV161" s="141"/>
      <c r="DW161" s="141"/>
      <c r="DX161" s="141"/>
      <c r="DY161" s="141"/>
      <c r="DZ161" s="141"/>
      <c r="EA161" s="141"/>
      <c r="EB161" s="141"/>
      <c r="EC161" s="141"/>
      <c r="ED161" s="141"/>
      <c r="EE161" s="141"/>
      <c r="EF161" s="141"/>
      <c r="EG161" s="141"/>
      <c r="EH161" s="141"/>
      <c r="EI161" s="141"/>
      <c r="EJ161" s="141"/>
      <c r="EK161" s="141"/>
      <c r="EL161" s="141"/>
      <c r="EM161" s="141"/>
      <c r="EN161" s="141"/>
      <c r="EO161" s="141"/>
      <c r="EP161" s="141"/>
      <c r="EQ161" s="141"/>
      <c r="ER161" s="141"/>
      <c r="ES161" s="141"/>
      <c r="ET161" s="141"/>
      <c r="EU161" s="141"/>
      <c r="EV161" s="141"/>
      <c r="EW161" s="141"/>
      <c r="EX161" s="141"/>
      <c r="EY161" s="141"/>
      <c r="EZ161" s="141"/>
      <c r="FA161" s="141"/>
      <c r="FB161" s="141"/>
      <c r="FC161" s="141"/>
      <c r="FD161" s="141"/>
      <c r="FE161" s="141"/>
      <c r="FF161" s="141"/>
      <c r="FG161" s="141"/>
      <c r="FH161" s="141"/>
      <c r="FI161" s="141"/>
      <c r="FJ161" s="141"/>
      <c r="FK161" s="141"/>
      <c r="FL161" s="141"/>
      <c r="FM161" s="141"/>
      <c r="FN161" s="141"/>
      <c r="FO161" s="141"/>
      <c r="FP161" s="141"/>
      <c r="FQ161" s="141"/>
      <c r="FR161" s="141"/>
      <c r="FS161" s="141"/>
      <c r="FT161" s="141"/>
      <c r="FU161" s="141"/>
      <c r="FV161" s="141"/>
      <c r="FW161" s="141"/>
      <c r="FX161" s="141"/>
      <c r="FY161" s="141"/>
      <c r="FZ161" s="141"/>
      <c r="GA161" s="141"/>
      <c r="GB161" s="141"/>
      <c r="GC161" s="141"/>
      <c r="GD161" s="141"/>
      <c r="GE161" s="141"/>
      <c r="GF161" s="141"/>
      <c r="GG161" s="141"/>
      <c r="GH161" s="141"/>
      <c r="GI161" s="141"/>
      <c r="GJ161" s="141"/>
      <c r="GK161" s="141"/>
      <c r="GL161" s="141"/>
      <c r="GM161" s="141"/>
      <c r="GN161" s="141"/>
      <c r="GO161" s="141"/>
      <c r="GP161" s="141"/>
      <c r="GQ161" s="141"/>
      <c r="GR161" s="141"/>
      <c r="GS161" s="141"/>
      <c r="GT161" s="141"/>
      <c r="GU161" s="141"/>
      <c r="GV161" s="141"/>
      <c r="GW161" s="141"/>
      <c r="GX161" s="141"/>
      <c r="GY161" s="141"/>
      <c r="GZ161" s="141"/>
      <c r="HA161" s="141"/>
      <c r="HB161" s="141"/>
      <c r="HC161" s="141"/>
      <c r="HD161" s="141"/>
      <c r="HE161" s="141"/>
      <c r="HF161" s="141"/>
      <c r="HG161" s="141"/>
      <c r="HH161" s="141"/>
      <c r="HI161" s="141"/>
      <c r="HJ161" s="141"/>
      <c r="HK161" s="141"/>
      <c r="HL161" s="141"/>
      <c r="HM161" s="141"/>
      <c r="HN161" s="141"/>
      <c r="HO161" s="141"/>
      <c r="HP161" s="141"/>
      <c r="HQ161" s="141"/>
      <c r="HR161" s="141"/>
      <c r="HS161" s="141"/>
      <c r="HT161" s="141"/>
      <c r="HU161" s="141"/>
      <c r="HV161" s="141"/>
      <c r="HW161" s="141"/>
      <c r="HX161" s="141"/>
      <c r="HY161" s="141"/>
      <c r="HZ161" s="141"/>
      <c r="IA161" s="141"/>
      <c r="IB161" s="141"/>
      <c r="IC161" s="141"/>
      <c r="ID161" s="141"/>
      <c r="IE161" s="141"/>
      <c r="IF161" s="141"/>
      <c r="IG161" s="141"/>
      <c r="IH161" s="141"/>
      <c r="II161" s="141"/>
      <c r="IJ161" s="141"/>
      <c r="IK161" s="141"/>
      <c r="IL161" s="141"/>
      <c r="IM161" s="141"/>
      <c r="IN161" s="141"/>
      <c r="IO161" s="141"/>
      <c r="IP161" s="141"/>
      <c r="IQ161" s="141"/>
      <c r="IR161" s="141"/>
      <c r="IS161" s="141"/>
      <c r="IT161" s="141"/>
      <c r="IU161" s="141"/>
      <c r="IV161" s="141"/>
      <c r="IW161" s="141"/>
    </row>
    <row r="162" customFormat="false" ht="12.75" hidden="false" customHeight="false" outlineLevel="0" collapsed="false">
      <c r="A162" s="141" t="n">
        <v>0.391394875931402</v>
      </c>
      <c r="B162" s="155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  <c r="BN162" s="141"/>
      <c r="BO162" s="141"/>
      <c r="BP162" s="141"/>
      <c r="BQ162" s="141"/>
      <c r="BR162" s="141"/>
      <c r="BS162" s="141"/>
      <c r="BT162" s="141"/>
      <c r="BU162" s="141"/>
      <c r="BV162" s="141"/>
      <c r="BW162" s="141"/>
      <c r="BX162" s="141"/>
      <c r="BY162" s="141"/>
      <c r="BZ162" s="141"/>
      <c r="CA162" s="141"/>
      <c r="CB162" s="141"/>
      <c r="CC162" s="141"/>
      <c r="CD162" s="141"/>
      <c r="CE162" s="141"/>
      <c r="CF162" s="141"/>
      <c r="CG162" s="141"/>
      <c r="CH162" s="141"/>
      <c r="CI162" s="141"/>
      <c r="CJ162" s="141"/>
      <c r="CK162" s="141"/>
      <c r="CL162" s="141"/>
      <c r="CM162" s="141"/>
      <c r="CN162" s="141"/>
      <c r="CO162" s="141"/>
      <c r="CP162" s="141"/>
      <c r="CQ162" s="141"/>
      <c r="CR162" s="141"/>
      <c r="CS162" s="141"/>
      <c r="CT162" s="141"/>
      <c r="CU162" s="141"/>
      <c r="CV162" s="141"/>
      <c r="CW162" s="141"/>
      <c r="CX162" s="141"/>
      <c r="CY162" s="141"/>
      <c r="CZ162" s="141"/>
      <c r="DA162" s="141"/>
      <c r="DB162" s="141"/>
      <c r="DC162" s="141"/>
      <c r="DD162" s="141"/>
      <c r="DE162" s="141"/>
      <c r="DF162" s="141"/>
      <c r="DG162" s="141"/>
      <c r="DH162" s="141"/>
      <c r="DI162" s="141"/>
      <c r="DJ162" s="141"/>
      <c r="DK162" s="141"/>
      <c r="DL162" s="141"/>
      <c r="DM162" s="141"/>
      <c r="DN162" s="141"/>
      <c r="DO162" s="141"/>
      <c r="DP162" s="141"/>
      <c r="DQ162" s="141"/>
      <c r="DR162" s="141"/>
      <c r="DS162" s="141"/>
      <c r="DT162" s="141"/>
      <c r="DU162" s="141"/>
      <c r="DV162" s="141"/>
      <c r="DW162" s="141"/>
      <c r="DX162" s="141"/>
      <c r="DY162" s="141"/>
      <c r="DZ162" s="141"/>
      <c r="EA162" s="141"/>
      <c r="EB162" s="141"/>
      <c r="EC162" s="141"/>
      <c r="ED162" s="141"/>
      <c r="EE162" s="141"/>
      <c r="EF162" s="141"/>
      <c r="EG162" s="141"/>
      <c r="EH162" s="141"/>
      <c r="EI162" s="141"/>
      <c r="EJ162" s="141"/>
      <c r="EK162" s="141"/>
      <c r="EL162" s="141"/>
      <c r="EM162" s="141"/>
      <c r="EN162" s="141"/>
      <c r="EO162" s="141"/>
      <c r="EP162" s="141"/>
      <c r="EQ162" s="141"/>
      <c r="ER162" s="141"/>
      <c r="ES162" s="141"/>
      <c r="ET162" s="141"/>
      <c r="EU162" s="141"/>
      <c r="EV162" s="141"/>
      <c r="EW162" s="141"/>
      <c r="EX162" s="141"/>
      <c r="EY162" s="141"/>
      <c r="EZ162" s="141"/>
      <c r="FA162" s="141"/>
      <c r="FB162" s="141"/>
      <c r="FC162" s="141"/>
      <c r="FD162" s="141"/>
      <c r="FE162" s="141"/>
      <c r="FF162" s="141"/>
      <c r="FG162" s="141"/>
      <c r="FH162" s="141"/>
      <c r="FI162" s="141"/>
      <c r="FJ162" s="141"/>
      <c r="FK162" s="141"/>
      <c r="FL162" s="141"/>
      <c r="FM162" s="141"/>
      <c r="FN162" s="141"/>
      <c r="FO162" s="141"/>
      <c r="FP162" s="141"/>
      <c r="FQ162" s="141"/>
      <c r="FR162" s="141"/>
      <c r="FS162" s="141"/>
      <c r="FT162" s="141"/>
      <c r="FU162" s="141"/>
      <c r="FV162" s="141"/>
      <c r="FW162" s="141"/>
      <c r="FX162" s="141"/>
      <c r="FY162" s="141"/>
      <c r="FZ162" s="141"/>
      <c r="GA162" s="141"/>
      <c r="GB162" s="141"/>
      <c r="GC162" s="141"/>
      <c r="GD162" s="141"/>
      <c r="GE162" s="141"/>
      <c r="GF162" s="141"/>
      <c r="GG162" s="141"/>
      <c r="GH162" s="141"/>
      <c r="GI162" s="141"/>
      <c r="GJ162" s="141"/>
      <c r="GK162" s="141"/>
      <c r="GL162" s="141"/>
      <c r="GM162" s="141"/>
      <c r="GN162" s="141"/>
      <c r="GO162" s="141"/>
      <c r="GP162" s="141"/>
      <c r="GQ162" s="141"/>
      <c r="GR162" s="141"/>
      <c r="GS162" s="141"/>
      <c r="GT162" s="141"/>
      <c r="GU162" s="141"/>
      <c r="GV162" s="141"/>
      <c r="GW162" s="141"/>
      <c r="GX162" s="141"/>
      <c r="GY162" s="141"/>
      <c r="GZ162" s="141"/>
      <c r="HA162" s="141"/>
      <c r="HB162" s="141"/>
      <c r="HC162" s="141"/>
      <c r="HD162" s="141"/>
      <c r="HE162" s="141"/>
      <c r="HF162" s="141"/>
      <c r="HG162" s="141"/>
      <c r="HH162" s="141"/>
      <c r="HI162" s="141"/>
      <c r="HJ162" s="141"/>
      <c r="HK162" s="141"/>
      <c r="HL162" s="141"/>
      <c r="HM162" s="141"/>
      <c r="HN162" s="141"/>
      <c r="HO162" s="141"/>
      <c r="HP162" s="141"/>
      <c r="HQ162" s="141"/>
      <c r="HR162" s="141"/>
      <c r="HS162" s="141"/>
      <c r="HT162" s="141"/>
      <c r="HU162" s="141"/>
      <c r="HV162" s="141"/>
      <c r="HW162" s="141"/>
      <c r="HX162" s="141"/>
      <c r="HY162" s="141"/>
      <c r="HZ162" s="141"/>
      <c r="IA162" s="141"/>
      <c r="IB162" s="141"/>
      <c r="IC162" s="141"/>
      <c r="ID162" s="141"/>
      <c r="IE162" s="141"/>
      <c r="IF162" s="141"/>
      <c r="IG162" s="141"/>
      <c r="IH162" s="141"/>
      <c r="II162" s="141"/>
      <c r="IJ162" s="141"/>
      <c r="IK162" s="141"/>
      <c r="IL162" s="141"/>
      <c r="IM162" s="141"/>
      <c r="IN162" s="141"/>
      <c r="IO162" s="141"/>
      <c r="IP162" s="141"/>
      <c r="IQ162" s="141"/>
      <c r="IR162" s="141"/>
      <c r="IS162" s="141"/>
      <c r="IT162" s="141"/>
      <c r="IU162" s="141"/>
      <c r="IV162" s="141"/>
      <c r="IW162" s="141"/>
    </row>
    <row r="163" customFormat="false" ht="12.75" hidden="false" customHeight="false" outlineLevel="0" collapsed="false">
      <c r="A163" s="141" t="n">
        <v>0.389008030618655</v>
      </c>
      <c r="B163" s="155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141"/>
      <c r="BR163" s="141"/>
      <c r="BS163" s="141"/>
      <c r="BT163" s="141"/>
      <c r="BU163" s="141"/>
      <c r="BV163" s="141"/>
      <c r="BW163" s="141"/>
      <c r="BX163" s="141"/>
      <c r="BY163" s="141"/>
      <c r="BZ163" s="141"/>
      <c r="CA163" s="141"/>
      <c r="CB163" s="141"/>
      <c r="CC163" s="141"/>
      <c r="CD163" s="141"/>
      <c r="CE163" s="141"/>
      <c r="CF163" s="141"/>
      <c r="CG163" s="141"/>
      <c r="CH163" s="141"/>
      <c r="CI163" s="141"/>
      <c r="CJ163" s="141"/>
      <c r="CK163" s="141"/>
      <c r="CL163" s="141"/>
      <c r="CM163" s="141"/>
      <c r="CN163" s="141"/>
      <c r="CO163" s="141"/>
      <c r="CP163" s="141"/>
      <c r="CQ163" s="141"/>
      <c r="CR163" s="141"/>
      <c r="CS163" s="141"/>
      <c r="CT163" s="141"/>
      <c r="CU163" s="141"/>
      <c r="CV163" s="141"/>
      <c r="CW163" s="141"/>
      <c r="CX163" s="141"/>
      <c r="CY163" s="141"/>
      <c r="CZ163" s="141"/>
      <c r="DA163" s="141"/>
      <c r="DB163" s="141"/>
      <c r="DC163" s="141"/>
      <c r="DD163" s="141"/>
      <c r="DE163" s="141"/>
      <c r="DF163" s="141"/>
      <c r="DG163" s="141"/>
      <c r="DH163" s="141"/>
      <c r="DI163" s="141"/>
      <c r="DJ163" s="141"/>
      <c r="DK163" s="141"/>
      <c r="DL163" s="141"/>
      <c r="DM163" s="141"/>
      <c r="DN163" s="141"/>
      <c r="DO163" s="141"/>
      <c r="DP163" s="141"/>
      <c r="DQ163" s="141"/>
      <c r="DR163" s="141"/>
      <c r="DS163" s="141"/>
      <c r="DT163" s="141"/>
      <c r="DU163" s="141"/>
      <c r="DV163" s="141"/>
      <c r="DW163" s="141"/>
      <c r="DX163" s="141"/>
      <c r="DY163" s="141"/>
      <c r="DZ163" s="141"/>
      <c r="EA163" s="141"/>
      <c r="EB163" s="141"/>
      <c r="EC163" s="141"/>
      <c r="ED163" s="141"/>
      <c r="EE163" s="141"/>
      <c r="EF163" s="141"/>
      <c r="EG163" s="141"/>
      <c r="EH163" s="141"/>
      <c r="EI163" s="141"/>
      <c r="EJ163" s="141"/>
      <c r="EK163" s="141"/>
      <c r="EL163" s="141"/>
      <c r="EM163" s="141"/>
      <c r="EN163" s="141"/>
      <c r="EO163" s="141"/>
      <c r="EP163" s="141"/>
      <c r="EQ163" s="141"/>
      <c r="ER163" s="141"/>
      <c r="ES163" s="141"/>
      <c r="ET163" s="141"/>
      <c r="EU163" s="141"/>
      <c r="EV163" s="141"/>
      <c r="EW163" s="141"/>
      <c r="EX163" s="141"/>
      <c r="EY163" s="141"/>
      <c r="EZ163" s="141"/>
      <c r="FA163" s="141"/>
      <c r="FB163" s="141"/>
      <c r="FC163" s="141"/>
      <c r="FD163" s="141"/>
      <c r="FE163" s="141"/>
      <c r="FF163" s="141"/>
      <c r="FG163" s="141"/>
      <c r="FH163" s="141"/>
      <c r="FI163" s="141"/>
      <c r="FJ163" s="141"/>
      <c r="FK163" s="141"/>
      <c r="FL163" s="141"/>
      <c r="FM163" s="141"/>
      <c r="FN163" s="141"/>
      <c r="FO163" s="141"/>
      <c r="FP163" s="141"/>
      <c r="FQ163" s="141"/>
      <c r="FR163" s="141"/>
      <c r="FS163" s="141"/>
      <c r="FT163" s="141"/>
      <c r="FU163" s="141"/>
      <c r="FV163" s="141"/>
      <c r="FW163" s="141"/>
      <c r="FX163" s="141"/>
      <c r="FY163" s="141"/>
      <c r="FZ163" s="141"/>
      <c r="GA163" s="141"/>
      <c r="GB163" s="141"/>
      <c r="GC163" s="141"/>
      <c r="GD163" s="141"/>
      <c r="GE163" s="141"/>
      <c r="GF163" s="141"/>
      <c r="GG163" s="141"/>
      <c r="GH163" s="141"/>
      <c r="GI163" s="141"/>
      <c r="GJ163" s="141"/>
      <c r="GK163" s="141"/>
      <c r="GL163" s="141"/>
      <c r="GM163" s="141"/>
      <c r="GN163" s="141"/>
      <c r="GO163" s="141"/>
      <c r="GP163" s="141"/>
      <c r="GQ163" s="141"/>
      <c r="GR163" s="141"/>
      <c r="GS163" s="141"/>
      <c r="GT163" s="141"/>
      <c r="GU163" s="141"/>
      <c r="GV163" s="141"/>
      <c r="GW163" s="141"/>
      <c r="GX163" s="141"/>
      <c r="GY163" s="141"/>
      <c r="GZ163" s="141"/>
      <c r="HA163" s="141"/>
      <c r="HB163" s="141"/>
      <c r="HC163" s="141"/>
      <c r="HD163" s="141"/>
      <c r="HE163" s="141"/>
      <c r="HF163" s="141"/>
      <c r="HG163" s="141"/>
      <c r="HH163" s="141"/>
      <c r="HI163" s="141"/>
      <c r="HJ163" s="141"/>
      <c r="HK163" s="141"/>
      <c r="HL163" s="141"/>
      <c r="HM163" s="141"/>
      <c r="HN163" s="141"/>
      <c r="HO163" s="141"/>
      <c r="HP163" s="141"/>
      <c r="HQ163" s="141"/>
      <c r="HR163" s="141"/>
      <c r="HS163" s="141"/>
      <c r="HT163" s="141"/>
      <c r="HU163" s="141"/>
      <c r="HV163" s="141"/>
      <c r="HW163" s="141"/>
      <c r="HX163" s="141"/>
      <c r="HY163" s="141"/>
      <c r="HZ163" s="141"/>
      <c r="IA163" s="141"/>
      <c r="IB163" s="141"/>
      <c r="IC163" s="141"/>
      <c r="ID163" s="141"/>
      <c r="IE163" s="141"/>
      <c r="IF163" s="141"/>
      <c r="IG163" s="141"/>
      <c r="IH163" s="141"/>
      <c r="II163" s="141"/>
      <c r="IJ163" s="141"/>
      <c r="IK163" s="141"/>
      <c r="IL163" s="141"/>
      <c r="IM163" s="141"/>
      <c r="IN163" s="141"/>
      <c r="IO163" s="141"/>
      <c r="IP163" s="141"/>
      <c r="IQ163" s="141"/>
      <c r="IR163" s="141"/>
      <c r="IS163" s="141"/>
      <c r="IT163" s="141"/>
      <c r="IU163" s="141"/>
      <c r="IV163" s="141"/>
      <c r="IW163" s="141"/>
    </row>
    <row r="164" customFormat="false" ht="12.75" hidden="false" customHeight="false" outlineLevel="0" collapsed="false">
      <c r="A164" s="141" t="n">
        <v>0.386635656719903</v>
      </c>
      <c r="B164" s="155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141"/>
      <c r="BR164" s="141"/>
      <c r="BS164" s="141"/>
      <c r="BT164" s="141"/>
      <c r="BU164" s="141"/>
      <c r="BV164" s="141"/>
      <c r="BW164" s="141"/>
      <c r="BX164" s="141"/>
      <c r="BY164" s="141"/>
      <c r="BZ164" s="141"/>
      <c r="CA164" s="141"/>
      <c r="CB164" s="141"/>
      <c r="CC164" s="141"/>
      <c r="CD164" s="141"/>
      <c r="CE164" s="141"/>
      <c r="CF164" s="141"/>
      <c r="CG164" s="141"/>
      <c r="CH164" s="141"/>
      <c r="CI164" s="141"/>
      <c r="CJ164" s="141"/>
      <c r="CK164" s="141"/>
      <c r="CL164" s="141"/>
      <c r="CM164" s="141"/>
      <c r="CN164" s="141"/>
      <c r="CO164" s="141"/>
      <c r="CP164" s="141"/>
      <c r="CQ164" s="141"/>
      <c r="CR164" s="141"/>
      <c r="CS164" s="141"/>
      <c r="CT164" s="141"/>
      <c r="CU164" s="141"/>
      <c r="CV164" s="141"/>
      <c r="CW164" s="141"/>
      <c r="CX164" s="141"/>
      <c r="CY164" s="141"/>
      <c r="CZ164" s="141"/>
      <c r="DA164" s="141"/>
      <c r="DB164" s="141"/>
      <c r="DC164" s="141"/>
      <c r="DD164" s="141"/>
      <c r="DE164" s="141"/>
      <c r="DF164" s="141"/>
      <c r="DG164" s="141"/>
      <c r="DH164" s="141"/>
      <c r="DI164" s="141"/>
      <c r="DJ164" s="141"/>
      <c r="DK164" s="141"/>
      <c r="DL164" s="141"/>
      <c r="DM164" s="141"/>
      <c r="DN164" s="141"/>
      <c r="DO164" s="141"/>
      <c r="DP164" s="141"/>
      <c r="DQ164" s="141"/>
      <c r="DR164" s="141"/>
      <c r="DS164" s="141"/>
      <c r="DT164" s="141"/>
      <c r="DU164" s="141"/>
      <c r="DV164" s="141"/>
      <c r="DW164" s="141"/>
      <c r="DX164" s="141"/>
      <c r="DY164" s="141"/>
      <c r="DZ164" s="141"/>
      <c r="EA164" s="141"/>
      <c r="EB164" s="141"/>
      <c r="EC164" s="141"/>
      <c r="ED164" s="141"/>
      <c r="EE164" s="141"/>
      <c r="EF164" s="141"/>
      <c r="EG164" s="141"/>
      <c r="EH164" s="141"/>
      <c r="EI164" s="141"/>
      <c r="EJ164" s="141"/>
      <c r="EK164" s="141"/>
      <c r="EL164" s="141"/>
      <c r="EM164" s="141"/>
      <c r="EN164" s="141"/>
      <c r="EO164" s="141"/>
      <c r="EP164" s="141"/>
      <c r="EQ164" s="141"/>
      <c r="ER164" s="141"/>
      <c r="ES164" s="141"/>
      <c r="ET164" s="141"/>
      <c r="EU164" s="141"/>
      <c r="EV164" s="141"/>
      <c r="EW164" s="141"/>
      <c r="EX164" s="141"/>
      <c r="EY164" s="141"/>
      <c r="EZ164" s="141"/>
      <c r="FA164" s="141"/>
      <c r="FB164" s="141"/>
      <c r="FC164" s="141"/>
      <c r="FD164" s="141"/>
      <c r="FE164" s="141"/>
      <c r="FF164" s="141"/>
      <c r="FG164" s="141"/>
      <c r="FH164" s="141"/>
      <c r="FI164" s="141"/>
      <c r="FJ164" s="141"/>
      <c r="FK164" s="141"/>
      <c r="FL164" s="141"/>
      <c r="FM164" s="141"/>
      <c r="FN164" s="141"/>
      <c r="FO164" s="141"/>
      <c r="FP164" s="141"/>
      <c r="FQ164" s="141"/>
      <c r="FR164" s="141"/>
      <c r="FS164" s="141"/>
      <c r="FT164" s="141"/>
      <c r="FU164" s="141"/>
      <c r="FV164" s="141"/>
      <c r="FW164" s="141"/>
      <c r="FX164" s="141"/>
      <c r="FY164" s="141"/>
      <c r="FZ164" s="141"/>
      <c r="GA164" s="141"/>
      <c r="GB164" s="141"/>
      <c r="GC164" s="141"/>
      <c r="GD164" s="141"/>
      <c r="GE164" s="141"/>
      <c r="GF164" s="141"/>
      <c r="GG164" s="141"/>
      <c r="GH164" s="141"/>
      <c r="GI164" s="141"/>
      <c r="GJ164" s="141"/>
      <c r="GK164" s="141"/>
      <c r="GL164" s="141"/>
      <c r="GM164" s="141"/>
      <c r="GN164" s="141"/>
      <c r="GO164" s="141"/>
      <c r="GP164" s="141"/>
      <c r="GQ164" s="141"/>
      <c r="GR164" s="141"/>
      <c r="GS164" s="141"/>
      <c r="GT164" s="141"/>
      <c r="GU164" s="141"/>
      <c r="GV164" s="141"/>
      <c r="GW164" s="141"/>
      <c r="GX164" s="141"/>
      <c r="GY164" s="141"/>
      <c r="GZ164" s="141"/>
      <c r="HA164" s="141"/>
      <c r="HB164" s="141"/>
      <c r="HC164" s="141"/>
      <c r="HD164" s="141"/>
      <c r="HE164" s="141"/>
      <c r="HF164" s="141"/>
      <c r="HG164" s="141"/>
      <c r="HH164" s="141"/>
      <c r="HI164" s="141"/>
      <c r="HJ164" s="141"/>
      <c r="HK164" s="141"/>
      <c r="HL164" s="141"/>
      <c r="HM164" s="141"/>
      <c r="HN164" s="141"/>
      <c r="HO164" s="141"/>
      <c r="HP164" s="141"/>
      <c r="HQ164" s="141"/>
      <c r="HR164" s="141"/>
      <c r="HS164" s="141"/>
      <c r="HT164" s="141"/>
      <c r="HU164" s="141"/>
      <c r="HV164" s="141"/>
      <c r="HW164" s="141"/>
      <c r="HX164" s="141"/>
      <c r="HY164" s="141"/>
      <c r="HZ164" s="141"/>
      <c r="IA164" s="141"/>
      <c r="IB164" s="141"/>
      <c r="IC164" s="141"/>
      <c r="ID164" s="141"/>
      <c r="IE164" s="141"/>
      <c r="IF164" s="141"/>
      <c r="IG164" s="141"/>
      <c r="IH164" s="141"/>
      <c r="II164" s="141"/>
      <c r="IJ164" s="141"/>
      <c r="IK164" s="141"/>
      <c r="IL164" s="141"/>
      <c r="IM164" s="141"/>
      <c r="IN164" s="141"/>
      <c r="IO164" s="141"/>
      <c r="IP164" s="141"/>
      <c r="IQ164" s="141"/>
      <c r="IR164" s="141"/>
      <c r="IS164" s="141"/>
      <c r="IT164" s="141"/>
      <c r="IU164" s="141"/>
      <c r="IV164" s="141"/>
      <c r="IW164" s="141"/>
    </row>
    <row r="165" customFormat="false" ht="12.75" hidden="false" customHeight="false" outlineLevel="0" collapsed="false">
      <c r="A165" s="141" t="n">
        <v>0.384353507566321</v>
      </c>
      <c r="B165" s="155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141"/>
      <c r="BR165" s="141"/>
      <c r="BS165" s="141"/>
      <c r="BT165" s="141"/>
      <c r="BU165" s="141"/>
      <c r="BV165" s="141"/>
      <c r="BW165" s="141"/>
      <c r="BX165" s="141"/>
      <c r="BY165" s="141"/>
      <c r="BZ165" s="141"/>
      <c r="CA165" s="141"/>
      <c r="CB165" s="141"/>
      <c r="CC165" s="141"/>
      <c r="CD165" s="141"/>
      <c r="CE165" s="141"/>
      <c r="CF165" s="141"/>
      <c r="CG165" s="141"/>
      <c r="CH165" s="141"/>
      <c r="CI165" s="141"/>
      <c r="CJ165" s="141"/>
      <c r="CK165" s="141"/>
      <c r="CL165" s="141"/>
      <c r="CM165" s="141"/>
      <c r="CN165" s="141"/>
      <c r="CO165" s="141"/>
      <c r="CP165" s="141"/>
      <c r="CQ165" s="141"/>
      <c r="CR165" s="141"/>
      <c r="CS165" s="141"/>
      <c r="CT165" s="141"/>
      <c r="CU165" s="141"/>
      <c r="CV165" s="141"/>
      <c r="CW165" s="141"/>
      <c r="CX165" s="141"/>
      <c r="CY165" s="141"/>
      <c r="CZ165" s="141"/>
      <c r="DA165" s="141"/>
      <c r="DB165" s="141"/>
      <c r="DC165" s="141"/>
      <c r="DD165" s="141"/>
      <c r="DE165" s="141"/>
      <c r="DF165" s="141"/>
      <c r="DG165" s="141"/>
      <c r="DH165" s="141"/>
      <c r="DI165" s="141"/>
      <c r="DJ165" s="141"/>
      <c r="DK165" s="141"/>
      <c r="DL165" s="141"/>
      <c r="DM165" s="141"/>
      <c r="DN165" s="141"/>
      <c r="DO165" s="141"/>
      <c r="DP165" s="141"/>
      <c r="DQ165" s="141"/>
      <c r="DR165" s="141"/>
      <c r="DS165" s="141"/>
      <c r="DT165" s="141"/>
      <c r="DU165" s="141"/>
      <c r="DV165" s="141"/>
      <c r="DW165" s="141"/>
      <c r="DX165" s="141"/>
      <c r="DY165" s="141"/>
      <c r="DZ165" s="141"/>
      <c r="EA165" s="141"/>
      <c r="EB165" s="141"/>
      <c r="EC165" s="141"/>
      <c r="ED165" s="141"/>
      <c r="EE165" s="141"/>
      <c r="EF165" s="141"/>
      <c r="EG165" s="141"/>
      <c r="EH165" s="141"/>
      <c r="EI165" s="141"/>
      <c r="EJ165" s="141"/>
      <c r="EK165" s="141"/>
      <c r="EL165" s="141"/>
      <c r="EM165" s="141"/>
      <c r="EN165" s="141"/>
      <c r="EO165" s="141"/>
      <c r="EP165" s="141"/>
      <c r="EQ165" s="141"/>
      <c r="ER165" s="141"/>
      <c r="ES165" s="141"/>
      <c r="ET165" s="141"/>
      <c r="EU165" s="141"/>
      <c r="EV165" s="141"/>
      <c r="EW165" s="141"/>
      <c r="EX165" s="141"/>
      <c r="EY165" s="141"/>
      <c r="EZ165" s="141"/>
      <c r="FA165" s="141"/>
      <c r="FB165" s="141"/>
      <c r="FC165" s="141"/>
      <c r="FD165" s="141"/>
      <c r="FE165" s="141"/>
      <c r="FF165" s="141"/>
      <c r="FG165" s="141"/>
      <c r="FH165" s="141"/>
      <c r="FI165" s="141"/>
      <c r="FJ165" s="141"/>
      <c r="FK165" s="141"/>
      <c r="FL165" s="141"/>
      <c r="FM165" s="141"/>
      <c r="FN165" s="141"/>
      <c r="FO165" s="141"/>
      <c r="FP165" s="141"/>
      <c r="FQ165" s="141"/>
      <c r="FR165" s="141"/>
      <c r="FS165" s="141"/>
      <c r="FT165" s="141"/>
      <c r="FU165" s="141"/>
      <c r="FV165" s="141"/>
      <c r="FW165" s="141"/>
      <c r="FX165" s="141"/>
      <c r="FY165" s="141"/>
      <c r="FZ165" s="141"/>
      <c r="GA165" s="141"/>
      <c r="GB165" s="141"/>
      <c r="GC165" s="141"/>
      <c r="GD165" s="141"/>
      <c r="GE165" s="141"/>
      <c r="GF165" s="141"/>
      <c r="GG165" s="141"/>
      <c r="GH165" s="141"/>
      <c r="GI165" s="141"/>
      <c r="GJ165" s="141"/>
      <c r="GK165" s="141"/>
      <c r="GL165" s="141"/>
      <c r="GM165" s="141"/>
      <c r="GN165" s="141"/>
      <c r="GO165" s="141"/>
      <c r="GP165" s="141"/>
      <c r="GQ165" s="141"/>
      <c r="GR165" s="141"/>
      <c r="GS165" s="141"/>
      <c r="GT165" s="141"/>
      <c r="GU165" s="141"/>
      <c r="GV165" s="141"/>
      <c r="GW165" s="141"/>
      <c r="GX165" s="141"/>
      <c r="GY165" s="141"/>
      <c r="GZ165" s="141"/>
      <c r="HA165" s="141"/>
      <c r="HB165" s="141"/>
      <c r="HC165" s="141"/>
      <c r="HD165" s="141"/>
      <c r="HE165" s="141"/>
      <c r="HF165" s="141"/>
      <c r="HG165" s="141"/>
      <c r="HH165" s="141"/>
      <c r="HI165" s="141"/>
      <c r="HJ165" s="141"/>
      <c r="HK165" s="141"/>
      <c r="HL165" s="141"/>
      <c r="HM165" s="141"/>
      <c r="HN165" s="141"/>
      <c r="HO165" s="141"/>
      <c r="HP165" s="141"/>
      <c r="HQ165" s="141"/>
      <c r="HR165" s="141"/>
      <c r="HS165" s="141"/>
      <c r="HT165" s="141"/>
      <c r="HU165" s="141"/>
      <c r="HV165" s="141"/>
      <c r="HW165" s="141"/>
      <c r="HX165" s="141"/>
      <c r="HY165" s="141"/>
      <c r="HZ165" s="141"/>
      <c r="IA165" s="141"/>
      <c r="IB165" s="141"/>
      <c r="IC165" s="141"/>
      <c r="ID165" s="141"/>
      <c r="IE165" s="141"/>
      <c r="IF165" s="141"/>
      <c r="IG165" s="141"/>
      <c r="IH165" s="141"/>
      <c r="II165" s="141"/>
      <c r="IJ165" s="141"/>
      <c r="IK165" s="141"/>
      <c r="IL165" s="141"/>
      <c r="IM165" s="141"/>
      <c r="IN165" s="141"/>
      <c r="IO165" s="141"/>
      <c r="IP165" s="141"/>
      <c r="IQ165" s="141"/>
      <c r="IR165" s="141"/>
      <c r="IS165" s="141"/>
      <c r="IT165" s="141"/>
      <c r="IU165" s="141"/>
      <c r="IV165" s="141"/>
      <c r="IW165" s="141"/>
    </row>
    <row r="166" customFormat="false" ht="12.75" hidden="false" customHeight="false" outlineLevel="0" collapsed="false">
      <c r="A166" s="141" t="n">
        <v>0.382009355488175</v>
      </c>
      <c r="B166" s="155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141"/>
      <c r="BR166" s="141"/>
      <c r="BS166" s="141"/>
      <c r="BT166" s="141"/>
      <c r="BU166" s="141"/>
      <c r="BV166" s="141"/>
      <c r="BW166" s="141"/>
      <c r="BX166" s="141"/>
      <c r="BY166" s="141"/>
      <c r="BZ166" s="141"/>
      <c r="CA166" s="141"/>
      <c r="CB166" s="141"/>
      <c r="CC166" s="141"/>
      <c r="CD166" s="141"/>
      <c r="CE166" s="141"/>
      <c r="CF166" s="141"/>
      <c r="CG166" s="141"/>
      <c r="CH166" s="141"/>
      <c r="CI166" s="141"/>
      <c r="CJ166" s="141"/>
      <c r="CK166" s="141"/>
      <c r="CL166" s="141"/>
      <c r="CM166" s="141"/>
      <c r="CN166" s="141"/>
      <c r="CO166" s="141"/>
      <c r="CP166" s="141"/>
      <c r="CQ166" s="141"/>
      <c r="CR166" s="141"/>
      <c r="CS166" s="141"/>
      <c r="CT166" s="141"/>
      <c r="CU166" s="141"/>
      <c r="CV166" s="141"/>
      <c r="CW166" s="141"/>
      <c r="CX166" s="141"/>
      <c r="CY166" s="141"/>
      <c r="CZ166" s="141"/>
      <c r="DA166" s="141"/>
      <c r="DB166" s="141"/>
      <c r="DC166" s="141"/>
      <c r="DD166" s="141"/>
      <c r="DE166" s="141"/>
      <c r="DF166" s="141"/>
      <c r="DG166" s="141"/>
      <c r="DH166" s="141"/>
      <c r="DI166" s="141"/>
      <c r="DJ166" s="141"/>
      <c r="DK166" s="141"/>
      <c r="DL166" s="141"/>
      <c r="DM166" s="141"/>
      <c r="DN166" s="141"/>
      <c r="DO166" s="141"/>
      <c r="DP166" s="141"/>
      <c r="DQ166" s="141"/>
      <c r="DR166" s="141"/>
      <c r="DS166" s="141"/>
      <c r="DT166" s="141"/>
      <c r="DU166" s="141"/>
      <c r="DV166" s="141"/>
      <c r="DW166" s="141"/>
      <c r="DX166" s="141"/>
      <c r="DY166" s="141"/>
      <c r="DZ166" s="141"/>
      <c r="EA166" s="141"/>
      <c r="EB166" s="141"/>
      <c r="EC166" s="141"/>
      <c r="ED166" s="141"/>
      <c r="EE166" s="141"/>
      <c r="EF166" s="141"/>
      <c r="EG166" s="141"/>
      <c r="EH166" s="141"/>
      <c r="EI166" s="141"/>
      <c r="EJ166" s="141"/>
      <c r="EK166" s="141"/>
      <c r="EL166" s="141"/>
      <c r="EM166" s="141"/>
      <c r="EN166" s="141"/>
      <c r="EO166" s="141"/>
      <c r="EP166" s="141"/>
      <c r="EQ166" s="141"/>
      <c r="ER166" s="141"/>
      <c r="ES166" s="141"/>
      <c r="ET166" s="141"/>
      <c r="EU166" s="141"/>
      <c r="EV166" s="141"/>
      <c r="EW166" s="141"/>
      <c r="EX166" s="141"/>
      <c r="EY166" s="141"/>
      <c r="EZ166" s="141"/>
      <c r="FA166" s="141"/>
      <c r="FB166" s="141"/>
      <c r="FC166" s="141"/>
      <c r="FD166" s="141"/>
      <c r="FE166" s="141"/>
      <c r="FF166" s="141"/>
      <c r="FG166" s="141"/>
      <c r="FH166" s="141"/>
      <c r="FI166" s="141"/>
      <c r="FJ166" s="141"/>
      <c r="FK166" s="141"/>
      <c r="FL166" s="141"/>
      <c r="FM166" s="141"/>
      <c r="FN166" s="141"/>
      <c r="FO166" s="141"/>
      <c r="FP166" s="141"/>
      <c r="FQ166" s="141"/>
      <c r="FR166" s="141"/>
      <c r="FS166" s="141"/>
      <c r="FT166" s="141"/>
      <c r="FU166" s="141"/>
      <c r="FV166" s="141"/>
      <c r="FW166" s="141"/>
      <c r="FX166" s="141"/>
      <c r="FY166" s="141"/>
      <c r="FZ166" s="141"/>
      <c r="GA166" s="141"/>
      <c r="GB166" s="141"/>
      <c r="GC166" s="141"/>
      <c r="GD166" s="141"/>
      <c r="GE166" s="141"/>
      <c r="GF166" s="141"/>
      <c r="GG166" s="141"/>
      <c r="GH166" s="141"/>
      <c r="GI166" s="141"/>
      <c r="GJ166" s="141"/>
      <c r="GK166" s="141"/>
      <c r="GL166" s="141"/>
      <c r="GM166" s="141"/>
      <c r="GN166" s="141"/>
      <c r="GO166" s="141"/>
      <c r="GP166" s="141"/>
      <c r="GQ166" s="141"/>
      <c r="GR166" s="141"/>
      <c r="GS166" s="141"/>
      <c r="GT166" s="141"/>
      <c r="GU166" s="141"/>
      <c r="GV166" s="141"/>
      <c r="GW166" s="141"/>
      <c r="GX166" s="141"/>
      <c r="GY166" s="141"/>
      <c r="GZ166" s="141"/>
      <c r="HA166" s="141"/>
      <c r="HB166" s="141"/>
      <c r="HC166" s="141"/>
      <c r="HD166" s="141"/>
      <c r="HE166" s="141"/>
      <c r="HF166" s="141"/>
      <c r="HG166" s="141"/>
      <c r="HH166" s="141"/>
      <c r="HI166" s="141"/>
      <c r="HJ166" s="141"/>
      <c r="HK166" s="141"/>
      <c r="HL166" s="141"/>
      <c r="HM166" s="141"/>
      <c r="HN166" s="141"/>
      <c r="HO166" s="141"/>
      <c r="HP166" s="141"/>
      <c r="HQ166" s="141"/>
      <c r="HR166" s="141"/>
      <c r="HS166" s="141"/>
      <c r="HT166" s="141"/>
      <c r="HU166" s="141"/>
      <c r="HV166" s="141"/>
      <c r="HW166" s="141"/>
      <c r="HX166" s="141"/>
      <c r="HY166" s="141"/>
      <c r="HZ166" s="141"/>
      <c r="IA166" s="141"/>
      <c r="IB166" s="141"/>
      <c r="IC166" s="141"/>
      <c r="ID166" s="141"/>
      <c r="IE166" s="141"/>
      <c r="IF166" s="141"/>
      <c r="IG166" s="141"/>
      <c r="IH166" s="141"/>
      <c r="II166" s="141"/>
      <c r="IJ166" s="141"/>
      <c r="IK166" s="141"/>
      <c r="IL166" s="141"/>
      <c r="IM166" s="141"/>
      <c r="IN166" s="141"/>
      <c r="IO166" s="141"/>
      <c r="IP166" s="141"/>
      <c r="IQ166" s="141"/>
      <c r="IR166" s="141"/>
      <c r="IS166" s="141"/>
      <c r="IT166" s="141"/>
      <c r="IU166" s="141"/>
      <c r="IV166" s="141"/>
      <c r="IW166" s="141"/>
    </row>
    <row r="167" customFormat="false" ht="12.75" hidden="false" customHeight="false" outlineLevel="0" collapsed="false">
      <c r="A167" s="141" t="n">
        <v>0.379754355796921</v>
      </c>
      <c r="B167" s="155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141"/>
      <c r="BR167" s="141"/>
      <c r="BS167" s="141"/>
      <c r="BT167" s="141"/>
      <c r="BU167" s="141"/>
      <c r="BV167" s="141"/>
      <c r="BW167" s="141"/>
      <c r="BX167" s="141"/>
      <c r="BY167" s="141"/>
      <c r="BZ167" s="141"/>
      <c r="CA167" s="141"/>
      <c r="CB167" s="141"/>
      <c r="CC167" s="141"/>
      <c r="CD167" s="141"/>
      <c r="CE167" s="141"/>
      <c r="CF167" s="141"/>
      <c r="CG167" s="141"/>
      <c r="CH167" s="141"/>
      <c r="CI167" s="141"/>
      <c r="CJ167" s="141"/>
      <c r="CK167" s="141"/>
      <c r="CL167" s="141"/>
      <c r="CM167" s="141"/>
      <c r="CN167" s="141"/>
      <c r="CO167" s="141"/>
      <c r="CP167" s="141"/>
      <c r="CQ167" s="141"/>
      <c r="CR167" s="141"/>
      <c r="CS167" s="141"/>
      <c r="CT167" s="141"/>
      <c r="CU167" s="141"/>
      <c r="CV167" s="141"/>
      <c r="CW167" s="141"/>
      <c r="CX167" s="141"/>
      <c r="CY167" s="141"/>
      <c r="CZ167" s="141"/>
      <c r="DA167" s="141"/>
      <c r="DB167" s="141"/>
      <c r="DC167" s="141"/>
      <c r="DD167" s="141"/>
      <c r="DE167" s="141"/>
      <c r="DF167" s="141"/>
      <c r="DG167" s="141"/>
      <c r="DH167" s="141"/>
      <c r="DI167" s="141"/>
      <c r="DJ167" s="141"/>
      <c r="DK167" s="141"/>
      <c r="DL167" s="141"/>
      <c r="DM167" s="141"/>
      <c r="DN167" s="141"/>
      <c r="DO167" s="141"/>
      <c r="DP167" s="141"/>
      <c r="DQ167" s="141"/>
      <c r="DR167" s="141"/>
      <c r="DS167" s="141"/>
      <c r="DT167" s="141"/>
      <c r="DU167" s="141"/>
      <c r="DV167" s="141"/>
      <c r="DW167" s="141"/>
      <c r="DX167" s="141"/>
      <c r="DY167" s="141"/>
      <c r="DZ167" s="141"/>
      <c r="EA167" s="141"/>
      <c r="EB167" s="141"/>
      <c r="EC167" s="141"/>
      <c r="ED167" s="141"/>
      <c r="EE167" s="141"/>
      <c r="EF167" s="141"/>
      <c r="EG167" s="141"/>
      <c r="EH167" s="141"/>
      <c r="EI167" s="141"/>
      <c r="EJ167" s="141"/>
      <c r="EK167" s="141"/>
      <c r="EL167" s="141"/>
      <c r="EM167" s="141"/>
      <c r="EN167" s="141"/>
      <c r="EO167" s="141"/>
      <c r="EP167" s="141"/>
      <c r="EQ167" s="141"/>
      <c r="ER167" s="141"/>
      <c r="ES167" s="141"/>
      <c r="ET167" s="141"/>
      <c r="EU167" s="141"/>
      <c r="EV167" s="141"/>
      <c r="EW167" s="141"/>
      <c r="EX167" s="141"/>
      <c r="EY167" s="141"/>
      <c r="EZ167" s="141"/>
      <c r="FA167" s="141"/>
      <c r="FB167" s="141"/>
      <c r="FC167" s="141"/>
      <c r="FD167" s="141"/>
      <c r="FE167" s="141"/>
      <c r="FF167" s="141"/>
      <c r="FG167" s="141"/>
      <c r="FH167" s="141"/>
      <c r="FI167" s="141"/>
      <c r="FJ167" s="141"/>
      <c r="FK167" s="141"/>
      <c r="FL167" s="141"/>
      <c r="FM167" s="141"/>
      <c r="FN167" s="141"/>
      <c r="FO167" s="141"/>
      <c r="FP167" s="141"/>
      <c r="FQ167" s="141"/>
      <c r="FR167" s="141"/>
      <c r="FS167" s="141"/>
      <c r="FT167" s="141"/>
      <c r="FU167" s="141"/>
      <c r="FV167" s="141"/>
      <c r="FW167" s="141"/>
      <c r="FX167" s="141"/>
      <c r="FY167" s="141"/>
      <c r="FZ167" s="141"/>
      <c r="GA167" s="141"/>
      <c r="GB167" s="141"/>
      <c r="GC167" s="141"/>
      <c r="GD167" s="141"/>
      <c r="GE167" s="141"/>
      <c r="GF167" s="141"/>
      <c r="GG167" s="141"/>
      <c r="GH167" s="141"/>
      <c r="GI167" s="141"/>
      <c r="GJ167" s="141"/>
      <c r="GK167" s="141"/>
      <c r="GL167" s="141"/>
      <c r="GM167" s="141"/>
      <c r="GN167" s="141"/>
      <c r="GO167" s="141"/>
      <c r="GP167" s="141"/>
      <c r="GQ167" s="141"/>
      <c r="GR167" s="141"/>
      <c r="GS167" s="141"/>
      <c r="GT167" s="141"/>
      <c r="GU167" s="141"/>
      <c r="GV167" s="141"/>
      <c r="GW167" s="141"/>
      <c r="GX167" s="141"/>
      <c r="GY167" s="141"/>
      <c r="GZ167" s="141"/>
      <c r="HA167" s="141"/>
      <c r="HB167" s="141"/>
      <c r="HC167" s="141"/>
      <c r="HD167" s="141"/>
      <c r="HE167" s="141"/>
      <c r="HF167" s="141"/>
      <c r="HG167" s="141"/>
      <c r="HH167" s="141"/>
      <c r="HI167" s="141"/>
      <c r="HJ167" s="141"/>
      <c r="HK167" s="141"/>
      <c r="HL167" s="141"/>
      <c r="HM167" s="141"/>
      <c r="HN167" s="141"/>
      <c r="HO167" s="141"/>
      <c r="HP167" s="141"/>
      <c r="HQ167" s="141"/>
      <c r="HR167" s="141"/>
      <c r="HS167" s="141"/>
      <c r="HT167" s="141"/>
      <c r="HU167" s="141"/>
      <c r="HV167" s="141"/>
      <c r="HW167" s="141"/>
      <c r="HX167" s="141"/>
      <c r="HY167" s="141"/>
      <c r="HZ167" s="141"/>
      <c r="IA167" s="141"/>
      <c r="IB167" s="141"/>
      <c r="IC167" s="141"/>
      <c r="ID167" s="141"/>
      <c r="IE167" s="141"/>
      <c r="IF167" s="141"/>
      <c r="IG167" s="141"/>
      <c r="IH167" s="141"/>
      <c r="II167" s="141"/>
      <c r="IJ167" s="141"/>
      <c r="IK167" s="141"/>
      <c r="IL167" s="141"/>
      <c r="IM167" s="141"/>
      <c r="IN167" s="141"/>
      <c r="IO167" s="141"/>
      <c r="IP167" s="141"/>
      <c r="IQ167" s="141"/>
      <c r="IR167" s="141"/>
      <c r="IS167" s="141"/>
      <c r="IT167" s="141"/>
      <c r="IU167" s="141"/>
      <c r="IV167" s="141"/>
      <c r="IW167" s="141"/>
    </row>
    <row r="168" customFormat="false" ht="12.75" hidden="false" customHeight="false" outlineLevel="0" collapsed="false">
      <c r="A168" s="141"/>
      <c r="B168" s="155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  <c r="BN168" s="141"/>
      <c r="BO168" s="141"/>
      <c r="BP168" s="141"/>
      <c r="BQ168" s="141"/>
      <c r="BR168" s="141"/>
      <c r="BS168" s="141"/>
      <c r="BT168" s="141"/>
      <c r="BU168" s="141"/>
      <c r="BV168" s="141"/>
      <c r="BW168" s="141"/>
      <c r="BX168" s="141"/>
      <c r="BY168" s="141"/>
      <c r="BZ168" s="141"/>
      <c r="CA168" s="141"/>
      <c r="CB168" s="141"/>
      <c r="CC168" s="141"/>
      <c r="CD168" s="141"/>
      <c r="CE168" s="141"/>
      <c r="CF168" s="141"/>
      <c r="CG168" s="141"/>
      <c r="CH168" s="141"/>
      <c r="CI168" s="141"/>
      <c r="CJ168" s="141"/>
      <c r="CK168" s="141"/>
      <c r="CL168" s="141"/>
      <c r="CM168" s="141"/>
      <c r="CN168" s="141"/>
      <c r="CO168" s="141"/>
      <c r="CP168" s="141"/>
      <c r="CQ168" s="141"/>
      <c r="CR168" s="141"/>
      <c r="CS168" s="141"/>
      <c r="CT168" s="141"/>
      <c r="CU168" s="141"/>
      <c r="CV168" s="141"/>
      <c r="CW168" s="141"/>
      <c r="CX168" s="141"/>
      <c r="CY168" s="141"/>
      <c r="CZ168" s="141"/>
      <c r="DA168" s="141"/>
      <c r="DB168" s="141"/>
      <c r="DC168" s="141"/>
      <c r="DD168" s="141"/>
      <c r="DE168" s="141"/>
      <c r="DF168" s="141"/>
      <c r="DG168" s="141"/>
      <c r="DH168" s="141"/>
      <c r="DI168" s="141"/>
      <c r="DJ168" s="141"/>
      <c r="DK168" s="141"/>
      <c r="DL168" s="141"/>
      <c r="DM168" s="141"/>
      <c r="DN168" s="141"/>
      <c r="DO168" s="141"/>
      <c r="DP168" s="141"/>
      <c r="DQ168" s="141"/>
      <c r="DR168" s="141"/>
      <c r="DS168" s="141"/>
      <c r="DT168" s="141"/>
      <c r="DU168" s="141"/>
      <c r="DV168" s="141"/>
      <c r="DW168" s="141"/>
      <c r="DX168" s="141"/>
      <c r="DY168" s="141"/>
      <c r="DZ168" s="141"/>
      <c r="EA168" s="141"/>
      <c r="EB168" s="141"/>
      <c r="EC168" s="141"/>
      <c r="ED168" s="141"/>
      <c r="EE168" s="141"/>
      <c r="EF168" s="141"/>
      <c r="EG168" s="141"/>
      <c r="EH168" s="141"/>
      <c r="EI168" s="141"/>
      <c r="EJ168" s="141"/>
      <c r="EK168" s="141"/>
      <c r="EL168" s="141"/>
      <c r="EM168" s="141"/>
      <c r="EN168" s="141"/>
      <c r="EO168" s="141"/>
      <c r="EP168" s="141"/>
      <c r="EQ168" s="141"/>
      <c r="ER168" s="141"/>
      <c r="ES168" s="141"/>
      <c r="ET168" s="141"/>
      <c r="EU168" s="141"/>
      <c r="EV168" s="141"/>
      <c r="EW168" s="141"/>
      <c r="EX168" s="141"/>
      <c r="EY168" s="141"/>
      <c r="EZ168" s="141"/>
      <c r="FA168" s="141"/>
      <c r="FB168" s="141"/>
      <c r="FC168" s="141"/>
      <c r="FD168" s="141"/>
      <c r="FE168" s="141"/>
      <c r="FF168" s="141"/>
      <c r="FG168" s="141"/>
      <c r="FH168" s="141"/>
      <c r="FI168" s="141"/>
      <c r="FJ168" s="141"/>
      <c r="FK168" s="141"/>
      <c r="FL168" s="141"/>
      <c r="FM168" s="141"/>
      <c r="FN168" s="141"/>
      <c r="FO168" s="141"/>
      <c r="FP168" s="141"/>
      <c r="FQ168" s="141"/>
      <c r="FR168" s="141"/>
      <c r="FS168" s="141"/>
      <c r="FT168" s="141"/>
      <c r="FU168" s="141"/>
      <c r="FV168" s="141"/>
      <c r="FW168" s="141"/>
      <c r="FX168" s="141"/>
      <c r="FY168" s="141"/>
      <c r="FZ168" s="141"/>
      <c r="GA168" s="141"/>
      <c r="GB168" s="141"/>
      <c r="GC168" s="141"/>
      <c r="GD168" s="141"/>
      <c r="GE168" s="141"/>
      <c r="GF168" s="141"/>
      <c r="GG168" s="141"/>
      <c r="GH168" s="141"/>
      <c r="GI168" s="141"/>
      <c r="GJ168" s="141"/>
      <c r="GK168" s="141"/>
      <c r="GL168" s="141"/>
      <c r="GM168" s="141"/>
      <c r="GN168" s="141"/>
      <c r="GO168" s="141"/>
      <c r="GP168" s="141"/>
      <c r="GQ168" s="141"/>
      <c r="GR168" s="141"/>
      <c r="GS168" s="141"/>
      <c r="GT168" s="141"/>
      <c r="GU168" s="141"/>
      <c r="GV168" s="141"/>
      <c r="GW168" s="141"/>
      <c r="GX168" s="141"/>
      <c r="GY168" s="141"/>
      <c r="GZ168" s="141"/>
      <c r="HA168" s="141"/>
      <c r="HB168" s="141"/>
      <c r="HC168" s="141"/>
      <c r="HD168" s="141"/>
      <c r="HE168" s="141"/>
      <c r="HF168" s="141"/>
      <c r="HG168" s="141"/>
      <c r="HH168" s="141"/>
      <c r="HI168" s="141"/>
      <c r="HJ168" s="141"/>
      <c r="HK168" s="141"/>
      <c r="HL168" s="141"/>
      <c r="HM168" s="141"/>
      <c r="HN168" s="141"/>
      <c r="HO168" s="141"/>
      <c r="HP168" s="141"/>
      <c r="HQ168" s="141"/>
      <c r="HR168" s="141"/>
      <c r="HS168" s="141"/>
      <c r="HT168" s="141"/>
      <c r="HU168" s="141"/>
      <c r="HV168" s="141"/>
      <c r="HW168" s="141"/>
      <c r="HX168" s="141"/>
      <c r="HY168" s="141"/>
      <c r="HZ168" s="141"/>
      <c r="IA168" s="141"/>
      <c r="IB168" s="141"/>
      <c r="IC168" s="141"/>
      <c r="ID168" s="141"/>
      <c r="IE168" s="141"/>
      <c r="IF168" s="141"/>
      <c r="IG168" s="141"/>
      <c r="IH168" s="141"/>
      <c r="II168" s="141"/>
      <c r="IJ168" s="141"/>
      <c r="IK168" s="141"/>
      <c r="IL168" s="141"/>
      <c r="IM168" s="141"/>
      <c r="IN168" s="141"/>
      <c r="IO168" s="141"/>
      <c r="IP168" s="141"/>
      <c r="IQ168" s="141"/>
      <c r="IR168" s="141"/>
      <c r="IS168" s="141"/>
      <c r="IT168" s="141"/>
      <c r="IU168" s="141"/>
      <c r="IV168" s="141"/>
      <c r="IW168" s="141"/>
    </row>
    <row r="169" customFormat="false" ht="12.75" hidden="false" customHeight="false" outlineLevel="0" collapsed="false">
      <c r="A169" s="141"/>
      <c r="B169" s="155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141"/>
      <c r="BP169" s="141"/>
      <c r="BQ169" s="141"/>
      <c r="BR169" s="141"/>
      <c r="BS169" s="141"/>
      <c r="BT169" s="141"/>
      <c r="BU169" s="141"/>
      <c r="BV169" s="141"/>
      <c r="BW169" s="141"/>
      <c r="BX169" s="141"/>
      <c r="BY169" s="141"/>
      <c r="BZ169" s="141"/>
      <c r="CA169" s="141"/>
      <c r="CB169" s="141"/>
      <c r="CC169" s="141"/>
      <c r="CD169" s="141"/>
      <c r="CE169" s="141"/>
      <c r="CF169" s="141"/>
      <c r="CG169" s="141"/>
      <c r="CH169" s="141"/>
      <c r="CI169" s="141"/>
      <c r="CJ169" s="141"/>
      <c r="CK169" s="141"/>
      <c r="CL169" s="141"/>
      <c r="CM169" s="141"/>
      <c r="CN169" s="141"/>
      <c r="CO169" s="141"/>
      <c r="CP169" s="141"/>
      <c r="CQ169" s="141"/>
      <c r="CR169" s="141"/>
      <c r="CS169" s="141"/>
      <c r="CT169" s="141"/>
      <c r="CU169" s="141"/>
      <c r="CV169" s="141"/>
      <c r="CW169" s="141"/>
      <c r="CX169" s="141"/>
      <c r="CY169" s="141"/>
      <c r="CZ169" s="141"/>
      <c r="DA169" s="141"/>
      <c r="DB169" s="141"/>
      <c r="DC169" s="141"/>
      <c r="DD169" s="141"/>
      <c r="DE169" s="141"/>
      <c r="DF169" s="141"/>
      <c r="DG169" s="141"/>
      <c r="DH169" s="141"/>
      <c r="DI169" s="141"/>
      <c r="DJ169" s="141"/>
      <c r="DK169" s="141"/>
      <c r="DL169" s="141"/>
      <c r="DM169" s="141"/>
      <c r="DN169" s="141"/>
      <c r="DO169" s="141"/>
      <c r="DP169" s="141"/>
      <c r="DQ169" s="141"/>
      <c r="DR169" s="141"/>
      <c r="DS169" s="141"/>
      <c r="DT169" s="141"/>
      <c r="DU169" s="141"/>
      <c r="DV169" s="141"/>
      <c r="DW169" s="141"/>
      <c r="DX169" s="141"/>
      <c r="DY169" s="141"/>
      <c r="DZ169" s="141"/>
      <c r="EA169" s="141"/>
      <c r="EB169" s="141"/>
      <c r="EC169" s="141"/>
      <c r="ED169" s="141"/>
      <c r="EE169" s="141"/>
      <c r="EF169" s="141"/>
      <c r="EG169" s="141"/>
      <c r="EH169" s="141"/>
      <c r="EI169" s="141"/>
      <c r="EJ169" s="141"/>
      <c r="EK169" s="141"/>
      <c r="EL169" s="141"/>
      <c r="EM169" s="141"/>
      <c r="EN169" s="141"/>
      <c r="EO169" s="141"/>
      <c r="EP169" s="141"/>
      <c r="EQ169" s="141"/>
      <c r="ER169" s="141"/>
      <c r="ES169" s="141"/>
      <c r="ET169" s="141"/>
      <c r="EU169" s="141"/>
      <c r="EV169" s="141"/>
      <c r="EW169" s="141"/>
      <c r="EX169" s="141"/>
      <c r="EY169" s="141"/>
      <c r="EZ169" s="141"/>
      <c r="FA169" s="141"/>
      <c r="FB169" s="141"/>
      <c r="FC169" s="141"/>
      <c r="FD169" s="141"/>
      <c r="FE169" s="141"/>
      <c r="FF169" s="141"/>
      <c r="FG169" s="141"/>
      <c r="FH169" s="141"/>
      <c r="FI169" s="141"/>
      <c r="FJ169" s="141"/>
      <c r="FK169" s="141"/>
      <c r="FL169" s="141"/>
      <c r="FM169" s="141"/>
      <c r="FN169" s="141"/>
      <c r="FO169" s="141"/>
      <c r="FP169" s="141"/>
      <c r="FQ169" s="141"/>
      <c r="FR169" s="141"/>
      <c r="FS169" s="141"/>
      <c r="FT169" s="141"/>
      <c r="FU169" s="141"/>
      <c r="FV169" s="141"/>
      <c r="FW169" s="141"/>
      <c r="FX169" s="141"/>
      <c r="FY169" s="141"/>
      <c r="FZ169" s="141"/>
      <c r="GA169" s="141"/>
      <c r="GB169" s="141"/>
      <c r="GC169" s="141"/>
      <c r="GD169" s="141"/>
      <c r="GE169" s="141"/>
      <c r="GF169" s="141"/>
      <c r="GG169" s="141"/>
      <c r="GH169" s="141"/>
      <c r="GI169" s="141"/>
      <c r="GJ169" s="141"/>
      <c r="GK169" s="141"/>
      <c r="GL169" s="141"/>
      <c r="GM169" s="141"/>
      <c r="GN169" s="141"/>
      <c r="GO169" s="141"/>
      <c r="GP169" s="141"/>
      <c r="GQ169" s="141"/>
      <c r="GR169" s="141"/>
      <c r="GS169" s="141"/>
      <c r="GT169" s="141"/>
      <c r="GU169" s="141"/>
      <c r="GV169" s="141"/>
      <c r="GW169" s="141"/>
      <c r="GX169" s="141"/>
      <c r="GY169" s="141"/>
      <c r="GZ169" s="141"/>
      <c r="HA169" s="141"/>
      <c r="HB169" s="141"/>
      <c r="HC169" s="141"/>
      <c r="HD169" s="141"/>
      <c r="HE169" s="141"/>
      <c r="HF169" s="141"/>
      <c r="HG169" s="141"/>
      <c r="HH169" s="141"/>
      <c r="HI169" s="141"/>
      <c r="HJ169" s="141"/>
      <c r="HK169" s="141"/>
      <c r="HL169" s="141"/>
      <c r="HM169" s="141"/>
      <c r="HN169" s="141"/>
      <c r="HO169" s="141"/>
      <c r="HP169" s="141"/>
      <c r="HQ169" s="141"/>
      <c r="HR169" s="141"/>
      <c r="HS169" s="141"/>
      <c r="HT169" s="141"/>
      <c r="HU169" s="141"/>
      <c r="HV169" s="141"/>
      <c r="HW169" s="141"/>
      <c r="HX169" s="141"/>
      <c r="HY169" s="141"/>
      <c r="HZ169" s="141"/>
      <c r="IA169" s="141"/>
      <c r="IB169" s="141"/>
      <c r="IC169" s="141"/>
      <c r="ID169" s="141"/>
      <c r="IE169" s="141"/>
      <c r="IF169" s="141"/>
      <c r="IG169" s="141"/>
      <c r="IH169" s="141"/>
      <c r="II169" s="141"/>
      <c r="IJ169" s="141"/>
      <c r="IK169" s="141"/>
      <c r="IL169" s="141"/>
      <c r="IM169" s="141"/>
      <c r="IN169" s="141"/>
      <c r="IO169" s="141"/>
      <c r="IP169" s="141"/>
      <c r="IQ169" s="141"/>
      <c r="IR169" s="141"/>
      <c r="IS169" s="141"/>
      <c r="IT169" s="141"/>
      <c r="IU169" s="141"/>
      <c r="IV169" s="141"/>
      <c r="IW169" s="141"/>
    </row>
    <row r="170" customFormat="false" ht="12.75" hidden="false" customHeight="false" outlineLevel="0" collapsed="false">
      <c r="A170" s="141"/>
      <c r="B170" s="155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141"/>
      <c r="BR170" s="141"/>
      <c r="BS170" s="141"/>
      <c r="BT170" s="141"/>
      <c r="BU170" s="141"/>
      <c r="BV170" s="141"/>
      <c r="BW170" s="141"/>
      <c r="BX170" s="141"/>
      <c r="BY170" s="141"/>
      <c r="BZ170" s="141"/>
      <c r="CA170" s="141"/>
      <c r="CB170" s="141"/>
      <c r="CC170" s="141"/>
      <c r="CD170" s="141"/>
      <c r="CE170" s="141"/>
      <c r="CF170" s="141"/>
      <c r="CG170" s="141"/>
      <c r="CH170" s="141"/>
      <c r="CI170" s="141"/>
      <c r="CJ170" s="141"/>
      <c r="CK170" s="141"/>
      <c r="CL170" s="141"/>
      <c r="CM170" s="141"/>
      <c r="CN170" s="141"/>
      <c r="CO170" s="141"/>
      <c r="CP170" s="141"/>
      <c r="CQ170" s="141"/>
      <c r="CR170" s="141"/>
      <c r="CS170" s="141"/>
      <c r="CT170" s="141"/>
      <c r="CU170" s="141"/>
      <c r="CV170" s="141"/>
      <c r="CW170" s="141"/>
      <c r="CX170" s="141"/>
      <c r="CY170" s="141"/>
      <c r="CZ170" s="141"/>
      <c r="DA170" s="141"/>
      <c r="DB170" s="141"/>
      <c r="DC170" s="141"/>
      <c r="DD170" s="141"/>
      <c r="DE170" s="141"/>
      <c r="DF170" s="141"/>
      <c r="DG170" s="141"/>
      <c r="DH170" s="141"/>
      <c r="DI170" s="141"/>
      <c r="DJ170" s="141"/>
      <c r="DK170" s="141"/>
      <c r="DL170" s="141"/>
      <c r="DM170" s="141"/>
      <c r="DN170" s="141"/>
      <c r="DO170" s="141"/>
      <c r="DP170" s="141"/>
      <c r="DQ170" s="141"/>
      <c r="DR170" s="141"/>
      <c r="DS170" s="141"/>
      <c r="DT170" s="141"/>
      <c r="DU170" s="141"/>
      <c r="DV170" s="141"/>
      <c r="DW170" s="141"/>
      <c r="DX170" s="141"/>
      <c r="DY170" s="141"/>
      <c r="DZ170" s="141"/>
      <c r="EA170" s="141"/>
      <c r="EB170" s="141"/>
      <c r="EC170" s="141"/>
      <c r="ED170" s="141"/>
      <c r="EE170" s="141"/>
      <c r="EF170" s="141"/>
      <c r="EG170" s="141"/>
      <c r="EH170" s="141"/>
      <c r="EI170" s="141"/>
      <c r="EJ170" s="141"/>
      <c r="EK170" s="141"/>
      <c r="EL170" s="141"/>
      <c r="EM170" s="141"/>
      <c r="EN170" s="141"/>
      <c r="EO170" s="141"/>
      <c r="EP170" s="141"/>
      <c r="EQ170" s="141"/>
      <c r="ER170" s="141"/>
      <c r="ES170" s="141"/>
      <c r="ET170" s="141"/>
      <c r="EU170" s="141"/>
      <c r="EV170" s="141"/>
      <c r="EW170" s="141"/>
      <c r="EX170" s="141"/>
      <c r="EY170" s="141"/>
      <c r="EZ170" s="141"/>
      <c r="FA170" s="141"/>
      <c r="FB170" s="141"/>
      <c r="FC170" s="141"/>
      <c r="FD170" s="141"/>
      <c r="FE170" s="141"/>
      <c r="FF170" s="141"/>
      <c r="FG170" s="141"/>
      <c r="FH170" s="141"/>
      <c r="FI170" s="141"/>
      <c r="FJ170" s="141"/>
      <c r="FK170" s="141"/>
      <c r="FL170" s="141"/>
      <c r="FM170" s="141"/>
      <c r="FN170" s="141"/>
      <c r="FO170" s="141"/>
      <c r="FP170" s="141"/>
      <c r="FQ170" s="141"/>
      <c r="FR170" s="141"/>
      <c r="FS170" s="141"/>
      <c r="FT170" s="141"/>
      <c r="FU170" s="141"/>
      <c r="FV170" s="141"/>
      <c r="FW170" s="141"/>
      <c r="FX170" s="141"/>
      <c r="FY170" s="141"/>
      <c r="FZ170" s="141"/>
      <c r="GA170" s="141"/>
      <c r="GB170" s="141"/>
      <c r="GC170" s="141"/>
      <c r="GD170" s="141"/>
      <c r="GE170" s="141"/>
      <c r="GF170" s="141"/>
      <c r="GG170" s="141"/>
      <c r="GH170" s="141"/>
      <c r="GI170" s="141"/>
      <c r="GJ170" s="141"/>
      <c r="GK170" s="141"/>
      <c r="GL170" s="141"/>
      <c r="GM170" s="141"/>
      <c r="GN170" s="141"/>
      <c r="GO170" s="141"/>
      <c r="GP170" s="141"/>
      <c r="GQ170" s="141"/>
      <c r="GR170" s="141"/>
      <c r="GS170" s="141"/>
      <c r="GT170" s="141"/>
      <c r="GU170" s="141"/>
      <c r="GV170" s="141"/>
      <c r="GW170" s="141"/>
      <c r="GX170" s="141"/>
      <c r="GY170" s="141"/>
      <c r="GZ170" s="141"/>
      <c r="HA170" s="141"/>
      <c r="HB170" s="141"/>
      <c r="HC170" s="141"/>
      <c r="HD170" s="141"/>
      <c r="HE170" s="141"/>
      <c r="HF170" s="141"/>
      <c r="HG170" s="141"/>
      <c r="HH170" s="141"/>
      <c r="HI170" s="141"/>
      <c r="HJ170" s="141"/>
      <c r="HK170" s="141"/>
      <c r="HL170" s="141"/>
      <c r="HM170" s="141"/>
      <c r="HN170" s="141"/>
      <c r="HO170" s="141"/>
      <c r="HP170" s="141"/>
      <c r="HQ170" s="141"/>
      <c r="HR170" s="141"/>
      <c r="HS170" s="141"/>
      <c r="HT170" s="141"/>
      <c r="HU170" s="141"/>
      <c r="HV170" s="141"/>
      <c r="HW170" s="141"/>
      <c r="HX170" s="141"/>
      <c r="HY170" s="141"/>
      <c r="HZ170" s="141"/>
      <c r="IA170" s="141"/>
      <c r="IB170" s="141"/>
      <c r="IC170" s="141"/>
      <c r="ID170" s="141"/>
      <c r="IE170" s="141"/>
      <c r="IF170" s="141"/>
      <c r="IG170" s="141"/>
      <c r="IH170" s="141"/>
      <c r="II170" s="141"/>
      <c r="IJ170" s="141"/>
      <c r="IK170" s="141"/>
      <c r="IL170" s="141"/>
      <c r="IM170" s="141"/>
      <c r="IN170" s="141"/>
      <c r="IO170" s="141"/>
      <c r="IP170" s="141"/>
      <c r="IQ170" s="141"/>
      <c r="IR170" s="141"/>
      <c r="IS170" s="141"/>
      <c r="IT170" s="141"/>
      <c r="IU170" s="141"/>
      <c r="IV170" s="141"/>
      <c r="IW170" s="141"/>
    </row>
    <row r="171" customFormat="false" ht="12.75" hidden="false" customHeight="false" outlineLevel="0" collapsed="false">
      <c r="A171" s="141"/>
      <c r="B171" s="155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141"/>
      <c r="BP171" s="141"/>
      <c r="BQ171" s="141"/>
      <c r="BR171" s="141"/>
      <c r="BS171" s="141"/>
      <c r="BT171" s="141"/>
      <c r="BU171" s="141"/>
      <c r="BV171" s="141"/>
      <c r="BW171" s="141"/>
      <c r="BX171" s="141"/>
      <c r="BY171" s="141"/>
      <c r="BZ171" s="141"/>
      <c r="CA171" s="141"/>
      <c r="CB171" s="141"/>
      <c r="CC171" s="141"/>
      <c r="CD171" s="141"/>
      <c r="CE171" s="141"/>
      <c r="CF171" s="141"/>
      <c r="CG171" s="141"/>
      <c r="CH171" s="141"/>
      <c r="CI171" s="141"/>
      <c r="CJ171" s="141"/>
      <c r="CK171" s="141"/>
      <c r="CL171" s="141"/>
      <c r="CM171" s="141"/>
      <c r="CN171" s="141"/>
      <c r="CO171" s="141"/>
      <c r="CP171" s="141"/>
      <c r="CQ171" s="141"/>
      <c r="CR171" s="141"/>
      <c r="CS171" s="141"/>
      <c r="CT171" s="141"/>
      <c r="CU171" s="141"/>
      <c r="CV171" s="141"/>
      <c r="CW171" s="141"/>
      <c r="CX171" s="141"/>
      <c r="CY171" s="141"/>
      <c r="CZ171" s="141"/>
      <c r="DA171" s="141"/>
      <c r="DB171" s="141"/>
      <c r="DC171" s="141"/>
      <c r="DD171" s="141"/>
      <c r="DE171" s="141"/>
      <c r="DF171" s="141"/>
      <c r="DG171" s="141"/>
      <c r="DH171" s="141"/>
      <c r="DI171" s="141"/>
      <c r="DJ171" s="141"/>
      <c r="DK171" s="141"/>
      <c r="DL171" s="141"/>
      <c r="DM171" s="141"/>
      <c r="DN171" s="141"/>
      <c r="DO171" s="141"/>
      <c r="DP171" s="141"/>
      <c r="DQ171" s="141"/>
      <c r="DR171" s="141"/>
      <c r="DS171" s="141"/>
      <c r="DT171" s="141"/>
      <c r="DU171" s="141"/>
      <c r="DV171" s="141"/>
      <c r="DW171" s="141"/>
      <c r="DX171" s="141"/>
      <c r="DY171" s="141"/>
      <c r="DZ171" s="141"/>
      <c r="EA171" s="141"/>
      <c r="EB171" s="141"/>
      <c r="EC171" s="141"/>
      <c r="ED171" s="141"/>
      <c r="EE171" s="141"/>
      <c r="EF171" s="141"/>
      <c r="EG171" s="141"/>
      <c r="EH171" s="141"/>
      <c r="EI171" s="141"/>
      <c r="EJ171" s="141"/>
      <c r="EK171" s="141"/>
      <c r="EL171" s="141"/>
      <c r="EM171" s="141"/>
      <c r="EN171" s="141"/>
      <c r="EO171" s="141"/>
      <c r="EP171" s="141"/>
      <c r="EQ171" s="141"/>
      <c r="ER171" s="141"/>
      <c r="ES171" s="141"/>
      <c r="ET171" s="141"/>
      <c r="EU171" s="141"/>
      <c r="EV171" s="141"/>
      <c r="EW171" s="141"/>
      <c r="EX171" s="141"/>
      <c r="EY171" s="141"/>
      <c r="EZ171" s="141"/>
      <c r="FA171" s="141"/>
      <c r="FB171" s="141"/>
      <c r="FC171" s="141"/>
      <c r="FD171" s="141"/>
      <c r="FE171" s="141"/>
      <c r="FF171" s="141"/>
      <c r="FG171" s="141"/>
      <c r="FH171" s="141"/>
      <c r="FI171" s="141"/>
      <c r="FJ171" s="141"/>
      <c r="FK171" s="141"/>
      <c r="FL171" s="141"/>
      <c r="FM171" s="141"/>
      <c r="FN171" s="141"/>
      <c r="FO171" s="141"/>
      <c r="FP171" s="141"/>
      <c r="FQ171" s="141"/>
      <c r="FR171" s="141"/>
      <c r="FS171" s="141"/>
      <c r="FT171" s="141"/>
      <c r="FU171" s="141"/>
      <c r="FV171" s="141"/>
      <c r="FW171" s="141"/>
      <c r="FX171" s="141"/>
      <c r="FY171" s="141"/>
      <c r="FZ171" s="141"/>
      <c r="GA171" s="141"/>
      <c r="GB171" s="141"/>
      <c r="GC171" s="141"/>
      <c r="GD171" s="141"/>
      <c r="GE171" s="141"/>
      <c r="GF171" s="141"/>
      <c r="GG171" s="141"/>
      <c r="GH171" s="141"/>
      <c r="GI171" s="141"/>
      <c r="GJ171" s="141"/>
      <c r="GK171" s="141"/>
      <c r="GL171" s="141"/>
      <c r="GM171" s="141"/>
      <c r="GN171" s="141"/>
      <c r="GO171" s="141"/>
      <c r="GP171" s="141"/>
      <c r="GQ171" s="141"/>
      <c r="GR171" s="141"/>
      <c r="GS171" s="141"/>
      <c r="GT171" s="141"/>
      <c r="GU171" s="141"/>
      <c r="GV171" s="141"/>
      <c r="GW171" s="141"/>
      <c r="GX171" s="141"/>
      <c r="GY171" s="141"/>
      <c r="GZ171" s="141"/>
      <c r="HA171" s="141"/>
      <c r="HB171" s="141"/>
      <c r="HC171" s="141"/>
      <c r="HD171" s="141"/>
      <c r="HE171" s="141"/>
      <c r="HF171" s="141"/>
      <c r="HG171" s="141"/>
      <c r="HH171" s="141"/>
      <c r="HI171" s="141"/>
      <c r="HJ171" s="141"/>
      <c r="HK171" s="141"/>
      <c r="HL171" s="141"/>
      <c r="HM171" s="141"/>
      <c r="HN171" s="141"/>
      <c r="HO171" s="141"/>
      <c r="HP171" s="141"/>
      <c r="HQ171" s="141"/>
      <c r="HR171" s="141"/>
      <c r="HS171" s="141"/>
      <c r="HT171" s="141"/>
      <c r="HU171" s="141"/>
      <c r="HV171" s="141"/>
      <c r="HW171" s="141"/>
      <c r="HX171" s="141"/>
      <c r="HY171" s="141"/>
      <c r="HZ171" s="141"/>
      <c r="IA171" s="141"/>
      <c r="IB171" s="141"/>
      <c r="IC171" s="141"/>
      <c r="ID171" s="141"/>
      <c r="IE171" s="141"/>
      <c r="IF171" s="141"/>
      <c r="IG171" s="141"/>
      <c r="IH171" s="141"/>
      <c r="II171" s="141"/>
      <c r="IJ171" s="141"/>
      <c r="IK171" s="141"/>
      <c r="IL171" s="141"/>
      <c r="IM171" s="141"/>
      <c r="IN171" s="141"/>
      <c r="IO171" s="141"/>
      <c r="IP171" s="141"/>
      <c r="IQ171" s="141"/>
      <c r="IR171" s="141"/>
      <c r="IS171" s="141"/>
      <c r="IT171" s="141"/>
      <c r="IU171" s="141"/>
      <c r="IV171" s="141"/>
      <c r="IW171" s="141"/>
    </row>
    <row r="172" customFormat="false" ht="12.75" hidden="false" customHeight="false" outlineLevel="0" collapsed="false">
      <c r="A172" s="141"/>
      <c r="B172" s="155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  <c r="BN172" s="141"/>
      <c r="BO172" s="141"/>
      <c r="BP172" s="141"/>
      <c r="BQ172" s="141"/>
      <c r="BR172" s="141"/>
      <c r="BS172" s="141"/>
      <c r="BT172" s="141"/>
      <c r="BU172" s="141"/>
      <c r="BV172" s="141"/>
      <c r="BW172" s="141"/>
      <c r="BX172" s="141"/>
      <c r="BY172" s="141"/>
      <c r="BZ172" s="141"/>
      <c r="CA172" s="141"/>
      <c r="CB172" s="141"/>
      <c r="CC172" s="141"/>
      <c r="CD172" s="141"/>
      <c r="CE172" s="141"/>
      <c r="CF172" s="141"/>
      <c r="CG172" s="141"/>
      <c r="CH172" s="141"/>
      <c r="CI172" s="141"/>
      <c r="CJ172" s="141"/>
      <c r="CK172" s="141"/>
      <c r="CL172" s="141"/>
      <c r="CM172" s="141"/>
      <c r="CN172" s="141"/>
      <c r="CO172" s="141"/>
      <c r="CP172" s="141"/>
      <c r="CQ172" s="141"/>
      <c r="CR172" s="141"/>
      <c r="CS172" s="141"/>
      <c r="CT172" s="141"/>
      <c r="CU172" s="141"/>
      <c r="CV172" s="141"/>
      <c r="CW172" s="141"/>
      <c r="CX172" s="141"/>
      <c r="CY172" s="141"/>
      <c r="CZ172" s="141"/>
      <c r="DA172" s="141"/>
      <c r="DB172" s="141"/>
      <c r="DC172" s="141"/>
      <c r="DD172" s="141"/>
      <c r="DE172" s="141"/>
      <c r="DF172" s="141"/>
      <c r="DG172" s="141"/>
      <c r="DH172" s="141"/>
      <c r="DI172" s="141"/>
      <c r="DJ172" s="141"/>
      <c r="DK172" s="141"/>
      <c r="DL172" s="141"/>
      <c r="DM172" s="141"/>
      <c r="DN172" s="141"/>
      <c r="DO172" s="141"/>
      <c r="DP172" s="141"/>
      <c r="DQ172" s="141"/>
      <c r="DR172" s="141"/>
      <c r="DS172" s="141"/>
      <c r="DT172" s="141"/>
      <c r="DU172" s="141"/>
      <c r="DV172" s="141"/>
      <c r="DW172" s="141"/>
      <c r="DX172" s="141"/>
      <c r="DY172" s="141"/>
      <c r="DZ172" s="141"/>
      <c r="EA172" s="141"/>
      <c r="EB172" s="141"/>
      <c r="EC172" s="141"/>
      <c r="ED172" s="141"/>
      <c r="EE172" s="141"/>
      <c r="EF172" s="141"/>
      <c r="EG172" s="141"/>
      <c r="EH172" s="141"/>
      <c r="EI172" s="141"/>
      <c r="EJ172" s="141"/>
      <c r="EK172" s="141"/>
      <c r="EL172" s="141"/>
      <c r="EM172" s="141"/>
      <c r="EN172" s="141"/>
      <c r="EO172" s="141"/>
      <c r="EP172" s="141"/>
      <c r="EQ172" s="141"/>
      <c r="ER172" s="141"/>
      <c r="ES172" s="141"/>
      <c r="ET172" s="141"/>
      <c r="EU172" s="141"/>
      <c r="EV172" s="141"/>
      <c r="EW172" s="141"/>
      <c r="EX172" s="141"/>
      <c r="EY172" s="141"/>
      <c r="EZ172" s="141"/>
      <c r="FA172" s="141"/>
      <c r="FB172" s="141"/>
      <c r="FC172" s="141"/>
      <c r="FD172" s="141"/>
      <c r="FE172" s="141"/>
      <c r="FF172" s="141"/>
      <c r="FG172" s="141"/>
      <c r="FH172" s="141"/>
      <c r="FI172" s="141"/>
      <c r="FJ172" s="141"/>
      <c r="FK172" s="141"/>
      <c r="FL172" s="141"/>
      <c r="FM172" s="141"/>
      <c r="FN172" s="141"/>
      <c r="FO172" s="141"/>
      <c r="FP172" s="141"/>
      <c r="FQ172" s="141"/>
      <c r="FR172" s="141"/>
      <c r="FS172" s="141"/>
      <c r="FT172" s="141"/>
      <c r="FU172" s="141"/>
      <c r="FV172" s="141"/>
      <c r="FW172" s="141"/>
      <c r="FX172" s="141"/>
      <c r="FY172" s="141"/>
      <c r="FZ172" s="141"/>
      <c r="GA172" s="141"/>
      <c r="GB172" s="141"/>
      <c r="GC172" s="141"/>
      <c r="GD172" s="141"/>
      <c r="GE172" s="141"/>
      <c r="GF172" s="141"/>
      <c r="GG172" s="141"/>
      <c r="GH172" s="141"/>
      <c r="GI172" s="141"/>
      <c r="GJ172" s="141"/>
      <c r="GK172" s="141"/>
      <c r="GL172" s="141"/>
      <c r="GM172" s="141"/>
      <c r="GN172" s="141"/>
      <c r="GO172" s="141"/>
      <c r="GP172" s="141"/>
      <c r="GQ172" s="141"/>
      <c r="GR172" s="141"/>
      <c r="GS172" s="141"/>
      <c r="GT172" s="141"/>
      <c r="GU172" s="141"/>
      <c r="GV172" s="141"/>
      <c r="GW172" s="141"/>
      <c r="GX172" s="141"/>
      <c r="GY172" s="141"/>
      <c r="GZ172" s="141"/>
      <c r="HA172" s="141"/>
      <c r="HB172" s="141"/>
      <c r="HC172" s="141"/>
      <c r="HD172" s="141"/>
      <c r="HE172" s="141"/>
      <c r="HF172" s="141"/>
      <c r="HG172" s="141"/>
      <c r="HH172" s="141"/>
      <c r="HI172" s="141"/>
      <c r="HJ172" s="141"/>
      <c r="HK172" s="141"/>
      <c r="HL172" s="141"/>
      <c r="HM172" s="141"/>
      <c r="HN172" s="141"/>
      <c r="HO172" s="141"/>
      <c r="HP172" s="141"/>
      <c r="HQ172" s="141"/>
      <c r="HR172" s="141"/>
      <c r="HS172" s="141"/>
      <c r="HT172" s="141"/>
      <c r="HU172" s="141"/>
      <c r="HV172" s="141"/>
      <c r="HW172" s="141"/>
      <c r="HX172" s="141"/>
      <c r="HY172" s="141"/>
      <c r="HZ172" s="141"/>
      <c r="IA172" s="141"/>
      <c r="IB172" s="141"/>
      <c r="IC172" s="141"/>
      <c r="ID172" s="141"/>
      <c r="IE172" s="141"/>
      <c r="IF172" s="141"/>
      <c r="IG172" s="141"/>
      <c r="IH172" s="141"/>
      <c r="II172" s="141"/>
      <c r="IJ172" s="141"/>
      <c r="IK172" s="141"/>
      <c r="IL172" s="141"/>
      <c r="IM172" s="141"/>
      <c r="IN172" s="141"/>
      <c r="IO172" s="141"/>
      <c r="IP172" s="141"/>
      <c r="IQ172" s="141"/>
      <c r="IR172" s="141"/>
      <c r="IS172" s="141"/>
      <c r="IT172" s="141"/>
      <c r="IU172" s="141"/>
      <c r="IV172" s="141"/>
      <c r="IW172" s="141"/>
    </row>
    <row r="173" customFormat="false" ht="12.75" hidden="false" customHeight="false" outlineLevel="0" collapsed="false">
      <c r="A173" s="141"/>
      <c r="B173" s="155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  <c r="BK173" s="141"/>
      <c r="BL173" s="141"/>
      <c r="BM173" s="141"/>
      <c r="BN173" s="141"/>
      <c r="BO173" s="141"/>
      <c r="BP173" s="141"/>
      <c r="BQ173" s="141"/>
      <c r="BR173" s="141"/>
      <c r="BS173" s="141"/>
      <c r="BT173" s="141"/>
      <c r="BU173" s="141"/>
      <c r="BV173" s="141"/>
      <c r="BW173" s="141"/>
      <c r="BX173" s="141"/>
      <c r="BY173" s="141"/>
      <c r="BZ173" s="141"/>
      <c r="CA173" s="141"/>
      <c r="CB173" s="141"/>
      <c r="CC173" s="141"/>
      <c r="CD173" s="141"/>
      <c r="CE173" s="141"/>
      <c r="CF173" s="141"/>
      <c r="CG173" s="141"/>
      <c r="CH173" s="141"/>
      <c r="CI173" s="141"/>
      <c r="CJ173" s="141"/>
      <c r="CK173" s="141"/>
      <c r="CL173" s="141"/>
      <c r="CM173" s="141"/>
      <c r="CN173" s="141"/>
      <c r="CO173" s="141"/>
      <c r="CP173" s="141"/>
      <c r="CQ173" s="141"/>
      <c r="CR173" s="141"/>
      <c r="CS173" s="141"/>
      <c r="CT173" s="141"/>
      <c r="CU173" s="141"/>
      <c r="CV173" s="141"/>
      <c r="CW173" s="141"/>
      <c r="CX173" s="141"/>
      <c r="CY173" s="141"/>
      <c r="CZ173" s="141"/>
      <c r="DA173" s="141"/>
      <c r="DB173" s="141"/>
      <c r="DC173" s="141"/>
      <c r="DD173" s="141"/>
      <c r="DE173" s="141"/>
      <c r="DF173" s="141"/>
      <c r="DG173" s="141"/>
      <c r="DH173" s="141"/>
      <c r="DI173" s="141"/>
      <c r="DJ173" s="141"/>
      <c r="DK173" s="141"/>
      <c r="DL173" s="141"/>
      <c r="DM173" s="141"/>
      <c r="DN173" s="141"/>
      <c r="DO173" s="141"/>
      <c r="DP173" s="141"/>
      <c r="DQ173" s="141"/>
      <c r="DR173" s="141"/>
      <c r="DS173" s="141"/>
      <c r="DT173" s="141"/>
      <c r="DU173" s="141"/>
      <c r="DV173" s="141"/>
      <c r="DW173" s="141"/>
      <c r="DX173" s="141"/>
      <c r="DY173" s="141"/>
      <c r="DZ173" s="141"/>
      <c r="EA173" s="141"/>
      <c r="EB173" s="141"/>
      <c r="EC173" s="141"/>
      <c r="ED173" s="141"/>
      <c r="EE173" s="141"/>
      <c r="EF173" s="141"/>
      <c r="EG173" s="141"/>
      <c r="EH173" s="141"/>
      <c r="EI173" s="141"/>
      <c r="EJ173" s="141"/>
      <c r="EK173" s="141"/>
      <c r="EL173" s="141"/>
      <c r="EM173" s="141"/>
      <c r="EN173" s="141"/>
      <c r="EO173" s="141"/>
      <c r="EP173" s="141"/>
      <c r="EQ173" s="141"/>
      <c r="ER173" s="141"/>
      <c r="ES173" s="141"/>
      <c r="ET173" s="141"/>
      <c r="EU173" s="141"/>
      <c r="EV173" s="141"/>
      <c r="EW173" s="141"/>
      <c r="EX173" s="141"/>
      <c r="EY173" s="141"/>
      <c r="EZ173" s="141"/>
      <c r="FA173" s="141"/>
      <c r="FB173" s="141"/>
      <c r="FC173" s="141"/>
      <c r="FD173" s="141"/>
      <c r="FE173" s="141"/>
      <c r="FF173" s="141"/>
      <c r="FG173" s="141"/>
      <c r="FH173" s="141"/>
      <c r="FI173" s="141"/>
      <c r="FJ173" s="141"/>
      <c r="FK173" s="141"/>
      <c r="FL173" s="141"/>
      <c r="FM173" s="141"/>
      <c r="FN173" s="141"/>
      <c r="FO173" s="141"/>
      <c r="FP173" s="141"/>
      <c r="FQ173" s="141"/>
      <c r="FR173" s="141"/>
      <c r="FS173" s="141"/>
      <c r="FT173" s="141"/>
      <c r="FU173" s="141"/>
      <c r="FV173" s="141"/>
      <c r="FW173" s="141"/>
      <c r="FX173" s="141"/>
      <c r="FY173" s="141"/>
      <c r="FZ173" s="141"/>
      <c r="GA173" s="141"/>
      <c r="GB173" s="141"/>
      <c r="GC173" s="141"/>
      <c r="GD173" s="141"/>
      <c r="GE173" s="141"/>
      <c r="GF173" s="141"/>
      <c r="GG173" s="141"/>
      <c r="GH173" s="141"/>
      <c r="GI173" s="141"/>
      <c r="GJ173" s="141"/>
      <c r="GK173" s="141"/>
      <c r="GL173" s="141"/>
      <c r="GM173" s="141"/>
      <c r="GN173" s="141"/>
      <c r="GO173" s="141"/>
      <c r="GP173" s="141"/>
      <c r="GQ173" s="141"/>
      <c r="GR173" s="141"/>
      <c r="GS173" s="141"/>
      <c r="GT173" s="141"/>
      <c r="GU173" s="141"/>
      <c r="GV173" s="141"/>
      <c r="GW173" s="141"/>
      <c r="GX173" s="141"/>
      <c r="GY173" s="141"/>
      <c r="GZ173" s="141"/>
      <c r="HA173" s="141"/>
      <c r="HB173" s="141"/>
      <c r="HC173" s="141"/>
      <c r="HD173" s="141"/>
      <c r="HE173" s="141"/>
      <c r="HF173" s="141"/>
      <c r="HG173" s="141"/>
      <c r="HH173" s="141"/>
      <c r="HI173" s="141"/>
      <c r="HJ173" s="141"/>
      <c r="HK173" s="141"/>
      <c r="HL173" s="141"/>
      <c r="HM173" s="141"/>
      <c r="HN173" s="141"/>
      <c r="HO173" s="141"/>
      <c r="HP173" s="141"/>
      <c r="HQ173" s="141"/>
      <c r="HR173" s="141"/>
      <c r="HS173" s="141"/>
      <c r="HT173" s="141"/>
      <c r="HU173" s="141"/>
      <c r="HV173" s="141"/>
      <c r="HW173" s="141"/>
      <c r="HX173" s="141"/>
      <c r="HY173" s="141"/>
      <c r="HZ173" s="141"/>
      <c r="IA173" s="141"/>
      <c r="IB173" s="141"/>
      <c r="IC173" s="141"/>
      <c r="ID173" s="141"/>
      <c r="IE173" s="141"/>
      <c r="IF173" s="141"/>
      <c r="IG173" s="141"/>
      <c r="IH173" s="141"/>
      <c r="II173" s="141"/>
      <c r="IJ173" s="141"/>
      <c r="IK173" s="141"/>
      <c r="IL173" s="141"/>
      <c r="IM173" s="141"/>
      <c r="IN173" s="141"/>
      <c r="IO173" s="141"/>
      <c r="IP173" s="141"/>
      <c r="IQ173" s="141"/>
      <c r="IR173" s="141"/>
      <c r="IS173" s="141"/>
      <c r="IT173" s="141"/>
      <c r="IU173" s="141"/>
      <c r="IV173" s="141"/>
      <c r="IW173" s="141"/>
    </row>
    <row r="174" customFormat="false" ht="12.75" hidden="false" customHeight="false" outlineLevel="0" collapsed="false">
      <c r="A174" s="141"/>
      <c r="B174" s="155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/>
      <c r="BK174" s="141"/>
      <c r="BL174" s="141"/>
      <c r="BM174" s="141"/>
      <c r="BN174" s="141"/>
      <c r="BO174" s="141"/>
      <c r="BP174" s="141"/>
      <c r="BQ174" s="141"/>
      <c r="BR174" s="141"/>
      <c r="BS174" s="141"/>
      <c r="BT174" s="141"/>
      <c r="BU174" s="141"/>
      <c r="BV174" s="141"/>
      <c r="BW174" s="141"/>
      <c r="BX174" s="141"/>
      <c r="BY174" s="141"/>
      <c r="BZ174" s="141"/>
      <c r="CA174" s="141"/>
      <c r="CB174" s="141"/>
      <c r="CC174" s="141"/>
      <c r="CD174" s="141"/>
      <c r="CE174" s="141"/>
      <c r="CF174" s="141"/>
      <c r="CG174" s="141"/>
      <c r="CH174" s="141"/>
      <c r="CI174" s="141"/>
      <c r="CJ174" s="141"/>
      <c r="CK174" s="141"/>
      <c r="CL174" s="141"/>
      <c r="CM174" s="141"/>
      <c r="CN174" s="141"/>
      <c r="CO174" s="141"/>
      <c r="CP174" s="141"/>
      <c r="CQ174" s="141"/>
      <c r="CR174" s="141"/>
      <c r="CS174" s="141"/>
      <c r="CT174" s="141"/>
      <c r="CU174" s="141"/>
      <c r="CV174" s="141"/>
      <c r="CW174" s="141"/>
      <c r="CX174" s="141"/>
      <c r="CY174" s="141"/>
      <c r="CZ174" s="141"/>
      <c r="DA174" s="141"/>
      <c r="DB174" s="141"/>
      <c r="DC174" s="141"/>
      <c r="DD174" s="141"/>
      <c r="DE174" s="141"/>
      <c r="DF174" s="141"/>
      <c r="DG174" s="141"/>
      <c r="DH174" s="141"/>
      <c r="DI174" s="141"/>
      <c r="DJ174" s="141"/>
      <c r="DK174" s="141"/>
      <c r="DL174" s="141"/>
      <c r="DM174" s="141"/>
      <c r="DN174" s="141"/>
      <c r="DO174" s="141"/>
      <c r="DP174" s="141"/>
      <c r="DQ174" s="141"/>
      <c r="DR174" s="141"/>
      <c r="DS174" s="141"/>
      <c r="DT174" s="141"/>
      <c r="DU174" s="141"/>
      <c r="DV174" s="141"/>
      <c r="DW174" s="141"/>
      <c r="DX174" s="141"/>
      <c r="DY174" s="141"/>
      <c r="DZ174" s="141"/>
      <c r="EA174" s="141"/>
      <c r="EB174" s="141"/>
      <c r="EC174" s="141"/>
      <c r="ED174" s="141"/>
      <c r="EE174" s="141"/>
      <c r="EF174" s="141"/>
      <c r="EG174" s="141"/>
      <c r="EH174" s="141"/>
      <c r="EI174" s="141"/>
      <c r="EJ174" s="141"/>
      <c r="EK174" s="141"/>
      <c r="EL174" s="141"/>
      <c r="EM174" s="141"/>
      <c r="EN174" s="141"/>
      <c r="EO174" s="141"/>
      <c r="EP174" s="141"/>
      <c r="EQ174" s="141"/>
      <c r="ER174" s="141"/>
      <c r="ES174" s="141"/>
      <c r="ET174" s="141"/>
      <c r="EU174" s="141"/>
      <c r="EV174" s="141"/>
      <c r="EW174" s="141"/>
      <c r="EX174" s="141"/>
      <c r="EY174" s="141"/>
      <c r="EZ174" s="141"/>
      <c r="FA174" s="141"/>
      <c r="FB174" s="141"/>
      <c r="FC174" s="141"/>
      <c r="FD174" s="141"/>
      <c r="FE174" s="141"/>
      <c r="FF174" s="141"/>
      <c r="FG174" s="141"/>
      <c r="FH174" s="141"/>
      <c r="FI174" s="141"/>
      <c r="FJ174" s="141"/>
      <c r="FK174" s="141"/>
      <c r="FL174" s="141"/>
      <c r="FM174" s="141"/>
      <c r="FN174" s="141"/>
      <c r="FO174" s="141"/>
      <c r="FP174" s="141"/>
      <c r="FQ174" s="141"/>
      <c r="FR174" s="141"/>
      <c r="FS174" s="141"/>
      <c r="FT174" s="141"/>
      <c r="FU174" s="141"/>
      <c r="FV174" s="141"/>
      <c r="FW174" s="141"/>
      <c r="FX174" s="141"/>
      <c r="FY174" s="141"/>
      <c r="FZ174" s="141"/>
      <c r="GA174" s="141"/>
      <c r="GB174" s="141"/>
      <c r="GC174" s="141"/>
      <c r="GD174" s="141"/>
      <c r="GE174" s="141"/>
      <c r="GF174" s="141"/>
      <c r="GG174" s="141"/>
      <c r="GH174" s="141"/>
      <c r="GI174" s="141"/>
      <c r="GJ174" s="141"/>
      <c r="GK174" s="141"/>
      <c r="GL174" s="141"/>
      <c r="GM174" s="141"/>
      <c r="GN174" s="141"/>
      <c r="GO174" s="141"/>
      <c r="GP174" s="141"/>
      <c r="GQ174" s="141"/>
      <c r="GR174" s="141"/>
      <c r="GS174" s="141"/>
      <c r="GT174" s="141"/>
      <c r="GU174" s="141"/>
      <c r="GV174" s="141"/>
      <c r="GW174" s="141"/>
      <c r="GX174" s="141"/>
      <c r="GY174" s="141"/>
      <c r="GZ174" s="141"/>
      <c r="HA174" s="141"/>
      <c r="HB174" s="141"/>
      <c r="HC174" s="141"/>
      <c r="HD174" s="141"/>
      <c r="HE174" s="141"/>
      <c r="HF174" s="141"/>
      <c r="HG174" s="141"/>
      <c r="HH174" s="141"/>
      <c r="HI174" s="141"/>
      <c r="HJ174" s="141"/>
      <c r="HK174" s="141"/>
      <c r="HL174" s="141"/>
      <c r="HM174" s="141"/>
      <c r="HN174" s="141"/>
      <c r="HO174" s="141"/>
      <c r="HP174" s="141"/>
      <c r="HQ174" s="141"/>
      <c r="HR174" s="141"/>
      <c r="HS174" s="141"/>
      <c r="HT174" s="141"/>
      <c r="HU174" s="141"/>
      <c r="HV174" s="141"/>
      <c r="HW174" s="141"/>
      <c r="HX174" s="141"/>
      <c r="HY174" s="141"/>
      <c r="HZ174" s="141"/>
      <c r="IA174" s="141"/>
      <c r="IB174" s="141"/>
      <c r="IC174" s="141"/>
      <c r="ID174" s="141"/>
      <c r="IE174" s="141"/>
      <c r="IF174" s="141"/>
      <c r="IG174" s="141"/>
      <c r="IH174" s="141"/>
      <c r="II174" s="141"/>
      <c r="IJ174" s="141"/>
      <c r="IK174" s="141"/>
      <c r="IL174" s="141"/>
      <c r="IM174" s="141"/>
      <c r="IN174" s="141"/>
      <c r="IO174" s="141"/>
      <c r="IP174" s="141"/>
      <c r="IQ174" s="141"/>
      <c r="IR174" s="141"/>
      <c r="IS174" s="141"/>
      <c r="IT174" s="141"/>
      <c r="IU174" s="141"/>
      <c r="IV174" s="141"/>
      <c r="IW174" s="141"/>
    </row>
    <row r="175" customFormat="false" ht="12.75" hidden="false" customHeight="false" outlineLevel="0" collapsed="false">
      <c r="A175" s="141"/>
      <c r="B175" s="155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141"/>
      <c r="BP175" s="141"/>
      <c r="BQ175" s="141"/>
      <c r="BR175" s="141"/>
      <c r="BS175" s="141"/>
      <c r="BT175" s="141"/>
      <c r="BU175" s="141"/>
      <c r="BV175" s="141"/>
      <c r="BW175" s="141"/>
      <c r="BX175" s="141"/>
      <c r="BY175" s="141"/>
      <c r="BZ175" s="141"/>
      <c r="CA175" s="141"/>
      <c r="CB175" s="141"/>
      <c r="CC175" s="141"/>
      <c r="CD175" s="141"/>
      <c r="CE175" s="141"/>
      <c r="CF175" s="141"/>
      <c r="CG175" s="141"/>
      <c r="CH175" s="141"/>
      <c r="CI175" s="141"/>
      <c r="CJ175" s="141"/>
      <c r="CK175" s="141"/>
      <c r="CL175" s="141"/>
      <c r="CM175" s="141"/>
      <c r="CN175" s="141"/>
      <c r="CO175" s="141"/>
      <c r="CP175" s="141"/>
      <c r="CQ175" s="141"/>
      <c r="CR175" s="141"/>
      <c r="CS175" s="141"/>
      <c r="CT175" s="141"/>
      <c r="CU175" s="141"/>
      <c r="CV175" s="141"/>
      <c r="CW175" s="141"/>
      <c r="CX175" s="141"/>
      <c r="CY175" s="141"/>
      <c r="CZ175" s="141"/>
      <c r="DA175" s="141"/>
      <c r="DB175" s="141"/>
      <c r="DC175" s="141"/>
      <c r="DD175" s="141"/>
      <c r="DE175" s="141"/>
      <c r="DF175" s="141"/>
      <c r="DG175" s="141"/>
      <c r="DH175" s="141"/>
      <c r="DI175" s="141"/>
      <c r="DJ175" s="141"/>
      <c r="DK175" s="141"/>
      <c r="DL175" s="141"/>
      <c r="DM175" s="141"/>
      <c r="DN175" s="141"/>
      <c r="DO175" s="141"/>
      <c r="DP175" s="141"/>
      <c r="DQ175" s="141"/>
      <c r="DR175" s="141"/>
      <c r="DS175" s="141"/>
      <c r="DT175" s="141"/>
      <c r="DU175" s="141"/>
      <c r="DV175" s="141"/>
      <c r="DW175" s="141"/>
      <c r="DX175" s="141"/>
      <c r="DY175" s="141"/>
      <c r="DZ175" s="141"/>
      <c r="EA175" s="141"/>
      <c r="EB175" s="141"/>
      <c r="EC175" s="141"/>
      <c r="ED175" s="141"/>
      <c r="EE175" s="141"/>
      <c r="EF175" s="141"/>
      <c r="EG175" s="141"/>
      <c r="EH175" s="141"/>
      <c r="EI175" s="141"/>
      <c r="EJ175" s="141"/>
      <c r="EK175" s="141"/>
      <c r="EL175" s="141"/>
      <c r="EM175" s="141"/>
      <c r="EN175" s="141"/>
      <c r="EO175" s="141"/>
      <c r="EP175" s="141"/>
      <c r="EQ175" s="141"/>
      <c r="ER175" s="141"/>
      <c r="ES175" s="141"/>
      <c r="ET175" s="141"/>
      <c r="EU175" s="141"/>
      <c r="EV175" s="141"/>
      <c r="EW175" s="141"/>
      <c r="EX175" s="141"/>
      <c r="EY175" s="141"/>
      <c r="EZ175" s="141"/>
      <c r="FA175" s="141"/>
      <c r="FB175" s="141"/>
      <c r="FC175" s="141"/>
      <c r="FD175" s="141"/>
      <c r="FE175" s="141"/>
      <c r="FF175" s="141"/>
      <c r="FG175" s="141"/>
      <c r="FH175" s="141"/>
      <c r="FI175" s="141"/>
      <c r="FJ175" s="141"/>
      <c r="FK175" s="141"/>
      <c r="FL175" s="141"/>
      <c r="FM175" s="141"/>
      <c r="FN175" s="141"/>
      <c r="FO175" s="141"/>
      <c r="FP175" s="141"/>
      <c r="FQ175" s="141"/>
      <c r="FR175" s="141"/>
      <c r="FS175" s="141"/>
      <c r="FT175" s="141"/>
      <c r="FU175" s="141"/>
      <c r="FV175" s="141"/>
      <c r="FW175" s="141"/>
      <c r="FX175" s="141"/>
      <c r="FY175" s="141"/>
      <c r="FZ175" s="141"/>
      <c r="GA175" s="141"/>
      <c r="GB175" s="141"/>
      <c r="GC175" s="141"/>
      <c r="GD175" s="141"/>
      <c r="GE175" s="141"/>
      <c r="GF175" s="141"/>
      <c r="GG175" s="141"/>
      <c r="GH175" s="141"/>
      <c r="GI175" s="141"/>
      <c r="GJ175" s="141"/>
      <c r="GK175" s="141"/>
      <c r="GL175" s="141"/>
      <c r="GM175" s="141"/>
      <c r="GN175" s="141"/>
      <c r="GO175" s="141"/>
      <c r="GP175" s="141"/>
      <c r="GQ175" s="141"/>
      <c r="GR175" s="141"/>
      <c r="GS175" s="141"/>
      <c r="GT175" s="141"/>
      <c r="GU175" s="141"/>
      <c r="GV175" s="141"/>
      <c r="GW175" s="141"/>
      <c r="GX175" s="141"/>
      <c r="GY175" s="141"/>
      <c r="GZ175" s="141"/>
      <c r="HA175" s="141"/>
      <c r="HB175" s="141"/>
      <c r="HC175" s="141"/>
      <c r="HD175" s="141"/>
      <c r="HE175" s="141"/>
      <c r="HF175" s="141"/>
      <c r="HG175" s="141"/>
      <c r="HH175" s="141"/>
      <c r="HI175" s="141"/>
      <c r="HJ175" s="141"/>
      <c r="HK175" s="141"/>
      <c r="HL175" s="141"/>
      <c r="HM175" s="141"/>
      <c r="HN175" s="141"/>
      <c r="HO175" s="141"/>
      <c r="HP175" s="141"/>
      <c r="HQ175" s="141"/>
      <c r="HR175" s="141"/>
      <c r="HS175" s="141"/>
      <c r="HT175" s="141"/>
      <c r="HU175" s="141"/>
      <c r="HV175" s="141"/>
      <c r="HW175" s="141"/>
      <c r="HX175" s="141"/>
      <c r="HY175" s="141"/>
      <c r="HZ175" s="141"/>
      <c r="IA175" s="141"/>
      <c r="IB175" s="141"/>
      <c r="IC175" s="141"/>
      <c r="ID175" s="141"/>
      <c r="IE175" s="141"/>
      <c r="IF175" s="141"/>
      <c r="IG175" s="141"/>
      <c r="IH175" s="141"/>
      <c r="II175" s="141"/>
      <c r="IJ175" s="141"/>
      <c r="IK175" s="141"/>
      <c r="IL175" s="141"/>
      <c r="IM175" s="141"/>
      <c r="IN175" s="141"/>
      <c r="IO175" s="141"/>
      <c r="IP175" s="141"/>
      <c r="IQ175" s="141"/>
      <c r="IR175" s="141"/>
      <c r="IS175" s="141"/>
      <c r="IT175" s="141"/>
      <c r="IU175" s="141"/>
      <c r="IV175" s="141"/>
      <c r="IW175" s="141"/>
    </row>
    <row r="176" customFormat="false" ht="12.75" hidden="false" customHeight="false" outlineLevel="0" collapsed="false">
      <c r="A176" s="141"/>
      <c r="B176" s="155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  <c r="BN176" s="141"/>
      <c r="BO176" s="141"/>
      <c r="BP176" s="141"/>
      <c r="BQ176" s="141"/>
      <c r="BR176" s="141"/>
      <c r="BS176" s="141"/>
      <c r="BT176" s="141"/>
      <c r="BU176" s="141"/>
      <c r="BV176" s="141"/>
      <c r="BW176" s="141"/>
      <c r="BX176" s="141"/>
      <c r="BY176" s="141"/>
      <c r="BZ176" s="141"/>
      <c r="CA176" s="141"/>
      <c r="CB176" s="141"/>
      <c r="CC176" s="141"/>
      <c r="CD176" s="141"/>
      <c r="CE176" s="141"/>
      <c r="CF176" s="141"/>
      <c r="CG176" s="141"/>
      <c r="CH176" s="141"/>
      <c r="CI176" s="141"/>
      <c r="CJ176" s="141"/>
      <c r="CK176" s="141"/>
      <c r="CL176" s="141"/>
      <c r="CM176" s="141"/>
      <c r="CN176" s="141"/>
      <c r="CO176" s="141"/>
      <c r="CP176" s="141"/>
      <c r="CQ176" s="141"/>
      <c r="CR176" s="141"/>
      <c r="CS176" s="141"/>
      <c r="CT176" s="141"/>
      <c r="CU176" s="141"/>
      <c r="CV176" s="141"/>
      <c r="CW176" s="141"/>
      <c r="CX176" s="141"/>
      <c r="CY176" s="141"/>
      <c r="CZ176" s="141"/>
      <c r="DA176" s="141"/>
      <c r="DB176" s="141"/>
      <c r="DC176" s="141"/>
      <c r="DD176" s="141"/>
      <c r="DE176" s="141"/>
      <c r="DF176" s="141"/>
      <c r="DG176" s="141"/>
      <c r="DH176" s="141"/>
      <c r="DI176" s="141"/>
      <c r="DJ176" s="141"/>
      <c r="DK176" s="141"/>
      <c r="DL176" s="141"/>
      <c r="DM176" s="141"/>
      <c r="DN176" s="141"/>
      <c r="DO176" s="141"/>
      <c r="DP176" s="141"/>
      <c r="DQ176" s="141"/>
      <c r="DR176" s="141"/>
      <c r="DS176" s="141"/>
      <c r="DT176" s="141"/>
      <c r="DU176" s="141"/>
      <c r="DV176" s="141"/>
      <c r="DW176" s="141"/>
      <c r="DX176" s="141"/>
      <c r="DY176" s="141"/>
      <c r="DZ176" s="141"/>
      <c r="EA176" s="141"/>
      <c r="EB176" s="141"/>
      <c r="EC176" s="141"/>
      <c r="ED176" s="141"/>
      <c r="EE176" s="141"/>
      <c r="EF176" s="141"/>
      <c r="EG176" s="141"/>
      <c r="EH176" s="141"/>
      <c r="EI176" s="141"/>
      <c r="EJ176" s="141"/>
      <c r="EK176" s="141"/>
      <c r="EL176" s="141"/>
      <c r="EM176" s="141"/>
      <c r="EN176" s="141"/>
      <c r="EO176" s="141"/>
      <c r="EP176" s="141"/>
      <c r="EQ176" s="141"/>
      <c r="ER176" s="141"/>
      <c r="ES176" s="141"/>
      <c r="ET176" s="141"/>
      <c r="EU176" s="141"/>
      <c r="EV176" s="141"/>
      <c r="EW176" s="141"/>
      <c r="EX176" s="141"/>
      <c r="EY176" s="141"/>
      <c r="EZ176" s="141"/>
      <c r="FA176" s="141"/>
      <c r="FB176" s="141"/>
      <c r="FC176" s="141"/>
      <c r="FD176" s="141"/>
      <c r="FE176" s="141"/>
      <c r="FF176" s="141"/>
      <c r="FG176" s="141"/>
      <c r="FH176" s="141"/>
      <c r="FI176" s="141"/>
      <c r="FJ176" s="141"/>
      <c r="FK176" s="141"/>
      <c r="FL176" s="141"/>
      <c r="FM176" s="141"/>
      <c r="FN176" s="141"/>
      <c r="FO176" s="141"/>
      <c r="FP176" s="141"/>
      <c r="FQ176" s="141"/>
      <c r="FR176" s="141"/>
      <c r="FS176" s="141"/>
      <c r="FT176" s="141"/>
      <c r="FU176" s="141"/>
      <c r="FV176" s="141"/>
      <c r="FW176" s="141"/>
      <c r="FX176" s="141"/>
      <c r="FY176" s="141"/>
      <c r="FZ176" s="141"/>
      <c r="GA176" s="141"/>
      <c r="GB176" s="141"/>
      <c r="GC176" s="141"/>
      <c r="GD176" s="141"/>
      <c r="GE176" s="141"/>
      <c r="GF176" s="141"/>
      <c r="GG176" s="141"/>
      <c r="GH176" s="141"/>
      <c r="GI176" s="141"/>
      <c r="GJ176" s="141"/>
      <c r="GK176" s="141"/>
      <c r="GL176" s="141"/>
      <c r="GM176" s="141"/>
      <c r="GN176" s="141"/>
      <c r="GO176" s="141"/>
      <c r="GP176" s="141"/>
      <c r="GQ176" s="141"/>
      <c r="GR176" s="141"/>
      <c r="GS176" s="141"/>
      <c r="GT176" s="141"/>
      <c r="GU176" s="141"/>
      <c r="GV176" s="141"/>
      <c r="GW176" s="141"/>
      <c r="GX176" s="141"/>
      <c r="GY176" s="141"/>
      <c r="GZ176" s="141"/>
      <c r="HA176" s="141"/>
      <c r="HB176" s="141"/>
      <c r="HC176" s="141"/>
      <c r="HD176" s="141"/>
      <c r="HE176" s="141"/>
      <c r="HF176" s="141"/>
      <c r="HG176" s="141"/>
      <c r="HH176" s="141"/>
      <c r="HI176" s="141"/>
      <c r="HJ176" s="141"/>
      <c r="HK176" s="141"/>
      <c r="HL176" s="141"/>
      <c r="HM176" s="141"/>
      <c r="HN176" s="141"/>
      <c r="HO176" s="141"/>
      <c r="HP176" s="141"/>
      <c r="HQ176" s="141"/>
      <c r="HR176" s="141"/>
      <c r="HS176" s="141"/>
      <c r="HT176" s="141"/>
      <c r="HU176" s="141"/>
      <c r="HV176" s="141"/>
      <c r="HW176" s="141"/>
      <c r="HX176" s="141"/>
      <c r="HY176" s="141"/>
      <c r="HZ176" s="141"/>
      <c r="IA176" s="141"/>
      <c r="IB176" s="141"/>
      <c r="IC176" s="141"/>
      <c r="ID176" s="141"/>
      <c r="IE176" s="141"/>
      <c r="IF176" s="141"/>
      <c r="IG176" s="141"/>
      <c r="IH176" s="141"/>
      <c r="II176" s="141"/>
      <c r="IJ176" s="141"/>
      <c r="IK176" s="141"/>
      <c r="IL176" s="141"/>
      <c r="IM176" s="141"/>
      <c r="IN176" s="141"/>
      <c r="IO176" s="141"/>
      <c r="IP176" s="141"/>
      <c r="IQ176" s="141"/>
      <c r="IR176" s="141"/>
      <c r="IS176" s="141"/>
      <c r="IT176" s="141"/>
      <c r="IU176" s="141"/>
      <c r="IV176" s="141"/>
      <c r="IW176" s="141"/>
    </row>
    <row r="177" customFormat="false" ht="12.75" hidden="false" customHeight="false" outlineLevel="0" collapsed="false">
      <c r="A177" s="141"/>
      <c r="B177" s="155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141"/>
      <c r="BR177" s="141"/>
      <c r="BS177" s="141"/>
      <c r="BT177" s="141"/>
      <c r="BU177" s="141"/>
      <c r="BV177" s="141"/>
      <c r="BW177" s="141"/>
      <c r="BX177" s="141"/>
      <c r="BY177" s="141"/>
      <c r="BZ177" s="141"/>
      <c r="CA177" s="141"/>
      <c r="CB177" s="141"/>
      <c r="CC177" s="141"/>
      <c r="CD177" s="141"/>
      <c r="CE177" s="141"/>
      <c r="CF177" s="141"/>
      <c r="CG177" s="141"/>
      <c r="CH177" s="141"/>
      <c r="CI177" s="141"/>
      <c r="CJ177" s="141"/>
      <c r="CK177" s="141"/>
      <c r="CL177" s="141"/>
      <c r="CM177" s="141"/>
      <c r="CN177" s="141"/>
      <c r="CO177" s="141"/>
      <c r="CP177" s="141"/>
      <c r="CQ177" s="141"/>
      <c r="CR177" s="141"/>
      <c r="CS177" s="141"/>
      <c r="CT177" s="141"/>
      <c r="CU177" s="141"/>
      <c r="CV177" s="141"/>
      <c r="CW177" s="141"/>
      <c r="CX177" s="141"/>
      <c r="CY177" s="141"/>
      <c r="CZ177" s="141"/>
      <c r="DA177" s="141"/>
      <c r="DB177" s="141"/>
      <c r="DC177" s="141"/>
      <c r="DD177" s="141"/>
      <c r="DE177" s="141"/>
      <c r="DF177" s="141"/>
      <c r="DG177" s="141"/>
      <c r="DH177" s="141"/>
      <c r="DI177" s="141"/>
      <c r="DJ177" s="141"/>
      <c r="DK177" s="141"/>
      <c r="DL177" s="141"/>
      <c r="DM177" s="141"/>
      <c r="DN177" s="141"/>
      <c r="DO177" s="141"/>
      <c r="DP177" s="141"/>
      <c r="DQ177" s="141"/>
      <c r="DR177" s="141"/>
      <c r="DS177" s="141"/>
      <c r="DT177" s="141"/>
      <c r="DU177" s="141"/>
      <c r="DV177" s="141"/>
      <c r="DW177" s="141"/>
      <c r="DX177" s="141"/>
      <c r="DY177" s="141"/>
      <c r="DZ177" s="141"/>
      <c r="EA177" s="141"/>
      <c r="EB177" s="141"/>
      <c r="EC177" s="141"/>
      <c r="ED177" s="141"/>
      <c r="EE177" s="141"/>
      <c r="EF177" s="141"/>
      <c r="EG177" s="141"/>
      <c r="EH177" s="141"/>
      <c r="EI177" s="141"/>
      <c r="EJ177" s="141"/>
      <c r="EK177" s="141"/>
      <c r="EL177" s="141"/>
      <c r="EM177" s="141"/>
      <c r="EN177" s="141"/>
      <c r="EO177" s="141"/>
      <c r="EP177" s="141"/>
      <c r="EQ177" s="141"/>
      <c r="ER177" s="141"/>
      <c r="ES177" s="141"/>
      <c r="ET177" s="141"/>
      <c r="EU177" s="141"/>
      <c r="EV177" s="141"/>
      <c r="EW177" s="141"/>
      <c r="EX177" s="141"/>
      <c r="EY177" s="141"/>
      <c r="EZ177" s="141"/>
      <c r="FA177" s="141"/>
      <c r="FB177" s="141"/>
      <c r="FC177" s="141"/>
      <c r="FD177" s="141"/>
      <c r="FE177" s="141"/>
      <c r="FF177" s="141"/>
      <c r="FG177" s="141"/>
      <c r="FH177" s="141"/>
      <c r="FI177" s="141"/>
      <c r="FJ177" s="141"/>
      <c r="FK177" s="141"/>
      <c r="FL177" s="141"/>
      <c r="FM177" s="141"/>
      <c r="FN177" s="141"/>
      <c r="FO177" s="141"/>
      <c r="FP177" s="141"/>
      <c r="FQ177" s="141"/>
      <c r="FR177" s="141"/>
      <c r="FS177" s="141"/>
      <c r="FT177" s="141"/>
      <c r="FU177" s="141"/>
      <c r="FV177" s="141"/>
      <c r="FW177" s="141"/>
      <c r="FX177" s="141"/>
      <c r="FY177" s="141"/>
      <c r="FZ177" s="141"/>
      <c r="GA177" s="141"/>
      <c r="GB177" s="141"/>
      <c r="GC177" s="141"/>
      <c r="GD177" s="141"/>
      <c r="GE177" s="141"/>
      <c r="GF177" s="141"/>
      <c r="GG177" s="141"/>
      <c r="GH177" s="141"/>
      <c r="GI177" s="141"/>
      <c r="GJ177" s="141"/>
      <c r="GK177" s="141"/>
      <c r="GL177" s="141"/>
      <c r="GM177" s="141"/>
      <c r="GN177" s="141"/>
      <c r="GO177" s="141"/>
      <c r="GP177" s="141"/>
      <c r="GQ177" s="141"/>
      <c r="GR177" s="141"/>
      <c r="GS177" s="141"/>
      <c r="GT177" s="141"/>
      <c r="GU177" s="141"/>
      <c r="GV177" s="141"/>
      <c r="GW177" s="141"/>
      <c r="GX177" s="141"/>
      <c r="GY177" s="141"/>
      <c r="GZ177" s="141"/>
      <c r="HA177" s="141"/>
      <c r="HB177" s="141"/>
      <c r="HC177" s="141"/>
      <c r="HD177" s="141"/>
      <c r="HE177" s="141"/>
      <c r="HF177" s="141"/>
      <c r="HG177" s="141"/>
      <c r="HH177" s="141"/>
      <c r="HI177" s="141"/>
      <c r="HJ177" s="141"/>
      <c r="HK177" s="141"/>
      <c r="HL177" s="141"/>
      <c r="HM177" s="141"/>
      <c r="HN177" s="141"/>
      <c r="HO177" s="141"/>
      <c r="HP177" s="141"/>
      <c r="HQ177" s="141"/>
      <c r="HR177" s="141"/>
      <c r="HS177" s="141"/>
      <c r="HT177" s="141"/>
      <c r="HU177" s="141"/>
      <c r="HV177" s="141"/>
      <c r="HW177" s="141"/>
      <c r="HX177" s="141"/>
      <c r="HY177" s="141"/>
      <c r="HZ177" s="141"/>
      <c r="IA177" s="141"/>
      <c r="IB177" s="141"/>
      <c r="IC177" s="141"/>
      <c r="ID177" s="141"/>
      <c r="IE177" s="141"/>
      <c r="IF177" s="141"/>
      <c r="IG177" s="141"/>
      <c r="IH177" s="141"/>
      <c r="II177" s="141"/>
      <c r="IJ177" s="141"/>
      <c r="IK177" s="141"/>
      <c r="IL177" s="141"/>
      <c r="IM177" s="141"/>
      <c r="IN177" s="141"/>
      <c r="IO177" s="141"/>
      <c r="IP177" s="141"/>
      <c r="IQ177" s="141"/>
      <c r="IR177" s="141"/>
      <c r="IS177" s="141"/>
      <c r="IT177" s="141"/>
      <c r="IU177" s="141"/>
      <c r="IV177" s="141"/>
      <c r="IW177" s="141"/>
    </row>
    <row r="178" customFormat="false" ht="12.75" hidden="false" customHeight="false" outlineLevel="0" collapsed="false">
      <c r="A178" s="141"/>
      <c r="B178" s="155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  <c r="BN178" s="141"/>
      <c r="BO178" s="141"/>
      <c r="BP178" s="141"/>
      <c r="BQ178" s="141"/>
      <c r="BR178" s="141"/>
      <c r="BS178" s="141"/>
      <c r="BT178" s="141"/>
      <c r="BU178" s="141"/>
      <c r="BV178" s="141"/>
      <c r="BW178" s="141"/>
      <c r="BX178" s="141"/>
      <c r="BY178" s="141"/>
      <c r="BZ178" s="141"/>
      <c r="CA178" s="141"/>
      <c r="CB178" s="141"/>
      <c r="CC178" s="141"/>
      <c r="CD178" s="141"/>
      <c r="CE178" s="141"/>
      <c r="CF178" s="141"/>
      <c r="CG178" s="141"/>
      <c r="CH178" s="141"/>
      <c r="CI178" s="141"/>
      <c r="CJ178" s="141"/>
      <c r="CK178" s="141"/>
      <c r="CL178" s="141"/>
      <c r="CM178" s="141"/>
      <c r="CN178" s="141"/>
      <c r="CO178" s="141"/>
      <c r="CP178" s="141"/>
      <c r="CQ178" s="141"/>
      <c r="CR178" s="141"/>
      <c r="CS178" s="141"/>
      <c r="CT178" s="141"/>
      <c r="CU178" s="141"/>
      <c r="CV178" s="141"/>
      <c r="CW178" s="141"/>
      <c r="CX178" s="141"/>
      <c r="CY178" s="141"/>
      <c r="CZ178" s="141"/>
      <c r="DA178" s="141"/>
      <c r="DB178" s="141"/>
      <c r="DC178" s="141"/>
      <c r="DD178" s="141"/>
      <c r="DE178" s="141"/>
      <c r="DF178" s="141"/>
      <c r="DG178" s="141"/>
      <c r="DH178" s="141"/>
      <c r="DI178" s="141"/>
      <c r="DJ178" s="141"/>
      <c r="DK178" s="141"/>
      <c r="DL178" s="141"/>
      <c r="DM178" s="141"/>
      <c r="DN178" s="141"/>
      <c r="DO178" s="141"/>
      <c r="DP178" s="141"/>
      <c r="DQ178" s="141"/>
      <c r="DR178" s="141"/>
      <c r="DS178" s="141"/>
      <c r="DT178" s="141"/>
      <c r="DU178" s="141"/>
      <c r="DV178" s="141"/>
      <c r="DW178" s="141"/>
      <c r="DX178" s="141"/>
      <c r="DY178" s="141"/>
      <c r="DZ178" s="141"/>
      <c r="EA178" s="141"/>
      <c r="EB178" s="141"/>
      <c r="EC178" s="141"/>
      <c r="ED178" s="141"/>
      <c r="EE178" s="141"/>
      <c r="EF178" s="141"/>
      <c r="EG178" s="141"/>
      <c r="EH178" s="141"/>
      <c r="EI178" s="141"/>
      <c r="EJ178" s="141"/>
      <c r="EK178" s="141"/>
      <c r="EL178" s="141"/>
      <c r="EM178" s="141"/>
      <c r="EN178" s="141"/>
      <c r="EO178" s="141"/>
      <c r="EP178" s="141"/>
      <c r="EQ178" s="141"/>
      <c r="ER178" s="141"/>
      <c r="ES178" s="141"/>
      <c r="ET178" s="141"/>
      <c r="EU178" s="141"/>
      <c r="EV178" s="141"/>
      <c r="EW178" s="141"/>
      <c r="EX178" s="141"/>
      <c r="EY178" s="141"/>
      <c r="EZ178" s="141"/>
      <c r="FA178" s="141"/>
      <c r="FB178" s="141"/>
      <c r="FC178" s="141"/>
      <c r="FD178" s="141"/>
      <c r="FE178" s="141"/>
      <c r="FF178" s="141"/>
      <c r="FG178" s="141"/>
      <c r="FH178" s="141"/>
      <c r="FI178" s="141"/>
      <c r="FJ178" s="141"/>
      <c r="FK178" s="141"/>
      <c r="FL178" s="141"/>
      <c r="FM178" s="141"/>
      <c r="FN178" s="141"/>
      <c r="FO178" s="141"/>
      <c r="FP178" s="141"/>
      <c r="FQ178" s="141"/>
      <c r="FR178" s="141"/>
      <c r="FS178" s="141"/>
      <c r="FT178" s="141"/>
      <c r="FU178" s="141"/>
      <c r="FV178" s="141"/>
      <c r="FW178" s="141"/>
      <c r="FX178" s="141"/>
      <c r="FY178" s="141"/>
      <c r="FZ178" s="141"/>
      <c r="GA178" s="141"/>
      <c r="GB178" s="141"/>
      <c r="GC178" s="141"/>
      <c r="GD178" s="141"/>
      <c r="GE178" s="141"/>
      <c r="GF178" s="141"/>
      <c r="GG178" s="141"/>
      <c r="GH178" s="141"/>
      <c r="GI178" s="141"/>
      <c r="GJ178" s="141"/>
      <c r="GK178" s="141"/>
      <c r="GL178" s="141"/>
      <c r="GM178" s="141"/>
      <c r="GN178" s="141"/>
      <c r="GO178" s="141"/>
      <c r="GP178" s="141"/>
      <c r="GQ178" s="141"/>
      <c r="GR178" s="141"/>
      <c r="GS178" s="141"/>
      <c r="GT178" s="141"/>
      <c r="GU178" s="141"/>
      <c r="GV178" s="141"/>
      <c r="GW178" s="141"/>
      <c r="GX178" s="141"/>
      <c r="GY178" s="141"/>
      <c r="GZ178" s="141"/>
      <c r="HA178" s="141"/>
      <c r="HB178" s="141"/>
      <c r="HC178" s="141"/>
      <c r="HD178" s="141"/>
      <c r="HE178" s="141"/>
      <c r="HF178" s="141"/>
      <c r="HG178" s="141"/>
      <c r="HH178" s="141"/>
      <c r="HI178" s="141"/>
      <c r="HJ178" s="141"/>
      <c r="HK178" s="141"/>
      <c r="HL178" s="141"/>
      <c r="HM178" s="141"/>
      <c r="HN178" s="141"/>
      <c r="HO178" s="141"/>
      <c r="HP178" s="141"/>
      <c r="HQ178" s="141"/>
      <c r="HR178" s="141"/>
      <c r="HS178" s="141"/>
      <c r="HT178" s="141"/>
      <c r="HU178" s="141"/>
      <c r="HV178" s="141"/>
      <c r="HW178" s="141"/>
      <c r="HX178" s="141"/>
      <c r="HY178" s="141"/>
      <c r="HZ178" s="141"/>
      <c r="IA178" s="141"/>
      <c r="IB178" s="141"/>
      <c r="IC178" s="141"/>
      <c r="ID178" s="141"/>
      <c r="IE178" s="141"/>
      <c r="IF178" s="141"/>
      <c r="IG178" s="141"/>
      <c r="IH178" s="141"/>
      <c r="II178" s="141"/>
      <c r="IJ178" s="141"/>
      <c r="IK178" s="141"/>
      <c r="IL178" s="141"/>
      <c r="IM178" s="141"/>
      <c r="IN178" s="141"/>
      <c r="IO178" s="141"/>
      <c r="IP178" s="141"/>
      <c r="IQ178" s="141"/>
      <c r="IR178" s="141"/>
      <c r="IS178" s="141"/>
      <c r="IT178" s="141"/>
      <c r="IU178" s="141"/>
      <c r="IV178" s="141"/>
      <c r="IW178" s="141"/>
    </row>
    <row r="179" customFormat="false" ht="12.75" hidden="false" customHeight="false" outlineLevel="0" collapsed="false">
      <c r="A179" s="141"/>
      <c r="B179" s="155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  <c r="BN179" s="141"/>
      <c r="BO179" s="141"/>
      <c r="BP179" s="141"/>
      <c r="BQ179" s="141"/>
      <c r="BR179" s="141"/>
      <c r="BS179" s="141"/>
      <c r="BT179" s="141"/>
      <c r="BU179" s="141"/>
      <c r="BV179" s="141"/>
      <c r="BW179" s="141"/>
      <c r="BX179" s="141"/>
      <c r="BY179" s="141"/>
      <c r="BZ179" s="141"/>
      <c r="CA179" s="141"/>
      <c r="CB179" s="141"/>
      <c r="CC179" s="141"/>
      <c r="CD179" s="141"/>
      <c r="CE179" s="141"/>
      <c r="CF179" s="141"/>
      <c r="CG179" s="141"/>
      <c r="CH179" s="141"/>
      <c r="CI179" s="141"/>
      <c r="CJ179" s="141"/>
      <c r="CK179" s="141"/>
      <c r="CL179" s="141"/>
      <c r="CM179" s="141"/>
      <c r="CN179" s="141"/>
      <c r="CO179" s="141"/>
      <c r="CP179" s="141"/>
      <c r="CQ179" s="141"/>
      <c r="CR179" s="141"/>
      <c r="CS179" s="141"/>
      <c r="CT179" s="141"/>
      <c r="CU179" s="141"/>
      <c r="CV179" s="141"/>
      <c r="CW179" s="141"/>
      <c r="CX179" s="141"/>
      <c r="CY179" s="141"/>
      <c r="CZ179" s="141"/>
      <c r="DA179" s="141"/>
      <c r="DB179" s="141"/>
      <c r="DC179" s="141"/>
      <c r="DD179" s="141"/>
      <c r="DE179" s="141"/>
      <c r="DF179" s="141"/>
      <c r="DG179" s="141"/>
      <c r="DH179" s="141"/>
      <c r="DI179" s="141"/>
      <c r="DJ179" s="141"/>
      <c r="DK179" s="141"/>
      <c r="DL179" s="141"/>
      <c r="DM179" s="141"/>
      <c r="DN179" s="141"/>
      <c r="DO179" s="141"/>
      <c r="DP179" s="141"/>
      <c r="DQ179" s="141"/>
      <c r="DR179" s="141"/>
      <c r="DS179" s="141"/>
      <c r="DT179" s="141"/>
      <c r="DU179" s="141"/>
      <c r="DV179" s="141"/>
      <c r="DW179" s="141"/>
      <c r="DX179" s="141"/>
      <c r="DY179" s="141"/>
      <c r="DZ179" s="141"/>
      <c r="EA179" s="141"/>
      <c r="EB179" s="141"/>
      <c r="EC179" s="141"/>
      <c r="ED179" s="141"/>
      <c r="EE179" s="141"/>
      <c r="EF179" s="141"/>
      <c r="EG179" s="141"/>
      <c r="EH179" s="141"/>
      <c r="EI179" s="141"/>
      <c r="EJ179" s="141"/>
      <c r="EK179" s="141"/>
      <c r="EL179" s="141"/>
      <c r="EM179" s="141"/>
      <c r="EN179" s="141"/>
      <c r="EO179" s="141"/>
      <c r="EP179" s="141"/>
      <c r="EQ179" s="141"/>
      <c r="ER179" s="141"/>
      <c r="ES179" s="141"/>
      <c r="ET179" s="141"/>
      <c r="EU179" s="141"/>
      <c r="EV179" s="141"/>
      <c r="EW179" s="141"/>
      <c r="EX179" s="141"/>
      <c r="EY179" s="141"/>
      <c r="EZ179" s="141"/>
      <c r="FA179" s="141"/>
      <c r="FB179" s="141"/>
      <c r="FC179" s="141"/>
      <c r="FD179" s="141"/>
      <c r="FE179" s="141"/>
      <c r="FF179" s="141"/>
      <c r="FG179" s="141"/>
      <c r="FH179" s="141"/>
      <c r="FI179" s="141"/>
      <c r="FJ179" s="141"/>
      <c r="FK179" s="141"/>
      <c r="FL179" s="141"/>
      <c r="FM179" s="141"/>
      <c r="FN179" s="141"/>
      <c r="FO179" s="141"/>
      <c r="FP179" s="141"/>
      <c r="FQ179" s="141"/>
      <c r="FR179" s="141"/>
      <c r="FS179" s="141"/>
      <c r="FT179" s="141"/>
      <c r="FU179" s="141"/>
      <c r="FV179" s="141"/>
      <c r="FW179" s="141"/>
      <c r="FX179" s="141"/>
      <c r="FY179" s="141"/>
      <c r="FZ179" s="141"/>
      <c r="GA179" s="141"/>
      <c r="GB179" s="141"/>
      <c r="GC179" s="141"/>
      <c r="GD179" s="141"/>
      <c r="GE179" s="141"/>
      <c r="GF179" s="141"/>
      <c r="GG179" s="141"/>
      <c r="GH179" s="141"/>
      <c r="GI179" s="141"/>
      <c r="GJ179" s="141"/>
      <c r="GK179" s="141"/>
      <c r="GL179" s="141"/>
      <c r="GM179" s="141"/>
      <c r="GN179" s="141"/>
      <c r="GO179" s="141"/>
      <c r="GP179" s="141"/>
      <c r="GQ179" s="141"/>
      <c r="GR179" s="141"/>
      <c r="GS179" s="141"/>
      <c r="GT179" s="141"/>
      <c r="GU179" s="141"/>
      <c r="GV179" s="141"/>
      <c r="GW179" s="141"/>
      <c r="GX179" s="141"/>
      <c r="GY179" s="141"/>
      <c r="GZ179" s="141"/>
      <c r="HA179" s="141"/>
      <c r="HB179" s="141"/>
      <c r="HC179" s="141"/>
      <c r="HD179" s="141"/>
      <c r="HE179" s="141"/>
      <c r="HF179" s="141"/>
      <c r="HG179" s="141"/>
      <c r="HH179" s="141"/>
      <c r="HI179" s="141"/>
      <c r="HJ179" s="141"/>
      <c r="HK179" s="141"/>
      <c r="HL179" s="141"/>
      <c r="HM179" s="141"/>
      <c r="HN179" s="141"/>
      <c r="HO179" s="141"/>
      <c r="HP179" s="141"/>
      <c r="HQ179" s="141"/>
      <c r="HR179" s="141"/>
      <c r="HS179" s="141"/>
      <c r="HT179" s="141"/>
      <c r="HU179" s="141"/>
      <c r="HV179" s="141"/>
      <c r="HW179" s="141"/>
      <c r="HX179" s="141"/>
      <c r="HY179" s="141"/>
      <c r="HZ179" s="141"/>
      <c r="IA179" s="141"/>
      <c r="IB179" s="141"/>
      <c r="IC179" s="141"/>
      <c r="ID179" s="141"/>
      <c r="IE179" s="141"/>
      <c r="IF179" s="141"/>
      <c r="IG179" s="141"/>
      <c r="IH179" s="141"/>
      <c r="II179" s="141"/>
      <c r="IJ179" s="141"/>
      <c r="IK179" s="141"/>
      <c r="IL179" s="141"/>
      <c r="IM179" s="141"/>
      <c r="IN179" s="141"/>
      <c r="IO179" s="141"/>
      <c r="IP179" s="141"/>
      <c r="IQ179" s="141"/>
      <c r="IR179" s="141"/>
      <c r="IS179" s="141"/>
      <c r="IT179" s="141"/>
      <c r="IU179" s="141"/>
      <c r="IV179" s="141"/>
      <c r="IW179" s="141"/>
    </row>
    <row r="180" customFormat="false" ht="12.75" hidden="false" customHeight="false" outlineLevel="0" collapsed="false">
      <c r="A180" s="141"/>
      <c r="B180" s="155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  <c r="BK180" s="141"/>
      <c r="BL180" s="141"/>
      <c r="BM180" s="141"/>
      <c r="BN180" s="141"/>
      <c r="BO180" s="141"/>
      <c r="BP180" s="141"/>
      <c r="BQ180" s="141"/>
      <c r="BR180" s="141"/>
      <c r="BS180" s="141"/>
      <c r="BT180" s="141"/>
      <c r="BU180" s="141"/>
      <c r="BV180" s="141"/>
      <c r="BW180" s="141"/>
      <c r="BX180" s="141"/>
      <c r="BY180" s="141"/>
      <c r="BZ180" s="141"/>
      <c r="CA180" s="141"/>
      <c r="CB180" s="141"/>
      <c r="CC180" s="141"/>
      <c r="CD180" s="141"/>
      <c r="CE180" s="141"/>
      <c r="CF180" s="141"/>
      <c r="CG180" s="141"/>
      <c r="CH180" s="141"/>
      <c r="CI180" s="141"/>
      <c r="CJ180" s="141"/>
      <c r="CK180" s="141"/>
      <c r="CL180" s="141"/>
      <c r="CM180" s="141"/>
      <c r="CN180" s="141"/>
      <c r="CO180" s="141"/>
      <c r="CP180" s="141"/>
      <c r="CQ180" s="141"/>
      <c r="CR180" s="141"/>
      <c r="CS180" s="141"/>
      <c r="CT180" s="141"/>
      <c r="CU180" s="141"/>
      <c r="CV180" s="141"/>
      <c r="CW180" s="141"/>
      <c r="CX180" s="141"/>
      <c r="CY180" s="141"/>
      <c r="CZ180" s="141"/>
      <c r="DA180" s="141"/>
      <c r="DB180" s="141"/>
      <c r="DC180" s="141"/>
      <c r="DD180" s="141"/>
      <c r="DE180" s="141"/>
      <c r="DF180" s="141"/>
      <c r="DG180" s="141"/>
      <c r="DH180" s="141"/>
      <c r="DI180" s="141"/>
      <c r="DJ180" s="141"/>
      <c r="DK180" s="141"/>
      <c r="DL180" s="141"/>
      <c r="DM180" s="141"/>
      <c r="DN180" s="141"/>
      <c r="DO180" s="141"/>
      <c r="DP180" s="141"/>
      <c r="DQ180" s="141"/>
      <c r="DR180" s="141"/>
      <c r="DS180" s="141"/>
      <c r="DT180" s="141"/>
      <c r="DU180" s="141"/>
      <c r="DV180" s="141"/>
      <c r="DW180" s="141"/>
      <c r="DX180" s="141"/>
      <c r="DY180" s="141"/>
      <c r="DZ180" s="141"/>
      <c r="EA180" s="141"/>
      <c r="EB180" s="141"/>
      <c r="EC180" s="141"/>
      <c r="ED180" s="141"/>
      <c r="EE180" s="141"/>
      <c r="EF180" s="141"/>
      <c r="EG180" s="141"/>
      <c r="EH180" s="141"/>
      <c r="EI180" s="141"/>
      <c r="EJ180" s="141"/>
      <c r="EK180" s="141"/>
      <c r="EL180" s="141"/>
      <c r="EM180" s="141"/>
      <c r="EN180" s="141"/>
      <c r="EO180" s="141"/>
      <c r="EP180" s="141"/>
      <c r="EQ180" s="141"/>
      <c r="ER180" s="141"/>
      <c r="ES180" s="141"/>
      <c r="ET180" s="141"/>
      <c r="EU180" s="141"/>
      <c r="EV180" s="141"/>
      <c r="EW180" s="141"/>
      <c r="EX180" s="141"/>
      <c r="EY180" s="141"/>
      <c r="EZ180" s="141"/>
      <c r="FA180" s="141"/>
      <c r="FB180" s="141"/>
      <c r="FC180" s="141"/>
      <c r="FD180" s="141"/>
      <c r="FE180" s="141"/>
      <c r="FF180" s="141"/>
      <c r="FG180" s="141"/>
      <c r="FH180" s="141"/>
      <c r="FI180" s="141"/>
      <c r="FJ180" s="141"/>
      <c r="FK180" s="141"/>
      <c r="FL180" s="141"/>
      <c r="FM180" s="141"/>
      <c r="FN180" s="141"/>
      <c r="FO180" s="141"/>
      <c r="FP180" s="141"/>
      <c r="FQ180" s="141"/>
      <c r="FR180" s="141"/>
      <c r="FS180" s="141"/>
      <c r="FT180" s="141"/>
      <c r="FU180" s="141"/>
      <c r="FV180" s="141"/>
      <c r="FW180" s="141"/>
      <c r="FX180" s="141"/>
      <c r="FY180" s="141"/>
      <c r="FZ180" s="141"/>
      <c r="GA180" s="141"/>
      <c r="GB180" s="141"/>
      <c r="GC180" s="141"/>
      <c r="GD180" s="141"/>
      <c r="GE180" s="141"/>
      <c r="GF180" s="141"/>
      <c r="GG180" s="141"/>
      <c r="GH180" s="141"/>
      <c r="GI180" s="141"/>
      <c r="GJ180" s="141"/>
      <c r="GK180" s="141"/>
      <c r="GL180" s="141"/>
      <c r="GM180" s="141"/>
      <c r="GN180" s="141"/>
      <c r="GO180" s="141"/>
      <c r="GP180" s="141"/>
      <c r="GQ180" s="141"/>
      <c r="GR180" s="141"/>
      <c r="GS180" s="141"/>
      <c r="GT180" s="141"/>
      <c r="GU180" s="141"/>
      <c r="GV180" s="141"/>
      <c r="GW180" s="141"/>
      <c r="GX180" s="141"/>
      <c r="GY180" s="141"/>
      <c r="GZ180" s="141"/>
      <c r="HA180" s="141"/>
      <c r="HB180" s="141"/>
      <c r="HC180" s="141"/>
      <c r="HD180" s="141"/>
      <c r="HE180" s="141"/>
      <c r="HF180" s="141"/>
      <c r="HG180" s="141"/>
      <c r="HH180" s="141"/>
      <c r="HI180" s="141"/>
      <c r="HJ180" s="141"/>
      <c r="HK180" s="141"/>
      <c r="HL180" s="141"/>
      <c r="HM180" s="141"/>
      <c r="HN180" s="141"/>
      <c r="HO180" s="141"/>
      <c r="HP180" s="141"/>
      <c r="HQ180" s="141"/>
      <c r="HR180" s="141"/>
      <c r="HS180" s="141"/>
      <c r="HT180" s="141"/>
      <c r="HU180" s="141"/>
      <c r="HV180" s="141"/>
      <c r="HW180" s="141"/>
      <c r="HX180" s="141"/>
      <c r="HY180" s="141"/>
      <c r="HZ180" s="141"/>
      <c r="IA180" s="141"/>
      <c r="IB180" s="141"/>
      <c r="IC180" s="141"/>
      <c r="ID180" s="141"/>
      <c r="IE180" s="141"/>
      <c r="IF180" s="141"/>
      <c r="IG180" s="141"/>
      <c r="IH180" s="141"/>
      <c r="II180" s="141"/>
      <c r="IJ180" s="141"/>
      <c r="IK180" s="141"/>
      <c r="IL180" s="141"/>
      <c r="IM180" s="141"/>
      <c r="IN180" s="141"/>
      <c r="IO180" s="141"/>
      <c r="IP180" s="141"/>
      <c r="IQ180" s="141"/>
      <c r="IR180" s="141"/>
      <c r="IS180" s="141"/>
      <c r="IT180" s="141"/>
      <c r="IU180" s="141"/>
      <c r="IV180" s="141"/>
      <c r="IW180" s="141"/>
    </row>
    <row r="181" customFormat="false" ht="12.75" hidden="false" customHeight="false" outlineLevel="0" collapsed="false">
      <c r="A181" s="141"/>
      <c r="B181" s="155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141"/>
      <c r="CS181" s="141"/>
      <c r="CT181" s="141"/>
      <c r="CU181" s="141"/>
      <c r="CV181" s="141"/>
      <c r="CW181" s="141"/>
      <c r="CX181" s="141"/>
      <c r="CY181" s="141"/>
      <c r="CZ181" s="141"/>
      <c r="DA181" s="141"/>
      <c r="DB181" s="141"/>
      <c r="DC181" s="141"/>
      <c r="DD181" s="141"/>
      <c r="DE181" s="141"/>
      <c r="DF181" s="141"/>
      <c r="DG181" s="141"/>
      <c r="DH181" s="141"/>
      <c r="DI181" s="141"/>
      <c r="DJ181" s="141"/>
      <c r="DK181" s="141"/>
      <c r="DL181" s="141"/>
      <c r="DM181" s="141"/>
      <c r="DN181" s="141"/>
      <c r="DO181" s="141"/>
      <c r="DP181" s="141"/>
      <c r="DQ181" s="141"/>
      <c r="DR181" s="141"/>
      <c r="DS181" s="141"/>
      <c r="DT181" s="141"/>
      <c r="DU181" s="141"/>
      <c r="DV181" s="141"/>
      <c r="DW181" s="141"/>
      <c r="DX181" s="141"/>
      <c r="DY181" s="141"/>
      <c r="DZ181" s="141"/>
      <c r="EA181" s="141"/>
      <c r="EB181" s="141"/>
      <c r="EC181" s="141"/>
      <c r="ED181" s="141"/>
      <c r="EE181" s="141"/>
      <c r="EF181" s="141"/>
      <c r="EG181" s="141"/>
      <c r="EH181" s="141"/>
      <c r="EI181" s="141"/>
      <c r="EJ181" s="141"/>
      <c r="EK181" s="141"/>
      <c r="EL181" s="141"/>
      <c r="EM181" s="141"/>
      <c r="EN181" s="141"/>
      <c r="EO181" s="141"/>
      <c r="EP181" s="141"/>
      <c r="EQ181" s="141"/>
      <c r="ER181" s="141"/>
      <c r="ES181" s="141"/>
      <c r="ET181" s="141"/>
      <c r="EU181" s="141"/>
      <c r="EV181" s="141"/>
      <c r="EW181" s="141"/>
      <c r="EX181" s="141"/>
      <c r="EY181" s="141"/>
      <c r="EZ181" s="141"/>
      <c r="FA181" s="141"/>
      <c r="FB181" s="141"/>
      <c r="FC181" s="141"/>
      <c r="FD181" s="141"/>
      <c r="FE181" s="141"/>
      <c r="FF181" s="141"/>
      <c r="FG181" s="141"/>
      <c r="FH181" s="141"/>
      <c r="FI181" s="141"/>
      <c r="FJ181" s="141"/>
      <c r="FK181" s="141"/>
      <c r="FL181" s="141"/>
      <c r="FM181" s="141"/>
      <c r="FN181" s="141"/>
      <c r="FO181" s="141"/>
      <c r="FP181" s="141"/>
      <c r="FQ181" s="141"/>
      <c r="FR181" s="141"/>
      <c r="FS181" s="141"/>
      <c r="FT181" s="141"/>
      <c r="FU181" s="141"/>
      <c r="FV181" s="141"/>
      <c r="FW181" s="141"/>
      <c r="FX181" s="141"/>
      <c r="FY181" s="141"/>
      <c r="FZ181" s="141"/>
      <c r="GA181" s="141"/>
      <c r="GB181" s="141"/>
      <c r="GC181" s="141"/>
      <c r="GD181" s="141"/>
      <c r="GE181" s="141"/>
      <c r="GF181" s="141"/>
      <c r="GG181" s="141"/>
      <c r="GH181" s="141"/>
      <c r="GI181" s="141"/>
      <c r="GJ181" s="141"/>
      <c r="GK181" s="141"/>
      <c r="GL181" s="141"/>
      <c r="GM181" s="141"/>
      <c r="GN181" s="141"/>
      <c r="GO181" s="141"/>
      <c r="GP181" s="141"/>
      <c r="GQ181" s="141"/>
      <c r="GR181" s="141"/>
      <c r="GS181" s="141"/>
      <c r="GT181" s="141"/>
      <c r="GU181" s="141"/>
      <c r="GV181" s="141"/>
      <c r="GW181" s="141"/>
      <c r="GX181" s="141"/>
      <c r="GY181" s="141"/>
      <c r="GZ181" s="141"/>
      <c r="HA181" s="141"/>
      <c r="HB181" s="141"/>
      <c r="HC181" s="141"/>
      <c r="HD181" s="141"/>
      <c r="HE181" s="141"/>
      <c r="HF181" s="141"/>
      <c r="HG181" s="141"/>
      <c r="HH181" s="141"/>
      <c r="HI181" s="141"/>
      <c r="HJ181" s="141"/>
      <c r="HK181" s="141"/>
      <c r="HL181" s="141"/>
      <c r="HM181" s="141"/>
      <c r="HN181" s="141"/>
      <c r="HO181" s="141"/>
      <c r="HP181" s="141"/>
      <c r="HQ181" s="141"/>
      <c r="HR181" s="141"/>
      <c r="HS181" s="141"/>
      <c r="HT181" s="141"/>
      <c r="HU181" s="141"/>
      <c r="HV181" s="141"/>
      <c r="HW181" s="141"/>
      <c r="HX181" s="141"/>
      <c r="HY181" s="141"/>
      <c r="HZ181" s="141"/>
      <c r="IA181" s="141"/>
      <c r="IB181" s="141"/>
      <c r="IC181" s="141"/>
      <c r="ID181" s="141"/>
      <c r="IE181" s="141"/>
      <c r="IF181" s="141"/>
      <c r="IG181" s="141"/>
      <c r="IH181" s="141"/>
      <c r="II181" s="141"/>
      <c r="IJ181" s="141"/>
      <c r="IK181" s="141"/>
      <c r="IL181" s="141"/>
      <c r="IM181" s="141"/>
      <c r="IN181" s="141"/>
      <c r="IO181" s="141"/>
      <c r="IP181" s="141"/>
      <c r="IQ181" s="141"/>
      <c r="IR181" s="141"/>
      <c r="IS181" s="141"/>
      <c r="IT181" s="141"/>
      <c r="IU181" s="141"/>
      <c r="IV181" s="141"/>
      <c r="IW181" s="141"/>
    </row>
    <row r="182" customFormat="false" ht="12.75" hidden="false" customHeight="false" outlineLevel="0" collapsed="false">
      <c r="A182" s="141"/>
      <c r="B182" s="155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  <c r="BN182" s="141"/>
      <c r="BO182" s="141"/>
      <c r="BP182" s="141"/>
      <c r="BQ182" s="141"/>
      <c r="BR182" s="141"/>
      <c r="BS182" s="141"/>
      <c r="BT182" s="141"/>
      <c r="BU182" s="141"/>
      <c r="BV182" s="141"/>
      <c r="BW182" s="141"/>
      <c r="BX182" s="141"/>
      <c r="BY182" s="141"/>
      <c r="BZ182" s="141"/>
      <c r="CA182" s="141"/>
      <c r="CB182" s="141"/>
      <c r="CC182" s="141"/>
      <c r="CD182" s="141"/>
      <c r="CE182" s="141"/>
      <c r="CF182" s="141"/>
      <c r="CG182" s="141"/>
      <c r="CH182" s="141"/>
      <c r="CI182" s="141"/>
      <c r="CJ182" s="141"/>
      <c r="CK182" s="141"/>
      <c r="CL182" s="141"/>
      <c r="CM182" s="141"/>
      <c r="CN182" s="141"/>
      <c r="CO182" s="141"/>
      <c r="CP182" s="141"/>
      <c r="CQ182" s="141"/>
      <c r="CR182" s="141"/>
      <c r="CS182" s="141"/>
      <c r="CT182" s="141"/>
      <c r="CU182" s="141"/>
      <c r="CV182" s="141"/>
      <c r="CW182" s="141"/>
      <c r="CX182" s="141"/>
      <c r="CY182" s="141"/>
      <c r="CZ182" s="141"/>
      <c r="DA182" s="141"/>
      <c r="DB182" s="141"/>
      <c r="DC182" s="141"/>
      <c r="DD182" s="141"/>
      <c r="DE182" s="141"/>
      <c r="DF182" s="141"/>
      <c r="DG182" s="141"/>
      <c r="DH182" s="141"/>
      <c r="DI182" s="141"/>
      <c r="DJ182" s="141"/>
      <c r="DK182" s="141"/>
      <c r="DL182" s="141"/>
      <c r="DM182" s="141"/>
      <c r="DN182" s="141"/>
      <c r="DO182" s="141"/>
      <c r="DP182" s="141"/>
      <c r="DQ182" s="141"/>
      <c r="DR182" s="141"/>
      <c r="DS182" s="141"/>
      <c r="DT182" s="141"/>
      <c r="DU182" s="141"/>
      <c r="DV182" s="141"/>
      <c r="DW182" s="141"/>
      <c r="DX182" s="141"/>
      <c r="DY182" s="141"/>
      <c r="DZ182" s="141"/>
      <c r="EA182" s="141"/>
      <c r="EB182" s="141"/>
      <c r="EC182" s="141"/>
      <c r="ED182" s="141"/>
      <c r="EE182" s="141"/>
      <c r="EF182" s="141"/>
      <c r="EG182" s="141"/>
      <c r="EH182" s="141"/>
      <c r="EI182" s="141"/>
      <c r="EJ182" s="141"/>
      <c r="EK182" s="141"/>
      <c r="EL182" s="141"/>
      <c r="EM182" s="141"/>
      <c r="EN182" s="141"/>
      <c r="EO182" s="141"/>
      <c r="EP182" s="141"/>
      <c r="EQ182" s="141"/>
      <c r="ER182" s="141"/>
      <c r="ES182" s="141"/>
      <c r="ET182" s="141"/>
      <c r="EU182" s="141"/>
      <c r="EV182" s="141"/>
      <c r="EW182" s="141"/>
      <c r="EX182" s="141"/>
      <c r="EY182" s="141"/>
      <c r="EZ182" s="141"/>
      <c r="FA182" s="141"/>
      <c r="FB182" s="141"/>
      <c r="FC182" s="141"/>
      <c r="FD182" s="141"/>
      <c r="FE182" s="141"/>
      <c r="FF182" s="141"/>
      <c r="FG182" s="141"/>
      <c r="FH182" s="141"/>
      <c r="FI182" s="141"/>
      <c r="FJ182" s="141"/>
      <c r="FK182" s="141"/>
      <c r="FL182" s="141"/>
      <c r="FM182" s="141"/>
      <c r="FN182" s="141"/>
      <c r="FO182" s="141"/>
      <c r="FP182" s="141"/>
      <c r="FQ182" s="141"/>
      <c r="FR182" s="141"/>
      <c r="FS182" s="141"/>
      <c r="FT182" s="141"/>
      <c r="FU182" s="141"/>
      <c r="FV182" s="141"/>
      <c r="FW182" s="141"/>
      <c r="FX182" s="141"/>
      <c r="FY182" s="141"/>
      <c r="FZ182" s="141"/>
      <c r="GA182" s="141"/>
      <c r="GB182" s="141"/>
      <c r="GC182" s="141"/>
      <c r="GD182" s="141"/>
      <c r="GE182" s="141"/>
      <c r="GF182" s="141"/>
      <c r="GG182" s="141"/>
      <c r="GH182" s="141"/>
      <c r="GI182" s="141"/>
      <c r="GJ182" s="141"/>
      <c r="GK182" s="141"/>
      <c r="GL182" s="141"/>
      <c r="GM182" s="141"/>
      <c r="GN182" s="141"/>
      <c r="GO182" s="141"/>
      <c r="GP182" s="141"/>
      <c r="GQ182" s="141"/>
      <c r="GR182" s="141"/>
      <c r="GS182" s="141"/>
      <c r="GT182" s="141"/>
      <c r="GU182" s="141"/>
      <c r="GV182" s="141"/>
      <c r="GW182" s="141"/>
      <c r="GX182" s="141"/>
      <c r="GY182" s="141"/>
      <c r="GZ182" s="141"/>
      <c r="HA182" s="141"/>
      <c r="HB182" s="141"/>
      <c r="HC182" s="141"/>
      <c r="HD182" s="141"/>
      <c r="HE182" s="141"/>
      <c r="HF182" s="141"/>
      <c r="HG182" s="141"/>
      <c r="HH182" s="141"/>
      <c r="HI182" s="141"/>
      <c r="HJ182" s="141"/>
      <c r="HK182" s="141"/>
      <c r="HL182" s="141"/>
      <c r="HM182" s="141"/>
      <c r="HN182" s="141"/>
      <c r="HO182" s="141"/>
      <c r="HP182" s="141"/>
      <c r="HQ182" s="141"/>
      <c r="HR182" s="141"/>
      <c r="HS182" s="141"/>
      <c r="HT182" s="141"/>
      <c r="HU182" s="141"/>
      <c r="HV182" s="141"/>
      <c r="HW182" s="141"/>
      <c r="HX182" s="141"/>
      <c r="HY182" s="141"/>
      <c r="HZ182" s="141"/>
      <c r="IA182" s="141"/>
      <c r="IB182" s="141"/>
      <c r="IC182" s="141"/>
      <c r="ID182" s="141"/>
      <c r="IE182" s="141"/>
      <c r="IF182" s="141"/>
      <c r="IG182" s="141"/>
      <c r="IH182" s="141"/>
      <c r="II182" s="141"/>
      <c r="IJ182" s="141"/>
      <c r="IK182" s="141"/>
      <c r="IL182" s="141"/>
      <c r="IM182" s="141"/>
      <c r="IN182" s="141"/>
      <c r="IO182" s="141"/>
      <c r="IP182" s="141"/>
      <c r="IQ182" s="141"/>
      <c r="IR182" s="141"/>
      <c r="IS182" s="141"/>
      <c r="IT182" s="141"/>
      <c r="IU182" s="141"/>
      <c r="IV182" s="141"/>
      <c r="IW182" s="141"/>
    </row>
    <row r="183" customFormat="false" ht="12.75" hidden="false" customHeight="false" outlineLevel="0" collapsed="false">
      <c r="A183" s="141"/>
      <c r="B183" s="155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141"/>
      <c r="CS183" s="141"/>
      <c r="CT183" s="141"/>
      <c r="CU183" s="141"/>
      <c r="CV183" s="141"/>
      <c r="CW183" s="141"/>
      <c r="CX183" s="141"/>
      <c r="CY183" s="141"/>
      <c r="CZ183" s="141"/>
      <c r="DA183" s="141"/>
      <c r="DB183" s="141"/>
      <c r="DC183" s="141"/>
      <c r="DD183" s="141"/>
      <c r="DE183" s="141"/>
      <c r="DF183" s="141"/>
      <c r="DG183" s="141"/>
      <c r="DH183" s="141"/>
      <c r="DI183" s="141"/>
      <c r="DJ183" s="141"/>
      <c r="DK183" s="141"/>
      <c r="DL183" s="141"/>
      <c r="DM183" s="141"/>
      <c r="DN183" s="141"/>
      <c r="DO183" s="141"/>
      <c r="DP183" s="141"/>
      <c r="DQ183" s="141"/>
      <c r="DR183" s="141"/>
      <c r="DS183" s="141"/>
      <c r="DT183" s="141"/>
      <c r="DU183" s="141"/>
      <c r="DV183" s="141"/>
      <c r="DW183" s="141"/>
      <c r="DX183" s="141"/>
      <c r="DY183" s="141"/>
      <c r="DZ183" s="141"/>
      <c r="EA183" s="141"/>
      <c r="EB183" s="141"/>
      <c r="EC183" s="141"/>
      <c r="ED183" s="141"/>
      <c r="EE183" s="141"/>
      <c r="EF183" s="141"/>
      <c r="EG183" s="141"/>
      <c r="EH183" s="141"/>
      <c r="EI183" s="141"/>
      <c r="EJ183" s="141"/>
      <c r="EK183" s="141"/>
      <c r="EL183" s="141"/>
      <c r="EM183" s="141"/>
      <c r="EN183" s="141"/>
      <c r="EO183" s="141"/>
      <c r="EP183" s="141"/>
      <c r="EQ183" s="141"/>
      <c r="ER183" s="141"/>
      <c r="ES183" s="141"/>
      <c r="ET183" s="141"/>
      <c r="EU183" s="141"/>
      <c r="EV183" s="141"/>
      <c r="EW183" s="141"/>
      <c r="EX183" s="141"/>
      <c r="EY183" s="141"/>
      <c r="EZ183" s="141"/>
      <c r="FA183" s="141"/>
      <c r="FB183" s="141"/>
      <c r="FC183" s="141"/>
      <c r="FD183" s="141"/>
      <c r="FE183" s="141"/>
      <c r="FF183" s="141"/>
      <c r="FG183" s="141"/>
      <c r="FH183" s="141"/>
      <c r="FI183" s="141"/>
      <c r="FJ183" s="141"/>
      <c r="FK183" s="141"/>
      <c r="FL183" s="141"/>
      <c r="FM183" s="141"/>
      <c r="FN183" s="141"/>
      <c r="FO183" s="141"/>
      <c r="FP183" s="141"/>
      <c r="FQ183" s="141"/>
      <c r="FR183" s="141"/>
      <c r="FS183" s="141"/>
      <c r="FT183" s="141"/>
      <c r="FU183" s="141"/>
      <c r="FV183" s="141"/>
      <c r="FW183" s="141"/>
      <c r="FX183" s="141"/>
      <c r="FY183" s="141"/>
      <c r="FZ183" s="141"/>
      <c r="GA183" s="141"/>
      <c r="GB183" s="141"/>
      <c r="GC183" s="141"/>
      <c r="GD183" s="141"/>
      <c r="GE183" s="141"/>
      <c r="GF183" s="141"/>
      <c r="GG183" s="141"/>
      <c r="GH183" s="141"/>
      <c r="GI183" s="141"/>
      <c r="GJ183" s="141"/>
      <c r="GK183" s="141"/>
      <c r="GL183" s="141"/>
      <c r="GM183" s="141"/>
      <c r="GN183" s="141"/>
      <c r="GO183" s="141"/>
      <c r="GP183" s="141"/>
      <c r="GQ183" s="141"/>
      <c r="GR183" s="141"/>
      <c r="GS183" s="141"/>
      <c r="GT183" s="141"/>
      <c r="GU183" s="141"/>
      <c r="GV183" s="141"/>
      <c r="GW183" s="141"/>
      <c r="GX183" s="141"/>
      <c r="GY183" s="141"/>
      <c r="GZ183" s="141"/>
      <c r="HA183" s="141"/>
      <c r="HB183" s="141"/>
      <c r="HC183" s="141"/>
      <c r="HD183" s="141"/>
      <c r="HE183" s="141"/>
      <c r="HF183" s="141"/>
      <c r="HG183" s="141"/>
      <c r="HH183" s="141"/>
      <c r="HI183" s="141"/>
      <c r="HJ183" s="141"/>
      <c r="HK183" s="141"/>
      <c r="HL183" s="141"/>
      <c r="HM183" s="141"/>
      <c r="HN183" s="141"/>
      <c r="HO183" s="141"/>
      <c r="HP183" s="141"/>
      <c r="HQ183" s="141"/>
      <c r="HR183" s="141"/>
      <c r="HS183" s="141"/>
      <c r="HT183" s="141"/>
      <c r="HU183" s="141"/>
      <c r="HV183" s="141"/>
      <c r="HW183" s="141"/>
      <c r="HX183" s="141"/>
      <c r="HY183" s="141"/>
      <c r="HZ183" s="141"/>
      <c r="IA183" s="141"/>
      <c r="IB183" s="141"/>
      <c r="IC183" s="141"/>
      <c r="ID183" s="141"/>
      <c r="IE183" s="141"/>
      <c r="IF183" s="141"/>
      <c r="IG183" s="141"/>
      <c r="IH183" s="141"/>
      <c r="II183" s="141"/>
      <c r="IJ183" s="141"/>
      <c r="IK183" s="141"/>
      <c r="IL183" s="141"/>
      <c r="IM183" s="141"/>
      <c r="IN183" s="141"/>
      <c r="IO183" s="141"/>
      <c r="IP183" s="141"/>
      <c r="IQ183" s="141"/>
      <c r="IR183" s="141"/>
      <c r="IS183" s="141"/>
      <c r="IT183" s="141"/>
      <c r="IU183" s="141"/>
      <c r="IV183" s="141"/>
      <c r="IW183" s="141"/>
    </row>
    <row r="184" customFormat="false" ht="12.75" hidden="false" customHeight="false" outlineLevel="0" collapsed="false">
      <c r="A184" s="141"/>
      <c r="B184" s="155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141"/>
      <c r="CS184" s="141"/>
      <c r="CT184" s="141"/>
      <c r="CU184" s="141"/>
      <c r="CV184" s="141"/>
      <c r="CW184" s="141"/>
      <c r="CX184" s="141"/>
      <c r="CY184" s="141"/>
      <c r="CZ184" s="141"/>
      <c r="DA184" s="141"/>
      <c r="DB184" s="141"/>
      <c r="DC184" s="141"/>
      <c r="DD184" s="141"/>
      <c r="DE184" s="141"/>
      <c r="DF184" s="141"/>
      <c r="DG184" s="141"/>
      <c r="DH184" s="141"/>
      <c r="DI184" s="141"/>
      <c r="DJ184" s="141"/>
      <c r="DK184" s="141"/>
      <c r="DL184" s="141"/>
      <c r="DM184" s="141"/>
      <c r="DN184" s="141"/>
      <c r="DO184" s="141"/>
      <c r="DP184" s="141"/>
      <c r="DQ184" s="141"/>
      <c r="DR184" s="141"/>
      <c r="DS184" s="141"/>
      <c r="DT184" s="141"/>
      <c r="DU184" s="141"/>
      <c r="DV184" s="141"/>
      <c r="DW184" s="141"/>
      <c r="DX184" s="141"/>
      <c r="DY184" s="141"/>
      <c r="DZ184" s="141"/>
      <c r="EA184" s="141"/>
      <c r="EB184" s="141"/>
      <c r="EC184" s="141"/>
      <c r="ED184" s="141"/>
      <c r="EE184" s="141"/>
      <c r="EF184" s="141"/>
      <c r="EG184" s="141"/>
      <c r="EH184" s="141"/>
      <c r="EI184" s="141"/>
      <c r="EJ184" s="141"/>
      <c r="EK184" s="141"/>
      <c r="EL184" s="141"/>
      <c r="EM184" s="141"/>
      <c r="EN184" s="141"/>
      <c r="EO184" s="141"/>
      <c r="EP184" s="141"/>
      <c r="EQ184" s="141"/>
      <c r="ER184" s="141"/>
      <c r="ES184" s="141"/>
      <c r="ET184" s="141"/>
      <c r="EU184" s="141"/>
      <c r="EV184" s="141"/>
      <c r="EW184" s="141"/>
      <c r="EX184" s="141"/>
      <c r="EY184" s="141"/>
      <c r="EZ184" s="141"/>
      <c r="FA184" s="141"/>
      <c r="FB184" s="141"/>
      <c r="FC184" s="141"/>
      <c r="FD184" s="141"/>
      <c r="FE184" s="141"/>
      <c r="FF184" s="141"/>
      <c r="FG184" s="141"/>
      <c r="FH184" s="141"/>
      <c r="FI184" s="141"/>
      <c r="FJ184" s="141"/>
      <c r="FK184" s="141"/>
      <c r="FL184" s="141"/>
      <c r="FM184" s="141"/>
      <c r="FN184" s="141"/>
      <c r="FO184" s="141"/>
      <c r="FP184" s="141"/>
      <c r="FQ184" s="141"/>
      <c r="FR184" s="141"/>
      <c r="FS184" s="141"/>
      <c r="FT184" s="141"/>
      <c r="FU184" s="141"/>
      <c r="FV184" s="141"/>
      <c r="FW184" s="141"/>
      <c r="FX184" s="141"/>
      <c r="FY184" s="141"/>
      <c r="FZ184" s="141"/>
      <c r="GA184" s="141"/>
      <c r="GB184" s="141"/>
      <c r="GC184" s="141"/>
      <c r="GD184" s="141"/>
      <c r="GE184" s="141"/>
      <c r="GF184" s="141"/>
      <c r="GG184" s="141"/>
      <c r="GH184" s="141"/>
      <c r="GI184" s="141"/>
      <c r="GJ184" s="141"/>
      <c r="GK184" s="141"/>
      <c r="GL184" s="141"/>
      <c r="GM184" s="141"/>
      <c r="GN184" s="141"/>
      <c r="GO184" s="141"/>
      <c r="GP184" s="141"/>
      <c r="GQ184" s="141"/>
      <c r="GR184" s="141"/>
      <c r="GS184" s="141"/>
      <c r="GT184" s="141"/>
      <c r="GU184" s="141"/>
      <c r="GV184" s="141"/>
      <c r="GW184" s="141"/>
      <c r="GX184" s="141"/>
      <c r="GY184" s="141"/>
      <c r="GZ184" s="141"/>
      <c r="HA184" s="141"/>
      <c r="HB184" s="141"/>
      <c r="HC184" s="141"/>
      <c r="HD184" s="141"/>
      <c r="HE184" s="141"/>
      <c r="HF184" s="141"/>
      <c r="HG184" s="141"/>
      <c r="HH184" s="141"/>
      <c r="HI184" s="141"/>
      <c r="HJ184" s="141"/>
      <c r="HK184" s="141"/>
      <c r="HL184" s="141"/>
      <c r="HM184" s="141"/>
      <c r="HN184" s="141"/>
      <c r="HO184" s="141"/>
      <c r="HP184" s="141"/>
      <c r="HQ184" s="141"/>
      <c r="HR184" s="141"/>
      <c r="HS184" s="141"/>
      <c r="HT184" s="141"/>
      <c r="HU184" s="141"/>
      <c r="HV184" s="141"/>
      <c r="HW184" s="141"/>
      <c r="HX184" s="141"/>
      <c r="HY184" s="141"/>
      <c r="HZ184" s="141"/>
      <c r="IA184" s="141"/>
      <c r="IB184" s="141"/>
      <c r="IC184" s="141"/>
      <c r="ID184" s="141"/>
      <c r="IE184" s="141"/>
      <c r="IF184" s="141"/>
      <c r="IG184" s="141"/>
      <c r="IH184" s="141"/>
      <c r="II184" s="141"/>
      <c r="IJ184" s="141"/>
      <c r="IK184" s="141"/>
      <c r="IL184" s="141"/>
      <c r="IM184" s="141"/>
      <c r="IN184" s="141"/>
      <c r="IO184" s="141"/>
      <c r="IP184" s="141"/>
      <c r="IQ184" s="141"/>
      <c r="IR184" s="141"/>
      <c r="IS184" s="141"/>
      <c r="IT184" s="141"/>
      <c r="IU184" s="141"/>
      <c r="IV184" s="141"/>
      <c r="IW184" s="141"/>
    </row>
    <row r="185" customFormat="false" ht="12.75" hidden="false" customHeight="false" outlineLevel="0" collapsed="false">
      <c r="A185" s="141"/>
      <c r="B185" s="155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  <c r="BK185" s="141"/>
      <c r="BL185" s="141"/>
      <c r="BM185" s="141"/>
      <c r="BN185" s="141"/>
      <c r="BO185" s="141"/>
      <c r="BP185" s="141"/>
      <c r="BQ185" s="141"/>
      <c r="BR185" s="141"/>
      <c r="BS185" s="141"/>
      <c r="BT185" s="141"/>
      <c r="BU185" s="141"/>
      <c r="BV185" s="141"/>
      <c r="BW185" s="141"/>
      <c r="BX185" s="141"/>
      <c r="BY185" s="141"/>
      <c r="BZ185" s="141"/>
      <c r="CA185" s="141"/>
      <c r="CB185" s="141"/>
      <c r="CC185" s="141"/>
      <c r="CD185" s="141"/>
      <c r="CE185" s="141"/>
      <c r="CF185" s="141"/>
      <c r="CG185" s="141"/>
      <c r="CH185" s="141"/>
      <c r="CI185" s="141"/>
      <c r="CJ185" s="141"/>
      <c r="CK185" s="141"/>
      <c r="CL185" s="141"/>
      <c r="CM185" s="141"/>
      <c r="CN185" s="141"/>
      <c r="CO185" s="141"/>
      <c r="CP185" s="141"/>
      <c r="CQ185" s="141"/>
      <c r="CR185" s="141"/>
      <c r="CS185" s="141"/>
      <c r="CT185" s="141"/>
      <c r="CU185" s="141"/>
      <c r="CV185" s="141"/>
      <c r="CW185" s="141"/>
      <c r="CX185" s="141"/>
      <c r="CY185" s="141"/>
      <c r="CZ185" s="141"/>
      <c r="DA185" s="141"/>
      <c r="DB185" s="141"/>
      <c r="DC185" s="141"/>
      <c r="DD185" s="141"/>
      <c r="DE185" s="141"/>
      <c r="DF185" s="141"/>
      <c r="DG185" s="141"/>
      <c r="DH185" s="141"/>
      <c r="DI185" s="141"/>
      <c r="DJ185" s="141"/>
      <c r="DK185" s="141"/>
      <c r="DL185" s="141"/>
      <c r="DM185" s="141"/>
      <c r="DN185" s="141"/>
      <c r="DO185" s="141"/>
      <c r="DP185" s="141"/>
      <c r="DQ185" s="141"/>
      <c r="DR185" s="141"/>
      <c r="DS185" s="141"/>
      <c r="DT185" s="141"/>
      <c r="DU185" s="141"/>
      <c r="DV185" s="141"/>
      <c r="DW185" s="141"/>
      <c r="DX185" s="141"/>
      <c r="DY185" s="141"/>
      <c r="DZ185" s="141"/>
      <c r="EA185" s="141"/>
      <c r="EB185" s="141"/>
      <c r="EC185" s="141"/>
      <c r="ED185" s="141"/>
      <c r="EE185" s="141"/>
      <c r="EF185" s="141"/>
      <c r="EG185" s="141"/>
      <c r="EH185" s="141"/>
      <c r="EI185" s="141"/>
      <c r="EJ185" s="141"/>
      <c r="EK185" s="141"/>
      <c r="EL185" s="141"/>
      <c r="EM185" s="141"/>
      <c r="EN185" s="141"/>
      <c r="EO185" s="141"/>
      <c r="EP185" s="141"/>
      <c r="EQ185" s="141"/>
      <c r="ER185" s="141"/>
      <c r="ES185" s="141"/>
      <c r="ET185" s="141"/>
      <c r="EU185" s="141"/>
      <c r="EV185" s="141"/>
      <c r="EW185" s="141"/>
      <c r="EX185" s="141"/>
      <c r="EY185" s="141"/>
      <c r="EZ185" s="141"/>
      <c r="FA185" s="141"/>
      <c r="FB185" s="141"/>
      <c r="FC185" s="141"/>
      <c r="FD185" s="141"/>
      <c r="FE185" s="141"/>
      <c r="FF185" s="141"/>
      <c r="FG185" s="141"/>
      <c r="FH185" s="141"/>
      <c r="FI185" s="141"/>
      <c r="FJ185" s="141"/>
      <c r="FK185" s="141"/>
      <c r="FL185" s="141"/>
      <c r="FM185" s="141"/>
      <c r="FN185" s="141"/>
      <c r="FO185" s="141"/>
      <c r="FP185" s="141"/>
      <c r="FQ185" s="141"/>
      <c r="FR185" s="141"/>
      <c r="FS185" s="141"/>
      <c r="FT185" s="141"/>
      <c r="FU185" s="141"/>
      <c r="FV185" s="141"/>
      <c r="FW185" s="141"/>
      <c r="FX185" s="141"/>
      <c r="FY185" s="141"/>
      <c r="FZ185" s="141"/>
      <c r="GA185" s="141"/>
      <c r="GB185" s="141"/>
      <c r="GC185" s="141"/>
      <c r="GD185" s="141"/>
      <c r="GE185" s="141"/>
      <c r="GF185" s="141"/>
      <c r="GG185" s="141"/>
      <c r="GH185" s="141"/>
      <c r="GI185" s="141"/>
      <c r="GJ185" s="141"/>
      <c r="GK185" s="141"/>
      <c r="GL185" s="141"/>
      <c r="GM185" s="141"/>
      <c r="GN185" s="141"/>
      <c r="GO185" s="141"/>
      <c r="GP185" s="141"/>
      <c r="GQ185" s="141"/>
      <c r="GR185" s="141"/>
      <c r="GS185" s="141"/>
      <c r="GT185" s="141"/>
      <c r="GU185" s="141"/>
      <c r="GV185" s="141"/>
      <c r="GW185" s="141"/>
      <c r="GX185" s="141"/>
      <c r="GY185" s="141"/>
      <c r="GZ185" s="141"/>
      <c r="HA185" s="141"/>
      <c r="HB185" s="141"/>
      <c r="HC185" s="141"/>
      <c r="HD185" s="141"/>
      <c r="HE185" s="141"/>
      <c r="HF185" s="141"/>
      <c r="HG185" s="141"/>
      <c r="HH185" s="141"/>
      <c r="HI185" s="141"/>
      <c r="HJ185" s="141"/>
      <c r="HK185" s="141"/>
      <c r="HL185" s="141"/>
      <c r="HM185" s="141"/>
      <c r="HN185" s="141"/>
      <c r="HO185" s="141"/>
      <c r="HP185" s="141"/>
      <c r="HQ185" s="141"/>
      <c r="HR185" s="141"/>
      <c r="HS185" s="141"/>
      <c r="HT185" s="141"/>
      <c r="HU185" s="141"/>
      <c r="HV185" s="141"/>
      <c r="HW185" s="141"/>
      <c r="HX185" s="141"/>
      <c r="HY185" s="141"/>
      <c r="HZ185" s="141"/>
      <c r="IA185" s="141"/>
      <c r="IB185" s="141"/>
      <c r="IC185" s="141"/>
      <c r="ID185" s="141"/>
      <c r="IE185" s="141"/>
      <c r="IF185" s="141"/>
      <c r="IG185" s="141"/>
      <c r="IH185" s="141"/>
      <c r="II185" s="141"/>
      <c r="IJ185" s="141"/>
      <c r="IK185" s="141"/>
      <c r="IL185" s="141"/>
      <c r="IM185" s="141"/>
      <c r="IN185" s="141"/>
      <c r="IO185" s="141"/>
      <c r="IP185" s="141"/>
      <c r="IQ185" s="141"/>
      <c r="IR185" s="141"/>
      <c r="IS185" s="141"/>
      <c r="IT185" s="141"/>
      <c r="IU185" s="141"/>
      <c r="IV185" s="141"/>
      <c r="IW185" s="141"/>
    </row>
    <row r="186" customFormat="false" ht="12.75" hidden="false" customHeight="false" outlineLevel="0" collapsed="false">
      <c r="A186" s="141"/>
      <c r="B186" s="155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  <c r="BN186" s="141"/>
      <c r="BO186" s="141"/>
      <c r="BP186" s="141"/>
      <c r="BQ186" s="141"/>
      <c r="BR186" s="141"/>
      <c r="BS186" s="141"/>
      <c r="BT186" s="141"/>
      <c r="BU186" s="141"/>
      <c r="BV186" s="141"/>
      <c r="BW186" s="141"/>
      <c r="BX186" s="141"/>
      <c r="BY186" s="141"/>
      <c r="BZ186" s="141"/>
      <c r="CA186" s="141"/>
      <c r="CB186" s="141"/>
      <c r="CC186" s="141"/>
      <c r="CD186" s="141"/>
      <c r="CE186" s="141"/>
      <c r="CF186" s="141"/>
      <c r="CG186" s="141"/>
      <c r="CH186" s="141"/>
      <c r="CI186" s="141"/>
      <c r="CJ186" s="141"/>
      <c r="CK186" s="141"/>
      <c r="CL186" s="141"/>
      <c r="CM186" s="141"/>
      <c r="CN186" s="141"/>
      <c r="CO186" s="141"/>
      <c r="CP186" s="141"/>
      <c r="CQ186" s="141"/>
      <c r="CR186" s="141"/>
      <c r="CS186" s="141"/>
      <c r="CT186" s="141"/>
      <c r="CU186" s="141"/>
      <c r="CV186" s="141"/>
      <c r="CW186" s="141"/>
      <c r="CX186" s="141"/>
      <c r="CY186" s="141"/>
      <c r="CZ186" s="141"/>
      <c r="DA186" s="141"/>
      <c r="DB186" s="141"/>
      <c r="DC186" s="141"/>
      <c r="DD186" s="141"/>
      <c r="DE186" s="141"/>
      <c r="DF186" s="141"/>
      <c r="DG186" s="141"/>
      <c r="DH186" s="141"/>
      <c r="DI186" s="141"/>
      <c r="DJ186" s="141"/>
      <c r="DK186" s="141"/>
      <c r="DL186" s="141"/>
      <c r="DM186" s="141"/>
      <c r="DN186" s="141"/>
      <c r="DO186" s="141"/>
      <c r="DP186" s="141"/>
      <c r="DQ186" s="141"/>
      <c r="DR186" s="141"/>
      <c r="DS186" s="141"/>
      <c r="DT186" s="141"/>
      <c r="DU186" s="141"/>
      <c r="DV186" s="141"/>
      <c r="DW186" s="141"/>
      <c r="DX186" s="141"/>
      <c r="DY186" s="141"/>
      <c r="DZ186" s="141"/>
      <c r="EA186" s="141"/>
      <c r="EB186" s="141"/>
      <c r="EC186" s="141"/>
      <c r="ED186" s="141"/>
      <c r="EE186" s="141"/>
      <c r="EF186" s="141"/>
      <c r="EG186" s="141"/>
      <c r="EH186" s="141"/>
      <c r="EI186" s="141"/>
      <c r="EJ186" s="141"/>
      <c r="EK186" s="141"/>
      <c r="EL186" s="141"/>
      <c r="EM186" s="141"/>
      <c r="EN186" s="141"/>
      <c r="EO186" s="141"/>
      <c r="EP186" s="141"/>
      <c r="EQ186" s="141"/>
      <c r="ER186" s="141"/>
      <c r="ES186" s="141"/>
      <c r="ET186" s="141"/>
      <c r="EU186" s="141"/>
      <c r="EV186" s="141"/>
      <c r="EW186" s="141"/>
      <c r="EX186" s="141"/>
      <c r="EY186" s="141"/>
      <c r="EZ186" s="141"/>
      <c r="FA186" s="141"/>
      <c r="FB186" s="141"/>
      <c r="FC186" s="141"/>
      <c r="FD186" s="141"/>
      <c r="FE186" s="141"/>
      <c r="FF186" s="141"/>
      <c r="FG186" s="141"/>
      <c r="FH186" s="141"/>
      <c r="FI186" s="141"/>
      <c r="FJ186" s="141"/>
      <c r="FK186" s="141"/>
      <c r="FL186" s="141"/>
      <c r="FM186" s="141"/>
      <c r="FN186" s="141"/>
      <c r="FO186" s="141"/>
      <c r="FP186" s="141"/>
      <c r="FQ186" s="141"/>
      <c r="FR186" s="141"/>
      <c r="FS186" s="141"/>
      <c r="FT186" s="141"/>
      <c r="FU186" s="141"/>
      <c r="FV186" s="141"/>
      <c r="FW186" s="141"/>
      <c r="FX186" s="141"/>
      <c r="FY186" s="141"/>
      <c r="FZ186" s="141"/>
      <c r="GA186" s="141"/>
      <c r="GB186" s="141"/>
      <c r="GC186" s="141"/>
      <c r="GD186" s="141"/>
      <c r="GE186" s="141"/>
      <c r="GF186" s="141"/>
      <c r="GG186" s="141"/>
      <c r="GH186" s="141"/>
      <c r="GI186" s="141"/>
      <c r="GJ186" s="141"/>
      <c r="GK186" s="141"/>
      <c r="GL186" s="141"/>
      <c r="GM186" s="141"/>
      <c r="GN186" s="141"/>
      <c r="GO186" s="141"/>
      <c r="GP186" s="141"/>
      <c r="GQ186" s="141"/>
      <c r="GR186" s="141"/>
      <c r="GS186" s="141"/>
      <c r="GT186" s="141"/>
      <c r="GU186" s="141"/>
      <c r="GV186" s="141"/>
      <c r="GW186" s="141"/>
      <c r="GX186" s="141"/>
      <c r="GY186" s="141"/>
      <c r="GZ186" s="141"/>
      <c r="HA186" s="141"/>
      <c r="HB186" s="141"/>
      <c r="HC186" s="141"/>
      <c r="HD186" s="141"/>
      <c r="HE186" s="141"/>
      <c r="HF186" s="141"/>
      <c r="HG186" s="141"/>
      <c r="HH186" s="141"/>
      <c r="HI186" s="141"/>
      <c r="HJ186" s="141"/>
      <c r="HK186" s="141"/>
      <c r="HL186" s="141"/>
      <c r="HM186" s="141"/>
      <c r="HN186" s="141"/>
      <c r="HO186" s="141"/>
      <c r="HP186" s="141"/>
      <c r="HQ186" s="141"/>
      <c r="HR186" s="141"/>
      <c r="HS186" s="141"/>
      <c r="HT186" s="141"/>
      <c r="HU186" s="141"/>
      <c r="HV186" s="141"/>
      <c r="HW186" s="141"/>
      <c r="HX186" s="141"/>
      <c r="HY186" s="141"/>
      <c r="HZ186" s="141"/>
      <c r="IA186" s="141"/>
      <c r="IB186" s="141"/>
      <c r="IC186" s="141"/>
      <c r="ID186" s="141"/>
      <c r="IE186" s="141"/>
      <c r="IF186" s="141"/>
      <c r="IG186" s="141"/>
      <c r="IH186" s="141"/>
      <c r="II186" s="141"/>
      <c r="IJ186" s="141"/>
      <c r="IK186" s="141"/>
      <c r="IL186" s="141"/>
      <c r="IM186" s="141"/>
      <c r="IN186" s="141"/>
      <c r="IO186" s="141"/>
      <c r="IP186" s="141"/>
      <c r="IQ186" s="141"/>
      <c r="IR186" s="141"/>
      <c r="IS186" s="141"/>
      <c r="IT186" s="141"/>
      <c r="IU186" s="141"/>
      <c r="IV186" s="141"/>
      <c r="IW186" s="141"/>
    </row>
    <row r="187" customFormat="false" ht="12.75" hidden="false" customHeight="false" outlineLevel="0" collapsed="false">
      <c r="A187" s="141"/>
      <c r="B187" s="155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  <c r="BK187" s="141"/>
      <c r="BL187" s="141"/>
      <c r="BM187" s="141"/>
      <c r="BN187" s="141"/>
      <c r="BO187" s="141"/>
      <c r="BP187" s="141"/>
      <c r="BQ187" s="141"/>
      <c r="BR187" s="141"/>
      <c r="BS187" s="141"/>
      <c r="BT187" s="141"/>
      <c r="BU187" s="141"/>
      <c r="BV187" s="141"/>
      <c r="BW187" s="141"/>
      <c r="BX187" s="141"/>
      <c r="BY187" s="141"/>
      <c r="BZ187" s="141"/>
      <c r="CA187" s="141"/>
      <c r="CB187" s="141"/>
      <c r="CC187" s="141"/>
      <c r="CD187" s="141"/>
      <c r="CE187" s="141"/>
      <c r="CF187" s="141"/>
      <c r="CG187" s="141"/>
      <c r="CH187" s="141"/>
      <c r="CI187" s="141"/>
      <c r="CJ187" s="141"/>
      <c r="CK187" s="141"/>
      <c r="CL187" s="141"/>
      <c r="CM187" s="141"/>
      <c r="CN187" s="141"/>
      <c r="CO187" s="141"/>
      <c r="CP187" s="141"/>
      <c r="CQ187" s="141"/>
      <c r="CR187" s="141"/>
      <c r="CS187" s="141"/>
      <c r="CT187" s="141"/>
      <c r="CU187" s="141"/>
      <c r="CV187" s="141"/>
      <c r="CW187" s="141"/>
      <c r="CX187" s="141"/>
      <c r="CY187" s="141"/>
      <c r="CZ187" s="141"/>
      <c r="DA187" s="141"/>
      <c r="DB187" s="141"/>
      <c r="DC187" s="141"/>
      <c r="DD187" s="141"/>
      <c r="DE187" s="141"/>
      <c r="DF187" s="141"/>
      <c r="DG187" s="141"/>
      <c r="DH187" s="141"/>
      <c r="DI187" s="141"/>
      <c r="DJ187" s="141"/>
      <c r="DK187" s="141"/>
      <c r="DL187" s="141"/>
      <c r="DM187" s="141"/>
      <c r="DN187" s="141"/>
      <c r="DO187" s="141"/>
      <c r="DP187" s="141"/>
      <c r="DQ187" s="141"/>
      <c r="DR187" s="141"/>
      <c r="DS187" s="141"/>
      <c r="DT187" s="141"/>
      <c r="DU187" s="141"/>
      <c r="DV187" s="141"/>
      <c r="DW187" s="141"/>
      <c r="DX187" s="141"/>
      <c r="DY187" s="141"/>
      <c r="DZ187" s="141"/>
      <c r="EA187" s="141"/>
      <c r="EB187" s="141"/>
      <c r="EC187" s="141"/>
      <c r="ED187" s="141"/>
      <c r="EE187" s="141"/>
      <c r="EF187" s="141"/>
      <c r="EG187" s="141"/>
      <c r="EH187" s="141"/>
      <c r="EI187" s="141"/>
      <c r="EJ187" s="141"/>
      <c r="EK187" s="141"/>
      <c r="EL187" s="141"/>
      <c r="EM187" s="141"/>
      <c r="EN187" s="141"/>
      <c r="EO187" s="141"/>
      <c r="EP187" s="141"/>
      <c r="EQ187" s="141"/>
      <c r="ER187" s="141"/>
      <c r="ES187" s="141"/>
      <c r="ET187" s="141"/>
      <c r="EU187" s="141"/>
      <c r="EV187" s="141"/>
      <c r="EW187" s="141"/>
      <c r="EX187" s="141"/>
      <c r="EY187" s="141"/>
      <c r="EZ187" s="141"/>
      <c r="FA187" s="141"/>
      <c r="FB187" s="141"/>
      <c r="FC187" s="141"/>
      <c r="FD187" s="141"/>
      <c r="FE187" s="141"/>
      <c r="FF187" s="141"/>
      <c r="FG187" s="141"/>
      <c r="FH187" s="141"/>
      <c r="FI187" s="141"/>
      <c r="FJ187" s="141"/>
      <c r="FK187" s="141"/>
      <c r="FL187" s="141"/>
      <c r="FM187" s="141"/>
      <c r="FN187" s="141"/>
      <c r="FO187" s="141"/>
      <c r="FP187" s="141"/>
      <c r="FQ187" s="141"/>
      <c r="FR187" s="141"/>
      <c r="FS187" s="141"/>
      <c r="FT187" s="141"/>
      <c r="FU187" s="141"/>
      <c r="FV187" s="141"/>
      <c r="FW187" s="141"/>
      <c r="FX187" s="141"/>
      <c r="FY187" s="141"/>
      <c r="FZ187" s="141"/>
      <c r="GA187" s="141"/>
      <c r="GB187" s="141"/>
      <c r="GC187" s="141"/>
      <c r="GD187" s="141"/>
      <c r="GE187" s="141"/>
      <c r="GF187" s="141"/>
      <c r="GG187" s="141"/>
      <c r="GH187" s="141"/>
      <c r="GI187" s="141"/>
      <c r="GJ187" s="141"/>
      <c r="GK187" s="141"/>
      <c r="GL187" s="141"/>
      <c r="GM187" s="141"/>
      <c r="GN187" s="141"/>
      <c r="GO187" s="141"/>
      <c r="GP187" s="141"/>
      <c r="GQ187" s="141"/>
      <c r="GR187" s="141"/>
      <c r="GS187" s="141"/>
      <c r="GT187" s="141"/>
      <c r="GU187" s="141"/>
      <c r="GV187" s="141"/>
      <c r="GW187" s="141"/>
      <c r="GX187" s="141"/>
      <c r="GY187" s="141"/>
      <c r="GZ187" s="141"/>
      <c r="HA187" s="141"/>
      <c r="HB187" s="141"/>
      <c r="HC187" s="141"/>
      <c r="HD187" s="141"/>
      <c r="HE187" s="141"/>
      <c r="HF187" s="141"/>
      <c r="HG187" s="141"/>
      <c r="HH187" s="141"/>
      <c r="HI187" s="141"/>
      <c r="HJ187" s="141"/>
      <c r="HK187" s="141"/>
      <c r="HL187" s="141"/>
      <c r="HM187" s="141"/>
      <c r="HN187" s="141"/>
      <c r="HO187" s="141"/>
      <c r="HP187" s="141"/>
      <c r="HQ187" s="141"/>
      <c r="HR187" s="141"/>
      <c r="HS187" s="141"/>
      <c r="HT187" s="141"/>
      <c r="HU187" s="141"/>
      <c r="HV187" s="141"/>
      <c r="HW187" s="141"/>
      <c r="HX187" s="141"/>
      <c r="HY187" s="141"/>
      <c r="HZ187" s="141"/>
      <c r="IA187" s="141"/>
      <c r="IB187" s="141"/>
      <c r="IC187" s="141"/>
      <c r="ID187" s="141"/>
      <c r="IE187" s="141"/>
      <c r="IF187" s="141"/>
      <c r="IG187" s="141"/>
      <c r="IH187" s="141"/>
      <c r="II187" s="141"/>
      <c r="IJ187" s="141"/>
      <c r="IK187" s="141"/>
      <c r="IL187" s="141"/>
      <c r="IM187" s="141"/>
      <c r="IN187" s="141"/>
      <c r="IO187" s="141"/>
      <c r="IP187" s="141"/>
      <c r="IQ187" s="141"/>
      <c r="IR187" s="141"/>
      <c r="IS187" s="141"/>
      <c r="IT187" s="141"/>
      <c r="IU187" s="141"/>
      <c r="IV187" s="141"/>
      <c r="IW187" s="141"/>
    </row>
    <row r="188" customFormat="false" ht="12.75" hidden="false" customHeight="false" outlineLevel="0" collapsed="false">
      <c r="A188" s="141"/>
      <c r="B188" s="155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141"/>
      <c r="BP188" s="141"/>
      <c r="BQ188" s="141"/>
      <c r="BR188" s="141"/>
      <c r="BS188" s="141"/>
      <c r="BT188" s="141"/>
      <c r="BU188" s="141"/>
      <c r="BV188" s="141"/>
      <c r="BW188" s="141"/>
      <c r="BX188" s="141"/>
      <c r="BY188" s="141"/>
      <c r="BZ188" s="141"/>
      <c r="CA188" s="141"/>
      <c r="CB188" s="141"/>
      <c r="CC188" s="141"/>
      <c r="CD188" s="141"/>
      <c r="CE188" s="141"/>
      <c r="CF188" s="141"/>
      <c r="CG188" s="141"/>
      <c r="CH188" s="141"/>
      <c r="CI188" s="141"/>
      <c r="CJ188" s="141"/>
      <c r="CK188" s="141"/>
      <c r="CL188" s="141"/>
      <c r="CM188" s="141"/>
      <c r="CN188" s="141"/>
      <c r="CO188" s="141"/>
      <c r="CP188" s="141"/>
      <c r="CQ188" s="141"/>
      <c r="CR188" s="141"/>
      <c r="CS188" s="141"/>
      <c r="CT188" s="141"/>
      <c r="CU188" s="141"/>
      <c r="CV188" s="141"/>
      <c r="CW188" s="141"/>
      <c r="CX188" s="141"/>
      <c r="CY188" s="141"/>
      <c r="CZ188" s="141"/>
      <c r="DA188" s="141"/>
      <c r="DB188" s="141"/>
      <c r="DC188" s="141"/>
      <c r="DD188" s="141"/>
      <c r="DE188" s="141"/>
      <c r="DF188" s="141"/>
      <c r="DG188" s="141"/>
      <c r="DH188" s="141"/>
      <c r="DI188" s="141"/>
      <c r="DJ188" s="141"/>
      <c r="DK188" s="141"/>
      <c r="DL188" s="141"/>
      <c r="DM188" s="141"/>
      <c r="DN188" s="141"/>
      <c r="DO188" s="141"/>
      <c r="DP188" s="141"/>
      <c r="DQ188" s="141"/>
      <c r="DR188" s="141"/>
      <c r="DS188" s="141"/>
      <c r="DT188" s="141"/>
      <c r="DU188" s="141"/>
      <c r="DV188" s="141"/>
      <c r="DW188" s="141"/>
      <c r="DX188" s="141"/>
      <c r="DY188" s="141"/>
      <c r="DZ188" s="141"/>
      <c r="EA188" s="141"/>
      <c r="EB188" s="141"/>
      <c r="EC188" s="141"/>
      <c r="ED188" s="141"/>
      <c r="EE188" s="141"/>
      <c r="EF188" s="141"/>
      <c r="EG188" s="141"/>
      <c r="EH188" s="141"/>
      <c r="EI188" s="141"/>
      <c r="EJ188" s="141"/>
      <c r="EK188" s="141"/>
      <c r="EL188" s="141"/>
      <c r="EM188" s="141"/>
      <c r="EN188" s="141"/>
      <c r="EO188" s="141"/>
      <c r="EP188" s="141"/>
      <c r="EQ188" s="141"/>
      <c r="ER188" s="141"/>
      <c r="ES188" s="141"/>
      <c r="ET188" s="141"/>
      <c r="EU188" s="141"/>
      <c r="EV188" s="141"/>
      <c r="EW188" s="141"/>
      <c r="EX188" s="141"/>
      <c r="EY188" s="141"/>
      <c r="EZ188" s="141"/>
      <c r="FA188" s="141"/>
      <c r="FB188" s="141"/>
      <c r="FC188" s="141"/>
      <c r="FD188" s="141"/>
      <c r="FE188" s="141"/>
      <c r="FF188" s="141"/>
      <c r="FG188" s="141"/>
      <c r="FH188" s="141"/>
      <c r="FI188" s="141"/>
      <c r="FJ188" s="141"/>
      <c r="FK188" s="141"/>
      <c r="FL188" s="141"/>
      <c r="FM188" s="141"/>
      <c r="FN188" s="141"/>
      <c r="FO188" s="141"/>
      <c r="FP188" s="141"/>
      <c r="FQ188" s="141"/>
      <c r="FR188" s="141"/>
      <c r="FS188" s="141"/>
      <c r="FT188" s="141"/>
      <c r="FU188" s="141"/>
      <c r="FV188" s="141"/>
      <c r="FW188" s="141"/>
      <c r="FX188" s="141"/>
      <c r="FY188" s="141"/>
      <c r="FZ188" s="141"/>
      <c r="GA188" s="141"/>
      <c r="GB188" s="141"/>
      <c r="GC188" s="141"/>
      <c r="GD188" s="141"/>
      <c r="GE188" s="141"/>
      <c r="GF188" s="141"/>
      <c r="GG188" s="141"/>
      <c r="GH188" s="141"/>
      <c r="GI188" s="141"/>
      <c r="GJ188" s="141"/>
      <c r="GK188" s="141"/>
      <c r="GL188" s="141"/>
      <c r="GM188" s="141"/>
      <c r="GN188" s="141"/>
      <c r="GO188" s="141"/>
      <c r="GP188" s="141"/>
      <c r="GQ188" s="141"/>
      <c r="GR188" s="141"/>
      <c r="GS188" s="141"/>
      <c r="GT188" s="141"/>
      <c r="GU188" s="141"/>
      <c r="GV188" s="141"/>
      <c r="GW188" s="141"/>
      <c r="GX188" s="141"/>
      <c r="GY188" s="141"/>
      <c r="GZ188" s="141"/>
      <c r="HA188" s="141"/>
      <c r="HB188" s="141"/>
      <c r="HC188" s="141"/>
      <c r="HD188" s="141"/>
      <c r="HE188" s="141"/>
      <c r="HF188" s="141"/>
      <c r="HG188" s="141"/>
      <c r="HH188" s="141"/>
      <c r="HI188" s="141"/>
      <c r="HJ188" s="141"/>
      <c r="HK188" s="141"/>
      <c r="HL188" s="141"/>
      <c r="HM188" s="141"/>
      <c r="HN188" s="141"/>
      <c r="HO188" s="141"/>
      <c r="HP188" s="141"/>
      <c r="HQ188" s="141"/>
      <c r="HR188" s="141"/>
      <c r="HS188" s="141"/>
      <c r="HT188" s="141"/>
      <c r="HU188" s="141"/>
      <c r="HV188" s="141"/>
      <c r="HW188" s="141"/>
      <c r="HX188" s="141"/>
      <c r="HY188" s="141"/>
      <c r="HZ188" s="141"/>
      <c r="IA188" s="141"/>
      <c r="IB188" s="141"/>
      <c r="IC188" s="141"/>
      <c r="ID188" s="141"/>
      <c r="IE188" s="141"/>
      <c r="IF188" s="141"/>
      <c r="IG188" s="141"/>
      <c r="IH188" s="141"/>
      <c r="II188" s="141"/>
      <c r="IJ188" s="141"/>
      <c r="IK188" s="141"/>
      <c r="IL188" s="141"/>
      <c r="IM188" s="141"/>
      <c r="IN188" s="141"/>
      <c r="IO188" s="141"/>
      <c r="IP188" s="141"/>
      <c r="IQ188" s="141"/>
      <c r="IR188" s="141"/>
      <c r="IS188" s="141"/>
      <c r="IT188" s="141"/>
      <c r="IU188" s="141"/>
      <c r="IV188" s="141"/>
      <c r="IW188" s="141"/>
    </row>
    <row r="189" customFormat="false" ht="12.75" hidden="false" customHeight="false" outlineLevel="0" collapsed="false">
      <c r="A189" s="141"/>
      <c r="B189" s="155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  <c r="BK189" s="141"/>
      <c r="BL189" s="141"/>
      <c r="BM189" s="141"/>
      <c r="BN189" s="141"/>
      <c r="BO189" s="141"/>
      <c r="BP189" s="141"/>
      <c r="BQ189" s="141"/>
      <c r="BR189" s="141"/>
      <c r="BS189" s="141"/>
      <c r="BT189" s="141"/>
      <c r="BU189" s="141"/>
      <c r="BV189" s="141"/>
      <c r="BW189" s="141"/>
      <c r="BX189" s="141"/>
      <c r="BY189" s="141"/>
      <c r="BZ189" s="141"/>
      <c r="CA189" s="141"/>
      <c r="CB189" s="141"/>
      <c r="CC189" s="141"/>
      <c r="CD189" s="141"/>
      <c r="CE189" s="141"/>
      <c r="CF189" s="141"/>
      <c r="CG189" s="141"/>
      <c r="CH189" s="141"/>
      <c r="CI189" s="141"/>
      <c r="CJ189" s="141"/>
      <c r="CK189" s="141"/>
      <c r="CL189" s="141"/>
      <c r="CM189" s="141"/>
      <c r="CN189" s="141"/>
      <c r="CO189" s="141"/>
      <c r="CP189" s="141"/>
      <c r="CQ189" s="141"/>
      <c r="CR189" s="141"/>
      <c r="CS189" s="141"/>
      <c r="CT189" s="141"/>
      <c r="CU189" s="141"/>
      <c r="CV189" s="141"/>
      <c r="CW189" s="141"/>
      <c r="CX189" s="141"/>
      <c r="CY189" s="141"/>
      <c r="CZ189" s="141"/>
      <c r="DA189" s="141"/>
      <c r="DB189" s="141"/>
      <c r="DC189" s="141"/>
      <c r="DD189" s="141"/>
      <c r="DE189" s="141"/>
      <c r="DF189" s="141"/>
      <c r="DG189" s="141"/>
      <c r="DH189" s="141"/>
      <c r="DI189" s="141"/>
      <c r="DJ189" s="141"/>
      <c r="DK189" s="141"/>
      <c r="DL189" s="141"/>
      <c r="DM189" s="141"/>
      <c r="DN189" s="141"/>
      <c r="DO189" s="141"/>
      <c r="DP189" s="141"/>
      <c r="DQ189" s="141"/>
      <c r="DR189" s="141"/>
      <c r="DS189" s="141"/>
      <c r="DT189" s="141"/>
      <c r="DU189" s="141"/>
      <c r="DV189" s="141"/>
      <c r="DW189" s="141"/>
      <c r="DX189" s="141"/>
      <c r="DY189" s="141"/>
      <c r="DZ189" s="141"/>
      <c r="EA189" s="141"/>
      <c r="EB189" s="141"/>
      <c r="EC189" s="141"/>
      <c r="ED189" s="141"/>
      <c r="EE189" s="141"/>
      <c r="EF189" s="141"/>
      <c r="EG189" s="141"/>
      <c r="EH189" s="141"/>
      <c r="EI189" s="141"/>
      <c r="EJ189" s="141"/>
      <c r="EK189" s="141"/>
      <c r="EL189" s="141"/>
      <c r="EM189" s="141"/>
      <c r="EN189" s="141"/>
      <c r="EO189" s="141"/>
      <c r="EP189" s="141"/>
      <c r="EQ189" s="141"/>
      <c r="ER189" s="141"/>
      <c r="ES189" s="141"/>
      <c r="ET189" s="141"/>
      <c r="EU189" s="141"/>
      <c r="EV189" s="141"/>
      <c r="EW189" s="141"/>
      <c r="EX189" s="141"/>
      <c r="EY189" s="141"/>
      <c r="EZ189" s="141"/>
      <c r="FA189" s="141"/>
      <c r="FB189" s="141"/>
      <c r="FC189" s="141"/>
      <c r="FD189" s="141"/>
      <c r="FE189" s="141"/>
      <c r="FF189" s="141"/>
      <c r="FG189" s="141"/>
      <c r="FH189" s="141"/>
      <c r="FI189" s="141"/>
      <c r="FJ189" s="141"/>
      <c r="FK189" s="141"/>
      <c r="FL189" s="141"/>
      <c r="FM189" s="141"/>
      <c r="FN189" s="141"/>
      <c r="FO189" s="141"/>
      <c r="FP189" s="141"/>
      <c r="FQ189" s="141"/>
      <c r="FR189" s="141"/>
      <c r="FS189" s="141"/>
      <c r="FT189" s="141"/>
      <c r="FU189" s="141"/>
      <c r="FV189" s="141"/>
      <c r="FW189" s="141"/>
      <c r="FX189" s="141"/>
      <c r="FY189" s="141"/>
      <c r="FZ189" s="141"/>
      <c r="GA189" s="141"/>
      <c r="GB189" s="141"/>
      <c r="GC189" s="141"/>
      <c r="GD189" s="141"/>
      <c r="GE189" s="141"/>
      <c r="GF189" s="141"/>
      <c r="GG189" s="141"/>
      <c r="GH189" s="141"/>
      <c r="GI189" s="141"/>
      <c r="GJ189" s="141"/>
      <c r="GK189" s="141"/>
      <c r="GL189" s="141"/>
      <c r="GM189" s="141"/>
      <c r="GN189" s="141"/>
      <c r="GO189" s="141"/>
      <c r="GP189" s="141"/>
      <c r="GQ189" s="141"/>
      <c r="GR189" s="141"/>
      <c r="GS189" s="141"/>
      <c r="GT189" s="141"/>
      <c r="GU189" s="141"/>
      <c r="GV189" s="141"/>
      <c r="GW189" s="141"/>
      <c r="GX189" s="141"/>
      <c r="GY189" s="141"/>
      <c r="GZ189" s="141"/>
      <c r="HA189" s="141"/>
      <c r="HB189" s="141"/>
      <c r="HC189" s="141"/>
      <c r="HD189" s="141"/>
      <c r="HE189" s="141"/>
      <c r="HF189" s="141"/>
      <c r="HG189" s="141"/>
      <c r="HH189" s="141"/>
      <c r="HI189" s="141"/>
      <c r="HJ189" s="141"/>
      <c r="HK189" s="141"/>
      <c r="HL189" s="141"/>
      <c r="HM189" s="141"/>
      <c r="HN189" s="141"/>
      <c r="HO189" s="141"/>
      <c r="HP189" s="141"/>
      <c r="HQ189" s="141"/>
      <c r="HR189" s="141"/>
      <c r="HS189" s="141"/>
      <c r="HT189" s="141"/>
      <c r="HU189" s="141"/>
      <c r="HV189" s="141"/>
      <c r="HW189" s="141"/>
      <c r="HX189" s="141"/>
      <c r="HY189" s="141"/>
      <c r="HZ189" s="141"/>
      <c r="IA189" s="141"/>
      <c r="IB189" s="141"/>
      <c r="IC189" s="141"/>
      <c r="ID189" s="141"/>
      <c r="IE189" s="141"/>
      <c r="IF189" s="141"/>
      <c r="IG189" s="141"/>
      <c r="IH189" s="141"/>
      <c r="II189" s="141"/>
      <c r="IJ189" s="141"/>
      <c r="IK189" s="141"/>
      <c r="IL189" s="141"/>
      <c r="IM189" s="141"/>
      <c r="IN189" s="141"/>
      <c r="IO189" s="141"/>
      <c r="IP189" s="141"/>
      <c r="IQ189" s="141"/>
      <c r="IR189" s="141"/>
      <c r="IS189" s="141"/>
      <c r="IT189" s="141"/>
      <c r="IU189" s="141"/>
      <c r="IV189" s="141"/>
      <c r="IW189" s="141"/>
    </row>
    <row r="190" customFormat="false" ht="12.75" hidden="false" customHeight="false" outlineLevel="0" collapsed="false">
      <c r="A190" s="141"/>
      <c r="B190" s="155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  <c r="BN190" s="141"/>
      <c r="BO190" s="141"/>
      <c r="BP190" s="141"/>
      <c r="BQ190" s="141"/>
      <c r="BR190" s="141"/>
      <c r="BS190" s="141"/>
      <c r="BT190" s="141"/>
      <c r="BU190" s="141"/>
      <c r="BV190" s="141"/>
      <c r="BW190" s="141"/>
      <c r="BX190" s="141"/>
      <c r="BY190" s="141"/>
      <c r="BZ190" s="141"/>
      <c r="CA190" s="141"/>
      <c r="CB190" s="141"/>
      <c r="CC190" s="141"/>
      <c r="CD190" s="141"/>
      <c r="CE190" s="141"/>
      <c r="CF190" s="141"/>
      <c r="CG190" s="141"/>
      <c r="CH190" s="141"/>
      <c r="CI190" s="141"/>
      <c r="CJ190" s="141"/>
      <c r="CK190" s="141"/>
      <c r="CL190" s="141"/>
      <c r="CM190" s="141"/>
      <c r="CN190" s="141"/>
      <c r="CO190" s="141"/>
      <c r="CP190" s="141"/>
      <c r="CQ190" s="141"/>
      <c r="CR190" s="141"/>
      <c r="CS190" s="141"/>
      <c r="CT190" s="141"/>
      <c r="CU190" s="141"/>
      <c r="CV190" s="141"/>
      <c r="CW190" s="141"/>
      <c r="CX190" s="141"/>
      <c r="CY190" s="141"/>
      <c r="CZ190" s="141"/>
      <c r="DA190" s="141"/>
      <c r="DB190" s="141"/>
      <c r="DC190" s="141"/>
      <c r="DD190" s="141"/>
      <c r="DE190" s="141"/>
      <c r="DF190" s="141"/>
      <c r="DG190" s="141"/>
      <c r="DH190" s="141"/>
      <c r="DI190" s="141"/>
      <c r="DJ190" s="141"/>
      <c r="DK190" s="141"/>
      <c r="DL190" s="141"/>
      <c r="DM190" s="141"/>
      <c r="DN190" s="141"/>
      <c r="DO190" s="141"/>
      <c r="DP190" s="141"/>
      <c r="DQ190" s="141"/>
      <c r="DR190" s="141"/>
      <c r="DS190" s="141"/>
      <c r="DT190" s="141"/>
      <c r="DU190" s="141"/>
      <c r="DV190" s="141"/>
      <c r="DW190" s="141"/>
      <c r="DX190" s="141"/>
      <c r="DY190" s="141"/>
      <c r="DZ190" s="141"/>
      <c r="EA190" s="141"/>
      <c r="EB190" s="141"/>
      <c r="EC190" s="141"/>
      <c r="ED190" s="141"/>
      <c r="EE190" s="141"/>
      <c r="EF190" s="141"/>
      <c r="EG190" s="141"/>
      <c r="EH190" s="141"/>
      <c r="EI190" s="141"/>
      <c r="EJ190" s="141"/>
      <c r="EK190" s="141"/>
      <c r="EL190" s="141"/>
      <c r="EM190" s="141"/>
      <c r="EN190" s="141"/>
      <c r="EO190" s="141"/>
      <c r="EP190" s="141"/>
      <c r="EQ190" s="141"/>
      <c r="ER190" s="141"/>
      <c r="ES190" s="141"/>
      <c r="ET190" s="141"/>
      <c r="EU190" s="141"/>
      <c r="EV190" s="141"/>
      <c r="EW190" s="141"/>
      <c r="EX190" s="141"/>
      <c r="EY190" s="141"/>
      <c r="EZ190" s="141"/>
      <c r="FA190" s="141"/>
      <c r="FB190" s="141"/>
      <c r="FC190" s="141"/>
      <c r="FD190" s="141"/>
      <c r="FE190" s="141"/>
      <c r="FF190" s="141"/>
      <c r="FG190" s="141"/>
      <c r="FH190" s="141"/>
      <c r="FI190" s="141"/>
      <c r="FJ190" s="141"/>
      <c r="FK190" s="141"/>
      <c r="FL190" s="141"/>
      <c r="FM190" s="141"/>
      <c r="FN190" s="141"/>
      <c r="FO190" s="141"/>
      <c r="FP190" s="141"/>
      <c r="FQ190" s="141"/>
      <c r="FR190" s="141"/>
      <c r="FS190" s="141"/>
      <c r="FT190" s="141"/>
      <c r="FU190" s="141"/>
      <c r="FV190" s="141"/>
      <c r="FW190" s="141"/>
      <c r="FX190" s="141"/>
      <c r="FY190" s="141"/>
      <c r="FZ190" s="141"/>
      <c r="GA190" s="141"/>
      <c r="GB190" s="141"/>
      <c r="GC190" s="141"/>
      <c r="GD190" s="141"/>
      <c r="GE190" s="141"/>
      <c r="GF190" s="141"/>
      <c r="GG190" s="141"/>
      <c r="GH190" s="141"/>
      <c r="GI190" s="141"/>
      <c r="GJ190" s="141"/>
      <c r="GK190" s="141"/>
      <c r="GL190" s="141"/>
      <c r="GM190" s="141"/>
      <c r="GN190" s="141"/>
      <c r="GO190" s="141"/>
      <c r="GP190" s="141"/>
      <c r="GQ190" s="141"/>
      <c r="GR190" s="141"/>
      <c r="GS190" s="141"/>
      <c r="GT190" s="141"/>
      <c r="GU190" s="141"/>
      <c r="GV190" s="141"/>
      <c r="GW190" s="141"/>
      <c r="GX190" s="141"/>
      <c r="GY190" s="141"/>
      <c r="GZ190" s="141"/>
      <c r="HA190" s="141"/>
      <c r="HB190" s="141"/>
      <c r="HC190" s="141"/>
      <c r="HD190" s="141"/>
      <c r="HE190" s="141"/>
      <c r="HF190" s="141"/>
      <c r="HG190" s="141"/>
      <c r="HH190" s="141"/>
      <c r="HI190" s="141"/>
      <c r="HJ190" s="141"/>
      <c r="HK190" s="141"/>
      <c r="HL190" s="141"/>
      <c r="HM190" s="141"/>
      <c r="HN190" s="141"/>
      <c r="HO190" s="141"/>
      <c r="HP190" s="141"/>
      <c r="HQ190" s="141"/>
      <c r="HR190" s="141"/>
      <c r="HS190" s="141"/>
      <c r="HT190" s="141"/>
      <c r="HU190" s="141"/>
      <c r="HV190" s="141"/>
      <c r="HW190" s="141"/>
      <c r="HX190" s="141"/>
      <c r="HY190" s="141"/>
      <c r="HZ190" s="141"/>
      <c r="IA190" s="141"/>
      <c r="IB190" s="141"/>
      <c r="IC190" s="141"/>
      <c r="ID190" s="141"/>
      <c r="IE190" s="141"/>
      <c r="IF190" s="141"/>
      <c r="IG190" s="141"/>
      <c r="IH190" s="141"/>
      <c r="II190" s="141"/>
      <c r="IJ190" s="141"/>
      <c r="IK190" s="141"/>
      <c r="IL190" s="141"/>
      <c r="IM190" s="141"/>
      <c r="IN190" s="141"/>
      <c r="IO190" s="141"/>
      <c r="IP190" s="141"/>
      <c r="IQ190" s="141"/>
      <c r="IR190" s="141"/>
      <c r="IS190" s="141"/>
      <c r="IT190" s="141"/>
      <c r="IU190" s="141"/>
      <c r="IV190" s="141"/>
      <c r="IW190" s="141"/>
    </row>
    <row r="191" customFormat="false" ht="12.75" hidden="false" customHeight="false" outlineLevel="0" collapsed="false">
      <c r="A191" s="141"/>
      <c r="B191" s="155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  <c r="BN191" s="141"/>
      <c r="BO191" s="141"/>
      <c r="BP191" s="141"/>
      <c r="BQ191" s="141"/>
      <c r="BR191" s="141"/>
      <c r="BS191" s="141"/>
      <c r="BT191" s="141"/>
      <c r="BU191" s="141"/>
      <c r="BV191" s="141"/>
      <c r="BW191" s="141"/>
      <c r="BX191" s="141"/>
      <c r="BY191" s="141"/>
      <c r="BZ191" s="141"/>
      <c r="CA191" s="141"/>
      <c r="CB191" s="141"/>
      <c r="CC191" s="141"/>
      <c r="CD191" s="141"/>
      <c r="CE191" s="141"/>
      <c r="CF191" s="141"/>
      <c r="CG191" s="141"/>
      <c r="CH191" s="141"/>
      <c r="CI191" s="141"/>
      <c r="CJ191" s="141"/>
      <c r="CK191" s="141"/>
      <c r="CL191" s="141"/>
      <c r="CM191" s="141"/>
      <c r="CN191" s="141"/>
      <c r="CO191" s="141"/>
      <c r="CP191" s="141"/>
      <c r="CQ191" s="141"/>
      <c r="CR191" s="141"/>
      <c r="CS191" s="141"/>
      <c r="CT191" s="141"/>
      <c r="CU191" s="141"/>
      <c r="CV191" s="141"/>
      <c r="CW191" s="141"/>
      <c r="CX191" s="141"/>
      <c r="CY191" s="141"/>
      <c r="CZ191" s="141"/>
      <c r="DA191" s="141"/>
      <c r="DB191" s="141"/>
      <c r="DC191" s="141"/>
      <c r="DD191" s="141"/>
      <c r="DE191" s="141"/>
      <c r="DF191" s="141"/>
      <c r="DG191" s="141"/>
      <c r="DH191" s="141"/>
      <c r="DI191" s="141"/>
      <c r="DJ191" s="141"/>
      <c r="DK191" s="141"/>
      <c r="DL191" s="141"/>
      <c r="DM191" s="141"/>
      <c r="DN191" s="141"/>
      <c r="DO191" s="141"/>
      <c r="DP191" s="141"/>
      <c r="DQ191" s="141"/>
      <c r="DR191" s="141"/>
      <c r="DS191" s="141"/>
      <c r="DT191" s="141"/>
      <c r="DU191" s="141"/>
      <c r="DV191" s="141"/>
      <c r="DW191" s="141"/>
      <c r="DX191" s="141"/>
      <c r="DY191" s="141"/>
      <c r="DZ191" s="141"/>
      <c r="EA191" s="141"/>
      <c r="EB191" s="141"/>
      <c r="EC191" s="141"/>
      <c r="ED191" s="141"/>
      <c r="EE191" s="141"/>
      <c r="EF191" s="141"/>
      <c r="EG191" s="141"/>
      <c r="EH191" s="141"/>
      <c r="EI191" s="141"/>
      <c r="EJ191" s="141"/>
      <c r="EK191" s="141"/>
      <c r="EL191" s="141"/>
      <c r="EM191" s="141"/>
      <c r="EN191" s="141"/>
      <c r="EO191" s="141"/>
      <c r="EP191" s="141"/>
      <c r="EQ191" s="141"/>
      <c r="ER191" s="141"/>
      <c r="ES191" s="141"/>
      <c r="ET191" s="141"/>
      <c r="EU191" s="141"/>
      <c r="EV191" s="141"/>
      <c r="EW191" s="141"/>
      <c r="EX191" s="141"/>
      <c r="EY191" s="141"/>
      <c r="EZ191" s="141"/>
      <c r="FA191" s="141"/>
      <c r="FB191" s="141"/>
      <c r="FC191" s="141"/>
      <c r="FD191" s="141"/>
      <c r="FE191" s="141"/>
      <c r="FF191" s="141"/>
      <c r="FG191" s="141"/>
      <c r="FH191" s="141"/>
      <c r="FI191" s="141"/>
      <c r="FJ191" s="141"/>
      <c r="FK191" s="141"/>
      <c r="FL191" s="141"/>
      <c r="FM191" s="141"/>
      <c r="FN191" s="141"/>
      <c r="FO191" s="141"/>
      <c r="FP191" s="141"/>
      <c r="FQ191" s="141"/>
      <c r="FR191" s="141"/>
      <c r="FS191" s="141"/>
      <c r="FT191" s="141"/>
      <c r="FU191" s="141"/>
      <c r="FV191" s="141"/>
      <c r="FW191" s="141"/>
      <c r="FX191" s="141"/>
      <c r="FY191" s="141"/>
      <c r="FZ191" s="141"/>
      <c r="GA191" s="141"/>
      <c r="GB191" s="141"/>
      <c r="GC191" s="141"/>
      <c r="GD191" s="141"/>
      <c r="GE191" s="141"/>
      <c r="GF191" s="141"/>
      <c r="GG191" s="141"/>
      <c r="GH191" s="141"/>
      <c r="GI191" s="141"/>
      <c r="GJ191" s="141"/>
      <c r="GK191" s="141"/>
      <c r="GL191" s="141"/>
      <c r="GM191" s="141"/>
      <c r="GN191" s="141"/>
      <c r="GO191" s="141"/>
      <c r="GP191" s="141"/>
      <c r="GQ191" s="141"/>
      <c r="GR191" s="141"/>
      <c r="GS191" s="141"/>
      <c r="GT191" s="141"/>
      <c r="GU191" s="141"/>
      <c r="GV191" s="141"/>
      <c r="GW191" s="141"/>
      <c r="GX191" s="141"/>
      <c r="GY191" s="141"/>
      <c r="GZ191" s="141"/>
      <c r="HA191" s="141"/>
      <c r="HB191" s="141"/>
      <c r="HC191" s="141"/>
      <c r="HD191" s="141"/>
      <c r="HE191" s="141"/>
      <c r="HF191" s="141"/>
      <c r="HG191" s="141"/>
      <c r="HH191" s="141"/>
      <c r="HI191" s="141"/>
      <c r="HJ191" s="141"/>
      <c r="HK191" s="141"/>
      <c r="HL191" s="141"/>
      <c r="HM191" s="141"/>
      <c r="HN191" s="141"/>
      <c r="HO191" s="141"/>
      <c r="HP191" s="141"/>
      <c r="HQ191" s="141"/>
      <c r="HR191" s="141"/>
      <c r="HS191" s="141"/>
      <c r="HT191" s="141"/>
      <c r="HU191" s="141"/>
      <c r="HV191" s="141"/>
      <c r="HW191" s="141"/>
      <c r="HX191" s="141"/>
      <c r="HY191" s="141"/>
      <c r="HZ191" s="141"/>
      <c r="IA191" s="141"/>
      <c r="IB191" s="141"/>
      <c r="IC191" s="141"/>
      <c r="ID191" s="141"/>
      <c r="IE191" s="141"/>
      <c r="IF191" s="141"/>
      <c r="IG191" s="141"/>
      <c r="IH191" s="141"/>
      <c r="II191" s="141"/>
      <c r="IJ191" s="141"/>
      <c r="IK191" s="141"/>
      <c r="IL191" s="141"/>
      <c r="IM191" s="141"/>
      <c r="IN191" s="141"/>
      <c r="IO191" s="141"/>
      <c r="IP191" s="141"/>
      <c r="IQ191" s="141"/>
      <c r="IR191" s="141"/>
      <c r="IS191" s="141"/>
      <c r="IT191" s="141"/>
      <c r="IU191" s="141"/>
      <c r="IV191" s="141"/>
      <c r="IW191" s="141"/>
    </row>
    <row r="192" customFormat="false" ht="12.75" hidden="false" customHeight="false" outlineLevel="0" collapsed="false">
      <c r="A192" s="141"/>
      <c r="B192" s="155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141"/>
      <c r="BO192" s="141"/>
      <c r="BP192" s="141"/>
      <c r="BQ192" s="141"/>
      <c r="BR192" s="141"/>
      <c r="BS192" s="141"/>
      <c r="BT192" s="141"/>
      <c r="BU192" s="141"/>
      <c r="BV192" s="141"/>
      <c r="BW192" s="141"/>
      <c r="BX192" s="141"/>
      <c r="BY192" s="141"/>
      <c r="BZ192" s="141"/>
      <c r="CA192" s="141"/>
      <c r="CB192" s="141"/>
      <c r="CC192" s="141"/>
      <c r="CD192" s="141"/>
      <c r="CE192" s="141"/>
      <c r="CF192" s="141"/>
      <c r="CG192" s="141"/>
      <c r="CH192" s="141"/>
      <c r="CI192" s="141"/>
      <c r="CJ192" s="141"/>
      <c r="CK192" s="141"/>
      <c r="CL192" s="141"/>
      <c r="CM192" s="141"/>
      <c r="CN192" s="141"/>
      <c r="CO192" s="141"/>
      <c r="CP192" s="141"/>
      <c r="CQ192" s="141"/>
      <c r="CR192" s="141"/>
      <c r="CS192" s="141"/>
      <c r="CT192" s="141"/>
      <c r="CU192" s="141"/>
      <c r="CV192" s="141"/>
      <c r="CW192" s="141"/>
      <c r="CX192" s="141"/>
      <c r="CY192" s="141"/>
      <c r="CZ192" s="141"/>
      <c r="DA192" s="141"/>
      <c r="DB192" s="141"/>
      <c r="DC192" s="141"/>
      <c r="DD192" s="141"/>
      <c r="DE192" s="141"/>
      <c r="DF192" s="141"/>
      <c r="DG192" s="141"/>
      <c r="DH192" s="141"/>
      <c r="DI192" s="141"/>
      <c r="DJ192" s="141"/>
      <c r="DK192" s="141"/>
      <c r="DL192" s="141"/>
      <c r="DM192" s="141"/>
      <c r="DN192" s="141"/>
      <c r="DO192" s="141"/>
      <c r="DP192" s="141"/>
      <c r="DQ192" s="141"/>
      <c r="DR192" s="141"/>
      <c r="DS192" s="141"/>
      <c r="DT192" s="141"/>
      <c r="DU192" s="141"/>
      <c r="DV192" s="141"/>
      <c r="DW192" s="141"/>
      <c r="DX192" s="141"/>
      <c r="DY192" s="141"/>
      <c r="DZ192" s="141"/>
      <c r="EA192" s="141"/>
      <c r="EB192" s="141"/>
      <c r="EC192" s="141"/>
      <c r="ED192" s="141"/>
      <c r="EE192" s="141"/>
      <c r="EF192" s="141"/>
      <c r="EG192" s="141"/>
      <c r="EH192" s="141"/>
      <c r="EI192" s="141"/>
      <c r="EJ192" s="141"/>
      <c r="EK192" s="141"/>
      <c r="EL192" s="141"/>
      <c r="EM192" s="141"/>
      <c r="EN192" s="141"/>
      <c r="EO192" s="141"/>
      <c r="EP192" s="141"/>
      <c r="EQ192" s="141"/>
      <c r="ER192" s="141"/>
      <c r="ES192" s="141"/>
      <c r="ET192" s="141"/>
      <c r="EU192" s="141"/>
      <c r="EV192" s="141"/>
      <c r="EW192" s="141"/>
      <c r="EX192" s="141"/>
      <c r="EY192" s="141"/>
      <c r="EZ192" s="141"/>
      <c r="FA192" s="141"/>
      <c r="FB192" s="141"/>
      <c r="FC192" s="141"/>
      <c r="FD192" s="141"/>
      <c r="FE192" s="141"/>
      <c r="FF192" s="141"/>
      <c r="FG192" s="141"/>
      <c r="FH192" s="141"/>
      <c r="FI192" s="141"/>
      <c r="FJ192" s="141"/>
      <c r="FK192" s="141"/>
      <c r="FL192" s="141"/>
      <c r="FM192" s="141"/>
      <c r="FN192" s="141"/>
      <c r="FO192" s="141"/>
      <c r="FP192" s="141"/>
      <c r="FQ192" s="141"/>
      <c r="FR192" s="141"/>
      <c r="FS192" s="141"/>
      <c r="FT192" s="141"/>
      <c r="FU192" s="141"/>
      <c r="FV192" s="141"/>
      <c r="FW192" s="141"/>
      <c r="FX192" s="141"/>
      <c r="FY192" s="141"/>
      <c r="FZ192" s="141"/>
      <c r="GA192" s="141"/>
      <c r="GB192" s="141"/>
      <c r="GC192" s="141"/>
      <c r="GD192" s="141"/>
      <c r="GE192" s="141"/>
      <c r="GF192" s="141"/>
      <c r="GG192" s="141"/>
      <c r="GH192" s="141"/>
      <c r="GI192" s="141"/>
      <c r="GJ192" s="141"/>
      <c r="GK192" s="141"/>
      <c r="GL192" s="141"/>
      <c r="GM192" s="141"/>
      <c r="GN192" s="141"/>
      <c r="GO192" s="141"/>
      <c r="GP192" s="141"/>
      <c r="GQ192" s="141"/>
      <c r="GR192" s="141"/>
      <c r="GS192" s="141"/>
      <c r="GT192" s="141"/>
      <c r="GU192" s="141"/>
      <c r="GV192" s="141"/>
      <c r="GW192" s="141"/>
      <c r="GX192" s="141"/>
      <c r="GY192" s="141"/>
      <c r="GZ192" s="141"/>
      <c r="HA192" s="141"/>
      <c r="HB192" s="141"/>
      <c r="HC192" s="141"/>
      <c r="HD192" s="141"/>
      <c r="HE192" s="141"/>
      <c r="HF192" s="141"/>
      <c r="HG192" s="141"/>
      <c r="HH192" s="141"/>
      <c r="HI192" s="141"/>
      <c r="HJ192" s="141"/>
      <c r="HK192" s="141"/>
      <c r="HL192" s="141"/>
      <c r="HM192" s="141"/>
      <c r="HN192" s="141"/>
      <c r="HO192" s="141"/>
      <c r="HP192" s="141"/>
      <c r="HQ192" s="141"/>
      <c r="HR192" s="141"/>
      <c r="HS192" s="141"/>
      <c r="HT192" s="141"/>
      <c r="HU192" s="141"/>
      <c r="HV192" s="141"/>
      <c r="HW192" s="141"/>
      <c r="HX192" s="141"/>
      <c r="HY192" s="141"/>
      <c r="HZ192" s="141"/>
      <c r="IA192" s="141"/>
      <c r="IB192" s="141"/>
      <c r="IC192" s="141"/>
      <c r="ID192" s="141"/>
      <c r="IE192" s="141"/>
      <c r="IF192" s="141"/>
      <c r="IG192" s="141"/>
      <c r="IH192" s="141"/>
      <c r="II192" s="141"/>
      <c r="IJ192" s="141"/>
      <c r="IK192" s="141"/>
      <c r="IL192" s="141"/>
      <c r="IM192" s="141"/>
      <c r="IN192" s="141"/>
      <c r="IO192" s="141"/>
      <c r="IP192" s="141"/>
      <c r="IQ192" s="141"/>
      <c r="IR192" s="141"/>
      <c r="IS192" s="141"/>
      <c r="IT192" s="141"/>
      <c r="IU192" s="141"/>
      <c r="IV192" s="141"/>
      <c r="IW192" s="141"/>
    </row>
    <row r="193" customFormat="false" ht="12.75" hidden="false" customHeight="false" outlineLevel="0" collapsed="false">
      <c r="A193" s="141"/>
      <c r="B193" s="155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  <c r="BM193" s="141"/>
      <c r="BN193" s="141"/>
      <c r="BO193" s="141"/>
      <c r="BP193" s="141"/>
      <c r="BQ193" s="141"/>
      <c r="BR193" s="141"/>
      <c r="BS193" s="141"/>
      <c r="BT193" s="141"/>
      <c r="BU193" s="141"/>
      <c r="BV193" s="141"/>
      <c r="BW193" s="141"/>
      <c r="BX193" s="141"/>
      <c r="BY193" s="141"/>
      <c r="BZ193" s="141"/>
      <c r="CA193" s="141"/>
      <c r="CB193" s="141"/>
      <c r="CC193" s="141"/>
      <c r="CD193" s="141"/>
      <c r="CE193" s="141"/>
      <c r="CF193" s="141"/>
      <c r="CG193" s="141"/>
      <c r="CH193" s="141"/>
      <c r="CI193" s="141"/>
      <c r="CJ193" s="141"/>
      <c r="CK193" s="141"/>
      <c r="CL193" s="141"/>
      <c r="CM193" s="141"/>
      <c r="CN193" s="141"/>
      <c r="CO193" s="141"/>
      <c r="CP193" s="141"/>
      <c r="CQ193" s="141"/>
      <c r="CR193" s="141"/>
      <c r="CS193" s="141"/>
      <c r="CT193" s="141"/>
      <c r="CU193" s="141"/>
      <c r="CV193" s="141"/>
      <c r="CW193" s="141"/>
      <c r="CX193" s="141"/>
      <c r="CY193" s="141"/>
      <c r="CZ193" s="141"/>
      <c r="DA193" s="141"/>
      <c r="DB193" s="141"/>
      <c r="DC193" s="141"/>
      <c r="DD193" s="141"/>
      <c r="DE193" s="141"/>
      <c r="DF193" s="141"/>
      <c r="DG193" s="141"/>
      <c r="DH193" s="141"/>
      <c r="DI193" s="141"/>
      <c r="DJ193" s="141"/>
      <c r="DK193" s="141"/>
      <c r="DL193" s="141"/>
      <c r="DM193" s="141"/>
      <c r="DN193" s="141"/>
      <c r="DO193" s="141"/>
      <c r="DP193" s="141"/>
      <c r="DQ193" s="141"/>
      <c r="DR193" s="141"/>
      <c r="DS193" s="141"/>
      <c r="DT193" s="141"/>
      <c r="DU193" s="141"/>
      <c r="DV193" s="141"/>
      <c r="DW193" s="141"/>
      <c r="DX193" s="141"/>
      <c r="DY193" s="141"/>
      <c r="DZ193" s="141"/>
      <c r="EA193" s="141"/>
      <c r="EB193" s="141"/>
      <c r="EC193" s="141"/>
      <c r="ED193" s="141"/>
      <c r="EE193" s="141"/>
      <c r="EF193" s="141"/>
      <c r="EG193" s="141"/>
      <c r="EH193" s="141"/>
      <c r="EI193" s="141"/>
      <c r="EJ193" s="141"/>
      <c r="EK193" s="141"/>
      <c r="EL193" s="141"/>
      <c r="EM193" s="141"/>
      <c r="EN193" s="141"/>
      <c r="EO193" s="141"/>
      <c r="EP193" s="141"/>
      <c r="EQ193" s="141"/>
      <c r="ER193" s="141"/>
      <c r="ES193" s="141"/>
      <c r="ET193" s="141"/>
      <c r="EU193" s="141"/>
      <c r="EV193" s="141"/>
      <c r="EW193" s="141"/>
      <c r="EX193" s="141"/>
      <c r="EY193" s="141"/>
      <c r="EZ193" s="141"/>
      <c r="FA193" s="141"/>
      <c r="FB193" s="141"/>
      <c r="FC193" s="141"/>
      <c r="FD193" s="141"/>
      <c r="FE193" s="141"/>
      <c r="FF193" s="141"/>
      <c r="FG193" s="141"/>
      <c r="FH193" s="141"/>
      <c r="FI193" s="141"/>
      <c r="FJ193" s="141"/>
      <c r="FK193" s="141"/>
      <c r="FL193" s="141"/>
      <c r="FM193" s="141"/>
      <c r="FN193" s="141"/>
      <c r="FO193" s="141"/>
      <c r="FP193" s="141"/>
      <c r="FQ193" s="141"/>
      <c r="FR193" s="141"/>
      <c r="FS193" s="141"/>
      <c r="FT193" s="141"/>
      <c r="FU193" s="141"/>
      <c r="FV193" s="141"/>
      <c r="FW193" s="141"/>
      <c r="FX193" s="141"/>
      <c r="FY193" s="141"/>
      <c r="FZ193" s="141"/>
      <c r="GA193" s="141"/>
      <c r="GB193" s="141"/>
      <c r="GC193" s="141"/>
      <c r="GD193" s="141"/>
      <c r="GE193" s="141"/>
      <c r="GF193" s="141"/>
      <c r="GG193" s="141"/>
      <c r="GH193" s="141"/>
      <c r="GI193" s="141"/>
      <c r="GJ193" s="141"/>
      <c r="GK193" s="141"/>
      <c r="GL193" s="141"/>
      <c r="GM193" s="141"/>
      <c r="GN193" s="141"/>
      <c r="GO193" s="141"/>
      <c r="GP193" s="141"/>
      <c r="GQ193" s="141"/>
      <c r="GR193" s="141"/>
      <c r="GS193" s="141"/>
      <c r="GT193" s="141"/>
      <c r="GU193" s="141"/>
      <c r="GV193" s="141"/>
      <c r="GW193" s="141"/>
      <c r="GX193" s="141"/>
      <c r="GY193" s="141"/>
      <c r="GZ193" s="141"/>
      <c r="HA193" s="141"/>
      <c r="HB193" s="141"/>
      <c r="HC193" s="141"/>
      <c r="HD193" s="141"/>
      <c r="HE193" s="141"/>
      <c r="HF193" s="141"/>
      <c r="HG193" s="141"/>
      <c r="HH193" s="141"/>
      <c r="HI193" s="141"/>
      <c r="HJ193" s="141"/>
      <c r="HK193" s="141"/>
      <c r="HL193" s="141"/>
      <c r="HM193" s="141"/>
      <c r="HN193" s="141"/>
      <c r="HO193" s="141"/>
      <c r="HP193" s="141"/>
      <c r="HQ193" s="141"/>
      <c r="HR193" s="141"/>
      <c r="HS193" s="141"/>
      <c r="HT193" s="141"/>
      <c r="HU193" s="141"/>
      <c r="HV193" s="141"/>
      <c r="HW193" s="141"/>
      <c r="HX193" s="141"/>
      <c r="HY193" s="141"/>
      <c r="HZ193" s="141"/>
      <c r="IA193" s="141"/>
      <c r="IB193" s="141"/>
      <c r="IC193" s="141"/>
      <c r="ID193" s="141"/>
      <c r="IE193" s="141"/>
      <c r="IF193" s="141"/>
      <c r="IG193" s="141"/>
      <c r="IH193" s="141"/>
      <c r="II193" s="141"/>
      <c r="IJ193" s="141"/>
      <c r="IK193" s="141"/>
      <c r="IL193" s="141"/>
      <c r="IM193" s="141"/>
      <c r="IN193" s="141"/>
      <c r="IO193" s="141"/>
      <c r="IP193" s="141"/>
      <c r="IQ193" s="141"/>
      <c r="IR193" s="141"/>
      <c r="IS193" s="141"/>
      <c r="IT193" s="141"/>
      <c r="IU193" s="141"/>
      <c r="IV193" s="141"/>
      <c r="IW193" s="141"/>
    </row>
    <row r="194" customFormat="false" ht="12.75" hidden="false" customHeight="false" outlineLevel="0" collapsed="false">
      <c r="A194" s="141"/>
      <c r="B194" s="155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  <c r="BN194" s="141"/>
      <c r="BO194" s="141"/>
      <c r="BP194" s="141"/>
      <c r="BQ194" s="141"/>
      <c r="BR194" s="141"/>
      <c r="BS194" s="141"/>
      <c r="BT194" s="141"/>
      <c r="BU194" s="141"/>
      <c r="BV194" s="141"/>
      <c r="BW194" s="141"/>
      <c r="BX194" s="141"/>
      <c r="BY194" s="141"/>
      <c r="BZ194" s="141"/>
      <c r="CA194" s="141"/>
      <c r="CB194" s="141"/>
      <c r="CC194" s="141"/>
      <c r="CD194" s="141"/>
      <c r="CE194" s="141"/>
      <c r="CF194" s="141"/>
      <c r="CG194" s="141"/>
      <c r="CH194" s="141"/>
      <c r="CI194" s="141"/>
      <c r="CJ194" s="141"/>
      <c r="CK194" s="141"/>
      <c r="CL194" s="141"/>
      <c r="CM194" s="141"/>
      <c r="CN194" s="141"/>
      <c r="CO194" s="141"/>
      <c r="CP194" s="141"/>
      <c r="CQ194" s="141"/>
      <c r="CR194" s="141"/>
      <c r="CS194" s="141"/>
      <c r="CT194" s="141"/>
      <c r="CU194" s="141"/>
      <c r="CV194" s="141"/>
      <c r="CW194" s="141"/>
      <c r="CX194" s="141"/>
      <c r="CY194" s="141"/>
      <c r="CZ194" s="141"/>
      <c r="DA194" s="141"/>
      <c r="DB194" s="141"/>
      <c r="DC194" s="141"/>
      <c r="DD194" s="141"/>
      <c r="DE194" s="141"/>
      <c r="DF194" s="141"/>
      <c r="DG194" s="141"/>
      <c r="DH194" s="141"/>
      <c r="DI194" s="141"/>
      <c r="DJ194" s="141"/>
      <c r="DK194" s="141"/>
      <c r="DL194" s="141"/>
      <c r="DM194" s="141"/>
      <c r="DN194" s="141"/>
      <c r="DO194" s="141"/>
      <c r="DP194" s="141"/>
      <c r="DQ194" s="141"/>
      <c r="DR194" s="141"/>
      <c r="DS194" s="141"/>
      <c r="DT194" s="141"/>
      <c r="DU194" s="141"/>
      <c r="DV194" s="141"/>
      <c r="DW194" s="141"/>
      <c r="DX194" s="141"/>
      <c r="DY194" s="141"/>
      <c r="DZ194" s="141"/>
      <c r="EA194" s="141"/>
      <c r="EB194" s="141"/>
      <c r="EC194" s="141"/>
      <c r="ED194" s="141"/>
      <c r="EE194" s="141"/>
      <c r="EF194" s="141"/>
      <c r="EG194" s="141"/>
      <c r="EH194" s="141"/>
      <c r="EI194" s="141"/>
      <c r="EJ194" s="141"/>
      <c r="EK194" s="141"/>
      <c r="EL194" s="141"/>
      <c r="EM194" s="141"/>
      <c r="EN194" s="141"/>
      <c r="EO194" s="141"/>
      <c r="EP194" s="141"/>
      <c r="EQ194" s="141"/>
      <c r="ER194" s="141"/>
      <c r="ES194" s="141"/>
      <c r="ET194" s="141"/>
      <c r="EU194" s="141"/>
      <c r="EV194" s="141"/>
      <c r="EW194" s="141"/>
      <c r="EX194" s="141"/>
      <c r="EY194" s="141"/>
      <c r="EZ194" s="141"/>
      <c r="FA194" s="141"/>
      <c r="FB194" s="141"/>
      <c r="FC194" s="141"/>
      <c r="FD194" s="141"/>
      <c r="FE194" s="141"/>
      <c r="FF194" s="141"/>
      <c r="FG194" s="141"/>
      <c r="FH194" s="141"/>
      <c r="FI194" s="141"/>
      <c r="FJ194" s="141"/>
      <c r="FK194" s="141"/>
      <c r="FL194" s="141"/>
      <c r="FM194" s="141"/>
      <c r="FN194" s="141"/>
      <c r="FO194" s="141"/>
      <c r="FP194" s="141"/>
      <c r="FQ194" s="141"/>
      <c r="FR194" s="141"/>
      <c r="FS194" s="141"/>
      <c r="FT194" s="141"/>
      <c r="FU194" s="141"/>
      <c r="FV194" s="141"/>
      <c r="FW194" s="141"/>
      <c r="FX194" s="141"/>
      <c r="FY194" s="141"/>
      <c r="FZ194" s="141"/>
      <c r="GA194" s="141"/>
      <c r="GB194" s="141"/>
      <c r="GC194" s="141"/>
      <c r="GD194" s="141"/>
      <c r="GE194" s="141"/>
      <c r="GF194" s="141"/>
      <c r="GG194" s="141"/>
      <c r="GH194" s="141"/>
      <c r="GI194" s="141"/>
      <c r="GJ194" s="141"/>
      <c r="GK194" s="141"/>
      <c r="GL194" s="141"/>
      <c r="GM194" s="141"/>
      <c r="GN194" s="141"/>
      <c r="GO194" s="141"/>
      <c r="GP194" s="141"/>
      <c r="GQ194" s="141"/>
      <c r="GR194" s="141"/>
      <c r="GS194" s="141"/>
      <c r="GT194" s="141"/>
      <c r="GU194" s="141"/>
      <c r="GV194" s="141"/>
      <c r="GW194" s="141"/>
      <c r="GX194" s="141"/>
      <c r="GY194" s="141"/>
      <c r="GZ194" s="141"/>
      <c r="HA194" s="141"/>
      <c r="HB194" s="141"/>
      <c r="HC194" s="141"/>
      <c r="HD194" s="141"/>
      <c r="HE194" s="141"/>
      <c r="HF194" s="141"/>
      <c r="HG194" s="141"/>
      <c r="HH194" s="141"/>
      <c r="HI194" s="141"/>
      <c r="HJ194" s="141"/>
      <c r="HK194" s="141"/>
      <c r="HL194" s="141"/>
      <c r="HM194" s="141"/>
      <c r="HN194" s="141"/>
      <c r="HO194" s="141"/>
      <c r="HP194" s="141"/>
      <c r="HQ194" s="141"/>
      <c r="HR194" s="141"/>
      <c r="HS194" s="141"/>
      <c r="HT194" s="141"/>
      <c r="HU194" s="141"/>
      <c r="HV194" s="141"/>
      <c r="HW194" s="141"/>
      <c r="HX194" s="141"/>
      <c r="HY194" s="141"/>
      <c r="HZ194" s="141"/>
      <c r="IA194" s="141"/>
      <c r="IB194" s="141"/>
      <c r="IC194" s="141"/>
      <c r="ID194" s="141"/>
      <c r="IE194" s="141"/>
      <c r="IF194" s="141"/>
      <c r="IG194" s="141"/>
      <c r="IH194" s="141"/>
      <c r="II194" s="141"/>
      <c r="IJ194" s="141"/>
      <c r="IK194" s="141"/>
      <c r="IL194" s="141"/>
      <c r="IM194" s="141"/>
      <c r="IN194" s="141"/>
      <c r="IO194" s="141"/>
      <c r="IP194" s="141"/>
      <c r="IQ194" s="141"/>
      <c r="IR194" s="141"/>
      <c r="IS194" s="141"/>
      <c r="IT194" s="141"/>
      <c r="IU194" s="141"/>
      <c r="IV194" s="141"/>
      <c r="IW194" s="141"/>
    </row>
    <row r="195" customFormat="false" ht="12.75" hidden="false" customHeight="false" outlineLevel="0" collapsed="false">
      <c r="A195" s="141"/>
      <c r="B195" s="155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  <c r="BN195" s="141"/>
      <c r="BO195" s="141"/>
      <c r="BP195" s="141"/>
      <c r="BQ195" s="141"/>
      <c r="BR195" s="141"/>
      <c r="BS195" s="141"/>
      <c r="BT195" s="141"/>
      <c r="BU195" s="141"/>
      <c r="BV195" s="141"/>
      <c r="BW195" s="141"/>
      <c r="BX195" s="141"/>
      <c r="BY195" s="141"/>
      <c r="BZ195" s="141"/>
      <c r="CA195" s="141"/>
      <c r="CB195" s="141"/>
      <c r="CC195" s="141"/>
      <c r="CD195" s="141"/>
      <c r="CE195" s="141"/>
      <c r="CF195" s="141"/>
      <c r="CG195" s="141"/>
      <c r="CH195" s="141"/>
      <c r="CI195" s="141"/>
      <c r="CJ195" s="141"/>
      <c r="CK195" s="141"/>
      <c r="CL195" s="141"/>
      <c r="CM195" s="141"/>
      <c r="CN195" s="141"/>
      <c r="CO195" s="141"/>
      <c r="CP195" s="141"/>
      <c r="CQ195" s="141"/>
      <c r="CR195" s="141"/>
      <c r="CS195" s="141"/>
      <c r="CT195" s="141"/>
      <c r="CU195" s="141"/>
      <c r="CV195" s="141"/>
      <c r="CW195" s="141"/>
      <c r="CX195" s="141"/>
      <c r="CY195" s="141"/>
      <c r="CZ195" s="141"/>
      <c r="DA195" s="141"/>
      <c r="DB195" s="141"/>
      <c r="DC195" s="141"/>
      <c r="DD195" s="141"/>
      <c r="DE195" s="141"/>
      <c r="DF195" s="141"/>
      <c r="DG195" s="141"/>
      <c r="DH195" s="141"/>
      <c r="DI195" s="141"/>
      <c r="DJ195" s="141"/>
      <c r="DK195" s="141"/>
      <c r="DL195" s="141"/>
      <c r="DM195" s="141"/>
      <c r="DN195" s="141"/>
      <c r="DO195" s="141"/>
      <c r="DP195" s="141"/>
      <c r="DQ195" s="141"/>
      <c r="DR195" s="141"/>
      <c r="DS195" s="141"/>
      <c r="DT195" s="141"/>
      <c r="DU195" s="141"/>
      <c r="DV195" s="141"/>
      <c r="DW195" s="141"/>
      <c r="DX195" s="141"/>
      <c r="DY195" s="141"/>
      <c r="DZ195" s="141"/>
      <c r="EA195" s="141"/>
      <c r="EB195" s="141"/>
      <c r="EC195" s="141"/>
      <c r="ED195" s="141"/>
      <c r="EE195" s="141"/>
      <c r="EF195" s="141"/>
      <c r="EG195" s="141"/>
      <c r="EH195" s="141"/>
      <c r="EI195" s="141"/>
      <c r="EJ195" s="141"/>
      <c r="EK195" s="141"/>
      <c r="EL195" s="141"/>
      <c r="EM195" s="141"/>
      <c r="EN195" s="141"/>
      <c r="EO195" s="141"/>
      <c r="EP195" s="141"/>
      <c r="EQ195" s="141"/>
      <c r="ER195" s="141"/>
      <c r="ES195" s="141"/>
      <c r="ET195" s="141"/>
      <c r="EU195" s="141"/>
      <c r="EV195" s="141"/>
      <c r="EW195" s="141"/>
      <c r="EX195" s="141"/>
      <c r="EY195" s="141"/>
      <c r="EZ195" s="141"/>
      <c r="FA195" s="141"/>
      <c r="FB195" s="141"/>
      <c r="FC195" s="141"/>
      <c r="FD195" s="141"/>
      <c r="FE195" s="141"/>
      <c r="FF195" s="141"/>
      <c r="FG195" s="141"/>
      <c r="FH195" s="141"/>
      <c r="FI195" s="141"/>
      <c r="FJ195" s="141"/>
      <c r="FK195" s="141"/>
      <c r="FL195" s="141"/>
      <c r="FM195" s="141"/>
      <c r="FN195" s="141"/>
      <c r="FO195" s="141"/>
      <c r="FP195" s="141"/>
      <c r="FQ195" s="141"/>
      <c r="FR195" s="141"/>
      <c r="FS195" s="141"/>
      <c r="FT195" s="141"/>
      <c r="FU195" s="141"/>
      <c r="FV195" s="141"/>
      <c r="FW195" s="141"/>
      <c r="FX195" s="141"/>
      <c r="FY195" s="141"/>
      <c r="FZ195" s="141"/>
      <c r="GA195" s="141"/>
      <c r="GB195" s="141"/>
      <c r="GC195" s="141"/>
      <c r="GD195" s="141"/>
      <c r="GE195" s="141"/>
      <c r="GF195" s="141"/>
      <c r="GG195" s="141"/>
      <c r="GH195" s="141"/>
      <c r="GI195" s="141"/>
      <c r="GJ195" s="141"/>
      <c r="GK195" s="141"/>
      <c r="GL195" s="141"/>
      <c r="GM195" s="141"/>
      <c r="GN195" s="141"/>
      <c r="GO195" s="141"/>
      <c r="GP195" s="141"/>
      <c r="GQ195" s="141"/>
      <c r="GR195" s="141"/>
      <c r="GS195" s="141"/>
      <c r="GT195" s="141"/>
      <c r="GU195" s="141"/>
      <c r="GV195" s="141"/>
      <c r="GW195" s="141"/>
      <c r="GX195" s="141"/>
      <c r="GY195" s="141"/>
      <c r="GZ195" s="141"/>
      <c r="HA195" s="141"/>
      <c r="HB195" s="141"/>
      <c r="HC195" s="141"/>
      <c r="HD195" s="141"/>
      <c r="HE195" s="141"/>
      <c r="HF195" s="141"/>
      <c r="HG195" s="141"/>
      <c r="HH195" s="141"/>
      <c r="HI195" s="141"/>
      <c r="HJ195" s="141"/>
      <c r="HK195" s="141"/>
      <c r="HL195" s="141"/>
      <c r="HM195" s="141"/>
      <c r="HN195" s="141"/>
      <c r="HO195" s="141"/>
      <c r="HP195" s="141"/>
      <c r="HQ195" s="141"/>
      <c r="HR195" s="141"/>
      <c r="HS195" s="141"/>
      <c r="HT195" s="141"/>
      <c r="HU195" s="141"/>
      <c r="HV195" s="141"/>
      <c r="HW195" s="141"/>
      <c r="HX195" s="141"/>
      <c r="HY195" s="141"/>
      <c r="HZ195" s="141"/>
      <c r="IA195" s="141"/>
      <c r="IB195" s="141"/>
      <c r="IC195" s="141"/>
      <c r="ID195" s="141"/>
      <c r="IE195" s="141"/>
      <c r="IF195" s="141"/>
      <c r="IG195" s="141"/>
      <c r="IH195" s="141"/>
      <c r="II195" s="141"/>
      <c r="IJ195" s="141"/>
      <c r="IK195" s="141"/>
      <c r="IL195" s="141"/>
      <c r="IM195" s="141"/>
      <c r="IN195" s="141"/>
      <c r="IO195" s="141"/>
      <c r="IP195" s="141"/>
      <c r="IQ195" s="141"/>
      <c r="IR195" s="141"/>
      <c r="IS195" s="141"/>
      <c r="IT195" s="141"/>
      <c r="IU195" s="141"/>
      <c r="IV195" s="141"/>
      <c r="IW195" s="141"/>
    </row>
    <row r="196" customFormat="false" ht="12.75" hidden="false" customHeight="false" outlineLevel="0" collapsed="false">
      <c r="A196" s="141"/>
      <c r="B196" s="155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141"/>
      <c r="BP196" s="141"/>
      <c r="BQ196" s="141"/>
      <c r="BR196" s="141"/>
      <c r="BS196" s="141"/>
      <c r="BT196" s="141"/>
      <c r="BU196" s="141"/>
      <c r="BV196" s="141"/>
      <c r="BW196" s="141"/>
      <c r="BX196" s="141"/>
      <c r="BY196" s="141"/>
      <c r="BZ196" s="141"/>
      <c r="CA196" s="141"/>
      <c r="CB196" s="141"/>
      <c r="CC196" s="141"/>
      <c r="CD196" s="141"/>
      <c r="CE196" s="141"/>
      <c r="CF196" s="141"/>
      <c r="CG196" s="141"/>
      <c r="CH196" s="141"/>
      <c r="CI196" s="141"/>
      <c r="CJ196" s="141"/>
      <c r="CK196" s="141"/>
      <c r="CL196" s="141"/>
      <c r="CM196" s="141"/>
      <c r="CN196" s="141"/>
      <c r="CO196" s="141"/>
      <c r="CP196" s="141"/>
      <c r="CQ196" s="141"/>
      <c r="CR196" s="141"/>
      <c r="CS196" s="141"/>
      <c r="CT196" s="141"/>
      <c r="CU196" s="141"/>
      <c r="CV196" s="141"/>
      <c r="CW196" s="141"/>
      <c r="CX196" s="141"/>
      <c r="CY196" s="141"/>
      <c r="CZ196" s="141"/>
      <c r="DA196" s="141"/>
      <c r="DB196" s="141"/>
      <c r="DC196" s="141"/>
      <c r="DD196" s="141"/>
      <c r="DE196" s="141"/>
      <c r="DF196" s="141"/>
      <c r="DG196" s="141"/>
      <c r="DH196" s="141"/>
      <c r="DI196" s="141"/>
      <c r="DJ196" s="141"/>
      <c r="DK196" s="141"/>
      <c r="DL196" s="141"/>
      <c r="DM196" s="141"/>
      <c r="DN196" s="141"/>
      <c r="DO196" s="141"/>
      <c r="DP196" s="141"/>
      <c r="DQ196" s="141"/>
      <c r="DR196" s="141"/>
      <c r="DS196" s="141"/>
      <c r="DT196" s="141"/>
      <c r="DU196" s="141"/>
      <c r="DV196" s="141"/>
      <c r="DW196" s="141"/>
      <c r="DX196" s="141"/>
      <c r="DY196" s="141"/>
      <c r="DZ196" s="141"/>
      <c r="EA196" s="141"/>
      <c r="EB196" s="141"/>
      <c r="EC196" s="141"/>
      <c r="ED196" s="141"/>
      <c r="EE196" s="141"/>
      <c r="EF196" s="141"/>
      <c r="EG196" s="141"/>
      <c r="EH196" s="141"/>
      <c r="EI196" s="141"/>
      <c r="EJ196" s="141"/>
      <c r="EK196" s="141"/>
      <c r="EL196" s="141"/>
      <c r="EM196" s="141"/>
      <c r="EN196" s="141"/>
      <c r="EO196" s="141"/>
      <c r="EP196" s="141"/>
      <c r="EQ196" s="141"/>
      <c r="ER196" s="141"/>
      <c r="ES196" s="141"/>
      <c r="ET196" s="141"/>
      <c r="EU196" s="141"/>
      <c r="EV196" s="141"/>
      <c r="EW196" s="141"/>
      <c r="EX196" s="141"/>
      <c r="EY196" s="141"/>
      <c r="EZ196" s="141"/>
      <c r="FA196" s="141"/>
      <c r="FB196" s="141"/>
      <c r="FC196" s="141"/>
      <c r="FD196" s="141"/>
      <c r="FE196" s="141"/>
      <c r="FF196" s="141"/>
      <c r="FG196" s="141"/>
      <c r="FH196" s="141"/>
      <c r="FI196" s="141"/>
      <c r="FJ196" s="141"/>
      <c r="FK196" s="141"/>
      <c r="FL196" s="141"/>
      <c r="FM196" s="141"/>
      <c r="FN196" s="141"/>
      <c r="FO196" s="141"/>
      <c r="FP196" s="141"/>
      <c r="FQ196" s="141"/>
      <c r="FR196" s="141"/>
      <c r="FS196" s="141"/>
      <c r="FT196" s="141"/>
      <c r="FU196" s="141"/>
      <c r="FV196" s="141"/>
      <c r="FW196" s="141"/>
      <c r="FX196" s="141"/>
      <c r="FY196" s="141"/>
      <c r="FZ196" s="141"/>
      <c r="GA196" s="141"/>
      <c r="GB196" s="141"/>
      <c r="GC196" s="141"/>
      <c r="GD196" s="141"/>
      <c r="GE196" s="141"/>
      <c r="GF196" s="141"/>
      <c r="GG196" s="141"/>
      <c r="GH196" s="141"/>
      <c r="GI196" s="141"/>
      <c r="GJ196" s="141"/>
      <c r="GK196" s="141"/>
      <c r="GL196" s="141"/>
      <c r="GM196" s="141"/>
      <c r="GN196" s="141"/>
      <c r="GO196" s="141"/>
      <c r="GP196" s="141"/>
      <c r="GQ196" s="141"/>
      <c r="GR196" s="141"/>
      <c r="GS196" s="141"/>
      <c r="GT196" s="141"/>
      <c r="GU196" s="141"/>
      <c r="GV196" s="141"/>
      <c r="GW196" s="141"/>
      <c r="GX196" s="141"/>
      <c r="GY196" s="141"/>
      <c r="GZ196" s="141"/>
      <c r="HA196" s="141"/>
      <c r="HB196" s="141"/>
      <c r="HC196" s="141"/>
      <c r="HD196" s="141"/>
      <c r="HE196" s="141"/>
      <c r="HF196" s="141"/>
      <c r="HG196" s="141"/>
      <c r="HH196" s="141"/>
      <c r="HI196" s="141"/>
      <c r="HJ196" s="141"/>
      <c r="HK196" s="141"/>
      <c r="HL196" s="141"/>
      <c r="HM196" s="141"/>
      <c r="HN196" s="141"/>
      <c r="HO196" s="141"/>
      <c r="HP196" s="141"/>
      <c r="HQ196" s="141"/>
      <c r="HR196" s="141"/>
      <c r="HS196" s="141"/>
      <c r="HT196" s="141"/>
      <c r="HU196" s="141"/>
      <c r="HV196" s="141"/>
      <c r="HW196" s="141"/>
      <c r="HX196" s="141"/>
      <c r="HY196" s="141"/>
      <c r="HZ196" s="141"/>
      <c r="IA196" s="141"/>
      <c r="IB196" s="141"/>
      <c r="IC196" s="141"/>
      <c r="ID196" s="141"/>
      <c r="IE196" s="141"/>
      <c r="IF196" s="141"/>
      <c r="IG196" s="141"/>
      <c r="IH196" s="141"/>
      <c r="II196" s="141"/>
      <c r="IJ196" s="141"/>
      <c r="IK196" s="141"/>
      <c r="IL196" s="141"/>
      <c r="IM196" s="141"/>
      <c r="IN196" s="141"/>
      <c r="IO196" s="141"/>
      <c r="IP196" s="141"/>
      <c r="IQ196" s="141"/>
      <c r="IR196" s="141"/>
      <c r="IS196" s="141"/>
      <c r="IT196" s="141"/>
      <c r="IU196" s="141"/>
      <c r="IV196" s="141"/>
      <c r="IW196" s="141"/>
    </row>
    <row r="197" customFormat="false" ht="12.75" hidden="false" customHeight="false" outlineLevel="0" collapsed="false">
      <c r="A197" s="141"/>
      <c r="B197" s="155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  <c r="BN197" s="141"/>
      <c r="BO197" s="141"/>
      <c r="BP197" s="141"/>
      <c r="BQ197" s="141"/>
      <c r="BR197" s="141"/>
      <c r="BS197" s="141"/>
      <c r="BT197" s="141"/>
      <c r="BU197" s="141"/>
      <c r="BV197" s="141"/>
      <c r="BW197" s="141"/>
      <c r="BX197" s="141"/>
      <c r="BY197" s="141"/>
      <c r="BZ197" s="141"/>
      <c r="CA197" s="141"/>
      <c r="CB197" s="141"/>
      <c r="CC197" s="141"/>
      <c r="CD197" s="141"/>
      <c r="CE197" s="141"/>
      <c r="CF197" s="141"/>
      <c r="CG197" s="141"/>
      <c r="CH197" s="141"/>
      <c r="CI197" s="141"/>
      <c r="CJ197" s="141"/>
      <c r="CK197" s="141"/>
      <c r="CL197" s="141"/>
      <c r="CM197" s="141"/>
      <c r="CN197" s="141"/>
      <c r="CO197" s="141"/>
      <c r="CP197" s="141"/>
      <c r="CQ197" s="141"/>
      <c r="CR197" s="141"/>
      <c r="CS197" s="141"/>
      <c r="CT197" s="141"/>
      <c r="CU197" s="141"/>
      <c r="CV197" s="141"/>
      <c r="CW197" s="141"/>
      <c r="CX197" s="141"/>
      <c r="CY197" s="141"/>
      <c r="CZ197" s="141"/>
      <c r="DA197" s="141"/>
      <c r="DB197" s="141"/>
      <c r="DC197" s="141"/>
      <c r="DD197" s="141"/>
      <c r="DE197" s="141"/>
      <c r="DF197" s="141"/>
      <c r="DG197" s="141"/>
      <c r="DH197" s="141"/>
      <c r="DI197" s="141"/>
      <c r="DJ197" s="141"/>
      <c r="DK197" s="141"/>
      <c r="DL197" s="141"/>
      <c r="DM197" s="141"/>
      <c r="DN197" s="141"/>
      <c r="DO197" s="141"/>
      <c r="DP197" s="141"/>
      <c r="DQ197" s="141"/>
      <c r="DR197" s="141"/>
      <c r="DS197" s="141"/>
      <c r="DT197" s="141"/>
      <c r="DU197" s="141"/>
      <c r="DV197" s="141"/>
      <c r="DW197" s="141"/>
      <c r="DX197" s="141"/>
      <c r="DY197" s="141"/>
      <c r="DZ197" s="141"/>
      <c r="EA197" s="141"/>
      <c r="EB197" s="141"/>
      <c r="EC197" s="141"/>
      <c r="ED197" s="141"/>
      <c r="EE197" s="141"/>
      <c r="EF197" s="141"/>
      <c r="EG197" s="141"/>
      <c r="EH197" s="141"/>
      <c r="EI197" s="141"/>
      <c r="EJ197" s="141"/>
      <c r="EK197" s="141"/>
      <c r="EL197" s="141"/>
      <c r="EM197" s="141"/>
      <c r="EN197" s="141"/>
      <c r="EO197" s="141"/>
      <c r="EP197" s="141"/>
      <c r="EQ197" s="141"/>
      <c r="ER197" s="141"/>
      <c r="ES197" s="141"/>
      <c r="ET197" s="141"/>
      <c r="EU197" s="141"/>
      <c r="EV197" s="141"/>
      <c r="EW197" s="141"/>
      <c r="EX197" s="141"/>
      <c r="EY197" s="141"/>
      <c r="EZ197" s="141"/>
      <c r="FA197" s="141"/>
      <c r="FB197" s="141"/>
      <c r="FC197" s="141"/>
      <c r="FD197" s="141"/>
      <c r="FE197" s="141"/>
      <c r="FF197" s="141"/>
      <c r="FG197" s="141"/>
      <c r="FH197" s="141"/>
      <c r="FI197" s="141"/>
      <c r="FJ197" s="141"/>
      <c r="FK197" s="141"/>
      <c r="FL197" s="141"/>
      <c r="FM197" s="141"/>
      <c r="FN197" s="141"/>
      <c r="FO197" s="141"/>
      <c r="FP197" s="141"/>
      <c r="FQ197" s="141"/>
      <c r="FR197" s="141"/>
      <c r="FS197" s="141"/>
      <c r="FT197" s="141"/>
      <c r="FU197" s="141"/>
      <c r="FV197" s="141"/>
      <c r="FW197" s="141"/>
      <c r="FX197" s="141"/>
      <c r="FY197" s="141"/>
      <c r="FZ197" s="141"/>
      <c r="GA197" s="141"/>
      <c r="GB197" s="141"/>
      <c r="GC197" s="141"/>
      <c r="GD197" s="141"/>
      <c r="GE197" s="141"/>
      <c r="GF197" s="141"/>
      <c r="GG197" s="141"/>
      <c r="GH197" s="141"/>
      <c r="GI197" s="141"/>
      <c r="GJ197" s="141"/>
      <c r="GK197" s="141"/>
      <c r="GL197" s="141"/>
      <c r="GM197" s="141"/>
      <c r="GN197" s="141"/>
      <c r="GO197" s="141"/>
      <c r="GP197" s="141"/>
      <c r="GQ197" s="141"/>
      <c r="GR197" s="141"/>
      <c r="GS197" s="141"/>
      <c r="GT197" s="141"/>
      <c r="GU197" s="141"/>
      <c r="GV197" s="141"/>
      <c r="GW197" s="141"/>
      <c r="GX197" s="141"/>
      <c r="GY197" s="141"/>
      <c r="GZ197" s="141"/>
      <c r="HA197" s="141"/>
      <c r="HB197" s="141"/>
      <c r="HC197" s="141"/>
      <c r="HD197" s="141"/>
      <c r="HE197" s="141"/>
      <c r="HF197" s="141"/>
      <c r="HG197" s="141"/>
      <c r="HH197" s="141"/>
      <c r="HI197" s="141"/>
      <c r="HJ197" s="141"/>
      <c r="HK197" s="141"/>
      <c r="HL197" s="141"/>
      <c r="HM197" s="141"/>
      <c r="HN197" s="141"/>
      <c r="HO197" s="141"/>
      <c r="HP197" s="141"/>
      <c r="HQ197" s="141"/>
      <c r="HR197" s="141"/>
      <c r="HS197" s="141"/>
      <c r="HT197" s="141"/>
      <c r="HU197" s="141"/>
      <c r="HV197" s="141"/>
      <c r="HW197" s="141"/>
      <c r="HX197" s="141"/>
      <c r="HY197" s="141"/>
      <c r="HZ197" s="141"/>
      <c r="IA197" s="141"/>
      <c r="IB197" s="141"/>
      <c r="IC197" s="141"/>
      <c r="ID197" s="141"/>
      <c r="IE197" s="141"/>
      <c r="IF197" s="141"/>
      <c r="IG197" s="141"/>
      <c r="IH197" s="141"/>
      <c r="II197" s="141"/>
      <c r="IJ197" s="141"/>
      <c r="IK197" s="141"/>
      <c r="IL197" s="141"/>
      <c r="IM197" s="141"/>
      <c r="IN197" s="141"/>
      <c r="IO197" s="141"/>
      <c r="IP197" s="141"/>
      <c r="IQ197" s="141"/>
      <c r="IR197" s="141"/>
      <c r="IS197" s="141"/>
      <c r="IT197" s="141"/>
      <c r="IU197" s="141"/>
      <c r="IV197" s="141"/>
      <c r="IW197" s="141"/>
    </row>
    <row r="198" customFormat="false" ht="12.75" hidden="false" customHeight="false" outlineLevel="0" collapsed="false">
      <c r="A198" s="141"/>
      <c r="B198" s="155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  <c r="BN198" s="141"/>
      <c r="BO198" s="141"/>
      <c r="BP198" s="141"/>
      <c r="BQ198" s="141"/>
      <c r="BR198" s="141"/>
      <c r="BS198" s="141"/>
      <c r="BT198" s="141"/>
      <c r="BU198" s="141"/>
      <c r="BV198" s="141"/>
      <c r="BW198" s="141"/>
      <c r="BX198" s="141"/>
      <c r="BY198" s="141"/>
      <c r="BZ198" s="141"/>
      <c r="CA198" s="141"/>
      <c r="CB198" s="141"/>
      <c r="CC198" s="141"/>
      <c r="CD198" s="141"/>
      <c r="CE198" s="141"/>
      <c r="CF198" s="141"/>
      <c r="CG198" s="141"/>
      <c r="CH198" s="141"/>
      <c r="CI198" s="141"/>
      <c r="CJ198" s="141"/>
      <c r="CK198" s="141"/>
      <c r="CL198" s="141"/>
      <c r="CM198" s="141"/>
      <c r="CN198" s="141"/>
      <c r="CO198" s="141"/>
      <c r="CP198" s="141"/>
      <c r="CQ198" s="141"/>
      <c r="CR198" s="141"/>
      <c r="CS198" s="141"/>
      <c r="CT198" s="141"/>
      <c r="CU198" s="141"/>
      <c r="CV198" s="141"/>
      <c r="CW198" s="141"/>
      <c r="CX198" s="141"/>
      <c r="CY198" s="141"/>
      <c r="CZ198" s="141"/>
      <c r="DA198" s="141"/>
      <c r="DB198" s="141"/>
      <c r="DC198" s="141"/>
      <c r="DD198" s="141"/>
      <c r="DE198" s="141"/>
      <c r="DF198" s="141"/>
      <c r="DG198" s="141"/>
      <c r="DH198" s="141"/>
      <c r="DI198" s="141"/>
      <c r="DJ198" s="141"/>
      <c r="DK198" s="141"/>
      <c r="DL198" s="141"/>
      <c r="DM198" s="141"/>
      <c r="DN198" s="141"/>
      <c r="DO198" s="141"/>
      <c r="DP198" s="141"/>
      <c r="DQ198" s="141"/>
      <c r="DR198" s="141"/>
      <c r="DS198" s="141"/>
      <c r="DT198" s="141"/>
      <c r="DU198" s="141"/>
      <c r="DV198" s="141"/>
      <c r="DW198" s="141"/>
      <c r="DX198" s="141"/>
      <c r="DY198" s="141"/>
      <c r="DZ198" s="141"/>
      <c r="EA198" s="141"/>
      <c r="EB198" s="141"/>
      <c r="EC198" s="141"/>
      <c r="ED198" s="141"/>
      <c r="EE198" s="141"/>
      <c r="EF198" s="141"/>
      <c r="EG198" s="141"/>
      <c r="EH198" s="141"/>
      <c r="EI198" s="141"/>
      <c r="EJ198" s="141"/>
      <c r="EK198" s="141"/>
      <c r="EL198" s="141"/>
      <c r="EM198" s="141"/>
      <c r="EN198" s="141"/>
      <c r="EO198" s="141"/>
      <c r="EP198" s="141"/>
      <c r="EQ198" s="141"/>
      <c r="ER198" s="141"/>
      <c r="ES198" s="141"/>
      <c r="ET198" s="141"/>
      <c r="EU198" s="141"/>
      <c r="EV198" s="141"/>
      <c r="EW198" s="141"/>
      <c r="EX198" s="141"/>
      <c r="EY198" s="141"/>
      <c r="EZ198" s="141"/>
      <c r="FA198" s="141"/>
      <c r="FB198" s="141"/>
      <c r="FC198" s="141"/>
      <c r="FD198" s="141"/>
      <c r="FE198" s="141"/>
      <c r="FF198" s="141"/>
      <c r="FG198" s="141"/>
      <c r="FH198" s="141"/>
      <c r="FI198" s="141"/>
      <c r="FJ198" s="141"/>
      <c r="FK198" s="141"/>
      <c r="FL198" s="141"/>
      <c r="FM198" s="141"/>
      <c r="FN198" s="141"/>
      <c r="FO198" s="141"/>
      <c r="FP198" s="141"/>
      <c r="FQ198" s="141"/>
      <c r="FR198" s="141"/>
      <c r="FS198" s="141"/>
      <c r="FT198" s="141"/>
      <c r="FU198" s="141"/>
      <c r="FV198" s="141"/>
      <c r="FW198" s="141"/>
      <c r="FX198" s="141"/>
      <c r="FY198" s="141"/>
      <c r="FZ198" s="141"/>
      <c r="GA198" s="141"/>
      <c r="GB198" s="141"/>
      <c r="GC198" s="141"/>
      <c r="GD198" s="141"/>
      <c r="GE198" s="141"/>
      <c r="GF198" s="141"/>
      <c r="GG198" s="141"/>
      <c r="GH198" s="141"/>
      <c r="GI198" s="141"/>
      <c r="GJ198" s="141"/>
      <c r="GK198" s="141"/>
      <c r="GL198" s="141"/>
      <c r="GM198" s="141"/>
      <c r="GN198" s="141"/>
      <c r="GO198" s="141"/>
      <c r="GP198" s="141"/>
      <c r="GQ198" s="141"/>
      <c r="GR198" s="141"/>
      <c r="GS198" s="141"/>
      <c r="GT198" s="141"/>
      <c r="GU198" s="141"/>
      <c r="GV198" s="141"/>
      <c r="GW198" s="141"/>
      <c r="GX198" s="141"/>
      <c r="GY198" s="141"/>
      <c r="GZ198" s="141"/>
      <c r="HA198" s="141"/>
      <c r="HB198" s="141"/>
      <c r="HC198" s="141"/>
      <c r="HD198" s="141"/>
      <c r="HE198" s="141"/>
      <c r="HF198" s="141"/>
      <c r="HG198" s="141"/>
      <c r="HH198" s="141"/>
      <c r="HI198" s="141"/>
      <c r="HJ198" s="141"/>
      <c r="HK198" s="141"/>
      <c r="HL198" s="141"/>
      <c r="HM198" s="141"/>
      <c r="HN198" s="141"/>
      <c r="HO198" s="141"/>
      <c r="HP198" s="141"/>
      <c r="HQ198" s="141"/>
      <c r="HR198" s="141"/>
      <c r="HS198" s="141"/>
      <c r="HT198" s="141"/>
      <c r="HU198" s="141"/>
      <c r="HV198" s="141"/>
      <c r="HW198" s="141"/>
      <c r="HX198" s="141"/>
      <c r="HY198" s="141"/>
      <c r="HZ198" s="141"/>
      <c r="IA198" s="141"/>
      <c r="IB198" s="141"/>
      <c r="IC198" s="141"/>
      <c r="ID198" s="141"/>
      <c r="IE198" s="141"/>
      <c r="IF198" s="141"/>
      <c r="IG198" s="141"/>
      <c r="IH198" s="141"/>
      <c r="II198" s="141"/>
      <c r="IJ198" s="141"/>
      <c r="IK198" s="141"/>
      <c r="IL198" s="141"/>
      <c r="IM198" s="141"/>
      <c r="IN198" s="141"/>
      <c r="IO198" s="141"/>
      <c r="IP198" s="141"/>
      <c r="IQ198" s="141"/>
      <c r="IR198" s="141"/>
      <c r="IS198" s="141"/>
      <c r="IT198" s="141"/>
      <c r="IU198" s="141"/>
      <c r="IV198" s="141"/>
      <c r="IW198" s="141"/>
    </row>
    <row r="199" customFormat="false" ht="12.75" hidden="false" customHeight="false" outlineLevel="0" collapsed="false">
      <c r="A199" s="141"/>
      <c r="B199" s="155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  <c r="BN199" s="141"/>
      <c r="BO199" s="141"/>
      <c r="BP199" s="141"/>
      <c r="BQ199" s="141"/>
      <c r="BR199" s="141"/>
      <c r="BS199" s="141"/>
      <c r="BT199" s="141"/>
      <c r="BU199" s="141"/>
      <c r="BV199" s="141"/>
      <c r="BW199" s="141"/>
      <c r="BX199" s="141"/>
      <c r="BY199" s="141"/>
      <c r="BZ199" s="141"/>
      <c r="CA199" s="141"/>
      <c r="CB199" s="141"/>
      <c r="CC199" s="141"/>
      <c r="CD199" s="141"/>
      <c r="CE199" s="141"/>
      <c r="CF199" s="141"/>
      <c r="CG199" s="141"/>
      <c r="CH199" s="141"/>
      <c r="CI199" s="141"/>
      <c r="CJ199" s="141"/>
      <c r="CK199" s="141"/>
      <c r="CL199" s="141"/>
      <c r="CM199" s="141"/>
      <c r="CN199" s="141"/>
      <c r="CO199" s="141"/>
      <c r="CP199" s="141"/>
      <c r="CQ199" s="141"/>
      <c r="CR199" s="141"/>
      <c r="CS199" s="141"/>
      <c r="CT199" s="141"/>
      <c r="CU199" s="141"/>
      <c r="CV199" s="141"/>
      <c r="CW199" s="141"/>
      <c r="CX199" s="141"/>
      <c r="CY199" s="141"/>
      <c r="CZ199" s="141"/>
      <c r="DA199" s="141"/>
      <c r="DB199" s="141"/>
      <c r="DC199" s="141"/>
      <c r="DD199" s="141"/>
      <c r="DE199" s="141"/>
      <c r="DF199" s="141"/>
      <c r="DG199" s="141"/>
      <c r="DH199" s="141"/>
      <c r="DI199" s="141"/>
      <c r="DJ199" s="141"/>
      <c r="DK199" s="141"/>
      <c r="DL199" s="141"/>
      <c r="DM199" s="141"/>
      <c r="DN199" s="141"/>
      <c r="DO199" s="141"/>
      <c r="DP199" s="141"/>
      <c r="DQ199" s="141"/>
      <c r="DR199" s="141"/>
      <c r="DS199" s="141"/>
      <c r="DT199" s="141"/>
      <c r="DU199" s="141"/>
      <c r="DV199" s="141"/>
      <c r="DW199" s="141"/>
      <c r="DX199" s="141"/>
      <c r="DY199" s="141"/>
      <c r="DZ199" s="141"/>
      <c r="EA199" s="141"/>
      <c r="EB199" s="141"/>
      <c r="EC199" s="141"/>
      <c r="ED199" s="141"/>
      <c r="EE199" s="141"/>
      <c r="EF199" s="141"/>
      <c r="EG199" s="141"/>
      <c r="EH199" s="141"/>
      <c r="EI199" s="141"/>
      <c r="EJ199" s="141"/>
      <c r="EK199" s="141"/>
      <c r="EL199" s="141"/>
      <c r="EM199" s="141"/>
      <c r="EN199" s="141"/>
      <c r="EO199" s="141"/>
      <c r="EP199" s="141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1"/>
      <c r="FA199" s="141"/>
      <c r="FB199" s="141"/>
      <c r="FC199" s="141"/>
      <c r="FD199" s="141"/>
      <c r="FE199" s="141"/>
      <c r="FF199" s="141"/>
      <c r="FG199" s="141"/>
      <c r="FH199" s="141"/>
      <c r="FI199" s="141"/>
      <c r="FJ199" s="141"/>
      <c r="FK199" s="141"/>
      <c r="FL199" s="141"/>
      <c r="FM199" s="141"/>
      <c r="FN199" s="141"/>
      <c r="FO199" s="141"/>
      <c r="FP199" s="141"/>
      <c r="FQ199" s="141"/>
      <c r="FR199" s="141"/>
      <c r="FS199" s="141"/>
      <c r="FT199" s="141"/>
      <c r="FU199" s="141"/>
      <c r="FV199" s="141"/>
      <c r="FW199" s="141"/>
      <c r="FX199" s="141"/>
      <c r="FY199" s="141"/>
      <c r="FZ199" s="141"/>
      <c r="GA199" s="141"/>
      <c r="GB199" s="141"/>
      <c r="GC199" s="141"/>
      <c r="GD199" s="141"/>
      <c r="GE199" s="141"/>
      <c r="GF199" s="141"/>
      <c r="GG199" s="141"/>
      <c r="GH199" s="141"/>
      <c r="GI199" s="141"/>
      <c r="GJ199" s="141"/>
      <c r="GK199" s="141"/>
      <c r="GL199" s="141"/>
      <c r="GM199" s="141"/>
      <c r="GN199" s="141"/>
      <c r="GO199" s="141"/>
      <c r="GP199" s="141"/>
      <c r="GQ199" s="141"/>
      <c r="GR199" s="141"/>
      <c r="GS199" s="141"/>
      <c r="GT199" s="141"/>
      <c r="GU199" s="141"/>
      <c r="GV199" s="141"/>
      <c r="GW199" s="141"/>
      <c r="GX199" s="141"/>
      <c r="GY199" s="141"/>
      <c r="GZ199" s="141"/>
      <c r="HA199" s="141"/>
      <c r="HB199" s="141"/>
      <c r="HC199" s="141"/>
      <c r="HD199" s="141"/>
      <c r="HE199" s="141"/>
      <c r="HF199" s="141"/>
      <c r="HG199" s="141"/>
      <c r="HH199" s="141"/>
      <c r="HI199" s="141"/>
      <c r="HJ199" s="141"/>
      <c r="HK199" s="141"/>
      <c r="HL199" s="141"/>
      <c r="HM199" s="141"/>
      <c r="HN199" s="141"/>
      <c r="HO199" s="141"/>
      <c r="HP199" s="141"/>
      <c r="HQ199" s="141"/>
      <c r="HR199" s="141"/>
      <c r="HS199" s="141"/>
      <c r="HT199" s="141"/>
      <c r="HU199" s="141"/>
      <c r="HV199" s="141"/>
      <c r="HW199" s="141"/>
      <c r="HX199" s="141"/>
      <c r="HY199" s="141"/>
      <c r="HZ199" s="141"/>
      <c r="IA199" s="141"/>
      <c r="IB199" s="141"/>
      <c r="IC199" s="141"/>
      <c r="ID199" s="141"/>
      <c r="IE199" s="141"/>
      <c r="IF199" s="141"/>
      <c r="IG199" s="141"/>
      <c r="IH199" s="141"/>
      <c r="II199" s="141"/>
      <c r="IJ199" s="141"/>
      <c r="IK199" s="141"/>
      <c r="IL199" s="141"/>
      <c r="IM199" s="141"/>
      <c r="IN199" s="141"/>
      <c r="IO199" s="141"/>
      <c r="IP199" s="141"/>
      <c r="IQ199" s="141"/>
      <c r="IR199" s="141"/>
      <c r="IS199" s="141"/>
      <c r="IT199" s="141"/>
      <c r="IU199" s="141"/>
      <c r="IV199" s="141"/>
      <c r="IW199" s="141"/>
    </row>
    <row r="200" customFormat="false" ht="12.75" hidden="false" customHeight="false" outlineLevel="0" collapsed="false">
      <c r="A200" s="141"/>
      <c r="B200" s="155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  <c r="BN200" s="141"/>
      <c r="BO200" s="141"/>
      <c r="BP200" s="141"/>
      <c r="BQ200" s="141"/>
      <c r="BR200" s="141"/>
      <c r="BS200" s="141"/>
      <c r="BT200" s="141"/>
      <c r="BU200" s="141"/>
      <c r="BV200" s="141"/>
      <c r="BW200" s="141"/>
      <c r="BX200" s="141"/>
      <c r="BY200" s="141"/>
      <c r="BZ200" s="141"/>
      <c r="CA200" s="141"/>
      <c r="CB200" s="141"/>
      <c r="CC200" s="141"/>
      <c r="CD200" s="141"/>
      <c r="CE200" s="141"/>
      <c r="CF200" s="141"/>
      <c r="CG200" s="141"/>
      <c r="CH200" s="141"/>
      <c r="CI200" s="141"/>
      <c r="CJ200" s="141"/>
      <c r="CK200" s="141"/>
      <c r="CL200" s="141"/>
      <c r="CM200" s="141"/>
      <c r="CN200" s="141"/>
      <c r="CO200" s="141"/>
      <c r="CP200" s="141"/>
      <c r="CQ200" s="141"/>
      <c r="CR200" s="141"/>
      <c r="CS200" s="141"/>
      <c r="CT200" s="141"/>
      <c r="CU200" s="141"/>
      <c r="CV200" s="141"/>
      <c r="CW200" s="141"/>
      <c r="CX200" s="141"/>
      <c r="CY200" s="141"/>
      <c r="CZ200" s="141"/>
      <c r="DA200" s="141"/>
      <c r="DB200" s="141"/>
      <c r="DC200" s="141"/>
      <c r="DD200" s="141"/>
      <c r="DE200" s="141"/>
      <c r="DF200" s="141"/>
      <c r="DG200" s="141"/>
      <c r="DH200" s="141"/>
      <c r="DI200" s="141"/>
      <c r="DJ200" s="141"/>
      <c r="DK200" s="141"/>
      <c r="DL200" s="141"/>
      <c r="DM200" s="141"/>
      <c r="DN200" s="141"/>
      <c r="DO200" s="141"/>
      <c r="DP200" s="141"/>
      <c r="DQ200" s="141"/>
      <c r="DR200" s="141"/>
      <c r="DS200" s="141"/>
      <c r="DT200" s="141"/>
      <c r="DU200" s="141"/>
      <c r="DV200" s="141"/>
      <c r="DW200" s="141"/>
      <c r="DX200" s="141"/>
      <c r="DY200" s="141"/>
      <c r="DZ200" s="141"/>
      <c r="EA200" s="141"/>
      <c r="EB200" s="141"/>
      <c r="EC200" s="141"/>
      <c r="ED200" s="141"/>
      <c r="EE200" s="141"/>
      <c r="EF200" s="141"/>
      <c r="EG200" s="141"/>
      <c r="EH200" s="141"/>
      <c r="EI200" s="141"/>
      <c r="EJ200" s="141"/>
      <c r="EK200" s="141"/>
      <c r="EL200" s="141"/>
      <c r="EM200" s="141"/>
      <c r="EN200" s="141"/>
      <c r="EO200" s="141"/>
      <c r="EP200" s="141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1"/>
      <c r="FA200" s="141"/>
      <c r="FB200" s="141"/>
      <c r="FC200" s="141"/>
      <c r="FD200" s="141"/>
      <c r="FE200" s="141"/>
      <c r="FF200" s="141"/>
      <c r="FG200" s="141"/>
      <c r="FH200" s="141"/>
      <c r="FI200" s="141"/>
      <c r="FJ200" s="141"/>
      <c r="FK200" s="141"/>
      <c r="FL200" s="141"/>
      <c r="FM200" s="141"/>
      <c r="FN200" s="141"/>
      <c r="FO200" s="141"/>
      <c r="FP200" s="141"/>
      <c r="FQ200" s="141"/>
      <c r="FR200" s="141"/>
      <c r="FS200" s="141"/>
      <c r="FT200" s="141"/>
      <c r="FU200" s="141"/>
      <c r="FV200" s="141"/>
      <c r="FW200" s="141"/>
      <c r="FX200" s="141"/>
      <c r="FY200" s="141"/>
      <c r="FZ200" s="141"/>
      <c r="GA200" s="141"/>
      <c r="GB200" s="141"/>
      <c r="GC200" s="141"/>
      <c r="GD200" s="141"/>
      <c r="GE200" s="141"/>
      <c r="GF200" s="141"/>
      <c r="GG200" s="141"/>
      <c r="GH200" s="141"/>
      <c r="GI200" s="141"/>
      <c r="GJ200" s="141"/>
      <c r="GK200" s="141"/>
      <c r="GL200" s="141"/>
      <c r="GM200" s="141"/>
      <c r="GN200" s="141"/>
      <c r="GO200" s="141"/>
      <c r="GP200" s="141"/>
      <c r="GQ200" s="141"/>
      <c r="GR200" s="141"/>
      <c r="GS200" s="141"/>
      <c r="GT200" s="141"/>
      <c r="GU200" s="141"/>
      <c r="GV200" s="141"/>
      <c r="GW200" s="141"/>
      <c r="GX200" s="141"/>
      <c r="GY200" s="141"/>
      <c r="GZ200" s="141"/>
      <c r="HA200" s="141"/>
      <c r="HB200" s="141"/>
      <c r="HC200" s="141"/>
      <c r="HD200" s="141"/>
      <c r="HE200" s="141"/>
      <c r="HF200" s="141"/>
      <c r="HG200" s="141"/>
      <c r="HH200" s="141"/>
      <c r="HI200" s="141"/>
      <c r="HJ200" s="141"/>
      <c r="HK200" s="141"/>
      <c r="HL200" s="141"/>
      <c r="HM200" s="141"/>
      <c r="HN200" s="141"/>
      <c r="HO200" s="141"/>
      <c r="HP200" s="141"/>
      <c r="HQ200" s="141"/>
      <c r="HR200" s="141"/>
      <c r="HS200" s="141"/>
      <c r="HT200" s="141"/>
      <c r="HU200" s="141"/>
      <c r="HV200" s="141"/>
      <c r="HW200" s="141"/>
      <c r="HX200" s="141"/>
      <c r="HY200" s="141"/>
      <c r="HZ200" s="141"/>
      <c r="IA200" s="141"/>
      <c r="IB200" s="141"/>
      <c r="IC200" s="141"/>
      <c r="ID200" s="141"/>
      <c r="IE200" s="141"/>
      <c r="IF200" s="141"/>
      <c r="IG200" s="141"/>
      <c r="IH200" s="141"/>
      <c r="II200" s="141"/>
      <c r="IJ200" s="141"/>
      <c r="IK200" s="141"/>
      <c r="IL200" s="141"/>
      <c r="IM200" s="141"/>
      <c r="IN200" s="141"/>
      <c r="IO200" s="141"/>
      <c r="IP200" s="141"/>
      <c r="IQ200" s="141"/>
      <c r="IR200" s="141"/>
      <c r="IS200" s="141"/>
      <c r="IT200" s="141"/>
      <c r="IU200" s="141"/>
      <c r="IV200" s="141"/>
      <c r="IW200" s="141"/>
    </row>
    <row r="201" customFormat="false" ht="12.75" hidden="false" customHeight="false" outlineLevel="0" collapsed="false">
      <c r="A201" s="141"/>
      <c r="B201" s="155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  <c r="BM201" s="141"/>
      <c r="BN201" s="141"/>
      <c r="BO201" s="141"/>
      <c r="BP201" s="141"/>
      <c r="BQ201" s="141"/>
      <c r="BR201" s="141"/>
      <c r="BS201" s="141"/>
      <c r="BT201" s="141"/>
      <c r="BU201" s="141"/>
      <c r="BV201" s="141"/>
      <c r="BW201" s="141"/>
      <c r="BX201" s="141"/>
      <c r="BY201" s="141"/>
      <c r="BZ201" s="141"/>
      <c r="CA201" s="141"/>
      <c r="CB201" s="141"/>
      <c r="CC201" s="141"/>
      <c r="CD201" s="141"/>
      <c r="CE201" s="141"/>
      <c r="CF201" s="141"/>
      <c r="CG201" s="141"/>
      <c r="CH201" s="141"/>
      <c r="CI201" s="141"/>
      <c r="CJ201" s="141"/>
      <c r="CK201" s="141"/>
      <c r="CL201" s="141"/>
      <c r="CM201" s="141"/>
      <c r="CN201" s="141"/>
      <c r="CO201" s="141"/>
      <c r="CP201" s="141"/>
      <c r="CQ201" s="141"/>
      <c r="CR201" s="141"/>
      <c r="CS201" s="141"/>
      <c r="CT201" s="141"/>
      <c r="CU201" s="141"/>
      <c r="CV201" s="141"/>
      <c r="CW201" s="141"/>
      <c r="CX201" s="141"/>
      <c r="CY201" s="141"/>
      <c r="CZ201" s="141"/>
      <c r="DA201" s="141"/>
      <c r="DB201" s="141"/>
      <c r="DC201" s="141"/>
      <c r="DD201" s="141"/>
      <c r="DE201" s="141"/>
      <c r="DF201" s="141"/>
      <c r="DG201" s="141"/>
      <c r="DH201" s="141"/>
      <c r="DI201" s="141"/>
      <c r="DJ201" s="141"/>
      <c r="DK201" s="141"/>
      <c r="DL201" s="141"/>
      <c r="DM201" s="141"/>
      <c r="DN201" s="141"/>
      <c r="DO201" s="141"/>
      <c r="DP201" s="141"/>
      <c r="DQ201" s="141"/>
      <c r="DR201" s="141"/>
      <c r="DS201" s="141"/>
      <c r="DT201" s="141"/>
      <c r="DU201" s="141"/>
      <c r="DV201" s="141"/>
      <c r="DW201" s="141"/>
      <c r="DX201" s="141"/>
      <c r="DY201" s="141"/>
      <c r="DZ201" s="141"/>
      <c r="EA201" s="141"/>
      <c r="EB201" s="141"/>
      <c r="EC201" s="141"/>
      <c r="ED201" s="141"/>
      <c r="EE201" s="141"/>
      <c r="EF201" s="141"/>
      <c r="EG201" s="141"/>
      <c r="EH201" s="141"/>
      <c r="EI201" s="141"/>
      <c r="EJ201" s="141"/>
      <c r="EK201" s="141"/>
      <c r="EL201" s="141"/>
      <c r="EM201" s="141"/>
      <c r="EN201" s="141"/>
      <c r="EO201" s="141"/>
      <c r="EP201" s="141"/>
      <c r="EQ201" s="141"/>
      <c r="ER201" s="141"/>
      <c r="ES201" s="141"/>
      <c r="ET201" s="141"/>
      <c r="EU201" s="141"/>
      <c r="EV201" s="141"/>
      <c r="EW201" s="141"/>
      <c r="EX201" s="141"/>
      <c r="EY201" s="141"/>
      <c r="EZ201" s="141"/>
      <c r="FA201" s="141"/>
      <c r="FB201" s="141"/>
      <c r="FC201" s="141"/>
      <c r="FD201" s="141"/>
      <c r="FE201" s="141"/>
      <c r="FF201" s="141"/>
      <c r="FG201" s="141"/>
      <c r="FH201" s="141"/>
      <c r="FI201" s="141"/>
      <c r="FJ201" s="141"/>
      <c r="FK201" s="141"/>
      <c r="FL201" s="141"/>
      <c r="FM201" s="141"/>
      <c r="FN201" s="141"/>
      <c r="FO201" s="141"/>
      <c r="FP201" s="141"/>
      <c r="FQ201" s="141"/>
      <c r="FR201" s="141"/>
      <c r="FS201" s="141"/>
      <c r="FT201" s="141"/>
      <c r="FU201" s="141"/>
      <c r="FV201" s="141"/>
      <c r="FW201" s="141"/>
      <c r="FX201" s="141"/>
      <c r="FY201" s="141"/>
      <c r="FZ201" s="141"/>
      <c r="GA201" s="141"/>
      <c r="GB201" s="141"/>
      <c r="GC201" s="141"/>
      <c r="GD201" s="141"/>
      <c r="GE201" s="141"/>
      <c r="GF201" s="141"/>
      <c r="GG201" s="141"/>
      <c r="GH201" s="141"/>
      <c r="GI201" s="141"/>
      <c r="GJ201" s="141"/>
      <c r="GK201" s="141"/>
      <c r="GL201" s="141"/>
      <c r="GM201" s="141"/>
      <c r="GN201" s="141"/>
      <c r="GO201" s="141"/>
      <c r="GP201" s="141"/>
      <c r="GQ201" s="141"/>
      <c r="GR201" s="141"/>
      <c r="GS201" s="141"/>
      <c r="GT201" s="141"/>
      <c r="GU201" s="141"/>
      <c r="GV201" s="141"/>
      <c r="GW201" s="141"/>
      <c r="GX201" s="141"/>
      <c r="GY201" s="141"/>
      <c r="GZ201" s="141"/>
      <c r="HA201" s="141"/>
      <c r="HB201" s="141"/>
      <c r="HC201" s="141"/>
      <c r="HD201" s="141"/>
      <c r="HE201" s="141"/>
      <c r="HF201" s="141"/>
      <c r="HG201" s="141"/>
      <c r="HH201" s="141"/>
      <c r="HI201" s="141"/>
      <c r="HJ201" s="141"/>
      <c r="HK201" s="141"/>
      <c r="HL201" s="141"/>
      <c r="HM201" s="141"/>
      <c r="HN201" s="141"/>
      <c r="HO201" s="141"/>
      <c r="HP201" s="141"/>
      <c r="HQ201" s="141"/>
      <c r="HR201" s="141"/>
      <c r="HS201" s="141"/>
      <c r="HT201" s="141"/>
      <c r="HU201" s="141"/>
      <c r="HV201" s="141"/>
      <c r="HW201" s="141"/>
      <c r="HX201" s="141"/>
      <c r="HY201" s="141"/>
      <c r="HZ201" s="141"/>
      <c r="IA201" s="141"/>
      <c r="IB201" s="141"/>
      <c r="IC201" s="141"/>
      <c r="ID201" s="141"/>
      <c r="IE201" s="141"/>
      <c r="IF201" s="141"/>
      <c r="IG201" s="141"/>
      <c r="IH201" s="141"/>
      <c r="II201" s="141"/>
      <c r="IJ201" s="141"/>
      <c r="IK201" s="141"/>
      <c r="IL201" s="141"/>
      <c r="IM201" s="141"/>
      <c r="IN201" s="141"/>
      <c r="IO201" s="141"/>
      <c r="IP201" s="141"/>
      <c r="IQ201" s="141"/>
      <c r="IR201" s="141"/>
      <c r="IS201" s="141"/>
      <c r="IT201" s="141"/>
      <c r="IU201" s="141"/>
      <c r="IV201" s="141"/>
      <c r="IW201" s="141"/>
    </row>
    <row r="202" customFormat="false" ht="12.75" hidden="false" customHeight="false" outlineLevel="0" collapsed="false">
      <c r="A202" s="141"/>
      <c r="B202" s="155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  <c r="BN202" s="141"/>
      <c r="BO202" s="141"/>
      <c r="BP202" s="141"/>
      <c r="BQ202" s="141"/>
      <c r="BR202" s="141"/>
      <c r="BS202" s="141"/>
      <c r="BT202" s="141"/>
      <c r="BU202" s="141"/>
      <c r="BV202" s="141"/>
      <c r="BW202" s="141"/>
      <c r="BX202" s="141"/>
      <c r="BY202" s="141"/>
      <c r="BZ202" s="141"/>
      <c r="CA202" s="141"/>
      <c r="CB202" s="141"/>
      <c r="CC202" s="141"/>
      <c r="CD202" s="141"/>
      <c r="CE202" s="141"/>
      <c r="CF202" s="141"/>
      <c r="CG202" s="141"/>
      <c r="CH202" s="141"/>
      <c r="CI202" s="141"/>
      <c r="CJ202" s="141"/>
      <c r="CK202" s="141"/>
      <c r="CL202" s="141"/>
      <c r="CM202" s="141"/>
      <c r="CN202" s="141"/>
      <c r="CO202" s="141"/>
      <c r="CP202" s="141"/>
      <c r="CQ202" s="141"/>
      <c r="CR202" s="141"/>
      <c r="CS202" s="141"/>
      <c r="CT202" s="141"/>
      <c r="CU202" s="141"/>
      <c r="CV202" s="141"/>
      <c r="CW202" s="141"/>
      <c r="CX202" s="141"/>
      <c r="CY202" s="141"/>
      <c r="CZ202" s="141"/>
      <c r="DA202" s="141"/>
      <c r="DB202" s="141"/>
      <c r="DC202" s="141"/>
      <c r="DD202" s="141"/>
      <c r="DE202" s="141"/>
      <c r="DF202" s="141"/>
      <c r="DG202" s="141"/>
      <c r="DH202" s="141"/>
      <c r="DI202" s="141"/>
      <c r="DJ202" s="141"/>
      <c r="DK202" s="141"/>
      <c r="DL202" s="141"/>
      <c r="DM202" s="141"/>
      <c r="DN202" s="141"/>
      <c r="DO202" s="141"/>
      <c r="DP202" s="141"/>
      <c r="DQ202" s="141"/>
      <c r="DR202" s="141"/>
      <c r="DS202" s="141"/>
      <c r="DT202" s="141"/>
      <c r="DU202" s="141"/>
      <c r="DV202" s="141"/>
      <c r="DW202" s="141"/>
      <c r="DX202" s="141"/>
      <c r="DY202" s="141"/>
      <c r="DZ202" s="141"/>
      <c r="EA202" s="141"/>
      <c r="EB202" s="141"/>
      <c r="EC202" s="141"/>
      <c r="ED202" s="141"/>
      <c r="EE202" s="141"/>
      <c r="EF202" s="141"/>
      <c r="EG202" s="141"/>
      <c r="EH202" s="141"/>
      <c r="EI202" s="141"/>
      <c r="EJ202" s="141"/>
      <c r="EK202" s="141"/>
      <c r="EL202" s="141"/>
      <c r="EM202" s="141"/>
      <c r="EN202" s="141"/>
      <c r="EO202" s="141"/>
      <c r="EP202" s="141"/>
      <c r="EQ202" s="141"/>
      <c r="ER202" s="141"/>
      <c r="ES202" s="141"/>
      <c r="ET202" s="141"/>
      <c r="EU202" s="141"/>
      <c r="EV202" s="141"/>
      <c r="EW202" s="141"/>
      <c r="EX202" s="141"/>
      <c r="EY202" s="141"/>
      <c r="EZ202" s="141"/>
      <c r="FA202" s="141"/>
      <c r="FB202" s="141"/>
      <c r="FC202" s="141"/>
      <c r="FD202" s="141"/>
      <c r="FE202" s="141"/>
      <c r="FF202" s="141"/>
      <c r="FG202" s="141"/>
      <c r="FH202" s="141"/>
      <c r="FI202" s="141"/>
      <c r="FJ202" s="141"/>
      <c r="FK202" s="141"/>
      <c r="FL202" s="141"/>
      <c r="FM202" s="141"/>
      <c r="FN202" s="141"/>
      <c r="FO202" s="141"/>
      <c r="FP202" s="141"/>
      <c r="FQ202" s="141"/>
      <c r="FR202" s="141"/>
      <c r="FS202" s="141"/>
      <c r="FT202" s="141"/>
      <c r="FU202" s="141"/>
      <c r="FV202" s="141"/>
      <c r="FW202" s="141"/>
      <c r="FX202" s="141"/>
      <c r="FY202" s="141"/>
      <c r="FZ202" s="141"/>
      <c r="GA202" s="141"/>
      <c r="GB202" s="141"/>
      <c r="GC202" s="141"/>
      <c r="GD202" s="141"/>
      <c r="GE202" s="141"/>
      <c r="GF202" s="141"/>
      <c r="GG202" s="141"/>
      <c r="GH202" s="141"/>
      <c r="GI202" s="141"/>
      <c r="GJ202" s="141"/>
      <c r="GK202" s="141"/>
      <c r="GL202" s="141"/>
      <c r="GM202" s="141"/>
      <c r="GN202" s="141"/>
      <c r="GO202" s="141"/>
      <c r="GP202" s="141"/>
      <c r="GQ202" s="141"/>
      <c r="GR202" s="141"/>
      <c r="GS202" s="141"/>
      <c r="GT202" s="141"/>
      <c r="GU202" s="141"/>
      <c r="GV202" s="141"/>
      <c r="GW202" s="141"/>
      <c r="GX202" s="141"/>
      <c r="GY202" s="141"/>
      <c r="GZ202" s="141"/>
      <c r="HA202" s="141"/>
      <c r="HB202" s="141"/>
      <c r="HC202" s="141"/>
      <c r="HD202" s="141"/>
      <c r="HE202" s="141"/>
      <c r="HF202" s="141"/>
      <c r="HG202" s="141"/>
      <c r="HH202" s="141"/>
      <c r="HI202" s="141"/>
      <c r="HJ202" s="141"/>
      <c r="HK202" s="141"/>
      <c r="HL202" s="141"/>
      <c r="HM202" s="141"/>
      <c r="HN202" s="141"/>
      <c r="HO202" s="141"/>
      <c r="HP202" s="141"/>
      <c r="HQ202" s="141"/>
      <c r="HR202" s="141"/>
      <c r="HS202" s="141"/>
      <c r="HT202" s="141"/>
      <c r="HU202" s="141"/>
      <c r="HV202" s="141"/>
      <c r="HW202" s="141"/>
      <c r="HX202" s="141"/>
      <c r="HY202" s="141"/>
      <c r="HZ202" s="141"/>
      <c r="IA202" s="141"/>
      <c r="IB202" s="141"/>
      <c r="IC202" s="141"/>
      <c r="ID202" s="141"/>
      <c r="IE202" s="141"/>
      <c r="IF202" s="141"/>
      <c r="IG202" s="141"/>
      <c r="IH202" s="141"/>
      <c r="II202" s="141"/>
      <c r="IJ202" s="141"/>
      <c r="IK202" s="141"/>
      <c r="IL202" s="141"/>
      <c r="IM202" s="141"/>
      <c r="IN202" s="141"/>
      <c r="IO202" s="141"/>
      <c r="IP202" s="141"/>
      <c r="IQ202" s="141"/>
      <c r="IR202" s="141"/>
      <c r="IS202" s="141"/>
      <c r="IT202" s="141"/>
      <c r="IU202" s="141"/>
      <c r="IV202" s="141"/>
      <c r="IW202" s="141"/>
    </row>
    <row r="203" customFormat="false" ht="12.75" hidden="false" customHeight="false" outlineLevel="0" collapsed="false">
      <c r="A203" s="141"/>
      <c r="B203" s="155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141"/>
      <c r="BP203" s="141"/>
      <c r="BQ203" s="141"/>
      <c r="BR203" s="141"/>
      <c r="BS203" s="141"/>
      <c r="BT203" s="141"/>
      <c r="BU203" s="141"/>
      <c r="BV203" s="141"/>
      <c r="BW203" s="141"/>
      <c r="BX203" s="141"/>
      <c r="BY203" s="141"/>
      <c r="BZ203" s="141"/>
      <c r="CA203" s="141"/>
      <c r="CB203" s="141"/>
      <c r="CC203" s="141"/>
      <c r="CD203" s="141"/>
      <c r="CE203" s="141"/>
      <c r="CF203" s="141"/>
      <c r="CG203" s="141"/>
      <c r="CH203" s="141"/>
      <c r="CI203" s="141"/>
      <c r="CJ203" s="141"/>
      <c r="CK203" s="141"/>
      <c r="CL203" s="141"/>
      <c r="CM203" s="141"/>
      <c r="CN203" s="141"/>
      <c r="CO203" s="141"/>
      <c r="CP203" s="141"/>
      <c r="CQ203" s="141"/>
      <c r="CR203" s="141"/>
      <c r="CS203" s="141"/>
      <c r="CT203" s="141"/>
      <c r="CU203" s="141"/>
      <c r="CV203" s="141"/>
      <c r="CW203" s="141"/>
      <c r="CX203" s="141"/>
      <c r="CY203" s="141"/>
      <c r="CZ203" s="141"/>
      <c r="DA203" s="141"/>
      <c r="DB203" s="141"/>
      <c r="DC203" s="141"/>
      <c r="DD203" s="141"/>
      <c r="DE203" s="141"/>
      <c r="DF203" s="141"/>
      <c r="DG203" s="141"/>
      <c r="DH203" s="141"/>
      <c r="DI203" s="141"/>
      <c r="DJ203" s="141"/>
      <c r="DK203" s="141"/>
      <c r="DL203" s="141"/>
      <c r="DM203" s="141"/>
      <c r="DN203" s="141"/>
      <c r="DO203" s="141"/>
      <c r="DP203" s="141"/>
      <c r="DQ203" s="141"/>
      <c r="DR203" s="141"/>
      <c r="DS203" s="141"/>
      <c r="DT203" s="141"/>
      <c r="DU203" s="141"/>
      <c r="DV203" s="141"/>
      <c r="DW203" s="141"/>
      <c r="DX203" s="141"/>
      <c r="DY203" s="141"/>
      <c r="DZ203" s="141"/>
      <c r="EA203" s="141"/>
      <c r="EB203" s="141"/>
      <c r="EC203" s="141"/>
      <c r="ED203" s="141"/>
      <c r="EE203" s="141"/>
      <c r="EF203" s="141"/>
      <c r="EG203" s="141"/>
      <c r="EH203" s="141"/>
      <c r="EI203" s="141"/>
      <c r="EJ203" s="141"/>
      <c r="EK203" s="141"/>
      <c r="EL203" s="141"/>
      <c r="EM203" s="141"/>
      <c r="EN203" s="141"/>
      <c r="EO203" s="141"/>
      <c r="EP203" s="141"/>
      <c r="EQ203" s="141"/>
      <c r="ER203" s="141"/>
      <c r="ES203" s="141"/>
      <c r="ET203" s="141"/>
      <c r="EU203" s="141"/>
      <c r="EV203" s="141"/>
      <c r="EW203" s="141"/>
      <c r="EX203" s="141"/>
      <c r="EY203" s="141"/>
      <c r="EZ203" s="141"/>
      <c r="FA203" s="141"/>
      <c r="FB203" s="141"/>
      <c r="FC203" s="141"/>
      <c r="FD203" s="141"/>
      <c r="FE203" s="141"/>
      <c r="FF203" s="141"/>
      <c r="FG203" s="141"/>
      <c r="FH203" s="141"/>
      <c r="FI203" s="141"/>
      <c r="FJ203" s="141"/>
      <c r="FK203" s="141"/>
      <c r="FL203" s="141"/>
      <c r="FM203" s="141"/>
      <c r="FN203" s="141"/>
      <c r="FO203" s="141"/>
      <c r="FP203" s="141"/>
      <c r="FQ203" s="141"/>
      <c r="FR203" s="141"/>
      <c r="FS203" s="141"/>
      <c r="FT203" s="141"/>
      <c r="FU203" s="141"/>
      <c r="FV203" s="141"/>
      <c r="FW203" s="141"/>
      <c r="FX203" s="141"/>
      <c r="FY203" s="141"/>
      <c r="FZ203" s="141"/>
      <c r="GA203" s="141"/>
      <c r="GB203" s="141"/>
      <c r="GC203" s="141"/>
      <c r="GD203" s="141"/>
      <c r="GE203" s="141"/>
      <c r="GF203" s="141"/>
      <c r="GG203" s="141"/>
      <c r="GH203" s="141"/>
      <c r="GI203" s="141"/>
      <c r="GJ203" s="141"/>
      <c r="GK203" s="141"/>
      <c r="GL203" s="141"/>
      <c r="GM203" s="141"/>
      <c r="GN203" s="141"/>
      <c r="GO203" s="141"/>
      <c r="GP203" s="141"/>
      <c r="GQ203" s="141"/>
      <c r="GR203" s="141"/>
      <c r="GS203" s="141"/>
      <c r="GT203" s="141"/>
      <c r="GU203" s="141"/>
      <c r="GV203" s="141"/>
      <c r="GW203" s="141"/>
      <c r="GX203" s="141"/>
      <c r="GY203" s="141"/>
      <c r="GZ203" s="141"/>
      <c r="HA203" s="141"/>
      <c r="HB203" s="141"/>
      <c r="HC203" s="141"/>
      <c r="HD203" s="141"/>
      <c r="HE203" s="141"/>
      <c r="HF203" s="141"/>
      <c r="HG203" s="141"/>
      <c r="HH203" s="141"/>
      <c r="HI203" s="141"/>
      <c r="HJ203" s="141"/>
      <c r="HK203" s="141"/>
      <c r="HL203" s="141"/>
      <c r="HM203" s="141"/>
      <c r="HN203" s="141"/>
      <c r="HO203" s="141"/>
      <c r="HP203" s="141"/>
      <c r="HQ203" s="141"/>
      <c r="HR203" s="141"/>
      <c r="HS203" s="141"/>
      <c r="HT203" s="141"/>
      <c r="HU203" s="141"/>
      <c r="HV203" s="141"/>
      <c r="HW203" s="141"/>
      <c r="HX203" s="141"/>
      <c r="HY203" s="141"/>
      <c r="HZ203" s="141"/>
      <c r="IA203" s="141"/>
      <c r="IB203" s="141"/>
      <c r="IC203" s="141"/>
      <c r="ID203" s="141"/>
      <c r="IE203" s="141"/>
      <c r="IF203" s="141"/>
      <c r="IG203" s="141"/>
      <c r="IH203" s="141"/>
      <c r="II203" s="141"/>
      <c r="IJ203" s="141"/>
      <c r="IK203" s="141"/>
      <c r="IL203" s="141"/>
      <c r="IM203" s="141"/>
      <c r="IN203" s="141"/>
      <c r="IO203" s="141"/>
      <c r="IP203" s="141"/>
      <c r="IQ203" s="141"/>
      <c r="IR203" s="141"/>
      <c r="IS203" s="141"/>
      <c r="IT203" s="141"/>
      <c r="IU203" s="141"/>
      <c r="IV203" s="141"/>
      <c r="IW203" s="141"/>
    </row>
    <row r="204" customFormat="false" ht="12.75" hidden="false" customHeight="false" outlineLevel="0" collapsed="false">
      <c r="A204" s="141"/>
      <c r="B204" s="155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141"/>
      <c r="BP204" s="141"/>
      <c r="BQ204" s="141"/>
      <c r="BR204" s="141"/>
      <c r="BS204" s="141"/>
      <c r="BT204" s="141"/>
      <c r="BU204" s="141"/>
      <c r="BV204" s="141"/>
      <c r="BW204" s="141"/>
      <c r="BX204" s="141"/>
      <c r="BY204" s="141"/>
      <c r="BZ204" s="141"/>
      <c r="CA204" s="141"/>
      <c r="CB204" s="141"/>
      <c r="CC204" s="141"/>
      <c r="CD204" s="141"/>
      <c r="CE204" s="141"/>
      <c r="CF204" s="141"/>
      <c r="CG204" s="141"/>
      <c r="CH204" s="141"/>
      <c r="CI204" s="141"/>
      <c r="CJ204" s="141"/>
      <c r="CK204" s="141"/>
      <c r="CL204" s="141"/>
      <c r="CM204" s="141"/>
      <c r="CN204" s="141"/>
      <c r="CO204" s="141"/>
      <c r="CP204" s="141"/>
      <c r="CQ204" s="141"/>
      <c r="CR204" s="141"/>
      <c r="CS204" s="141"/>
      <c r="CT204" s="141"/>
      <c r="CU204" s="141"/>
      <c r="CV204" s="141"/>
      <c r="CW204" s="141"/>
      <c r="CX204" s="141"/>
      <c r="CY204" s="141"/>
      <c r="CZ204" s="141"/>
      <c r="DA204" s="141"/>
      <c r="DB204" s="141"/>
      <c r="DC204" s="141"/>
      <c r="DD204" s="141"/>
      <c r="DE204" s="141"/>
      <c r="DF204" s="141"/>
      <c r="DG204" s="141"/>
      <c r="DH204" s="141"/>
      <c r="DI204" s="141"/>
      <c r="DJ204" s="141"/>
      <c r="DK204" s="141"/>
      <c r="DL204" s="141"/>
      <c r="DM204" s="141"/>
      <c r="DN204" s="141"/>
      <c r="DO204" s="141"/>
      <c r="DP204" s="141"/>
      <c r="DQ204" s="141"/>
      <c r="DR204" s="141"/>
      <c r="DS204" s="141"/>
      <c r="DT204" s="141"/>
      <c r="DU204" s="141"/>
      <c r="DV204" s="141"/>
      <c r="DW204" s="141"/>
      <c r="DX204" s="141"/>
      <c r="DY204" s="141"/>
      <c r="DZ204" s="141"/>
      <c r="EA204" s="141"/>
      <c r="EB204" s="141"/>
      <c r="EC204" s="141"/>
      <c r="ED204" s="141"/>
      <c r="EE204" s="141"/>
      <c r="EF204" s="141"/>
      <c r="EG204" s="141"/>
      <c r="EH204" s="141"/>
      <c r="EI204" s="141"/>
      <c r="EJ204" s="141"/>
      <c r="EK204" s="141"/>
      <c r="EL204" s="141"/>
      <c r="EM204" s="141"/>
      <c r="EN204" s="141"/>
      <c r="EO204" s="141"/>
      <c r="EP204" s="141"/>
      <c r="EQ204" s="141"/>
      <c r="ER204" s="141"/>
      <c r="ES204" s="141"/>
      <c r="ET204" s="141"/>
      <c r="EU204" s="141"/>
      <c r="EV204" s="141"/>
      <c r="EW204" s="141"/>
      <c r="EX204" s="141"/>
      <c r="EY204" s="141"/>
      <c r="EZ204" s="141"/>
      <c r="FA204" s="141"/>
      <c r="FB204" s="141"/>
      <c r="FC204" s="141"/>
      <c r="FD204" s="141"/>
      <c r="FE204" s="141"/>
      <c r="FF204" s="141"/>
      <c r="FG204" s="141"/>
      <c r="FH204" s="141"/>
      <c r="FI204" s="141"/>
      <c r="FJ204" s="141"/>
      <c r="FK204" s="141"/>
      <c r="FL204" s="141"/>
      <c r="FM204" s="141"/>
      <c r="FN204" s="141"/>
      <c r="FO204" s="141"/>
      <c r="FP204" s="141"/>
      <c r="FQ204" s="141"/>
      <c r="FR204" s="141"/>
      <c r="FS204" s="141"/>
      <c r="FT204" s="141"/>
      <c r="FU204" s="141"/>
      <c r="FV204" s="141"/>
      <c r="FW204" s="141"/>
      <c r="FX204" s="141"/>
      <c r="FY204" s="141"/>
      <c r="FZ204" s="141"/>
      <c r="GA204" s="141"/>
      <c r="GB204" s="141"/>
      <c r="GC204" s="141"/>
      <c r="GD204" s="141"/>
      <c r="GE204" s="141"/>
      <c r="GF204" s="141"/>
      <c r="GG204" s="141"/>
      <c r="GH204" s="141"/>
      <c r="GI204" s="141"/>
      <c r="GJ204" s="141"/>
      <c r="GK204" s="141"/>
      <c r="GL204" s="141"/>
      <c r="GM204" s="141"/>
      <c r="GN204" s="141"/>
      <c r="GO204" s="141"/>
      <c r="GP204" s="141"/>
      <c r="GQ204" s="141"/>
      <c r="GR204" s="141"/>
      <c r="GS204" s="141"/>
      <c r="GT204" s="141"/>
      <c r="GU204" s="141"/>
      <c r="GV204" s="141"/>
      <c r="GW204" s="141"/>
      <c r="GX204" s="141"/>
      <c r="GY204" s="141"/>
      <c r="GZ204" s="141"/>
      <c r="HA204" s="141"/>
      <c r="HB204" s="141"/>
      <c r="HC204" s="141"/>
      <c r="HD204" s="141"/>
      <c r="HE204" s="141"/>
      <c r="HF204" s="141"/>
      <c r="HG204" s="141"/>
      <c r="HH204" s="141"/>
      <c r="HI204" s="141"/>
      <c r="HJ204" s="141"/>
      <c r="HK204" s="141"/>
      <c r="HL204" s="141"/>
      <c r="HM204" s="141"/>
      <c r="HN204" s="141"/>
      <c r="HO204" s="141"/>
      <c r="HP204" s="141"/>
      <c r="HQ204" s="141"/>
      <c r="HR204" s="141"/>
      <c r="HS204" s="141"/>
      <c r="HT204" s="141"/>
      <c r="HU204" s="141"/>
      <c r="HV204" s="141"/>
      <c r="HW204" s="141"/>
      <c r="HX204" s="141"/>
      <c r="HY204" s="141"/>
      <c r="HZ204" s="141"/>
      <c r="IA204" s="141"/>
      <c r="IB204" s="141"/>
      <c r="IC204" s="141"/>
      <c r="ID204" s="141"/>
      <c r="IE204" s="141"/>
      <c r="IF204" s="141"/>
      <c r="IG204" s="141"/>
      <c r="IH204" s="141"/>
      <c r="II204" s="141"/>
      <c r="IJ204" s="141"/>
      <c r="IK204" s="141"/>
      <c r="IL204" s="141"/>
      <c r="IM204" s="141"/>
      <c r="IN204" s="141"/>
      <c r="IO204" s="141"/>
      <c r="IP204" s="141"/>
      <c r="IQ204" s="141"/>
      <c r="IR204" s="141"/>
      <c r="IS204" s="141"/>
      <c r="IT204" s="141"/>
      <c r="IU204" s="141"/>
      <c r="IV204" s="141"/>
      <c r="IW204" s="141"/>
    </row>
    <row r="205" customFormat="false" ht="12.75" hidden="false" customHeight="false" outlineLevel="0" collapsed="false">
      <c r="A205" s="141"/>
      <c r="B205" s="155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  <c r="BN205" s="141"/>
      <c r="BO205" s="141"/>
      <c r="BP205" s="141"/>
      <c r="BQ205" s="141"/>
      <c r="BR205" s="141"/>
      <c r="BS205" s="141"/>
      <c r="BT205" s="141"/>
      <c r="BU205" s="141"/>
      <c r="BV205" s="141"/>
      <c r="BW205" s="141"/>
      <c r="BX205" s="141"/>
      <c r="BY205" s="141"/>
      <c r="BZ205" s="141"/>
      <c r="CA205" s="141"/>
      <c r="CB205" s="141"/>
      <c r="CC205" s="141"/>
      <c r="CD205" s="141"/>
      <c r="CE205" s="141"/>
      <c r="CF205" s="141"/>
      <c r="CG205" s="141"/>
      <c r="CH205" s="141"/>
      <c r="CI205" s="141"/>
      <c r="CJ205" s="141"/>
      <c r="CK205" s="141"/>
      <c r="CL205" s="141"/>
      <c r="CM205" s="141"/>
      <c r="CN205" s="141"/>
      <c r="CO205" s="141"/>
      <c r="CP205" s="141"/>
      <c r="CQ205" s="141"/>
      <c r="CR205" s="141"/>
      <c r="CS205" s="141"/>
      <c r="CT205" s="141"/>
      <c r="CU205" s="141"/>
      <c r="CV205" s="141"/>
      <c r="CW205" s="141"/>
      <c r="CX205" s="141"/>
      <c r="CY205" s="141"/>
      <c r="CZ205" s="141"/>
      <c r="DA205" s="141"/>
      <c r="DB205" s="141"/>
      <c r="DC205" s="141"/>
      <c r="DD205" s="141"/>
      <c r="DE205" s="141"/>
      <c r="DF205" s="141"/>
      <c r="DG205" s="141"/>
      <c r="DH205" s="141"/>
      <c r="DI205" s="141"/>
      <c r="DJ205" s="141"/>
      <c r="DK205" s="141"/>
      <c r="DL205" s="141"/>
      <c r="DM205" s="141"/>
      <c r="DN205" s="141"/>
      <c r="DO205" s="141"/>
      <c r="DP205" s="141"/>
      <c r="DQ205" s="141"/>
      <c r="DR205" s="141"/>
      <c r="DS205" s="141"/>
      <c r="DT205" s="141"/>
      <c r="DU205" s="141"/>
      <c r="DV205" s="141"/>
      <c r="DW205" s="141"/>
      <c r="DX205" s="141"/>
      <c r="DY205" s="141"/>
      <c r="DZ205" s="141"/>
      <c r="EA205" s="141"/>
      <c r="EB205" s="141"/>
      <c r="EC205" s="141"/>
      <c r="ED205" s="141"/>
      <c r="EE205" s="141"/>
      <c r="EF205" s="141"/>
      <c r="EG205" s="141"/>
      <c r="EH205" s="141"/>
      <c r="EI205" s="141"/>
      <c r="EJ205" s="141"/>
      <c r="EK205" s="141"/>
      <c r="EL205" s="141"/>
      <c r="EM205" s="141"/>
      <c r="EN205" s="141"/>
      <c r="EO205" s="141"/>
      <c r="EP205" s="141"/>
      <c r="EQ205" s="141"/>
      <c r="ER205" s="141"/>
      <c r="ES205" s="141"/>
      <c r="ET205" s="141"/>
      <c r="EU205" s="141"/>
      <c r="EV205" s="141"/>
      <c r="EW205" s="141"/>
      <c r="EX205" s="141"/>
      <c r="EY205" s="141"/>
      <c r="EZ205" s="141"/>
      <c r="FA205" s="141"/>
      <c r="FB205" s="141"/>
      <c r="FC205" s="141"/>
      <c r="FD205" s="141"/>
      <c r="FE205" s="141"/>
      <c r="FF205" s="141"/>
      <c r="FG205" s="141"/>
      <c r="FH205" s="141"/>
      <c r="FI205" s="141"/>
      <c r="FJ205" s="141"/>
      <c r="FK205" s="141"/>
      <c r="FL205" s="141"/>
      <c r="FM205" s="141"/>
      <c r="FN205" s="141"/>
      <c r="FO205" s="141"/>
      <c r="FP205" s="141"/>
      <c r="FQ205" s="141"/>
      <c r="FR205" s="141"/>
      <c r="FS205" s="141"/>
      <c r="FT205" s="141"/>
      <c r="FU205" s="141"/>
      <c r="FV205" s="141"/>
      <c r="FW205" s="141"/>
      <c r="FX205" s="141"/>
      <c r="FY205" s="141"/>
      <c r="FZ205" s="141"/>
      <c r="GA205" s="141"/>
      <c r="GB205" s="141"/>
      <c r="GC205" s="141"/>
      <c r="GD205" s="141"/>
      <c r="GE205" s="141"/>
      <c r="GF205" s="141"/>
      <c r="GG205" s="141"/>
      <c r="GH205" s="141"/>
      <c r="GI205" s="141"/>
      <c r="GJ205" s="141"/>
      <c r="GK205" s="141"/>
      <c r="GL205" s="141"/>
      <c r="GM205" s="141"/>
      <c r="GN205" s="141"/>
      <c r="GO205" s="141"/>
      <c r="GP205" s="141"/>
      <c r="GQ205" s="141"/>
      <c r="GR205" s="141"/>
      <c r="GS205" s="141"/>
      <c r="GT205" s="141"/>
      <c r="GU205" s="141"/>
      <c r="GV205" s="141"/>
      <c r="GW205" s="141"/>
      <c r="GX205" s="141"/>
      <c r="GY205" s="141"/>
      <c r="GZ205" s="141"/>
      <c r="HA205" s="141"/>
      <c r="HB205" s="141"/>
      <c r="HC205" s="141"/>
      <c r="HD205" s="141"/>
      <c r="HE205" s="141"/>
      <c r="HF205" s="141"/>
      <c r="HG205" s="141"/>
      <c r="HH205" s="141"/>
      <c r="HI205" s="141"/>
      <c r="HJ205" s="141"/>
      <c r="HK205" s="141"/>
      <c r="HL205" s="141"/>
      <c r="HM205" s="141"/>
      <c r="HN205" s="141"/>
      <c r="HO205" s="141"/>
      <c r="HP205" s="141"/>
      <c r="HQ205" s="141"/>
      <c r="HR205" s="141"/>
      <c r="HS205" s="141"/>
      <c r="HT205" s="141"/>
      <c r="HU205" s="141"/>
      <c r="HV205" s="141"/>
      <c r="HW205" s="141"/>
      <c r="HX205" s="141"/>
      <c r="HY205" s="141"/>
      <c r="HZ205" s="141"/>
      <c r="IA205" s="141"/>
      <c r="IB205" s="141"/>
      <c r="IC205" s="141"/>
      <c r="ID205" s="141"/>
      <c r="IE205" s="141"/>
      <c r="IF205" s="141"/>
      <c r="IG205" s="141"/>
      <c r="IH205" s="141"/>
      <c r="II205" s="141"/>
      <c r="IJ205" s="141"/>
      <c r="IK205" s="141"/>
      <c r="IL205" s="141"/>
      <c r="IM205" s="141"/>
      <c r="IN205" s="141"/>
      <c r="IO205" s="141"/>
      <c r="IP205" s="141"/>
      <c r="IQ205" s="141"/>
      <c r="IR205" s="141"/>
      <c r="IS205" s="141"/>
      <c r="IT205" s="141"/>
      <c r="IU205" s="141"/>
      <c r="IV205" s="141"/>
      <c r="IW205" s="141"/>
    </row>
    <row r="206" customFormat="false" ht="12.75" hidden="false" customHeight="false" outlineLevel="0" collapsed="false">
      <c r="A206" s="141"/>
      <c r="B206" s="155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141"/>
      <c r="BP206" s="141"/>
      <c r="BQ206" s="141"/>
      <c r="BR206" s="141"/>
      <c r="BS206" s="141"/>
      <c r="BT206" s="141"/>
      <c r="BU206" s="141"/>
      <c r="BV206" s="141"/>
      <c r="BW206" s="141"/>
      <c r="BX206" s="141"/>
      <c r="BY206" s="141"/>
      <c r="BZ206" s="141"/>
      <c r="CA206" s="141"/>
      <c r="CB206" s="141"/>
      <c r="CC206" s="141"/>
      <c r="CD206" s="141"/>
      <c r="CE206" s="141"/>
      <c r="CF206" s="141"/>
      <c r="CG206" s="141"/>
      <c r="CH206" s="141"/>
      <c r="CI206" s="141"/>
      <c r="CJ206" s="141"/>
      <c r="CK206" s="141"/>
      <c r="CL206" s="141"/>
      <c r="CM206" s="141"/>
      <c r="CN206" s="141"/>
      <c r="CO206" s="141"/>
      <c r="CP206" s="141"/>
      <c r="CQ206" s="141"/>
      <c r="CR206" s="141"/>
      <c r="CS206" s="141"/>
      <c r="CT206" s="141"/>
      <c r="CU206" s="141"/>
      <c r="CV206" s="141"/>
      <c r="CW206" s="141"/>
      <c r="CX206" s="141"/>
      <c r="CY206" s="141"/>
      <c r="CZ206" s="141"/>
      <c r="DA206" s="141"/>
      <c r="DB206" s="141"/>
      <c r="DC206" s="141"/>
      <c r="DD206" s="141"/>
      <c r="DE206" s="141"/>
      <c r="DF206" s="141"/>
      <c r="DG206" s="141"/>
      <c r="DH206" s="141"/>
      <c r="DI206" s="141"/>
      <c r="DJ206" s="141"/>
      <c r="DK206" s="141"/>
      <c r="DL206" s="141"/>
      <c r="DM206" s="141"/>
      <c r="DN206" s="141"/>
      <c r="DO206" s="141"/>
      <c r="DP206" s="141"/>
      <c r="DQ206" s="141"/>
      <c r="DR206" s="141"/>
      <c r="DS206" s="141"/>
      <c r="DT206" s="141"/>
      <c r="DU206" s="141"/>
      <c r="DV206" s="141"/>
      <c r="DW206" s="141"/>
      <c r="DX206" s="141"/>
      <c r="DY206" s="141"/>
      <c r="DZ206" s="141"/>
      <c r="EA206" s="141"/>
      <c r="EB206" s="141"/>
      <c r="EC206" s="141"/>
      <c r="ED206" s="141"/>
      <c r="EE206" s="141"/>
      <c r="EF206" s="141"/>
      <c r="EG206" s="141"/>
      <c r="EH206" s="141"/>
      <c r="EI206" s="141"/>
      <c r="EJ206" s="141"/>
      <c r="EK206" s="141"/>
      <c r="EL206" s="141"/>
      <c r="EM206" s="141"/>
      <c r="EN206" s="141"/>
      <c r="EO206" s="141"/>
      <c r="EP206" s="141"/>
      <c r="EQ206" s="141"/>
      <c r="ER206" s="141"/>
      <c r="ES206" s="141"/>
      <c r="ET206" s="141"/>
      <c r="EU206" s="141"/>
      <c r="EV206" s="141"/>
      <c r="EW206" s="141"/>
      <c r="EX206" s="141"/>
      <c r="EY206" s="141"/>
      <c r="EZ206" s="141"/>
      <c r="FA206" s="141"/>
      <c r="FB206" s="141"/>
      <c r="FC206" s="141"/>
      <c r="FD206" s="141"/>
      <c r="FE206" s="141"/>
      <c r="FF206" s="141"/>
      <c r="FG206" s="141"/>
      <c r="FH206" s="141"/>
      <c r="FI206" s="141"/>
      <c r="FJ206" s="141"/>
      <c r="FK206" s="141"/>
      <c r="FL206" s="141"/>
      <c r="FM206" s="141"/>
      <c r="FN206" s="141"/>
      <c r="FO206" s="141"/>
      <c r="FP206" s="141"/>
      <c r="FQ206" s="141"/>
      <c r="FR206" s="141"/>
      <c r="FS206" s="141"/>
      <c r="FT206" s="141"/>
      <c r="FU206" s="141"/>
      <c r="FV206" s="141"/>
      <c r="FW206" s="141"/>
      <c r="FX206" s="141"/>
      <c r="FY206" s="141"/>
      <c r="FZ206" s="141"/>
      <c r="GA206" s="141"/>
      <c r="GB206" s="141"/>
      <c r="GC206" s="141"/>
      <c r="GD206" s="141"/>
      <c r="GE206" s="141"/>
      <c r="GF206" s="141"/>
      <c r="GG206" s="141"/>
      <c r="GH206" s="141"/>
      <c r="GI206" s="141"/>
      <c r="GJ206" s="141"/>
      <c r="GK206" s="141"/>
      <c r="GL206" s="141"/>
      <c r="GM206" s="141"/>
      <c r="GN206" s="141"/>
      <c r="GO206" s="141"/>
      <c r="GP206" s="141"/>
      <c r="GQ206" s="141"/>
      <c r="GR206" s="141"/>
      <c r="GS206" s="141"/>
      <c r="GT206" s="141"/>
      <c r="GU206" s="141"/>
      <c r="GV206" s="141"/>
      <c r="GW206" s="141"/>
      <c r="GX206" s="141"/>
      <c r="GY206" s="141"/>
      <c r="GZ206" s="141"/>
      <c r="HA206" s="141"/>
      <c r="HB206" s="141"/>
      <c r="HC206" s="141"/>
      <c r="HD206" s="141"/>
      <c r="HE206" s="141"/>
      <c r="HF206" s="141"/>
      <c r="HG206" s="141"/>
      <c r="HH206" s="141"/>
      <c r="HI206" s="141"/>
      <c r="HJ206" s="141"/>
      <c r="HK206" s="141"/>
      <c r="HL206" s="141"/>
      <c r="HM206" s="141"/>
      <c r="HN206" s="141"/>
      <c r="HO206" s="141"/>
      <c r="HP206" s="141"/>
      <c r="HQ206" s="141"/>
      <c r="HR206" s="141"/>
      <c r="HS206" s="141"/>
      <c r="HT206" s="141"/>
      <c r="HU206" s="141"/>
      <c r="HV206" s="141"/>
      <c r="HW206" s="141"/>
      <c r="HX206" s="141"/>
      <c r="HY206" s="141"/>
      <c r="HZ206" s="141"/>
      <c r="IA206" s="141"/>
      <c r="IB206" s="141"/>
      <c r="IC206" s="141"/>
      <c r="ID206" s="141"/>
      <c r="IE206" s="141"/>
      <c r="IF206" s="141"/>
      <c r="IG206" s="141"/>
      <c r="IH206" s="141"/>
      <c r="II206" s="141"/>
      <c r="IJ206" s="141"/>
      <c r="IK206" s="141"/>
      <c r="IL206" s="141"/>
      <c r="IM206" s="141"/>
      <c r="IN206" s="141"/>
      <c r="IO206" s="141"/>
      <c r="IP206" s="141"/>
      <c r="IQ206" s="141"/>
      <c r="IR206" s="141"/>
      <c r="IS206" s="141"/>
      <c r="IT206" s="141"/>
      <c r="IU206" s="141"/>
      <c r="IV206" s="141"/>
      <c r="IW206" s="141"/>
    </row>
    <row r="207" customFormat="false" ht="12.75" hidden="false" customHeight="false" outlineLevel="0" collapsed="false">
      <c r="A207" s="141"/>
      <c r="B207" s="155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141"/>
      <c r="BP207" s="141"/>
      <c r="BQ207" s="141"/>
      <c r="BR207" s="141"/>
      <c r="BS207" s="141"/>
      <c r="BT207" s="141"/>
      <c r="BU207" s="141"/>
      <c r="BV207" s="141"/>
      <c r="BW207" s="141"/>
      <c r="BX207" s="141"/>
      <c r="BY207" s="141"/>
      <c r="BZ207" s="141"/>
      <c r="CA207" s="141"/>
      <c r="CB207" s="141"/>
      <c r="CC207" s="141"/>
      <c r="CD207" s="141"/>
      <c r="CE207" s="141"/>
      <c r="CF207" s="141"/>
      <c r="CG207" s="141"/>
      <c r="CH207" s="141"/>
      <c r="CI207" s="141"/>
      <c r="CJ207" s="141"/>
      <c r="CK207" s="141"/>
      <c r="CL207" s="141"/>
      <c r="CM207" s="141"/>
      <c r="CN207" s="141"/>
      <c r="CO207" s="141"/>
      <c r="CP207" s="141"/>
      <c r="CQ207" s="141"/>
      <c r="CR207" s="141"/>
      <c r="CS207" s="141"/>
      <c r="CT207" s="141"/>
      <c r="CU207" s="141"/>
      <c r="CV207" s="141"/>
      <c r="CW207" s="141"/>
      <c r="CX207" s="141"/>
      <c r="CY207" s="141"/>
      <c r="CZ207" s="141"/>
      <c r="DA207" s="141"/>
      <c r="DB207" s="141"/>
      <c r="DC207" s="141"/>
      <c r="DD207" s="141"/>
      <c r="DE207" s="141"/>
      <c r="DF207" s="141"/>
      <c r="DG207" s="141"/>
      <c r="DH207" s="141"/>
      <c r="DI207" s="141"/>
      <c r="DJ207" s="141"/>
      <c r="DK207" s="141"/>
      <c r="DL207" s="141"/>
      <c r="DM207" s="141"/>
      <c r="DN207" s="141"/>
      <c r="DO207" s="141"/>
      <c r="DP207" s="141"/>
      <c r="DQ207" s="141"/>
      <c r="DR207" s="141"/>
      <c r="DS207" s="141"/>
      <c r="DT207" s="141"/>
      <c r="DU207" s="141"/>
      <c r="DV207" s="141"/>
      <c r="DW207" s="141"/>
      <c r="DX207" s="141"/>
      <c r="DY207" s="141"/>
      <c r="DZ207" s="141"/>
      <c r="EA207" s="141"/>
      <c r="EB207" s="141"/>
      <c r="EC207" s="141"/>
      <c r="ED207" s="141"/>
      <c r="EE207" s="141"/>
      <c r="EF207" s="141"/>
      <c r="EG207" s="141"/>
      <c r="EH207" s="141"/>
      <c r="EI207" s="141"/>
      <c r="EJ207" s="141"/>
      <c r="EK207" s="141"/>
      <c r="EL207" s="141"/>
      <c r="EM207" s="141"/>
      <c r="EN207" s="141"/>
      <c r="EO207" s="141"/>
      <c r="EP207" s="141"/>
      <c r="EQ207" s="141"/>
      <c r="ER207" s="141"/>
      <c r="ES207" s="141"/>
      <c r="ET207" s="141"/>
      <c r="EU207" s="141"/>
      <c r="EV207" s="141"/>
      <c r="EW207" s="141"/>
      <c r="EX207" s="141"/>
      <c r="EY207" s="141"/>
      <c r="EZ207" s="141"/>
      <c r="FA207" s="141"/>
      <c r="FB207" s="141"/>
      <c r="FC207" s="141"/>
      <c r="FD207" s="141"/>
      <c r="FE207" s="141"/>
      <c r="FF207" s="141"/>
      <c r="FG207" s="141"/>
      <c r="FH207" s="141"/>
      <c r="FI207" s="141"/>
      <c r="FJ207" s="141"/>
      <c r="FK207" s="141"/>
      <c r="FL207" s="141"/>
      <c r="FM207" s="141"/>
      <c r="FN207" s="141"/>
      <c r="FO207" s="141"/>
      <c r="FP207" s="141"/>
      <c r="FQ207" s="141"/>
      <c r="FR207" s="141"/>
      <c r="FS207" s="141"/>
      <c r="FT207" s="141"/>
      <c r="FU207" s="141"/>
      <c r="FV207" s="141"/>
      <c r="FW207" s="141"/>
      <c r="FX207" s="141"/>
      <c r="FY207" s="141"/>
      <c r="FZ207" s="141"/>
      <c r="GA207" s="141"/>
      <c r="GB207" s="141"/>
      <c r="GC207" s="141"/>
      <c r="GD207" s="141"/>
      <c r="GE207" s="141"/>
      <c r="GF207" s="141"/>
      <c r="GG207" s="141"/>
      <c r="GH207" s="141"/>
      <c r="GI207" s="141"/>
      <c r="GJ207" s="141"/>
      <c r="GK207" s="141"/>
      <c r="GL207" s="141"/>
      <c r="GM207" s="141"/>
      <c r="GN207" s="141"/>
      <c r="GO207" s="141"/>
      <c r="GP207" s="141"/>
      <c r="GQ207" s="141"/>
      <c r="GR207" s="141"/>
      <c r="GS207" s="141"/>
      <c r="GT207" s="141"/>
      <c r="GU207" s="141"/>
      <c r="GV207" s="141"/>
      <c r="GW207" s="141"/>
      <c r="GX207" s="141"/>
      <c r="GY207" s="141"/>
      <c r="GZ207" s="141"/>
      <c r="HA207" s="141"/>
      <c r="HB207" s="141"/>
      <c r="HC207" s="141"/>
      <c r="HD207" s="141"/>
      <c r="HE207" s="141"/>
      <c r="HF207" s="141"/>
      <c r="HG207" s="141"/>
      <c r="HH207" s="141"/>
      <c r="HI207" s="141"/>
      <c r="HJ207" s="141"/>
      <c r="HK207" s="141"/>
      <c r="HL207" s="141"/>
      <c r="HM207" s="141"/>
      <c r="HN207" s="141"/>
      <c r="HO207" s="141"/>
      <c r="HP207" s="141"/>
      <c r="HQ207" s="141"/>
      <c r="HR207" s="141"/>
      <c r="HS207" s="141"/>
      <c r="HT207" s="141"/>
      <c r="HU207" s="141"/>
      <c r="HV207" s="141"/>
      <c r="HW207" s="141"/>
      <c r="HX207" s="141"/>
      <c r="HY207" s="141"/>
      <c r="HZ207" s="141"/>
      <c r="IA207" s="141"/>
      <c r="IB207" s="141"/>
      <c r="IC207" s="141"/>
      <c r="ID207" s="141"/>
      <c r="IE207" s="141"/>
      <c r="IF207" s="141"/>
      <c r="IG207" s="141"/>
      <c r="IH207" s="141"/>
      <c r="II207" s="141"/>
      <c r="IJ207" s="141"/>
      <c r="IK207" s="141"/>
      <c r="IL207" s="141"/>
      <c r="IM207" s="141"/>
      <c r="IN207" s="141"/>
      <c r="IO207" s="141"/>
      <c r="IP207" s="141"/>
      <c r="IQ207" s="141"/>
      <c r="IR207" s="141"/>
      <c r="IS207" s="141"/>
      <c r="IT207" s="141"/>
      <c r="IU207" s="141"/>
      <c r="IV207" s="141"/>
      <c r="IW207" s="141"/>
    </row>
    <row r="208" customFormat="false" ht="12.75" hidden="false" customHeight="false" outlineLevel="0" collapsed="false">
      <c r="A208" s="141"/>
      <c r="B208" s="155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141"/>
      <c r="BP208" s="141"/>
      <c r="BQ208" s="141"/>
      <c r="BR208" s="141"/>
      <c r="BS208" s="141"/>
      <c r="BT208" s="141"/>
      <c r="BU208" s="141"/>
      <c r="BV208" s="141"/>
      <c r="BW208" s="141"/>
      <c r="BX208" s="141"/>
      <c r="BY208" s="141"/>
      <c r="BZ208" s="141"/>
      <c r="CA208" s="141"/>
      <c r="CB208" s="141"/>
      <c r="CC208" s="141"/>
      <c r="CD208" s="141"/>
      <c r="CE208" s="141"/>
      <c r="CF208" s="141"/>
      <c r="CG208" s="141"/>
      <c r="CH208" s="141"/>
      <c r="CI208" s="141"/>
      <c r="CJ208" s="141"/>
      <c r="CK208" s="141"/>
      <c r="CL208" s="141"/>
      <c r="CM208" s="141"/>
      <c r="CN208" s="141"/>
      <c r="CO208" s="141"/>
      <c r="CP208" s="141"/>
      <c r="CQ208" s="141"/>
      <c r="CR208" s="141"/>
      <c r="CS208" s="141"/>
      <c r="CT208" s="141"/>
      <c r="CU208" s="141"/>
      <c r="CV208" s="141"/>
      <c r="CW208" s="141"/>
      <c r="CX208" s="141"/>
      <c r="CY208" s="141"/>
      <c r="CZ208" s="141"/>
      <c r="DA208" s="141"/>
      <c r="DB208" s="141"/>
      <c r="DC208" s="141"/>
      <c r="DD208" s="141"/>
      <c r="DE208" s="141"/>
      <c r="DF208" s="141"/>
      <c r="DG208" s="141"/>
      <c r="DH208" s="141"/>
      <c r="DI208" s="141"/>
      <c r="DJ208" s="141"/>
      <c r="DK208" s="141"/>
      <c r="DL208" s="141"/>
      <c r="DM208" s="141"/>
      <c r="DN208" s="141"/>
      <c r="DO208" s="141"/>
      <c r="DP208" s="141"/>
      <c r="DQ208" s="141"/>
      <c r="DR208" s="141"/>
      <c r="DS208" s="141"/>
      <c r="DT208" s="141"/>
      <c r="DU208" s="141"/>
      <c r="DV208" s="141"/>
      <c r="DW208" s="141"/>
      <c r="DX208" s="141"/>
      <c r="DY208" s="141"/>
      <c r="DZ208" s="141"/>
      <c r="EA208" s="141"/>
      <c r="EB208" s="141"/>
      <c r="EC208" s="141"/>
      <c r="ED208" s="141"/>
      <c r="EE208" s="141"/>
      <c r="EF208" s="141"/>
      <c r="EG208" s="141"/>
      <c r="EH208" s="141"/>
      <c r="EI208" s="141"/>
      <c r="EJ208" s="141"/>
      <c r="EK208" s="141"/>
      <c r="EL208" s="141"/>
      <c r="EM208" s="141"/>
      <c r="EN208" s="141"/>
      <c r="EO208" s="141"/>
      <c r="EP208" s="141"/>
      <c r="EQ208" s="141"/>
      <c r="ER208" s="141"/>
      <c r="ES208" s="141"/>
      <c r="ET208" s="141"/>
      <c r="EU208" s="141"/>
      <c r="EV208" s="141"/>
      <c r="EW208" s="141"/>
      <c r="EX208" s="141"/>
      <c r="EY208" s="141"/>
      <c r="EZ208" s="141"/>
      <c r="FA208" s="141"/>
      <c r="FB208" s="141"/>
      <c r="FC208" s="141"/>
      <c r="FD208" s="141"/>
      <c r="FE208" s="141"/>
      <c r="FF208" s="141"/>
      <c r="FG208" s="141"/>
      <c r="FH208" s="141"/>
      <c r="FI208" s="141"/>
      <c r="FJ208" s="141"/>
      <c r="FK208" s="141"/>
      <c r="FL208" s="141"/>
      <c r="FM208" s="141"/>
      <c r="FN208" s="141"/>
      <c r="FO208" s="141"/>
      <c r="FP208" s="141"/>
      <c r="FQ208" s="141"/>
      <c r="FR208" s="141"/>
      <c r="FS208" s="141"/>
      <c r="FT208" s="141"/>
      <c r="FU208" s="141"/>
      <c r="FV208" s="141"/>
      <c r="FW208" s="141"/>
      <c r="FX208" s="141"/>
      <c r="FY208" s="141"/>
      <c r="FZ208" s="141"/>
      <c r="GA208" s="141"/>
      <c r="GB208" s="141"/>
      <c r="GC208" s="141"/>
      <c r="GD208" s="141"/>
      <c r="GE208" s="141"/>
      <c r="GF208" s="141"/>
      <c r="GG208" s="141"/>
      <c r="GH208" s="141"/>
      <c r="GI208" s="141"/>
      <c r="GJ208" s="141"/>
      <c r="GK208" s="141"/>
      <c r="GL208" s="141"/>
      <c r="GM208" s="141"/>
      <c r="GN208" s="141"/>
      <c r="GO208" s="141"/>
      <c r="GP208" s="141"/>
      <c r="GQ208" s="141"/>
      <c r="GR208" s="141"/>
      <c r="GS208" s="141"/>
      <c r="GT208" s="141"/>
      <c r="GU208" s="141"/>
      <c r="GV208" s="141"/>
      <c r="GW208" s="141"/>
      <c r="GX208" s="141"/>
      <c r="GY208" s="141"/>
      <c r="GZ208" s="141"/>
      <c r="HA208" s="141"/>
      <c r="HB208" s="141"/>
      <c r="HC208" s="141"/>
      <c r="HD208" s="141"/>
      <c r="HE208" s="141"/>
      <c r="HF208" s="141"/>
      <c r="HG208" s="141"/>
      <c r="HH208" s="141"/>
      <c r="HI208" s="141"/>
      <c r="HJ208" s="141"/>
      <c r="HK208" s="141"/>
      <c r="HL208" s="141"/>
      <c r="HM208" s="141"/>
      <c r="HN208" s="141"/>
      <c r="HO208" s="141"/>
      <c r="HP208" s="141"/>
      <c r="HQ208" s="141"/>
      <c r="HR208" s="141"/>
      <c r="HS208" s="141"/>
      <c r="HT208" s="141"/>
      <c r="HU208" s="141"/>
      <c r="HV208" s="141"/>
      <c r="HW208" s="141"/>
      <c r="HX208" s="141"/>
      <c r="HY208" s="141"/>
      <c r="HZ208" s="141"/>
      <c r="IA208" s="141"/>
      <c r="IB208" s="141"/>
      <c r="IC208" s="141"/>
      <c r="ID208" s="141"/>
      <c r="IE208" s="141"/>
      <c r="IF208" s="141"/>
      <c r="IG208" s="141"/>
      <c r="IH208" s="141"/>
      <c r="II208" s="141"/>
      <c r="IJ208" s="141"/>
      <c r="IK208" s="141"/>
      <c r="IL208" s="141"/>
      <c r="IM208" s="141"/>
      <c r="IN208" s="141"/>
      <c r="IO208" s="141"/>
      <c r="IP208" s="141"/>
      <c r="IQ208" s="141"/>
      <c r="IR208" s="141"/>
      <c r="IS208" s="141"/>
      <c r="IT208" s="141"/>
      <c r="IU208" s="141"/>
      <c r="IV208" s="141"/>
      <c r="IW208" s="141"/>
    </row>
    <row r="209" customFormat="false" ht="12.75" hidden="false" customHeight="false" outlineLevel="0" collapsed="false">
      <c r="A209" s="141"/>
      <c r="B209" s="155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  <c r="BM209" s="141"/>
      <c r="BN209" s="141"/>
      <c r="BO209" s="141"/>
      <c r="BP209" s="141"/>
      <c r="BQ209" s="141"/>
      <c r="BR209" s="141"/>
      <c r="BS209" s="141"/>
      <c r="BT209" s="141"/>
      <c r="BU209" s="141"/>
      <c r="BV209" s="141"/>
      <c r="BW209" s="141"/>
      <c r="BX209" s="141"/>
      <c r="BY209" s="141"/>
      <c r="BZ209" s="141"/>
      <c r="CA209" s="141"/>
      <c r="CB209" s="141"/>
      <c r="CC209" s="141"/>
      <c r="CD209" s="141"/>
      <c r="CE209" s="141"/>
      <c r="CF209" s="141"/>
      <c r="CG209" s="141"/>
      <c r="CH209" s="141"/>
      <c r="CI209" s="141"/>
      <c r="CJ209" s="141"/>
      <c r="CK209" s="141"/>
      <c r="CL209" s="141"/>
      <c r="CM209" s="141"/>
      <c r="CN209" s="141"/>
      <c r="CO209" s="141"/>
      <c r="CP209" s="141"/>
      <c r="CQ209" s="141"/>
      <c r="CR209" s="141"/>
      <c r="CS209" s="141"/>
      <c r="CT209" s="141"/>
      <c r="CU209" s="141"/>
      <c r="CV209" s="141"/>
      <c r="CW209" s="141"/>
      <c r="CX209" s="141"/>
      <c r="CY209" s="141"/>
      <c r="CZ209" s="141"/>
      <c r="DA209" s="141"/>
      <c r="DB209" s="141"/>
      <c r="DC209" s="141"/>
      <c r="DD209" s="141"/>
      <c r="DE209" s="141"/>
      <c r="DF209" s="141"/>
      <c r="DG209" s="141"/>
      <c r="DH209" s="141"/>
      <c r="DI209" s="141"/>
      <c r="DJ209" s="141"/>
      <c r="DK209" s="141"/>
      <c r="DL209" s="141"/>
      <c r="DM209" s="141"/>
      <c r="DN209" s="141"/>
      <c r="DO209" s="141"/>
      <c r="DP209" s="141"/>
      <c r="DQ209" s="141"/>
      <c r="DR209" s="141"/>
      <c r="DS209" s="141"/>
      <c r="DT209" s="141"/>
      <c r="DU209" s="141"/>
      <c r="DV209" s="141"/>
      <c r="DW209" s="141"/>
      <c r="DX209" s="141"/>
      <c r="DY209" s="141"/>
      <c r="DZ209" s="141"/>
      <c r="EA209" s="141"/>
      <c r="EB209" s="141"/>
      <c r="EC209" s="141"/>
      <c r="ED209" s="141"/>
      <c r="EE209" s="141"/>
      <c r="EF209" s="141"/>
      <c r="EG209" s="141"/>
      <c r="EH209" s="141"/>
      <c r="EI209" s="141"/>
      <c r="EJ209" s="141"/>
      <c r="EK209" s="141"/>
      <c r="EL209" s="141"/>
      <c r="EM209" s="141"/>
      <c r="EN209" s="141"/>
      <c r="EO209" s="141"/>
      <c r="EP209" s="141"/>
      <c r="EQ209" s="141"/>
      <c r="ER209" s="141"/>
      <c r="ES209" s="141"/>
      <c r="ET209" s="141"/>
      <c r="EU209" s="141"/>
      <c r="EV209" s="141"/>
      <c r="EW209" s="141"/>
      <c r="EX209" s="141"/>
      <c r="EY209" s="141"/>
      <c r="EZ209" s="141"/>
      <c r="FA209" s="141"/>
      <c r="FB209" s="141"/>
      <c r="FC209" s="141"/>
      <c r="FD209" s="141"/>
      <c r="FE209" s="141"/>
      <c r="FF209" s="141"/>
      <c r="FG209" s="141"/>
      <c r="FH209" s="141"/>
      <c r="FI209" s="141"/>
      <c r="FJ209" s="141"/>
      <c r="FK209" s="141"/>
      <c r="FL209" s="141"/>
      <c r="FM209" s="141"/>
      <c r="FN209" s="141"/>
      <c r="FO209" s="141"/>
      <c r="FP209" s="141"/>
      <c r="FQ209" s="141"/>
      <c r="FR209" s="141"/>
      <c r="FS209" s="141"/>
      <c r="FT209" s="141"/>
      <c r="FU209" s="141"/>
      <c r="FV209" s="141"/>
      <c r="FW209" s="141"/>
      <c r="FX209" s="141"/>
      <c r="FY209" s="141"/>
      <c r="FZ209" s="141"/>
      <c r="GA209" s="141"/>
      <c r="GB209" s="141"/>
      <c r="GC209" s="141"/>
      <c r="GD209" s="141"/>
      <c r="GE209" s="141"/>
      <c r="GF209" s="141"/>
      <c r="GG209" s="141"/>
      <c r="GH209" s="141"/>
      <c r="GI209" s="141"/>
      <c r="GJ209" s="141"/>
      <c r="GK209" s="141"/>
      <c r="GL209" s="141"/>
      <c r="GM209" s="141"/>
      <c r="GN209" s="141"/>
      <c r="GO209" s="141"/>
      <c r="GP209" s="141"/>
      <c r="GQ209" s="141"/>
      <c r="GR209" s="141"/>
      <c r="GS209" s="141"/>
      <c r="GT209" s="141"/>
      <c r="GU209" s="141"/>
      <c r="GV209" s="141"/>
      <c r="GW209" s="141"/>
      <c r="GX209" s="141"/>
      <c r="GY209" s="141"/>
      <c r="GZ209" s="141"/>
      <c r="HA209" s="141"/>
      <c r="HB209" s="141"/>
      <c r="HC209" s="141"/>
      <c r="HD209" s="141"/>
      <c r="HE209" s="141"/>
      <c r="HF209" s="141"/>
      <c r="HG209" s="141"/>
      <c r="HH209" s="141"/>
      <c r="HI209" s="141"/>
      <c r="HJ209" s="141"/>
      <c r="HK209" s="141"/>
      <c r="HL209" s="141"/>
      <c r="HM209" s="141"/>
      <c r="HN209" s="141"/>
      <c r="HO209" s="141"/>
      <c r="HP209" s="141"/>
      <c r="HQ209" s="141"/>
      <c r="HR209" s="141"/>
      <c r="HS209" s="141"/>
      <c r="HT209" s="141"/>
      <c r="HU209" s="141"/>
      <c r="HV209" s="141"/>
      <c r="HW209" s="141"/>
      <c r="HX209" s="141"/>
      <c r="HY209" s="141"/>
      <c r="HZ209" s="141"/>
      <c r="IA209" s="141"/>
      <c r="IB209" s="141"/>
      <c r="IC209" s="141"/>
      <c r="ID209" s="141"/>
      <c r="IE209" s="141"/>
      <c r="IF209" s="141"/>
      <c r="IG209" s="141"/>
      <c r="IH209" s="141"/>
      <c r="II209" s="141"/>
      <c r="IJ209" s="141"/>
      <c r="IK209" s="141"/>
      <c r="IL209" s="141"/>
      <c r="IM209" s="141"/>
      <c r="IN209" s="141"/>
      <c r="IO209" s="141"/>
      <c r="IP209" s="141"/>
      <c r="IQ209" s="141"/>
      <c r="IR209" s="141"/>
      <c r="IS209" s="141"/>
      <c r="IT209" s="141"/>
      <c r="IU209" s="141"/>
      <c r="IV209" s="141"/>
      <c r="IW209" s="141"/>
    </row>
    <row r="210" customFormat="false" ht="12.75" hidden="false" customHeight="false" outlineLevel="0" collapsed="false">
      <c r="A210" s="141"/>
      <c r="B210" s="155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  <c r="BM210" s="141"/>
      <c r="BN210" s="141"/>
      <c r="BO210" s="141"/>
      <c r="BP210" s="141"/>
      <c r="BQ210" s="141"/>
      <c r="BR210" s="141"/>
      <c r="BS210" s="141"/>
      <c r="BT210" s="141"/>
      <c r="BU210" s="141"/>
      <c r="BV210" s="141"/>
      <c r="BW210" s="141"/>
      <c r="BX210" s="141"/>
      <c r="BY210" s="141"/>
      <c r="BZ210" s="141"/>
      <c r="CA210" s="141"/>
      <c r="CB210" s="141"/>
      <c r="CC210" s="141"/>
      <c r="CD210" s="141"/>
      <c r="CE210" s="141"/>
      <c r="CF210" s="141"/>
      <c r="CG210" s="141"/>
      <c r="CH210" s="141"/>
      <c r="CI210" s="141"/>
      <c r="CJ210" s="141"/>
      <c r="CK210" s="141"/>
      <c r="CL210" s="141"/>
      <c r="CM210" s="141"/>
      <c r="CN210" s="141"/>
      <c r="CO210" s="141"/>
      <c r="CP210" s="141"/>
      <c r="CQ210" s="141"/>
      <c r="CR210" s="141"/>
      <c r="CS210" s="141"/>
      <c r="CT210" s="141"/>
      <c r="CU210" s="141"/>
      <c r="CV210" s="141"/>
      <c r="CW210" s="141"/>
      <c r="CX210" s="141"/>
      <c r="CY210" s="141"/>
      <c r="CZ210" s="141"/>
      <c r="DA210" s="141"/>
      <c r="DB210" s="141"/>
      <c r="DC210" s="141"/>
      <c r="DD210" s="141"/>
      <c r="DE210" s="141"/>
      <c r="DF210" s="141"/>
      <c r="DG210" s="141"/>
      <c r="DH210" s="141"/>
      <c r="DI210" s="141"/>
      <c r="DJ210" s="141"/>
      <c r="DK210" s="141"/>
      <c r="DL210" s="141"/>
      <c r="DM210" s="141"/>
      <c r="DN210" s="141"/>
      <c r="DO210" s="141"/>
      <c r="DP210" s="141"/>
      <c r="DQ210" s="141"/>
      <c r="DR210" s="141"/>
      <c r="DS210" s="141"/>
      <c r="DT210" s="141"/>
      <c r="DU210" s="141"/>
      <c r="DV210" s="141"/>
      <c r="DW210" s="141"/>
      <c r="DX210" s="141"/>
      <c r="DY210" s="141"/>
      <c r="DZ210" s="141"/>
      <c r="EA210" s="141"/>
      <c r="EB210" s="141"/>
      <c r="EC210" s="141"/>
      <c r="ED210" s="141"/>
      <c r="EE210" s="141"/>
      <c r="EF210" s="141"/>
      <c r="EG210" s="141"/>
      <c r="EH210" s="141"/>
      <c r="EI210" s="141"/>
      <c r="EJ210" s="141"/>
      <c r="EK210" s="141"/>
      <c r="EL210" s="141"/>
      <c r="EM210" s="141"/>
      <c r="EN210" s="141"/>
      <c r="EO210" s="141"/>
      <c r="EP210" s="141"/>
      <c r="EQ210" s="141"/>
      <c r="ER210" s="141"/>
      <c r="ES210" s="141"/>
      <c r="ET210" s="141"/>
      <c r="EU210" s="141"/>
      <c r="EV210" s="141"/>
      <c r="EW210" s="141"/>
      <c r="EX210" s="141"/>
      <c r="EY210" s="141"/>
      <c r="EZ210" s="141"/>
      <c r="FA210" s="141"/>
      <c r="FB210" s="141"/>
      <c r="FC210" s="141"/>
      <c r="FD210" s="141"/>
      <c r="FE210" s="141"/>
      <c r="FF210" s="141"/>
      <c r="FG210" s="141"/>
      <c r="FH210" s="141"/>
      <c r="FI210" s="141"/>
      <c r="FJ210" s="141"/>
      <c r="FK210" s="141"/>
      <c r="FL210" s="141"/>
      <c r="FM210" s="141"/>
      <c r="FN210" s="141"/>
      <c r="FO210" s="141"/>
      <c r="FP210" s="141"/>
      <c r="FQ210" s="141"/>
      <c r="FR210" s="141"/>
      <c r="FS210" s="141"/>
      <c r="FT210" s="141"/>
      <c r="FU210" s="141"/>
      <c r="FV210" s="141"/>
      <c r="FW210" s="141"/>
      <c r="FX210" s="141"/>
      <c r="FY210" s="141"/>
      <c r="FZ210" s="141"/>
      <c r="GA210" s="141"/>
      <c r="GB210" s="141"/>
      <c r="GC210" s="141"/>
      <c r="GD210" s="141"/>
      <c r="GE210" s="141"/>
      <c r="GF210" s="141"/>
      <c r="GG210" s="141"/>
      <c r="GH210" s="141"/>
      <c r="GI210" s="141"/>
      <c r="GJ210" s="141"/>
      <c r="GK210" s="141"/>
      <c r="GL210" s="141"/>
      <c r="GM210" s="141"/>
      <c r="GN210" s="141"/>
      <c r="GO210" s="141"/>
      <c r="GP210" s="141"/>
      <c r="GQ210" s="141"/>
      <c r="GR210" s="141"/>
      <c r="GS210" s="141"/>
      <c r="GT210" s="141"/>
      <c r="GU210" s="141"/>
      <c r="GV210" s="141"/>
      <c r="GW210" s="141"/>
      <c r="GX210" s="141"/>
      <c r="GY210" s="141"/>
      <c r="GZ210" s="141"/>
      <c r="HA210" s="141"/>
      <c r="HB210" s="141"/>
      <c r="HC210" s="141"/>
      <c r="HD210" s="141"/>
      <c r="HE210" s="141"/>
      <c r="HF210" s="141"/>
      <c r="HG210" s="141"/>
      <c r="HH210" s="141"/>
      <c r="HI210" s="141"/>
      <c r="HJ210" s="141"/>
      <c r="HK210" s="141"/>
      <c r="HL210" s="141"/>
      <c r="HM210" s="141"/>
      <c r="HN210" s="141"/>
      <c r="HO210" s="141"/>
      <c r="HP210" s="141"/>
      <c r="HQ210" s="141"/>
      <c r="HR210" s="141"/>
      <c r="HS210" s="141"/>
      <c r="HT210" s="141"/>
      <c r="HU210" s="141"/>
      <c r="HV210" s="141"/>
      <c r="HW210" s="141"/>
      <c r="HX210" s="141"/>
      <c r="HY210" s="141"/>
      <c r="HZ210" s="141"/>
      <c r="IA210" s="141"/>
      <c r="IB210" s="141"/>
      <c r="IC210" s="141"/>
      <c r="ID210" s="141"/>
      <c r="IE210" s="141"/>
      <c r="IF210" s="141"/>
      <c r="IG210" s="141"/>
      <c r="IH210" s="141"/>
      <c r="II210" s="141"/>
      <c r="IJ210" s="141"/>
      <c r="IK210" s="141"/>
      <c r="IL210" s="141"/>
      <c r="IM210" s="141"/>
      <c r="IN210" s="141"/>
      <c r="IO210" s="141"/>
      <c r="IP210" s="141"/>
      <c r="IQ210" s="141"/>
      <c r="IR210" s="141"/>
      <c r="IS210" s="141"/>
      <c r="IT210" s="141"/>
      <c r="IU210" s="141"/>
      <c r="IV210" s="141"/>
      <c r="IW210" s="141"/>
    </row>
    <row r="211" customFormat="false" ht="12.75" hidden="false" customHeight="false" outlineLevel="0" collapsed="false">
      <c r="A211" s="141"/>
      <c r="B211" s="155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  <c r="BN211" s="141"/>
      <c r="BO211" s="141"/>
      <c r="BP211" s="141"/>
      <c r="BQ211" s="141"/>
      <c r="BR211" s="141"/>
      <c r="BS211" s="141"/>
      <c r="BT211" s="141"/>
      <c r="BU211" s="141"/>
      <c r="BV211" s="141"/>
      <c r="BW211" s="141"/>
      <c r="BX211" s="141"/>
      <c r="BY211" s="141"/>
      <c r="BZ211" s="141"/>
      <c r="CA211" s="141"/>
      <c r="CB211" s="141"/>
      <c r="CC211" s="141"/>
      <c r="CD211" s="141"/>
      <c r="CE211" s="141"/>
      <c r="CF211" s="141"/>
      <c r="CG211" s="141"/>
      <c r="CH211" s="141"/>
      <c r="CI211" s="141"/>
      <c r="CJ211" s="141"/>
      <c r="CK211" s="141"/>
      <c r="CL211" s="141"/>
      <c r="CM211" s="141"/>
      <c r="CN211" s="141"/>
      <c r="CO211" s="141"/>
      <c r="CP211" s="141"/>
      <c r="CQ211" s="141"/>
      <c r="CR211" s="141"/>
      <c r="CS211" s="141"/>
      <c r="CT211" s="141"/>
      <c r="CU211" s="141"/>
      <c r="CV211" s="141"/>
      <c r="CW211" s="141"/>
      <c r="CX211" s="141"/>
      <c r="CY211" s="141"/>
      <c r="CZ211" s="141"/>
      <c r="DA211" s="141"/>
      <c r="DB211" s="141"/>
      <c r="DC211" s="141"/>
      <c r="DD211" s="141"/>
      <c r="DE211" s="141"/>
      <c r="DF211" s="141"/>
      <c r="DG211" s="141"/>
      <c r="DH211" s="141"/>
      <c r="DI211" s="141"/>
      <c r="DJ211" s="141"/>
      <c r="DK211" s="141"/>
      <c r="DL211" s="141"/>
      <c r="DM211" s="141"/>
      <c r="DN211" s="141"/>
      <c r="DO211" s="141"/>
      <c r="DP211" s="141"/>
      <c r="DQ211" s="141"/>
      <c r="DR211" s="141"/>
      <c r="DS211" s="141"/>
      <c r="DT211" s="141"/>
      <c r="DU211" s="141"/>
      <c r="DV211" s="141"/>
      <c r="DW211" s="141"/>
      <c r="DX211" s="141"/>
      <c r="DY211" s="141"/>
      <c r="DZ211" s="141"/>
      <c r="EA211" s="141"/>
      <c r="EB211" s="141"/>
      <c r="EC211" s="141"/>
      <c r="ED211" s="141"/>
      <c r="EE211" s="141"/>
      <c r="EF211" s="141"/>
      <c r="EG211" s="141"/>
      <c r="EH211" s="141"/>
      <c r="EI211" s="141"/>
      <c r="EJ211" s="141"/>
      <c r="EK211" s="141"/>
      <c r="EL211" s="141"/>
      <c r="EM211" s="141"/>
      <c r="EN211" s="141"/>
      <c r="EO211" s="141"/>
      <c r="EP211" s="141"/>
      <c r="EQ211" s="141"/>
      <c r="ER211" s="141"/>
      <c r="ES211" s="141"/>
      <c r="ET211" s="141"/>
      <c r="EU211" s="141"/>
      <c r="EV211" s="141"/>
      <c r="EW211" s="141"/>
      <c r="EX211" s="141"/>
      <c r="EY211" s="141"/>
      <c r="EZ211" s="141"/>
      <c r="FA211" s="141"/>
      <c r="FB211" s="141"/>
      <c r="FC211" s="141"/>
      <c r="FD211" s="141"/>
      <c r="FE211" s="141"/>
      <c r="FF211" s="141"/>
      <c r="FG211" s="141"/>
      <c r="FH211" s="141"/>
      <c r="FI211" s="141"/>
      <c r="FJ211" s="141"/>
      <c r="FK211" s="141"/>
      <c r="FL211" s="141"/>
      <c r="FM211" s="141"/>
      <c r="FN211" s="141"/>
      <c r="FO211" s="141"/>
      <c r="FP211" s="141"/>
      <c r="FQ211" s="141"/>
      <c r="FR211" s="141"/>
      <c r="FS211" s="141"/>
      <c r="FT211" s="141"/>
      <c r="FU211" s="141"/>
      <c r="FV211" s="141"/>
      <c r="FW211" s="141"/>
      <c r="FX211" s="141"/>
      <c r="FY211" s="141"/>
      <c r="FZ211" s="141"/>
      <c r="GA211" s="141"/>
      <c r="GB211" s="141"/>
      <c r="GC211" s="141"/>
      <c r="GD211" s="141"/>
      <c r="GE211" s="141"/>
      <c r="GF211" s="141"/>
      <c r="GG211" s="141"/>
      <c r="GH211" s="141"/>
      <c r="GI211" s="141"/>
      <c r="GJ211" s="141"/>
      <c r="GK211" s="141"/>
      <c r="GL211" s="141"/>
      <c r="GM211" s="141"/>
      <c r="GN211" s="141"/>
      <c r="GO211" s="141"/>
      <c r="GP211" s="141"/>
      <c r="GQ211" s="141"/>
      <c r="GR211" s="141"/>
      <c r="GS211" s="141"/>
      <c r="GT211" s="141"/>
      <c r="GU211" s="141"/>
      <c r="GV211" s="141"/>
      <c r="GW211" s="141"/>
      <c r="GX211" s="141"/>
      <c r="GY211" s="141"/>
      <c r="GZ211" s="141"/>
      <c r="HA211" s="141"/>
      <c r="HB211" s="141"/>
      <c r="HC211" s="141"/>
      <c r="HD211" s="141"/>
      <c r="HE211" s="141"/>
      <c r="HF211" s="141"/>
      <c r="HG211" s="141"/>
      <c r="HH211" s="141"/>
      <c r="HI211" s="141"/>
      <c r="HJ211" s="141"/>
      <c r="HK211" s="141"/>
      <c r="HL211" s="141"/>
      <c r="HM211" s="141"/>
      <c r="HN211" s="141"/>
      <c r="HO211" s="141"/>
      <c r="HP211" s="141"/>
      <c r="HQ211" s="141"/>
      <c r="HR211" s="141"/>
      <c r="HS211" s="141"/>
      <c r="HT211" s="141"/>
      <c r="HU211" s="141"/>
      <c r="HV211" s="141"/>
      <c r="HW211" s="141"/>
      <c r="HX211" s="141"/>
      <c r="HY211" s="141"/>
      <c r="HZ211" s="141"/>
      <c r="IA211" s="141"/>
      <c r="IB211" s="141"/>
      <c r="IC211" s="141"/>
      <c r="ID211" s="141"/>
      <c r="IE211" s="141"/>
      <c r="IF211" s="141"/>
      <c r="IG211" s="141"/>
      <c r="IH211" s="141"/>
      <c r="II211" s="141"/>
      <c r="IJ211" s="141"/>
      <c r="IK211" s="141"/>
      <c r="IL211" s="141"/>
      <c r="IM211" s="141"/>
      <c r="IN211" s="141"/>
      <c r="IO211" s="141"/>
      <c r="IP211" s="141"/>
      <c r="IQ211" s="141"/>
      <c r="IR211" s="141"/>
      <c r="IS211" s="141"/>
      <c r="IT211" s="141"/>
      <c r="IU211" s="141"/>
      <c r="IV211" s="141"/>
      <c r="IW211" s="141"/>
    </row>
    <row r="212" customFormat="false" ht="12.75" hidden="false" customHeight="false" outlineLevel="0" collapsed="false">
      <c r="A212" s="141"/>
      <c r="B212" s="155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  <c r="BN212" s="141"/>
      <c r="BO212" s="141"/>
      <c r="BP212" s="141"/>
      <c r="BQ212" s="141"/>
      <c r="BR212" s="141"/>
      <c r="BS212" s="141"/>
      <c r="BT212" s="141"/>
      <c r="BU212" s="141"/>
      <c r="BV212" s="141"/>
      <c r="BW212" s="141"/>
      <c r="BX212" s="141"/>
      <c r="BY212" s="141"/>
      <c r="BZ212" s="141"/>
      <c r="CA212" s="141"/>
      <c r="CB212" s="141"/>
      <c r="CC212" s="141"/>
      <c r="CD212" s="141"/>
      <c r="CE212" s="141"/>
      <c r="CF212" s="141"/>
      <c r="CG212" s="141"/>
      <c r="CH212" s="141"/>
      <c r="CI212" s="141"/>
      <c r="CJ212" s="141"/>
      <c r="CK212" s="141"/>
      <c r="CL212" s="141"/>
      <c r="CM212" s="141"/>
      <c r="CN212" s="141"/>
      <c r="CO212" s="141"/>
      <c r="CP212" s="141"/>
      <c r="CQ212" s="141"/>
      <c r="CR212" s="141"/>
      <c r="CS212" s="141"/>
      <c r="CT212" s="141"/>
      <c r="CU212" s="141"/>
      <c r="CV212" s="141"/>
      <c r="CW212" s="141"/>
      <c r="CX212" s="141"/>
      <c r="CY212" s="141"/>
      <c r="CZ212" s="141"/>
      <c r="DA212" s="141"/>
      <c r="DB212" s="141"/>
      <c r="DC212" s="141"/>
      <c r="DD212" s="141"/>
      <c r="DE212" s="141"/>
      <c r="DF212" s="141"/>
      <c r="DG212" s="141"/>
      <c r="DH212" s="141"/>
      <c r="DI212" s="141"/>
      <c r="DJ212" s="141"/>
      <c r="DK212" s="141"/>
      <c r="DL212" s="141"/>
      <c r="DM212" s="141"/>
      <c r="DN212" s="141"/>
      <c r="DO212" s="141"/>
      <c r="DP212" s="141"/>
      <c r="DQ212" s="141"/>
      <c r="DR212" s="141"/>
      <c r="DS212" s="141"/>
      <c r="DT212" s="141"/>
      <c r="DU212" s="141"/>
      <c r="DV212" s="141"/>
      <c r="DW212" s="141"/>
      <c r="DX212" s="141"/>
      <c r="DY212" s="141"/>
      <c r="DZ212" s="141"/>
      <c r="EA212" s="141"/>
      <c r="EB212" s="141"/>
      <c r="EC212" s="141"/>
      <c r="ED212" s="141"/>
      <c r="EE212" s="141"/>
      <c r="EF212" s="141"/>
      <c r="EG212" s="141"/>
      <c r="EH212" s="141"/>
      <c r="EI212" s="141"/>
      <c r="EJ212" s="141"/>
      <c r="EK212" s="141"/>
      <c r="EL212" s="141"/>
      <c r="EM212" s="141"/>
      <c r="EN212" s="141"/>
      <c r="EO212" s="141"/>
      <c r="EP212" s="141"/>
      <c r="EQ212" s="141"/>
      <c r="ER212" s="141"/>
      <c r="ES212" s="141"/>
      <c r="ET212" s="141"/>
      <c r="EU212" s="141"/>
      <c r="EV212" s="141"/>
      <c r="EW212" s="141"/>
      <c r="EX212" s="141"/>
      <c r="EY212" s="141"/>
      <c r="EZ212" s="141"/>
      <c r="FA212" s="141"/>
      <c r="FB212" s="141"/>
      <c r="FC212" s="141"/>
      <c r="FD212" s="141"/>
      <c r="FE212" s="141"/>
      <c r="FF212" s="141"/>
      <c r="FG212" s="141"/>
      <c r="FH212" s="141"/>
      <c r="FI212" s="141"/>
      <c r="FJ212" s="141"/>
      <c r="FK212" s="141"/>
      <c r="FL212" s="141"/>
      <c r="FM212" s="141"/>
      <c r="FN212" s="141"/>
      <c r="FO212" s="141"/>
      <c r="FP212" s="141"/>
      <c r="FQ212" s="141"/>
      <c r="FR212" s="141"/>
      <c r="FS212" s="141"/>
      <c r="FT212" s="141"/>
      <c r="FU212" s="141"/>
      <c r="FV212" s="141"/>
      <c r="FW212" s="141"/>
      <c r="FX212" s="141"/>
      <c r="FY212" s="141"/>
      <c r="FZ212" s="141"/>
      <c r="GA212" s="141"/>
      <c r="GB212" s="141"/>
      <c r="GC212" s="141"/>
      <c r="GD212" s="141"/>
      <c r="GE212" s="141"/>
      <c r="GF212" s="141"/>
      <c r="GG212" s="141"/>
      <c r="GH212" s="141"/>
      <c r="GI212" s="141"/>
      <c r="GJ212" s="141"/>
      <c r="GK212" s="141"/>
      <c r="GL212" s="141"/>
      <c r="GM212" s="141"/>
      <c r="GN212" s="141"/>
      <c r="GO212" s="141"/>
      <c r="GP212" s="141"/>
      <c r="GQ212" s="141"/>
      <c r="GR212" s="141"/>
      <c r="GS212" s="141"/>
      <c r="GT212" s="141"/>
      <c r="GU212" s="141"/>
      <c r="GV212" s="141"/>
      <c r="GW212" s="141"/>
      <c r="GX212" s="141"/>
      <c r="GY212" s="141"/>
      <c r="GZ212" s="141"/>
      <c r="HA212" s="141"/>
      <c r="HB212" s="141"/>
      <c r="HC212" s="141"/>
      <c r="HD212" s="141"/>
      <c r="HE212" s="141"/>
      <c r="HF212" s="141"/>
      <c r="HG212" s="141"/>
      <c r="HH212" s="141"/>
      <c r="HI212" s="141"/>
      <c r="HJ212" s="141"/>
      <c r="HK212" s="141"/>
      <c r="HL212" s="141"/>
      <c r="HM212" s="141"/>
      <c r="HN212" s="141"/>
      <c r="HO212" s="141"/>
      <c r="HP212" s="141"/>
      <c r="HQ212" s="141"/>
      <c r="HR212" s="141"/>
      <c r="HS212" s="141"/>
      <c r="HT212" s="141"/>
      <c r="HU212" s="141"/>
      <c r="HV212" s="141"/>
      <c r="HW212" s="141"/>
      <c r="HX212" s="141"/>
      <c r="HY212" s="141"/>
      <c r="HZ212" s="141"/>
      <c r="IA212" s="141"/>
      <c r="IB212" s="141"/>
      <c r="IC212" s="141"/>
      <c r="ID212" s="141"/>
      <c r="IE212" s="141"/>
      <c r="IF212" s="141"/>
      <c r="IG212" s="141"/>
      <c r="IH212" s="141"/>
      <c r="II212" s="141"/>
      <c r="IJ212" s="141"/>
      <c r="IK212" s="141"/>
      <c r="IL212" s="141"/>
      <c r="IM212" s="141"/>
      <c r="IN212" s="141"/>
      <c r="IO212" s="141"/>
      <c r="IP212" s="141"/>
      <c r="IQ212" s="141"/>
      <c r="IR212" s="141"/>
      <c r="IS212" s="141"/>
      <c r="IT212" s="141"/>
      <c r="IU212" s="141"/>
      <c r="IV212" s="141"/>
      <c r="IW212" s="141"/>
    </row>
    <row r="213" customFormat="false" ht="12.75" hidden="false" customHeight="false" outlineLevel="0" collapsed="false">
      <c r="A213" s="141"/>
      <c r="B213" s="155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  <c r="BN213" s="141"/>
      <c r="BO213" s="141"/>
      <c r="BP213" s="141"/>
      <c r="BQ213" s="141"/>
      <c r="BR213" s="141"/>
      <c r="BS213" s="141"/>
      <c r="BT213" s="141"/>
      <c r="BU213" s="141"/>
      <c r="BV213" s="141"/>
      <c r="BW213" s="141"/>
      <c r="BX213" s="141"/>
      <c r="BY213" s="141"/>
      <c r="BZ213" s="141"/>
      <c r="CA213" s="141"/>
      <c r="CB213" s="141"/>
      <c r="CC213" s="141"/>
      <c r="CD213" s="141"/>
      <c r="CE213" s="141"/>
      <c r="CF213" s="141"/>
      <c r="CG213" s="141"/>
      <c r="CH213" s="141"/>
      <c r="CI213" s="141"/>
      <c r="CJ213" s="141"/>
      <c r="CK213" s="141"/>
      <c r="CL213" s="141"/>
      <c r="CM213" s="141"/>
      <c r="CN213" s="141"/>
      <c r="CO213" s="141"/>
      <c r="CP213" s="141"/>
      <c r="CQ213" s="141"/>
      <c r="CR213" s="141"/>
      <c r="CS213" s="141"/>
      <c r="CT213" s="141"/>
      <c r="CU213" s="141"/>
      <c r="CV213" s="141"/>
      <c r="CW213" s="141"/>
      <c r="CX213" s="141"/>
      <c r="CY213" s="141"/>
      <c r="CZ213" s="141"/>
      <c r="DA213" s="141"/>
      <c r="DB213" s="141"/>
      <c r="DC213" s="141"/>
      <c r="DD213" s="141"/>
      <c r="DE213" s="141"/>
      <c r="DF213" s="141"/>
      <c r="DG213" s="141"/>
      <c r="DH213" s="141"/>
      <c r="DI213" s="141"/>
      <c r="DJ213" s="141"/>
      <c r="DK213" s="141"/>
      <c r="DL213" s="141"/>
      <c r="DM213" s="141"/>
      <c r="DN213" s="141"/>
      <c r="DO213" s="141"/>
      <c r="DP213" s="141"/>
      <c r="DQ213" s="141"/>
      <c r="DR213" s="141"/>
      <c r="DS213" s="141"/>
      <c r="DT213" s="141"/>
      <c r="DU213" s="141"/>
      <c r="DV213" s="141"/>
      <c r="DW213" s="141"/>
      <c r="DX213" s="141"/>
      <c r="DY213" s="141"/>
      <c r="DZ213" s="141"/>
      <c r="EA213" s="141"/>
      <c r="EB213" s="141"/>
      <c r="EC213" s="141"/>
      <c r="ED213" s="141"/>
      <c r="EE213" s="141"/>
      <c r="EF213" s="141"/>
      <c r="EG213" s="141"/>
      <c r="EH213" s="141"/>
      <c r="EI213" s="141"/>
      <c r="EJ213" s="141"/>
      <c r="EK213" s="141"/>
      <c r="EL213" s="141"/>
      <c r="EM213" s="141"/>
      <c r="EN213" s="141"/>
      <c r="EO213" s="141"/>
      <c r="EP213" s="141"/>
      <c r="EQ213" s="141"/>
      <c r="ER213" s="141"/>
      <c r="ES213" s="141"/>
      <c r="ET213" s="141"/>
      <c r="EU213" s="141"/>
      <c r="EV213" s="141"/>
      <c r="EW213" s="141"/>
      <c r="EX213" s="141"/>
      <c r="EY213" s="141"/>
      <c r="EZ213" s="141"/>
      <c r="FA213" s="141"/>
      <c r="FB213" s="141"/>
      <c r="FC213" s="141"/>
      <c r="FD213" s="141"/>
      <c r="FE213" s="141"/>
      <c r="FF213" s="141"/>
      <c r="FG213" s="141"/>
      <c r="FH213" s="141"/>
      <c r="FI213" s="141"/>
      <c r="FJ213" s="141"/>
      <c r="FK213" s="141"/>
      <c r="FL213" s="141"/>
      <c r="FM213" s="141"/>
      <c r="FN213" s="141"/>
      <c r="FO213" s="141"/>
      <c r="FP213" s="141"/>
      <c r="FQ213" s="141"/>
      <c r="FR213" s="141"/>
      <c r="FS213" s="141"/>
      <c r="FT213" s="141"/>
      <c r="FU213" s="141"/>
      <c r="FV213" s="141"/>
      <c r="FW213" s="141"/>
      <c r="FX213" s="141"/>
      <c r="FY213" s="141"/>
      <c r="FZ213" s="141"/>
      <c r="GA213" s="141"/>
      <c r="GB213" s="141"/>
      <c r="GC213" s="141"/>
      <c r="GD213" s="141"/>
      <c r="GE213" s="141"/>
      <c r="GF213" s="141"/>
      <c r="GG213" s="141"/>
      <c r="GH213" s="141"/>
      <c r="GI213" s="141"/>
      <c r="GJ213" s="141"/>
      <c r="GK213" s="141"/>
      <c r="GL213" s="141"/>
      <c r="GM213" s="141"/>
      <c r="GN213" s="141"/>
      <c r="GO213" s="141"/>
      <c r="GP213" s="141"/>
      <c r="GQ213" s="141"/>
      <c r="GR213" s="141"/>
      <c r="GS213" s="141"/>
      <c r="GT213" s="141"/>
      <c r="GU213" s="141"/>
      <c r="GV213" s="141"/>
      <c r="GW213" s="141"/>
      <c r="GX213" s="141"/>
      <c r="GY213" s="141"/>
      <c r="GZ213" s="141"/>
      <c r="HA213" s="141"/>
      <c r="HB213" s="141"/>
      <c r="HC213" s="141"/>
      <c r="HD213" s="141"/>
      <c r="HE213" s="141"/>
      <c r="HF213" s="141"/>
      <c r="HG213" s="141"/>
      <c r="HH213" s="141"/>
      <c r="HI213" s="141"/>
      <c r="HJ213" s="141"/>
      <c r="HK213" s="141"/>
      <c r="HL213" s="141"/>
      <c r="HM213" s="141"/>
      <c r="HN213" s="141"/>
      <c r="HO213" s="141"/>
      <c r="HP213" s="141"/>
      <c r="HQ213" s="141"/>
      <c r="HR213" s="141"/>
      <c r="HS213" s="141"/>
      <c r="HT213" s="141"/>
      <c r="HU213" s="141"/>
      <c r="HV213" s="141"/>
      <c r="HW213" s="141"/>
      <c r="HX213" s="141"/>
      <c r="HY213" s="141"/>
      <c r="HZ213" s="141"/>
      <c r="IA213" s="141"/>
      <c r="IB213" s="141"/>
      <c r="IC213" s="141"/>
      <c r="ID213" s="141"/>
      <c r="IE213" s="141"/>
      <c r="IF213" s="141"/>
      <c r="IG213" s="141"/>
      <c r="IH213" s="141"/>
      <c r="II213" s="141"/>
      <c r="IJ213" s="141"/>
      <c r="IK213" s="141"/>
      <c r="IL213" s="141"/>
      <c r="IM213" s="141"/>
      <c r="IN213" s="141"/>
      <c r="IO213" s="141"/>
      <c r="IP213" s="141"/>
      <c r="IQ213" s="141"/>
      <c r="IR213" s="141"/>
      <c r="IS213" s="141"/>
      <c r="IT213" s="141"/>
      <c r="IU213" s="141"/>
      <c r="IV213" s="141"/>
      <c r="IW213" s="141"/>
    </row>
    <row r="214" customFormat="false" ht="12.75" hidden="false" customHeight="false" outlineLevel="0" collapsed="false">
      <c r="A214" s="141"/>
      <c r="B214" s="155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  <c r="BN214" s="141"/>
      <c r="BO214" s="141"/>
      <c r="BP214" s="141"/>
      <c r="BQ214" s="141"/>
      <c r="BR214" s="141"/>
      <c r="BS214" s="141"/>
      <c r="BT214" s="141"/>
      <c r="BU214" s="141"/>
      <c r="BV214" s="141"/>
      <c r="BW214" s="141"/>
      <c r="BX214" s="141"/>
      <c r="BY214" s="141"/>
      <c r="BZ214" s="141"/>
      <c r="CA214" s="141"/>
      <c r="CB214" s="141"/>
      <c r="CC214" s="141"/>
      <c r="CD214" s="141"/>
      <c r="CE214" s="141"/>
      <c r="CF214" s="141"/>
      <c r="CG214" s="141"/>
      <c r="CH214" s="141"/>
      <c r="CI214" s="141"/>
      <c r="CJ214" s="141"/>
      <c r="CK214" s="141"/>
      <c r="CL214" s="141"/>
      <c r="CM214" s="141"/>
      <c r="CN214" s="141"/>
      <c r="CO214" s="141"/>
      <c r="CP214" s="141"/>
      <c r="CQ214" s="141"/>
      <c r="CR214" s="141"/>
      <c r="CS214" s="141"/>
      <c r="CT214" s="141"/>
      <c r="CU214" s="141"/>
      <c r="CV214" s="141"/>
      <c r="CW214" s="141"/>
      <c r="CX214" s="141"/>
      <c r="CY214" s="141"/>
      <c r="CZ214" s="141"/>
      <c r="DA214" s="141"/>
      <c r="DB214" s="141"/>
      <c r="DC214" s="141"/>
      <c r="DD214" s="141"/>
      <c r="DE214" s="141"/>
      <c r="DF214" s="141"/>
      <c r="DG214" s="141"/>
      <c r="DH214" s="141"/>
      <c r="DI214" s="141"/>
      <c r="DJ214" s="141"/>
      <c r="DK214" s="141"/>
      <c r="DL214" s="141"/>
      <c r="DM214" s="141"/>
      <c r="DN214" s="141"/>
      <c r="DO214" s="141"/>
      <c r="DP214" s="141"/>
      <c r="DQ214" s="141"/>
      <c r="DR214" s="141"/>
      <c r="DS214" s="141"/>
      <c r="DT214" s="141"/>
      <c r="DU214" s="141"/>
      <c r="DV214" s="141"/>
      <c r="DW214" s="141"/>
      <c r="DX214" s="141"/>
      <c r="DY214" s="141"/>
      <c r="DZ214" s="141"/>
      <c r="EA214" s="141"/>
      <c r="EB214" s="141"/>
      <c r="EC214" s="141"/>
      <c r="ED214" s="141"/>
      <c r="EE214" s="141"/>
      <c r="EF214" s="141"/>
      <c r="EG214" s="141"/>
      <c r="EH214" s="141"/>
      <c r="EI214" s="141"/>
      <c r="EJ214" s="141"/>
      <c r="EK214" s="141"/>
      <c r="EL214" s="141"/>
      <c r="EM214" s="141"/>
      <c r="EN214" s="141"/>
      <c r="EO214" s="141"/>
      <c r="EP214" s="141"/>
      <c r="EQ214" s="141"/>
      <c r="ER214" s="141"/>
      <c r="ES214" s="141"/>
      <c r="ET214" s="141"/>
      <c r="EU214" s="141"/>
      <c r="EV214" s="141"/>
      <c r="EW214" s="141"/>
      <c r="EX214" s="141"/>
      <c r="EY214" s="141"/>
      <c r="EZ214" s="141"/>
      <c r="FA214" s="141"/>
      <c r="FB214" s="141"/>
      <c r="FC214" s="141"/>
      <c r="FD214" s="141"/>
      <c r="FE214" s="141"/>
      <c r="FF214" s="141"/>
      <c r="FG214" s="141"/>
      <c r="FH214" s="141"/>
      <c r="FI214" s="141"/>
      <c r="FJ214" s="141"/>
      <c r="FK214" s="141"/>
      <c r="FL214" s="141"/>
      <c r="FM214" s="141"/>
      <c r="FN214" s="141"/>
      <c r="FO214" s="141"/>
      <c r="FP214" s="141"/>
      <c r="FQ214" s="141"/>
      <c r="FR214" s="141"/>
      <c r="FS214" s="141"/>
      <c r="FT214" s="141"/>
      <c r="FU214" s="141"/>
      <c r="FV214" s="141"/>
      <c r="FW214" s="141"/>
      <c r="FX214" s="141"/>
      <c r="FY214" s="141"/>
      <c r="FZ214" s="141"/>
      <c r="GA214" s="141"/>
      <c r="GB214" s="141"/>
      <c r="GC214" s="141"/>
      <c r="GD214" s="141"/>
      <c r="GE214" s="141"/>
      <c r="GF214" s="141"/>
      <c r="GG214" s="141"/>
      <c r="GH214" s="141"/>
      <c r="GI214" s="141"/>
      <c r="GJ214" s="141"/>
      <c r="GK214" s="141"/>
      <c r="GL214" s="141"/>
      <c r="GM214" s="141"/>
      <c r="GN214" s="141"/>
      <c r="GO214" s="141"/>
      <c r="GP214" s="141"/>
      <c r="GQ214" s="141"/>
      <c r="GR214" s="141"/>
      <c r="GS214" s="141"/>
      <c r="GT214" s="141"/>
      <c r="GU214" s="141"/>
      <c r="GV214" s="141"/>
      <c r="GW214" s="141"/>
      <c r="GX214" s="141"/>
      <c r="GY214" s="141"/>
      <c r="GZ214" s="141"/>
      <c r="HA214" s="141"/>
      <c r="HB214" s="141"/>
      <c r="HC214" s="141"/>
      <c r="HD214" s="141"/>
      <c r="HE214" s="141"/>
      <c r="HF214" s="141"/>
      <c r="HG214" s="141"/>
      <c r="HH214" s="141"/>
      <c r="HI214" s="141"/>
      <c r="HJ214" s="141"/>
      <c r="HK214" s="141"/>
      <c r="HL214" s="141"/>
      <c r="HM214" s="141"/>
      <c r="HN214" s="141"/>
      <c r="HO214" s="141"/>
      <c r="HP214" s="141"/>
      <c r="HQ214" s="141"/>
      <c r="HR214" s="141"/>
      <c r="HS214" s="141"/>
      <c r="HT214" s="141"/>
      <c r="HU214" s="141"/>
      <c r="HV214" s="141"/>
      <c r="HW214" s="141"/>
      <c r="HX214" s="141"/>
      <c r="HY214" s="141"/>
      <c r="HZ214" s="141"/>
      <c r="IA214" s="141"/>
      <c r="IB214" s="141"/>
      <c r="IC214" s="141"/>
      <c r="ID214" s="141"/>
      <c r="IE214" s="141"/>
      <c r="IF214" s="141"/>
      <c r="IG214" s="141"/>
      <c r="IH214" s="141"/>
      <c r="II214" s="141"/>
      <c r="IJ214" s="141"/>
      <c r="IK214" s="141"/>
      <c r="IL214" s="141"/>
      <c r="IM214" s="141"/>
      <c r="IN214" s="141"/>
      <c r="IO214" s="141"/>
      <c r="IP214" s="141"/>
      <c r="IQ214" s="141"/>
      <c r="IR214" s="141"/>
      <c r="IS214" s="141"/>
      <c r="IT214" s="141"/>
      <c r="IU214" s="141"/>
      <c r="IV214" s="141"/>
      <c r="IW214" s="141"/>
    </row>
    <row r="215" customFormat="false" ht="12.75" hidden="false" customHeight="false" outlineLevel="0" collapsed="false">
      <c r="A215" s="141"/>
      <c r="B215" s="155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  <c r="BN215" s="141"/>
      <c r="BO215" s="141"/>
      <c r="BP215" s="141"/>
      <c r="BQ215" s="141"/>
      <c r="BR215" s="141"/>
      <c r="BS215" s="141"/>
      <c r="BT215" s="141"/>
      <c r="BU215" s="141"/>
      <c r="BV215" s="141"/>
      <c r="BW215" s="141"/>
      <c r="BX215" s="141"/>
      <c r="BY215" s="141"/>
      <c r="BZ215" s="141"/>
      <c r="CA215" s="141"/>
      <c r="CB215" s="141"/>
      <c r="CC215" s="141"/>
      <c r="CD215" s="141"/>
      <c r="CE215" s="141"/>
      <c r="CF215" s="141"/>
      <c r="CG215" s="141"/>
      <c r="CH215" s="141"/>
      <c r="CI215" s="141"/>
      <c r="CJ215" s="141"/>
      <c r="CK215" s="141"/>
      <c r="CL215" s="141"/>
      <c r="CM215" s="141"/>
      <c r="CN215" s="141"/>
      <c r="CO215" s="141"/>
      <c r="CP215" s="141"/>
      <c r="CQ215" s="141"/>
      <c r="CR215" s="141"/>
      <c r="CS215" s="141"/>
      <c r="CT215" s="141"/>
      <c r="CU215" s="141"/>
      <c r="CV215" s="141"/>
      <c r="CW215" s="141"/>
      <c r="CX215" s="141"/>
      <c r="CY215" s="141"/>
      <c r="CZ215" s="141"/>
      <c r="DA215" s="141"/>
      <c r="DB215" s="141"/>
      <c r="DC215" s="141"/>
      <c r="DD215" s="141"/>
      <c r="DE215" s="141"/>
      <c r="DF215" s="141"/>
      <c r="DG215" s="141"/>
      <c r="DH215" s="141"/>
      <c r="DI215" s="141"/>
      <c r="DJ215" s="141"/>
      <c r="DK215" s="141"/>
      <c r="DL215" s="141"/>
      <c r="DM215" s="141"/>
      <c r="DN215" s="141"/>
      <c r="DO215" s="141"/>
      <c r="DP215" s="141"/>
      <c r="DQ215" s="141"/>
      <c r="DR215" s="141"/>
      <c r="DS215" s="141"/>
      <c r="DT215" s="141"/>
      <c r="DU215" s="141"/>
      <c r="DV215" s="141"/>
      <c r="DW215" s="141"/>
      <c r="DX215" s="141"/>
      <c r="DY215" s="141"/>
      <c r="DZ215" s="141"/>
      <c r="EA215" s="141"/>
      <c r="EB215" s="141"/>
      <c r="EC215" s="141"/>
      <c r="ED215" s="141"/>
      <c r="EE215" s="141"/>
      <c r="EF215" s="141"/>
      <c r="EG215" s="141"/>
      <c r="EH215" s="141"/>
      <c r="EI215" s="141"/>
      <c r="EJ215" s="141"/>
      <c r="EK215" s="141"/>
      <c r="EL215" s="141"/>
      <c r="EM215" s="141"/>
      <c r="EN215" s="141"/>
      <c r="EO215" s="141"/>
      <c r="EP215" s="141"/>
      <c r="EQ215" s="141"/>
      <c r="ER215" s="141"/>
      <c r="ES215" s="141"/>
      <c r="ET215" s="141"/>
      <c r="EU215" s="141"/>
      <c r="EV215" s="141"/>
      <c r="EW215" s="141"/>
      <c r="EX215" s="141"/>
      <c r="EY215" s="141"/>
      <c r="EZ215" s="141"/>
      <c r="FA215" s="141"/>
      <c r="FB215" s="141"/>
      <c r="FC215" s="141"/>
      <c r="FD215" s="141"/>
      <c r="FE215" s="141"/>
      <c r="FF215" s="141"/>
      <c r="FG215" s="141"/>
      <c r="FH215" s="141"/>
      <c r="FI215" s="141"/>
      <c r="FJ215" s="141"/>
      <c r="FK215" s="141"/>
      <c r="FL215" s="141"/>
      <c r="FM215" s="141"/>
      <c r="FN215" s="141"/>
      <c r="FO215" s="141"/>
      <c r="FP215" s="141"/>
      <c r="FQ215" s="141"/>
      <c r="FR215" s="141"/>
      <c r="FS215" s="141"/>
      <c r="FT215" s="141"/>
      <c r="FU215" s="141"/>
      <c r="FV215" s="141"/>
      <c r="FW215" s="141"/>
      <c r="FX215" s="141"/>
      <c r="FY215" s="141"/>
      <c r="FZ215" s="141"/>
      <c r="GA215" s="141"/>
      <c r="GB215" s="141"/>
      <c r="GC215" s="141"/>
      <c r="GD215" s="141"/>
      <c r="GE215" s="141"/>
      <c r="GF215" s="141"/>
      <c r="GG215" s="141"/>
      <c r="GH215" s="141"/>
      <c r="GI215" s="141"/>
      <c r="GJ215" s="141"/>
      <c r="GK215" s="141"/>
      <c r="GL215" s="141"/>
      <c r="GM215" s="141"/>
      <c r="GN215" s="141"/>
      <c r="GO215" s="141"/>
      <c r="GP215" s="141"/>
      <c r="GQ215" s="141"/>
      <c r="GR215" s="141"/>
      <c r="GS215" s="141"/>
      <c r="GT215" s="141"/>
      <c r="GU215" s="141"/>
      <c r="GV215" s="141"/>
      <c r="GW215" s="141"/>
      <c r="GX215" s="141"/>
      <c r="GY215" s="141"/>
      <c r="GZ215" s="141"/>
      <c r="HA215" s="141"/>
      <c r="HB215" s="141"/>
      <c r="HC215" s="141"/>
      <c r="HD215" s="141"/>
      <c r="HE215" s="141"/>
      <c r="HF215" s="141"/>
      <c r="HG215" s="141"/>
      <c r="HH215" s="141"/>
      <c r="HI215" s="141"/>
      <c r="HJ215" s="141"/>
      <c r="HK215" s="141"/>
      <c r="HL215" s="141"/>
      <c r="HM215" s="141"/>
      <c r="HN215" s="141"/>
      <c r="HO215" s="141"/>
      <c r="HP215" s="141"/>
      <c r="HQ215" s="141"/>
      <c r="HR215" s="141"/>
      <c r="HS215" s="141"/>
      <c r="HT215" s="141"/>
      <c r="HU215" s="141"/>
      <c r="HV215" s="141"/>
      <c r="HW215" s="141"/>
      <c r="HX215" s="141"/>
      <c r="HY215" s="141"/>
      <c r="HZ215" s="141"/>
      <c r="IA215" s="141"/>
      <c r="IB215" s="141"/>
      <c r="IC215" s="141"/>
      <c r="ID215" s="141"/>
      <c r="IE215" s="141"/>
      <c r="IF215" s="141"/>
      <c r="IG215" s="141"/>
      <c r="IH215" s="141"/>
      <c r="II215" s="141"/>
      <c r="IJ215" s="141"/>
      <c r="IK215" s="141"/>
      <c r="IL215" s="141"/>
      <c r="IM215" s="141"/>
      <c r="IN215" s="141"/>
      <c r="IO215" s="141"/>
      <c r="IP215" s="141"/>
      <c r="IQ215" s="141"/>
      <c r="IR215" s="141"/>
      <c r="IS215" s="141"/>
      <c r="IT215" s="141"/>
      <c r="IU215" s="141"/>
      <c r="IV215" s="141"/>
      <c r="IW215" s="141"/>
    </row>
    <row r="216" customFormat="false" ht="12.75" hidden="false" customHeight="false" outlineLevel="0" collapsed="false">
      <c r="A216" s="141"/>
      <c r="B216" s="155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  <c r="BM216" s="141"/>
      <c r="BN216" s="141"/>
      <c r="BO216" s="141"/>
      <c r="BP216" s="141"/>
      <c r="BQ216" s="141"/>
      <c r="BR216" s="141"/>
      <c r="BS216" s="141"/>
      <c r="BT216" s="141"/>
      <c r="BU216" s="141"/>
      <c r="BV216" s="141"/>
      <c r="BW216" s="141"/>
      <c r="BX216" s="141"/>
      <c r="BY216" s="141"/>
      <c r="BZ216" s="141"/>
      <c r="CA216" s="141"/>
      <c r="CB216" s="141"/>
      <c r="CC216" s="141"/>
      <c r="CD216" s="141"/>
      <c r="CE216" s="141"/>
      <c r="CF216" s="141"/>
      <c r="CG216" s="141"/>
      <c r="CH216" s="141"/>
      <c r="CI216" s="141"/>
      <c r="CJ216" s="141"/>
      <c r="CK216" s="141"/>
      <c r="CL216" s="141"/>
      <c r="CM216" s="141"/>
      <c r="CN216" s="141"/>
      <c r="CO216" s="141"/>
      <c r="CP216" s="141"/>
      <c r="CQ216" s="141"/>
      <c r="CR216" s="141"/>
      <c r="CS216" s="141"/>
      <c r="CT216" s="141"/>
      <c r="CU216" s="141"/>
      <c r="CV216" s="141"/>
      <c r="CW216" s="141"/>
      <c r="CX216" s="141"/>
      <c r="CY216" s="141"/>
      <c r="CZ216" s="141"/>
      <c r="DA216" s="141"/>
      <c r="DB216" s="141"/>
      <c r="DC216" s="141"/>
      <c r="DD216" s="141"/>
      <c r="DE216" s="141"/>
      <c r="DF216" s="141"/>
      <c r="DG216" s="141"/>
      <c r="DH216" s="141"/>
      <c r="DI216" s="141"/>
      <c r="DJ216" s="141"/>
      <c r="DK216" s="141"/>
      <c r="DL216" s="141"/>
      <c r="DM216" s="141"/>
      <c r="DN216" s="141"/>
      <c r="DO216" s="141"/>
      <c r="DP216" s="141"/>
      <c r="DQ216" s="141"/>
      <c r="DR216" s="141"/>
      <c r="DS216" s="141"/>
      <c r="DT216" s="141"/>
      <c r="DU216" s="141"/>
      <c r="DV216" s="141"/>
      <c r="DW216" s="141"/>
      <c r="DX216" s="141"/>
      <c r="DY216" s="141"/>
      <c r="DZ216" s="141"/>
      <c r="EA216" s="141"/>
      <c r="EB216" s="141"/>
      <c r="EC216" s="141"/>
      <c r="ED216" s="141"/>
      <c r="EE216" s="141"/>
      <c r="EF216" s="141"/>
      <c r="EG216" s="141"/>
      <c r="EH216" s="141"/>
      <c r="EI216" s="141"/>
      <c r="EJ216" s="141"/>
      <c r="EK216" s="141"/>
      <c r="EL216" s="141"/>
      <c r="EM216" s="141"/>
      <c r="EN216" s="141"/>
      <c r="EO216" s="141"/>
      <c r="EP216" s="141"/>
      <c r="EQ216" s="141"/>
      <c r="ER216" s="141"/>
      <c r="ES216" s="141"/>
      <c r="ET216" s="141"/>
      <c r="EU216" s="141"/>
      <c r="EV216" s="141"/>
      <c r="EW216" s="141"/>
      <c r="EX216" s="141"/>
      <c r="EY216" s="141"/>
      <c r="EZ216" s="141"/>
      <c r="FA216" s="141"/>
      <c r="FB216" s="141"/>
      <c r="FC216" s="141"/>
      <c r="FD216" s="141"/>
      <c r="FE216" s="141"/>
      <c r="FF216" s="141"/>
      <c r="FG216" s="141"/>
      <c r="FH216" s="141"/>
      <c r="FI216" s="141"/>
      <c r="FJ216" s="141"/>
      <c r="FK216" s="141"/>
      <c r="FL216" s="141"/>
      <c r="FM216" s="141"/>
      <c r="FN216" s="141"/>
      <c r="FO216" s="141"/>
      <c r="FP216" s="141"/>
      <c r="FQ216" s="141"/>
      <c r="FR216" s="141"/>
      <c r="FS216" s="141"/>
      <c r="FT216" s="141"/>
      <c r="FU216" s="141"/>
      <c r="FV216" s="141"/>
      <c r="FW216" s="141"/>
      <c r="FX216" s="141"/>
      <c r="FY216" s="141"/>
      <c r="FZ216" s="141"/>
      <c r="GA216" s="141"/>
      <c r="GB216" s="141"/>
      <c r="GC216" s="141"/>
      <c r="GD216" s="141"/>
      <c r="GE216" s="141"/>
      <c r="GF216" s="141"/>
      <c r="GG216" s="141"/>
      <c r="GH216" s="141"/>
      <c r="GI216" s="141"/>
      <c r="GJ216" s="141"/>
      <c r="GK216" s="141"/>
      <c r="GL216" s="141"/>
      <c r="GM216" s="141"/>
      <c r="GN216" s="141"/>
      <c r="GO216" s="141"/>
      <c r="GP216" s="141"/>
      <c r="GQ216" s="141"/>
      <c r="GR216" s="141"/>
      <c r="GS216" s="141"/>
      <c r="GT216" s="141"/>
      <c r="GU216" s="141"/>
      <c r="GV216" s="141"/>
      <c r="GW216" s="141"/>
      <c r="GX216" s="141"/>
      <c r="GY216" s="141"/>
      <c r="GZ216" s="141"/>
      <c r="HA216" s="141"/>
      <c r="HB216" s="141"/>
      <c r="HC216" s="141"/>
      <c r="HD216" s="141"/>
      <c r="HE216" s="141"/>
      <c r="HF216" s="141"/>
      <c r="HG216" s="141"/>
      <c r="HH216" s="141"/>
      <c r="HI216" s="141"/>
      <c r="HJ216" s="141"/>
      <c r="HK216" s="141"/>
      <c r="HL216" s="141"/>
      <c r="HM216" s="141"/>
      <c r="HN216" s="141"/>
      <c r="HO216" s="141"/>
      <c r="HP216" s="141"/>
      <c r="HQ216" s="141"/>
      <c r="HR216" s="141"/>
      <c r="HS216" s="141"/>
      <c r="HT216" s="141"/>
      <c r="HU216" s="141"/>
      <c r="HV216" s="141"/>
      <c r="HW216" s="141"/>
      <c r="HX216" s="141"/>
      <c r="HY216" s="141"/>
      <c r="HZ216" s="141"/>
      <c r="IA216" s="141"/>
      <c r="IB216" s="141"/>
      <c r="IC216" s="141"/>
      <c r="ID216" s="141"/>
      <c r="IE216" s="141"/>
      <c r="IF216" s="141"/>
      <c r="IG216" s="141"/>
      <c r="IH216" s="141"/>
      <c r="II216" s="141"/>
      <c r="IJ216" s="141"/>
      <c r="IK216" s="141"/>
      <c r="IL216" s="141"/>
      <c r="IM216" s="141"/>
      <c r="IN216" s="141"/>
      <c r="IO216" s="141"/>
      <c r="IP216" s="141"/>
      <c r="IQ216" s="141"/>
      <c r="IR216" s="141"/>
      <c r="IS216" s="141"/>
      <c r="IT216" s="141"/>
      <c r="IU216" s="141"/>
      <c r="IV216" s="141"/>
      <c r="IW216" s="141"/>
    </row>
    <row r="217" customFormat="false" ht="12.75" hidden="false" customHeight="false" outlineLevel="0" collapsed="false">
      <c r="A217" s="141"/>
      <c r="B217" s="155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  <c r="BN217" s="141"/>
      <c r="BO217" s="141"/>
      <c r="BP217" s="141"/>
      <c r="BQ217" s="141"/>
      <c r="BR217" s="141"/>
      <c r="BS217" s="141"/>
      <c r="BT217" s="141"/>
      <c r="BU217" s="141"/>
      <c r="BV217" s="141"/>
      <c r="BW217" s="141"/>
      <c r="BX217" s="141"/>
      <c r="BY217" s="141"/>
      <c r="BZ217" s="141"/>
      <c r="CA217" s="141"/>
      <c r="CB217" s="141"/>
      <c r="CC217" s="141"/>
      <c r="CD217" s="141"/>
      <c r="CE217" s="141"/>
      <c r="CF217" s="141"/>
      <c r="CG217" s="141"/>
      <c r="CH217" s="141"/>
      <c r="CI217" s="141"/>
      <c r="CJ217" s="141"/>
      <c r="CK217" s="141"/>
      <c r="CL217" s="141"/>
      <c r="CM217" s="141"/>
      <c r="CN217" s="141"/>
      <c r="CO217" s="141"/>
      <c r="CP217" s="141"/>
      <c r="CQ217" s="141"/>
      <c r="CR217" s="141"/>
      <c r="CS217" s="141"/>
      <c r="CT217" s="141"/>
      <c r="CU217" s="141"/>
      <c r="CV217" s="141"/>
      <c r="CW217" s="141"/>
      <c r="CX217" s="141"/>
      <c r="CY217" s="141"/>
      <c r="CZ217" s="141"/>
      <c r="DA217" s="141"/>
      <c r="DB217" s="141"/>
      <c r="DC217" s="141"/>
      <c r="DD217" s="141"/>
      <c r="DE217" s="141"/>
      <c r="DF217" s="141"/>
      <c r="DG217" s="141"/>
      <c r="DH217" s="141"/>
      <c r="DI217" s="141"/>
      <c r="DJ217" s="141"/>
      <c r="DK217" s="141"/>
      <c r="DL217" s="141"/>
      <c r="DM217" s="141"/>
      <c r="DN217" s="141"/>
      <c r="DO217" s="141"/>
      <c r="DP217" s="141"/>
      <c r="DQ217" s="141"/>
      <c r="DR217" s="141"/>
      <c r="DS217" s="141"/>
      <c r="DT217" s="141"/>
      <c r="DU217" s="141"/>
      <c r="DV217" s="141"/>
      <c r="DW217" s="141"/>
      <c r="DX217" s="141"/>
      <c r="DY217" s="141"/>
      <c r="DZ217" s="141"/>
      <c r="EA217" s="141"/>
      <c r="EB217" s="141"/>
      <c r="EC217" s="141"/>
      <c r="ED217" s="141"/>
      <c r="EE217" s="141"/>
      <c r="EF217" s="141"/>
      <c r="EG217" s="141"/>
      <c r="EH217" s="141"/>
      <c r="EI217" s="141"/>
      <c r="EJ217" s="141"/>
      <c r="EK217" s="141"/>
      <c r="EL217" s="141"/>
      <c r="EM217" s="141"/>
      <c r="EN217" s="141"/>
      <c r="EO217" s="141"/>
      <c r="EP217" s="141"/>
      <c r="EQ217" s="141"/>
      <c r="ER217" s="141"/>
      <c r="ES217" s="141"/>
      <c r="ET217" s="141"/>
      <c r="EU217" s="141"/>
      <c r="EV217" s="141"/>
      <c r="EW217" s="141"/>
      <c r="EX217" s="141"/>
      <c r="EY217" s="141"/>
      <c r="EZ217" s="141"/>
      <c r="FA217" s="141"/>
      <c r="FB217" s="141"/>
      <c r="FC217" s="141"/>
      <c r="FD217" s="141"/>
      <c r="FE217" s="141"/>
      <c r="FF217" s="141"/>
      <c r="FG217" s="141"/>
      <c r="FH217" s="141"/>
      <c r="FI217" s="141"/>
      <c r="FJ217" s="141"/>
      <c r="FK217" s="141"/>
      <c r="FL217" s="141"/>
      <c r="FM217" s="141"/>
      <c r="FN217" s="141"/>
      <c r="FO217" s="141"/>
      <c r="FP217" s="141"/>
      <c r="FQ217" s="141"/>
      <c r="FR217" s="141"/>
      <c r="FS217" s="141"/>
      <c r="FT217" s="141"/>
      <c r="FU217" s="141"/>
      <c r="FV217" s="141"/>
      <c r="FW217" s="141"/>
      <c r="FX217" s="141"/>
      <c r="FY217" s="141"/>
      <c r="FZ217" s="141"/>
      <c r="GA217" s="141"/>
      <c r="GB217" s="141"/>
      <c r="GC217" s="141"/>
      <c r="GD217" s="141"/>
      <c r="GE217" s="141"/>
      <c r="GF217" s="141"/>
      <c r="GG217" s="141"/>
      <c r="GH217" s="141"/>
      <c r="GI217" s="141"/>
      <c r="GJ217" s="141"/>
      <c r="GK217" s="141"/>
      <c r="GL217" s="141"/>
      <c r="GM217" s="141"/>
      <c r="GN217" s="141"/>
      <c r="GO217" s="141"/>
      <c r="GP217" s="141"/>
      <c r="GQ217" s="141"/>
      <c r="GR217" s="141"/>
      <c r="GS217" s="141"/>
      <c r="GT217" s="141"/>
      <c r="GU217" s="141"/>
      <c r="GV217" s="141"/>
      <c r="GW217" s="141"/>
      <c r="GX217" s="141"/>
      <c r="GY217" s="141"/>
      <c r="GZ217" s="141"/>
      <c r="HA217" s="141"/>
      <c r="HB217" s="141"/>
      <c r="HC217" s="141"/>
      <c r="HD217" s="141"/>
      <c r="HE217" s="141"/>
      <c r="HF217" s="141"/>
      <c r="HG217" s="141"/>
      <c r="HH217" s="141"/>
      <c r="HI217" s="141"/>
      <c r="HJ217" s="141"/>
      <c r="HK217" s="141"/>
      <c r="HL217" s="141"/>
      <c r="HM217" s="141"/>
      <c r="HN217" s="141"/>
      <c r="HO217" s="141"/>
      <c r="HP217" s="141"/>
      <c r="HQ217" s="141"/>
      <c r="HR217" s="141"/>
      <c r="HS217" s="141"/>
      <c r="HT217" s="141"/>
      <c r="HU217" s="141"/>
      <c r="HV217" s="141"/>
      <c r="HW217" s="141"/>
      <c r="HX217" s="141"/>
      <c r="HY217" s="141"/>
      <c r="HZ217" s="141"/>
      <c r="IA217" s="141"/>
      <c r="IB217" s="141"/>
      <c r="IC217" s="141"/>
      <c r="ID217" s="141"/>
      <c r="IE217" s="141"/>
      <c r="IF217" s="141"/>
      <c r="IG217" s="141"/>
      <c r="IH217" s="141"/>
      <c r="II217" s="141"/>
      <c r="IJ217" s="141"/>
      <c r="IK217" s="141"/>
      <c r="IL217" s="141"/>
      <c r="IM217" s="141"/>
      <c r="IN217" s="141"/>
      <c r="IO217" s="141"/>
      <c r="IP217" s="141"/>
      <c r="IQ217" s="141"/>
      <c r="IR217" s="141"/>
      <c r="IS217" s="141"/>
      <c r="IT217" s="141"/>
      <c r="IU217" s="141"/>
      <c r="IV217" s="141"/>
      <c r="IW217" s="141"/>
    </row>
    <row r="218" customFormat="false" ht="12.75" hidden="false" customHeight="false" outlineLevel="0" collapsed="false">
      <c r="A218" s="141"/>
      <c r="B218" s="155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  <c r="BN218" s="141"/>
      <c r="BO218" s="141"/>
      <c r="BP218" s="141"/>
      <c r="BQ218" s="141"/>
      <c r="BR218" s="141"/>
      <c r="BS218" s="141"/>
      <c r="BT218" s="141"/>
      <c r="BU218" s="141"/>
      <c r="BV218" s="141"/>
      <c r="BW218" s="141"/>
      <c r="BX218" s="141"/>
      <c r="BY218" s="141"/>
      <c r="BZ218" s="141"/>
      <c r="CA218" s="141"/>
      <c r="CB218" s="141"/>
      <c r="CC218" s="141"/>
      <c r="CD218" s="141"/>
      <c r="CE218" s="141"/>
      <c r="CF218" s="141"/>
      <c r="CG218" s="141"/>
      <c r="CH218" s="141"/>
      <c r="CI218" s="141"/>
      <c r="CJ218" s="141"/>
      <c r="CK218" s="141"/>
      <c r="CL218" s="141"/>
      <c r="CM218" s="141"/>
      <c r="CN218" s="141"/>
      <c r="CO218" s="141"/>
      <c r="CP218" s="141"/>
      <c r="CQ218" s="141"/>
      <c r="CR218" s="141"/>
      <c r="CS218" s="141"/>
      <c r="CT218" s="141"/>
      <c r="CU218" s="141"/>
      <c r="CV218" s="141"/>
      <c r="CW218" s="141"/>
      <c r="CX218" s="141"/>
      <c r="CY218" s="141"/>
      <c r="CZ218" s="141"/>
      <c r="DA218" s="141"/>
      <c r="DB218" s="141"/>
      <c r="DC218" s="141"/>
      <c r="DD218" s="141"/>
      <c r="DE218" s="141"/>
      <c r="DF218" s="141"/>
      <c r="DG218" s="141"/>
      <c r="DH218" s="141"/>
      <c r="DI218" s="141"/>
      <c r="DJ218" s="141"/>
      <c r="DK218" s="141"/>
      <c r="DL218" s="141"/>
      <c r="DM218" s="141"/>
      <c r="DN218" s="141"/>
      <c r="DO218" s="141"/>
      <c r="DP218" s="141"/>
      <c r="DQ218" s="141"/>
      <c r="DR218" s="141"/>
      <c r="DS218" s="141"/>
      <c r="DT218" s="141"/>
      <c r="DU218" s="141"/>
      <c r="DV218" s="141"/>
      <c r="DW218" s="141"/>
      <c r="DX218" s="141"/>
      <c r="DY218" s="141"/>
      <c r="DZ218" s="141"/>
      <c r="EA218" s="141"/>
      <c r="EB218" s="141"/>
      <c r="EC218" s="141"/>
      <c r="ED218" s="141"/>
      <c r="EE218" s="141"/>
      <c r="EF218" s="141"/>
      <c r="EG218" s="141"/>
      <c r="EH218" s="141"/>
      <c r="EI218" s="141"/>
      <c r="EJ218" s="141"/>
      <c r="EK218" s="141"/>
      <c r="EL218" s="141"/>
      <c r="EM218" s="141"/>
      <c r="EN218" s="141"/>
      <c r="EO218" s="141"/>
      <c r="EP218" s="141"/>
      <c r="EQ218" s="141"/>
      <c r="ER218" s="141"/>
      <c r="ES218" s="141"/>
      <c r="ET218" s="141"/>
      <c r="EU218" s="141"/>
      <c r="EV218" s="141"/>
      <c r="EW218" s="141"/>
      <c r="EX218" s="141"/>
      <c r="EY218" s="141"/>
      <c r="EZ218" s="141"/>
      <c r="FA218" s="141"/>
      <c r="FB218" s="141"/>
      <c r="FC218" s="141"/>
      <c r="FD218" s="141"/>
      <c r="FE218" s="141"/>
      <c r="FF218" s="141"/>
      <c r="FG218" s="141"/>
      <c r="FH218" s="141"/>
      <c r="FI218" s="141"/>
      <c r="FJ218" s="141"/>
      <c r="FK218" s="141"/>
      <c r="FL218" s="141"/>
      <c r="FM218" s="141"/>
      <c r="FN218" s="141"/>
      <c r="FO218" s="141"/>
      <c r="FP218" s="141"/>
      <c r="FQ218" s="141"/>
      <c r="FR218" s="141"/>
      <c r="FS218" s="141"/>
      <c r="FT218" s="141"/>
      <c r="FU218" s="141"/>
      <c r="FV218" s="141"/>
      <c r="FW218" s="141"/>
      <c r="FX218" s="141"/>
      <c r="FY218" s="141"/>
      <c r="FZ218" s="141"/>
      <c r="GA218" s="141"/>
      <c r="GB218" s="141"/>
      <c r="GC218" s="141"/>
      <c r="GD218" s="141"/>
      <c r="GE218" s="141"/>
      <c r="GF218" s="141"/>
      <c r="GG218" s="141"/>
      <c r="GH218" s="141"/>
      <c r="GI218" s="141"/>
      <c r="GJ218" s="141"/>
      <c r="GK218" s="141"/>
      <c r="GL218" s="141"/>
      <c r="GM218" s="141"/>
      <c r="GN218" s="141"/>
      <c r="GO218" s="141"/>
      <c r="GP218" s="141"/>
      <c r="GQ218" s="141"/>
      <c r="GR218" s="141"/>
      <c r="GS218" s="141"/>
      <c r="GT218" s="141"/>
      <c r="GU218" s="141"/>
      <c r="GV218" s="141"/>
      <c r="GW218" s="141"/>
      <c r="GX218" s="141"/>
      <c r="GY218" s="141"/>
      <c r="GZ218" s="141"/>
      <c r="HA218" s="141"/>
      <c r="HB218" s="141"/>
      <c r="HC218" s="141"/>
      <c r="HD218" s="141"/>
      <c r="HE218" s="141"/>
      <c r="HF218" s="141"/>
      <c r="HG218" s="141"/>
      <c r="HH218" s="141"/>
      <c r="HI218" s="141"/>
      <c r="HJ218" s="141"/>
      <c r="HK218" s="141"/>
      <c r="HL218" s="141"/>
      <c r="HM218" s="141"/>
      <c r="HN218" s="141"/>
      <c r="HO218" s="141"/>
      <c r="HP218" s="141"/>
      <c r="HQ218" s="141"/>
      <c r="HR218" s="141"/>
      <c r="HS218" s="141"/>
      <c r="HT218" s="141"/>
      <c r="HU218" s="141"/>
      <c r="HV218" s="141"/>
      <c r="HW218" s="141"/>
      <c r="HX218" s="141"/>
      <c r="HY218" s="141"/>
      <c r="HZ218" s="141"/>
      <c r="IA218" s="141"/>
      <c r="IB218" s="141"/>
      <c r="IC218" s="141"/>
      <c r="ID218" s="141"/>
      <c r="IE218" s="141"/>
      <c r="IF218" s="141"/>
      <c r="IG218" s="141"/>
      <c r="IH218" s="141"/>
      <c r="II218" s="141"/>
      <c r="IJ218" s="141"/>
      <c r="IK218" s="141"/>
      <c r="IL218" s="141"/>
      <c r="IM218" s="141"/>
      <c r="IN218" s="141"/>
      <c r="IO218" s="141"/>
      <c r="IP218" s="141"/>
      <c r="IQ218" s="141"/>
      <c r="IR218" s="141"/>
      <c r="IS218" s="141"/>
      <c r="IT218" s="141"/>
      <c r="IU218" s="141"/>
      <c r="IV218" s="141"/>
      <c r="IW218" s="141"/>
    </row>
    <row r="219" customFormat="false" ht="12.75" hidden="false" customHeight="false" outlineLevel="0" collapsed="false">
      <c r="A219" s="141"/>
      <c r="B219" s="155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  <c r="BN219" s="141"/>
      <c r="BO219" s="141"/>
      <c r="BP219" s="141"/>
      <c r="BQ219" s="141"/>
      <c r="BR219" s="141"/>
      <c r="BS219" s="141"/>
      <c r="BT219" s="141"/>
      <c r="BU219" s="141"/>
      <c r="BV219" s="141"/>
      <c r="BW219" s="141"/>
      <c r="BX219" s="141"/>
      <c r="BY219" s="141"/>
      <c r="BZ219" s="141"/>
      <c r="CA219" s="141"/>
      <c r="CB219" s="141"/>
      <c r="CC219" s="141"/>
      <c r="CD219" s="141"/>
      <c r="CE219" s="141"/>
      <c r="CF219" s="141"/>
      <c r="CG219" s="141"/>
      <c r="CH219" s="141"/>
      <c r="CI219" s="141"/>
      <c r="CJ219" s="141"/>
      <c r="CK219" s="141"/>
      <c r="CL219" s="141"/>
      <c r="CM219" s="141"/>
      <c r="CN219" s="141"/>
      <c r="CO219" s="141"/>
      <c r="CP219" s="141"/>
      <c r="CQ219" s="141"/>
      <c r="CR219" s="141"/>
      <c r="CS219" s="141"/>
      <c r="CT219" s="141"/>
      <c r="CU219" s="141"/>
      <c r="CV219" s="141"/>
      <c r="CW219" s="141"/>
      <c r="CX219" s="141"/>
      <c r="CY219" s="141"/>
      <c r="CZ219" s="141"/>
      <c r="DA219" s="141"/>
      <c r="DB219" s="141"/>
      <c r="DC219" s="141"/>
      <c r="DD219" s="141"/>
      <c r="DE219" s="141"/>
      <c r="DF219" s="141"/>
      <c r="DG219" s="141"/>
      <c r="DH219" s="141"/>
      <c r="DI219" s="141"/>
      <c r="DJ219" s="141"/>
      <c r="DK219" s="141"/>
      <c r="DL219" s="141"/>
      <c r="DM219" s="141"/>
      <c r="DN219" s="141"/>
      <c r="DO219" s="141"/>
      <c r="DP219" s="141"/>
      <c r="DQ219" s="141"/>
      <c r="DR219" s="141"/>
      <c r="DS219" s="141"/>
      <c r="DT219" s="141"/>
      <c r="DU219" s="141"/>
      <c r="DV219" s="141"/>
      <c r="DW219" s="141"/>
      <c r="DX219" s="141"/>
      <c r="DY219" s="141"/>
      <c r="DZ219" s="141"/>
      <c r="EA219" s="141"/>
      <c r="EB219" s="141"/>
      <c r="EC219" s="141"/>
      <c r="ED219" s="141"/>
      <c r="EE219" s="141"/>
      <c r="EF219" s="141"/>
      <c r="EG219" s="141"/>
      <c r="EH219" s="141"/>
      <c r="EI219" s="141"/>
      <c r="EJ219" s="141"/>
      <c r="EK219" s="141"/>
      <c r="EL219" s="141"/>
      <c r="EM219" s="141"/>
      <c r="EN219" s="141"/>
      <c r="EO219" s="141"/>
      <c r="EP219" s="141"/>
      <c r="EQ219" s="141"/>
      <c r="ER219" s="141"/>
      <c r="ES219" s="141"/>
      <c r="ET219" s="141"/>
      <c r="EU219" s="141"/>
      <c r="EV219" s="141"/>
      <c r="EW219" s="141"/>
      <c r="EX219" s="141"/>
      <c r="EY219" s="141"/>
      <c r="EZ219" s="141"/>
      <c r="FA219" s="141"/>
      <c r="FB219" s="141"/>
      <c r="FC219" s="141"/>
      <c r="FD219" s="141"/>
      <c r="FE219" s="141"/>
      <c r="FF219" s="141"/>
      <c r="FG219" s="141"/>
      <c r="FH219" s="141"/>
      <c r="FI219" s="141"/>
      <c r="FJ219" s="141"/>
      <c r="FK219" s="141"/>
      <c r="FL219" s="141"/>
      <c r="FM219" s="141"/>
      <c r="FN219" s="141"/>
      <c r="FO219" s="141"/>
      <c r="FP219" s="141"/>
      <c r="FQ219" s="141"/>
      <c r="FR219" s="141"/>
      <c r="FS219" s="141"/>
      <c r="FT219" s="141"/>
      <c r="FU219" s="141"/>
      <c r="FV219" s="141"/>
      <c r="FW219" s="141"/>
      <c r="FX219" s="141"/>
      <c r="FY219" s="141"/>
      <c r="FZ219" s="141"/>
      <c r="GA219" s="141"/>
      <c r="GB219" s="141"/>
      <c r="GC219" s="141"/>
      <c r="GD219" s="141"/>
      <c r="GE219" s="141"/>
      <c r="GF219" s="141"/>
      <c r="GG219" s="141"/>
      <c r="GH219" s="141"/>
      <c r="GI219" s="141"/>
      <c r="GJ219" s="141"/>
      <c r="GK219" s="141"/>
      <c r="GL219" s="141"/>
      <c r="GM219" s="141"/>
      <c r="GN219" s="141"/>
      <c r="GO219" s="141"/>
      <c r="GP219" s="141"/>
      <c r="GQ219" s="141"/>
      <c r="GR219" s="141"/>
      <c r="GS219" s="141"/>
      <c r="GT219" s="141"/>
      <c r="GU219" s="141"/>
      <c r="GV219" s="141"/>
      <c r="GW219" s="141"/>
      <c r="GX219" s="141"/>
      <c r="GY219" s="141"/>
      <c r="GZ219" s="141"/>
      <c r="HA219" s="141"/>
      <c r="HB219" s="141"/>
      <c r="HC219" s="141"/>
      <c r="HD219" s="141"/>
      <c r="HE219" s="141"/>
      <c r="HF219" s="141"/>
      <c r="HG219" s="141"/>
      <c r="HH219" s="141"/>
      <c r="HI219" s="141"/>
      <c r="HJ219" s="141"/>
      <c r="HK219" s="141"/>
      <c r="HL219" s="141"/>
      <c r="HM219" s="141"/>
      <c r="HN219" s="141"/>
      <c r="HO219" s="141"/>
      <c r="HP219" s="141"/>
      <c r="HQ219" s="141"/>
      <c r="HR219" s="141"/>
      <c r="HS219" s="141"/>
      <c r="HT219" s="141"/>
      <c r="HU219" s="141"/>
      <c r="HV219" s="141"/>
      <c r="HW219" s="141"/>
      <c r="HX219" s="141"/>
      <c r="HY219" s="141"/>
      <c r="HZ219" s="141"/>
      <c r="IA219" s="141"/>
      <c r="IB219" s="141"/>
      <c r="IC219" s="141"/>
      <c r="ID219" s="141"/>
      <c r="IE219" s="141"/>
      <c r="IF219" s="141"/>
      <c r="IG219" s="141"/>
      <c r="IH219" s="141"/>
      <c r="II219" s="141"/>
      <c r="IJ219" s="141"/>
      <c r="IK219" s="141"/>
      <c r="IL219" s="141"/>
      <c r="IM219" s="141"/>
      <c r="IN219" s="141"/>
      <c r="IO219" s="141"/>
      <c r="IP219" s="141"/>
      <c r="IQ219" s="141"/>
      <c r="IR219" s="141"/>
      <c r="IS219" s="141"/>
      <c r="IT219" s="141"/>
      <c r="IU219" s="141"/>
      <c r="IV219" s="141"/>
      <c r="IW219" s="141"/>
    </row>
    <row r="220" customFormat="false" ht="12.75" hidden="false" customHeight="false" outlineLevel="0" collapsed="false">
      <c r="A220" s="141"/>
      <c r="B220" s="155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  <c r="BN220" s="141"/>
      <c r="BO220" s="141"/>
      <c r="BP220" s="141"/>
      <c r="BQ220" s="141"/>
      <c r="BR220" s="141"/>
      <c r="BS220" s="141"/>
      <c r="BT220" s="141"/>
      <c r="BU220" s="141"/>
      <c r="BV220" s="141"/>
      <c r="BW220" s="141"/>
      <c r="BX220" s="141"/>
      <c r="BY220" s="141"/>
      <c r="BZ220" s="141"/>
      <c r="CA220" s="141"/>
      <c r="CB220" s="141"/>
      <c r="CC220" s="141"/>
      <c r="CD220" s="141"/>
      <c r="CE220" s="141"/>
      <c r="CF220" s="141"/>
      <c r="CG220" s="141"/>
      <c r="CH220" s="141"/>
      <c r="CI220" s="141"/>
      <c r="CJ220" s="141"/>
      <c r="CK220" s="141"/>
      <c r="CL220" s="141"/>
      <c r="CM220" s="141"/>
      <c r="CN220" s="141"/>
      <c r="CO220" s="141"/>
      <c r="CP220" s="141"/>
      <c r="CQ220" s="141"/>
      <c r="CR220" s="141"/>
      <c r="CS220" s="141"/>
      <c r="CT220" s="141"/>
      <c r="CU220" s="141"/>
      <c r="CV220" s="141"/>
      <c r="CW220" s="141"/>
      <c r="CX220" s="141"/>
      <c r="CY220" s="141"/>
      <c r="CZ220" s="141"/>
      <c r="DA220" s="141"/>
      <c r="DB220" s="141"/>
      <c r="DC220" s="141"/>
      <c r="DD220" s="141"/>
      <c r="DE220" s="141"/>
      <c r="DF220" s="141"/>
      <c r="DG220" s="141"/>
      <c r="DH220" s="141"/>
      <c r="DI220" s="141"/>
      <c r="DJ220" s="141"/>
      <c r="DK220" s="141"/>
      <c r="DL220" s="141"/>
      <c r="DM220" s="141"/>
      <c r="DN220" s="141"/>
      <c r="DO220" s="141"/>
      <c r="DP220" s="141"/>
      <c r="DQ220" s="141"/>
      <c r="DR220" s="141"/>
      <c r="DS220" s="141"/>
      <c r="DT220" s="141"/>
      <c r="DU220" s="141"/>
      <c r="DV220" s="141"/>
      <c r="DW220" s="141"/>
      <c r="DX220" s="141"/>
      <c r="DY220" s="141"/>
      <c r="DZ220" s="141"/>
      <c r="EA220" s="141"/>
      <c r="EB220" s="141"/>
      <c r="EC220" s="141"/>
      <c r="ED220" s="141"/>
      <c r="EE220" s="141"/>
      <c r="EF220" s="141"/>
      <c r="EG220" s="141"/>
      <c r="EH220" s="141"/>
      <c r="EI220" s="141"/>
      <c r="EJ220" s="141"/>
      <c r="EK220" s="141"/>
      <c r="EL220" s="141"/>
      <c r="EM220" s="141"/>
      <c r="EN220" s="141"/>
      <c r="EO220" s="141"/>
      <c r="EP220" s="141"/>
      <c r="EQ220" s="141"/>
      <c r="ER220" s="141"/>
      <c r="ES220" s="141"/>
      <c r="ET220" s="141"/>
      <c r="EU220" s="141"/>
      <c r="EV220" s="141"/>
      <c r="EW220" s="141"/>
      <c r="EX220" s="141"/>
      <c r="EY220" s="141"/>
      <c r="EZ220" s="141"/>
      <c r="FA220" s="141"/>
      <c r="FB220" s="141"/>
      <c r="FC220" s="141"/>
      <c r="FD220" s="141"/>
      <c r="FE220" s="141"/>
      <c r="FF220" s="141"/>
      <c r="FG220" s="141"/>
      <c r="FH220" s="141"/>
      <c r="FI220" s="141"/>
      <c r="FJ220" s="141"/>
      <c r="FK220" s="141"/>
      <c r="FL220" s="141"/>
      <c r="FM220" s="141"/>
      <c r="FN220" s="141"/>
      <c r="FO220" s="141"/>
      <c r="FP220" s="141"/>
      <c r="FQ220" s="141"/>
      <c r="FR220" s="141"/>
      <c r="FS220" s="141"/>
      <c r="FT220" s="141"/>
      <c r="FU220" s="141"/>
      <c r="FV220" s="141"/>
      <c r="FW220" s="141"/>
      <c r="FX220" s="141"/>
      <c r="FY220" s="141"/>
      <c r="FZ220" s="141"/>
      <c r="GA220" s="141"/>
      <c r="GB220" s="141"/>
      <c r="GC220" s="141"/>
      <c r="GD220" s="141"/>
      <c r="GE220" s="141"/>
      <c r="GF220" s="141"/>
      <c r="GG220" s="141"/>
      <c r="GH220" s="141"/>
      <c r="GI220" s="141"/>
      <c r="GJ220" s="141"/>
      <c r="GK220" s="141"/>
      <c r="GL220" s="141"/>
      <c r="GM220" s="141"/>
      <c r="GN220" s="141"/>
      <c r="GO220" s="141"/>
      <c r="GP220" s="141"/>
      <c r="GQ220" s="141"/>
      <c r="GR220" s="141"/>
      <c r="GS220" s="141"/>
      <c r="GT220" s="141"/>
      <c r="GU220" s="141"/>
      <c r="GV220" s="141"/>
      <c r="GW220" s="141"/>
      <c r="GX220" s="141"/>
      <c r="GY220" s="141"/>
      <c r="GZ220" s="141"/>
      <c r="HA220" s="141"/>
      <c r="HB220" s="141"/>
      <c r="HC220" s="141"/>
      <c r="HD220" s="141"/>
      <c r="HE220" s="141"/>
      <c r="HF220" s="141"/>
      <c r="HG220" s="141"/>
      <c r="HH220" s="141"/>
      <c r="HI220" s="141"/>
      <c r="HJ220" s="141"/>
      <c r="HK220" s="141"/>
      <c r="HL220" s="141"/>
      <c r="HM220" s="141"/>
      <c r="HN220" s="141"/>
      <c r="HO220" s="141"/>
      <c r="HP220" s="141"/>
      <c r="HQ220" s="141"/>
      <c r="HR220" s="141"/>
      <c r="HS220" s="141"/>
      <c r="HT220" s="141"/>
      <c r="HU220" s="141"/>
      <c r="HV220" s="141"/>
      <c r="HW220" s="141"/>
      <c r="HX220" s="141"/>
      <c r="HY220" s="141"/>
      <c r="HZ220" s="141"/>
      <c r="IA220" s="141"/>
      <c r="IB220" s="141"/>
      <c r="IC220" s="141"/>
      <c r="ID220" s="141"/>
      <c r="IE220" s="141"/>
      <c r="IF220" s="141"/>
      <c r="IG220" s="141"/>
      <c r="IH220" s="141"/>
      <c r="II220" s="141"/>
      <c r="IJ220" s="141"/>
      <c r="IK220" s="141"/>
      <c r="IL220" s="141"/>
      <c r="IM220" s="141"/>
      <c r="IN220" s="141"/>
      <c r="IO220" s="141"/>
      <c r="IP220" s="141"/>
      <c r="IQ220" s="141"/>
      <c r="IR220" s="141"/>
      <c r="IS220" s="141"/>
      <c r="IT220" s="141"/>
      <c r="IU220" s="141"/>
      <c r="IV220" s="141"/>
      <c r="IW220" s="141"/>
    </row>
    <row r="221" customFormat="false" ht="12.75" hidden="false" customHeight="false" outlineLevel="0" collapsed="false">
      <c r="A221" s="141"/>
      <c r="B221" s="155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  <c r="BN221" s="141"/>
      <c r="BO221" s="141"/>
      <c r="BP221" s="141"/>
      <c r="BQ221" s="141"/>
      <c r="BR221" s="141"/>
      <c r="BS221" s="141"/>
      <c r="BT221" s="141"/>
      <c r="BU221" s="141"/>
      <c r="BV221" s="141"/>
      <c r="BW221" s="141"/>
      <c r="BX221" s="141"/>
      <c r="BY221" s="141"/>
      <c r="BZ221" s="141"/>
      <c r="CA221" s="141"/>
      <c r="CB221" s="141"/>
      <c r="CC221" s="141"/>
      <c r="CD221" s="141"/>
      <c r="CE221" s="141"/>
      <c r="CF221" s="141"/>
      <c r="CG221" s="141"/>
      <c r="CH221" s="141"/>
      <c r="CI221" s="141"/>
      <c r="CJ221" s="141"/>
      <c r="CK221" s="141"/>
      <c r="CL221" s="141"/>
      <c r="CM221" s="141"/>
      <c r="CN221" s="141"/>
      <c r="CO221" s="141"/>
      <c r="CP221" s="141"/>
      <c r="CQ221" s="141"/>
      <c r="CR221" s="141"/>
      <c r="CS221" s="141"/>
      <c r="CT221" s="141"/>
      <c r="CU221" s="141"/>
      <c r="CV221" s="141"/>
      <c r="CW221" s="141"/>
      <c r="CX221" s="141"/>
      <c r="CY221" s="141"/>
      <c r="CZ221" s="141"/>
      <c r="DA221" s="141"/>
      <c r="DB221" s="141"/>
      <c r="DC221" s="141"/>
      <c r="DD221" s="141"/>
      <c r="DE221" s="141"/>
      <c r="DF221" s="141"/>
      <c r="DG221" s="141"/>
      <c r="DH221" s="141"/>
      <c r="DI221" s="141"/>
      <c r="DJ221" s="141"/>
      <c r="DK221" s="141"/>
      <c r="DL221" s="141"/>
      <c r="DM221" s="141"/>
      <c r="DN221" s="141"/>
      <c r="DO221" s="141"/>
      <c r="DP221" s="141"/>
      <c r="DQ221" s="141"/>
      <c r="DR221" s="141"/>
      <c r="DS221" s="141"/>
      <c r="DT221" s="141"/>
      <c r="DU221" s="141"/>
      <c r="DV221" s="141"/>
      <c r="DW221" s="141"/>
      <c r="DX221" s="141"/>
      <c r="DY221" s="141"/>
      <c r="DZ221" s="141"/>
      <c r="EA221" s="141"/>
      <c r="EB221" s="141"/>
      <c r="EC221" s="141"/>
      <c r="ED221" s="141"/>
      <c r="EE221" s="141"/>
      <c r="EF221" s="141"/>
      <c r="EG221" s="141"/>
      <c r="EH221" s="141"/>
      <c r="EI221" s="141"/>
      <c r="EJ221" s="141"/>
      <c r="EK221" s="141"/>
      <c r="EL221" s="141"/>
      <c r="EM221" s="141"/>
      <c r="EN221" s="141"/>
      <c r="EO221" s="141"/>
      <c r="EP221" s="141"/>
      <c r="EQ221" s="141"/>
      <c r="ER221" s="141"/>
      <c r="ES221" s="141"/>
      <c r="ET221" s="141"/>
      <c r="EU221" s="141"/>
      <c r="EV221" s="141"/>
      <c r="EW221" s="141"/>
      <c r="EX221" s="141"/>
      <c r="EY221" s="141"/>
      <c r="EZ221" s="141"/>
      <c r="FA221" s="141"/>
      <c r="FB221" s="141"/>
      <c r="FC221" s="141"/>
      <c r="FD221" s="141"/>
      <c r="FE221" s="141"/>
      <c r="FF221" s="141"/>
      <c r="FG221" s="141"/>
      <c r="FH221" s="141"/>
      <c r="FI221" s="141"/>
      <c r="FJ221" s="141"/>
      <c r="FK221" s="141"/>
      <c r="FL221" s="141"/>
      <c r="FM221" s="141"/>
      <c r="FN221" s="141"/>
      <c r="FO221" s="141"/>
      <c r="FP221" s="141"/>
      <c r="FQ221" s="141"/>
      <c r="FR221" s="141"/>
      <c r="FS221" s="141"/>
      <c r="FT221" s="141"/>
      <c r="FU221" s="141"/>
      <c r="FV221" s="141"/>
      <c r="FW221" s="141"/>
      <c r="FX221" s="141"/>
      <c r="FY221" s="141"/>
      <c r="FZ221" s="141"/>
      <c r="GA221" s="141"/>
      <c r="GB221" s="141"/>
      <c r="GC221" s="141"/>
      <c r="GD221" s="141"/>
      <c r="GE221" s="141"/>
      <c r="GF221" s="141"/>
      <c r="GG221" s="141"/>
      <c r="GH221" s="141"/>
      <c r="GI221" s="141"/>
      <c r="GJ221" s="141"/>
      <c r="GK221" s="141"/>
      <c r="GL221" s="141"/>
      <c r="GM221" s="141"/>
      <c r="GN221" s="141"/>
      <c r="GO221" s="141"/>
      <c r="GP221" s="141"/>
      <c r="GQ221" s="141"/>
      <c r="GR221" s="141"/>
      <c r="GS221" s="141"/>
      <c r="GT221" s="141"/>
      <c r="GU221" s="141"/>
      <c r="GV221" s="141"/>
      <c r="GW221" s="141"/>
      <c r="GX221" s="141"/>
      <c r="GY221" s="141"/>
      <c r="GZ221" s="141"/>
      <c r="HA221" s="141"/>
      <c r="HB221" s="141"/>
      <c r="HC221" s="141"/>
      <c r="HD221" s="141"/>
      <c r="HE221" s="141"/>
      <c r="HF221" s="141"/>
      <c r="HG221" s="141"/>
      <c r="HH221" s="141"/>
      <c r="HI221" s="141"/>
      <c r="HJ221" s="141"/>
      <c r="HK221" s="141"/>
      <c r="HL221" s="141"/>
      <c r="HM221" s="141"/>
      <c r="HN221" s="141"/>
      <c r="HO221" s="141"/>
      <c r="HP221" s="141"/>
      <c r="HQ221" s="141"/>
      <c r="HR221" s="141"/>
      <c r="HS221" s="141"/>
      <c r="HT221" s="141"/>
      <c r="HU221" s="141"/>
      <c r="HV221" s="141"/>
      <c r="HW221" s="141"/>
      <c r="HX221" s="141"/>
      <c r="HY221" s="141"/>
      <c r="HZ221" s="141"/>
      <c r="IA221" s="141"/>
      <c r="IB221" s="141"/>
      <c r="IC221" s="141"/>
      <c r="ID221" s="141"/>
      <c r="IE221" s="141"/>
      <c r="IF221" s="141"/>
      <c r="IG221" s="141"/>
      <c r="IH221" s="141"/>
      <c r="II221" s="141"/>
      <c r="IJ221" s="141"/>
      <c r="IK221" s="141"/>
      <c r="IL221" s="141"/>
      <c r="IM221" s="141"/>
      <c r="IN221" s="141"/>
      <c r="IO221" s="141"/>
      <c r="IP221" s="141"/>
      <c r="IQ221" s="141"/>
      <c r="IR221" s="141"/>
      <c r="IS221" s="141"/>
      <c r="IT221" s="141"/>
      <c r="IU221" s="141"/>
      <c r="IV221" s="141"/>
      <c r="IW221" s="141"/>
    </row>
    <row r="222" customFormat="false" ht="12.75" hidden="false" customHeight="false" outlineLevel="0" collapsed="false">
      <c r="A222" s="141"/>
      <c r="B222" s="155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141"/>
      <c r="BP222" s="141"/>
      <c r="BQ222" s="141"/>
      <c r="BR222" s="141"/>
      <c r="BS222" s="141"/>
      <c r="BT222" s="141"/>
      <c r="BU222" s="141"/>
      <c r="BV222" s="141"/>
      <c r="BW222" s="141"/>
      <c r="BX222" s="141"/>
      <c r="BY222" s="141"/>
      <c r="BZ222" s="141"/>
      <c r="CA222" s="141"/>
      <c r="CB222" s="141"/>
      <c r="CC222" s="141"/>
      <c r="CD222" s="141"/>
      <c r="CE222" s="141"/>
      <c r="CF222" s="141"/>
      <c r="CG222" s="141"/>
      <c r="CH222" s="141"/>
      <c r="CI222" s="141"/>
      <c r="CJ222" s="141"/>
      <c r="CK222" s="141"/>
      <c r="CL222" s="141"/>
      <c r="CM222" s="141"/>
      <c r="CN222" s="141"/>
      <c r="CO222" s="141"/>
      <c r="CP222" s="141"/>
      <c r="CQ222" s="141"/>
      <c r="CR222" s="141"/>
      <c r="CS222" s="141"/>
      <c r="CT222" s="141"/>
      <c r="CU222" s="141"/>
      <c r="CV222" s="141"/>
      <c r="CW222" s="141"/>
      <c r="CX222" s="141"/>
      <c r="CY222" s="141"/>
      <c r="CZ222" s="141"/>
      <c r="DA222" s="141"/>
      <c r="DB222" s="141"/>
      <c r="DC222" s="141"/>
      <c r="DD222" s="141"/>
      <c r="DE222" s="141"/>
      <c r="DF222" s="141"/>
      <c r="DG222" s="141"/>
      <c r="DH222" s="141"/>
      <c r="DI222" s="141"/>
      <c r="DJ222" s="141"/>
      <c r="DK222" s="141"/>
      <c r="DL222" s="141"/>
      <c r="DM222" s="141"/>
      <c r="DN222" s="141"/>
      <c r="DO222" s="141"/>
      <c r="DP222" s="141"/>
      <c r="DQ222" s="141"/>
      <c r="DR222" s="141"/>
      <c r="DS222" s="141"/>
      <c r="DT222" s="141"/>
      <c r="DU222" s="141"/>
      <c r="DV222" s="141"/>
      <c r="DW222" s="141"/>
      <c r="DX222" s="141"/>
      <c r="DY222" s="141"/>
      <c r="DZ222" s="141"/>
      <c r="EA222" s="141"/>
      <c r="EB222" s="141"/>
      <c r="EC222" s="141"/>
      <c r="ED222" s="141"/>
      <c r="EE222" s="141"/>
      <c r="EF222" s="141"/>
      <c r="EG222" s="141"/>
      <c r="EH222" s="141"/>
      <c r="EI222" s="141"/>
      <c r="EJ222" s="141"/>
      <c r="EK222" s="141"/>
      <c r="EL222" s="141"/>
      <c r="EM222" s="141"/>
      <c r="EN222" s="141"/>
      <c r="EO222" s="141"/>
      <c r="EP222" s="141"/>
      <c r="EQ222" s="141"/>
      <c r="ER222" s="141"/>
      <c r="ES222" s="141"/>
      <c r="ET222" s="141"/>
      <c r="EU222" s="141"/>
      <c r="EV222" s="141"/>
      <c r="EW222" s="141"/>
      <c r="EX222" s="141"/>
      <c r="EY222" s="141"/>
      <c r="EZ222" s="141"/>
      <c r="FA222" s="141"/>
      <c r="FB222" s="141"/>
      <c r="FC222" s="141"/>
      <c r="FD222" s="141"/>
      <c r="FE222" s="141"/>
      <c r="FF222" s="141"/>
      <c r="FG222" s="141"/>
      <c r="FH222" s="141"/>
      <c r="FI222" s="141"/>
      <c r="FJ222" s="141"/>
      <c r="FK222" s="141"/>
      <c r="FL222" s="141"/>
      <c r="FM222" s="141"/>
      <c r="FN222" s="141"/>
      <c r="FO222" s="141"/>
      <c r="FP222" s="141"/>
      <c r="FQ222" s="141"/>
      <c r="FR222" s="141"/>
      <c r="FS222" s="141"/>
      <c r="FT222" s="141"/>
      <c r="FU222" s="141"/>
      <c r="FV222" s="141"/>
      <c r="FW222" s="141"/>
      <c r="FX222" s="141"/>
      <c r="FY222" s="141"/>
      <c r="FZ222" s="141"/>
      <c r="GA222" s="141"/>
      <c r="GB222" s="141"/>
      <c r="GC222" s="141"/>
      <c r="GD222" s="141"/>
      <c r="GE222" s="141"/>
      <c r="GF222" s="141"/>
      <c r="GG222" s="141"/>
      <c r="GH222" s="141"/>
      <c r="GI222" s="141"/>
      <c r="GJ222" s="141"/>
      <c r="GK222" s="141"/>
      <c r="GL222" s="141"/>
      <c r="GM222" s="141"/>
      <c r="GN222" s="141"/>
      <c r="GO222" s="141"/>
      <c r="GP222" s="141"/>
      <c r="GQ222" s="141"/>
      <c r="GR222" s="141"/>
      <c r="GS222" s="141"/>
      <c r="GT222" s="141"/>
      <c r="GU222" s="141"/>
      <c r="GV222" s="141"/>
      <c r="GW222" s="141"/>
      <c r="GX222" s="141"/>
      <c r="GY222" s="141"/>
      <c r="GZ222" s="141"/>
      <c r="HA222" s="141"/>
      <c r="HB222" s="141"/>
      <c r="HC222" s="141"/>
      <c r="HD222" s="141"/>
      <c r="HE222" s="141"/>
      <c r="HF222" s="141"/>
      <c r="HG222" s="141"/>
      <c r="HH222" s="141"/>
      <c r="HI222" s="141"/>
      <c r="HJ222" s="141"/>
      <c r="HK222" s="141"/>
      <c r="HL222" s="141"/>
      <c r="HM222" s="141"/>
      <c r="HN222" s="141"/>
      <c r="HO222" s="141"/>
      <c r="HP222" s="141"/>
      <c r="HQ222" s="141"/>
      <c r="HR222" s="141"/>
      <c r="HS222" s="141"/>
      <c r="HT222" s="141"/>
      <c r="HU222" s="141"/>
      <c r="HV222" s="141"/>
      <c r="HW222" s="141"/>
      <c r="HX222" s="141"/>
      <c r="HY222" s="141"/>
      <c r="HZ222" s="141"/>
      <c r="IA222" s="141"/>
      <c r="IB222" s="141"/>
      <c r="IC222" s="141"/>
      <c r="ID222" s="141"/>
      <c r="IE222" s="141"/>
      <c r="IF222" s="141"/>
      <c r="IG222" s="141"/>
      <c r="IH222" s="141"/>
      <c r="II222" s="141"/>
      <c r="IJ222" s="141"/>
      <c r="IK222" s="141"/>
      <c r="IL222" s="141"/>
      <c r="IM222" s="141"/>
      <c r="IN222" s="141"/>
      <c r="IO222" s="141"/>
      <c r="IP222" s="141"/>
      <c r="IQ222" s="141"/>
      <c r="IR222" s="141"/>
      <c r="IS222" s="141"/>
      <c r="IT222" s="141"/>
      <c r="IU222" s="141"/>
      <c r="IV222" s="141"/>
      <c r="IW222" s="141"/>
    </row>
    <row r="223" customFormat="false" ht="12.75" hidden="false" customHeight="false" outlineLevel="0" collapsed="false">
      <c r="A223" s="141"/>
      <c r="B223" s="155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141"/>
      <c r="BP223" s="141"/>
      <c r="BQ223" s="141"/>
      <c r="BR223" s="141"/>
      <c r="BS223" s="141"/>
      <c r="BT223" s="141"/>
      <c r="BU223" s="141"/>
      <c r="BV223" s="141"/>
      <c r="BW223" s="141"/>
      <c r="BX223" s="141"/>
      <c r="BY223" s="141"/>
      <c r="BZ223" s="141"/>
      <c r="CA223" s="141"/>
      <c r="CB223" s="141"/>
      <c r="CC223" s="141"/>
      <c r="CD223" s="141"/>
      <c r="CE223" s="141"/>
      <c r="CF223" s="141"/>
      <c r="CG223" s="141"/>
      <c r="CH223" s="141"/>
      <c r="CI223" s="141"/>
      <c r="CJ223" s="141"/>
      <c r="CK223" s="141"/>
      <c r="CL223" s="141"/>
      <c r="CM223" s="141"/>
      <c r="CN223" s="141"/>
      <c r="CO223" s="141"/>
      <c r="CP223" s="141"/>
      <c r="CQ223" s="141"/>
      <c r="CR223" s="141"/>
      <c r="CS223" s="141"/>
      <c r="CT223" s="141"/>
      <c r="CU223" s="141"/>
      <c r="CV223" s="141"/>
      <c r="CW223" s="141"/>
      <c r="CX223" s="141"/>
      <c r="CY223" s="141"/>
      <c r="CZ223" s="141"/>
      <c r="DA223" s="141"/>
      <c r="DB223" s="141"/>
      <c r="DC223" s="141"/>
      <c r="DD223" s="141"/>
      <c r="DE223" s="141"/>
      <c r="DF223" s="141"/>
      <c r="DG223" s="141"/>
      <c r="DH223" s="141"/>
      <c r="DI223" s="141"/>
      <c r="DJ223" s="141"/>
      <c r="DK223" s="141"/>
      <c r="DL223" s="141"/>
      <c r="DM223" s="141"/>
      <c r="DN223" s="141"/>
      <c r="DO223" s="141"/>
      <c r="DP223" s="141"/>
      <c r="DQ223" s="141"/>
      <c r="DR223" s="141"/>
      <c r="DS223" s="141"/>
      <c r="DT223" s="141"/>
      <c r="DU223" s="141"/>
      <c r="DV223" s="141"/>
      <c r="DW223" s="141"/>
      <c r="DX223" s="141"/>
      <c r="DY223" s="141"/>
      <c r="DZ223" s="141"/>
      <c r="EA223" s="141"/>
      <c r="EB223" s="141"/>
      <c r="EC223" s="141"/>
      <c r="ED223" s="141"/>
      <c r="EE223" s="141"/>
      <c r="EF223" s="141"/>
      <c r="EG223" s="141"/>
      <c r="EH223" s="141"/>
      <c r="EI223" s="141"/>
      <c r="EJ223" s="141"/>
      <c r="EK223" s="141"/>
      <c r="EL223" s="141"/>
      <c r="EM223" s="141"/>
      <c r="EN223" s="141"/>
      <c r="EO223" s="141"/>
      <c r="EP223" s="141"/>
      <c r="EQ223" s="141"/>
      <c r="ER223" s="141"/>
      <c r="ES223" s="141"/>
      <c r="ET223" s="141"/>
      <c r="EU223" s="141"/>
      <c r="EV223" s="141"/>
      <c r="EW223" s="141"/>
      <c r="EX223" s="141"/>
      <c r="EY223" s="141"/>
      <c r="EZ223" s="141"/>
      <c r="FA223" s="141"/>
      <c r="FB223" s="141"/>
      <c r="FC223" s="141"/>
      <c r="FD223" s="141"/>
      <c r="FE223" s="141"/>
      <c r="FF223" s="141"/>
      <c r="FG223" s="141"/>
      <c r="FH223" s="141"/>
      <c r="FI223" s="141"/>
      <c r="FJ223" s="141"/>
      <c r="FK223" s="141"/>
      <c r="FL223" s="141"/>
      <c r="FM223" s="141"/>
      <c r="FN223" s="141"/>
      <c r="FO223" s="141"/>
      <c r="FP223" s="141"/>
      <c r="FQ223" s="141"/>
      <c r="FR223" s="141"/>
      <c r="FS223" s="141"/>
      <c r="FT223" s="141"/>
      <c r="FU223" s="141"/>
      <c r="FV223" s="141"/>
      <c r="FW223" s="141"/>
      <c r="FX223" s="141"/>
      <c r="FY223" s="141"/>
      <c r="FZ223" s="141"/>
      <c r="GA223" s="141"/>
      <c r="GB223" s="141"/>
      <c r="GC223" s="141"/>
      <c r="GD223" s="141"/>
      <c r="GE223" s="141"/>
      <c r="GF223" s="141"/>
      <c r="GG223" s="141"/>
      <c r="GH223" s="141"/>
      <c r="GI223" s="141"/>
      <c r="GJ223" s="141"/>
      <c r="GK223" s="141"/>
      <c r="GL223" s="141"/>
      <c r="GM223" s="141"/>
      <c r="GN223" s="141"/>
      <c r="GO223" s="141"/>
      <c r="GP223" s="141"/>
      <c r="GQ223" s="141"/>
      <c r="GR223" s="141"/>
      <c r="GS223" s="141"/>
      <c r="GT223" s="141"/>
      <c r="GU223" s="141"/>
      <c r="GV223" s="141"/>
      <c r="GW223" s="141"/>
      <c r="GX223" s="141"/>
      <c r="GY223" s="141"/>
      <c r="GZ223" s="141"/>
      <c r="HA223" s="141"/>
      <c r="HB223" s="141"/>
      <c r="HC223" s="141"/>
      <c r="HD223" s="141"/>
      <c r="HE223" s="141"/>
      <c r="HF223" s="141"/>
      <c r="HG223" s="141"/>
      <c r="HH223" s="141"/>
      <c r="HI223" s="141"/>
      <c r="HJ223" s="141"/>
      <c r="HK223" s="141"/>
      <c r="HL223" s="141"/>
      <c r="HM223" s="141"/>
      <c r="HN223" s="141"/>
      <c r="HO223" s="141"/>
      <c r="HP223" s="141"/>
      <c r="HQ223" s="141"/>
      <c r="HR223" s="141"/>
      <c r="HS223" s="141"/>
      <c r="HT223" s="141"/>
      <c r="HU223" s="141"/>
      <c r="HV223" s="141"/>
      <c r="HW223" s="141"/>
      <c r="HX223" s="141"/>
      <c r="HY223" s="141"/>
      <c r="HZ223" s="141"/>
      <c r="IA223" s="141"/>
      <c r="IB223" s="141"/>
      <c r="IC223" s="141"/>
      <c r="ID223" s="141"/>
      <c r="IE223" s="141"/>
      <c r="IF223" s="141"/>
      <c r="IG223" s="141"/>
      <c r="IH223" s="141"/>
      <c r="II223" s="141"/>
      <c r="IJ223" s="141"/>
      <c r="IK223" s="141"/>
      <c r="IL223" s="141"/>
      <c r="IM223" s="141"/>
      <c r="IN223" s="141"/>
      <c r="IO223" s="141"/>
      <c r="IP223" s="141"/>
      <c r="IQ223" s="141"/>
      <c r="IR223" s="141"/>
      <c r="IS223" s="141"/>
      <c r="IT223" s="141"/>
      <c r="IU223" s="141"/>
      <c r="IV223" s="141"/>
      <c r="IW223" s="141"/>
    </row>
    <row r="224" customFormat="false" ht="12.75" hidden="false" customHeight="false" outlineLevel="0" collapsed="false">
      <c r="A224" s="141"/>
      <c r="B224" s="155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  <c r="BN224" s="141"/>
      <c r="BO224" s="141"/>
      <c r="BP224" s="141"/>
      <c r="BQ224" s="141"/>
      <c r="BR224" s="141"/>
      <c r="BS224" s="141"/>
      <c r="BT224" s="141"/>
      <c r="BU224" s="141"/>
      <c r="BV224" s="141"/>
      <c r="BW224" s="141"/>
      <c r="BX224" s="141"/>
      <c r="BY224" s="141"/>
      <c r="BZ224" s="141"/>
      <c r="CA224" s="141"/>
      <c r="CB224" s="141"/>
      <c r="CC224" s="141"/>
      <c r="CD224" s="141"/>
      <c r="CE224" s="141"/>
      <c r="CF224" s="141"/>
      <c r="CG224" s="141"/>
      <c r="CH224" s="141"/>
      <c r="CI224" s="141"/>
      <c r="CJ224" s="141"/>
      <c r="CK224" s="141"/>
      <c r="CL224" s="141"/>
      <c r="CM224" s="141"/>
      <c r="CN224" s="141"/>
      <c r="CO224" s="141"/>
      <c r="CP224" s="141"/>
      <c r="CQ224" s="141"/>
      <c r="CR224" s="141"/>
      <c r="CS224" s="141"/>
      <c r="CT224" s="141"/>
      <c r="CU224" s="141"/>
      <c r="CV224" s="141"/>
      <c r="CW224" s="141"/>
      <c r="CX224" s="141"/>
      <c r="CY224" s="141"/>
      <c r="CZ224" s="141"/>
      <c r="DA224" s="141"/>
      <c r="DB224" s="141"/>
      <c r="DC224" s="141"/>
      <c r="DD224" s="141"/>
      <c r="DE224" s="141"/>
      <c r="DF224" s="141"/>
      <c r="DG224" s="141"/>
      <c r="DH224" s="141"/>
      <c r="DI224" s="141"/>
      <c r="DJ224" s="141"/>
      <c r="DK224" s="141"/>
      <c r="DL224" s="141"/>
      <c r="DM224" s="141"/>
      <c r="DN224" s="141"/>
      <c r="DO224" s="141"/>
      <c r="DP224" s="141"/>
      <c r="DQ224" s="141"/>
      <c r="DR224" s="141"/>
      <c r="DS224" s="141"/>
      <c r="DT224" s="141"/>
      <c r="DU224" s="141"/>
      <c r="DV224" s="141"/>
      <c r="DW224" s="141"/>
      <c r="DX224" s="141"/>
      <c r="DY224" s="141"/>
      <c r="DZ224" s="141"/>
      <c r="EA224" s="141"/>
      <c r="EB224" s="141"/>
      <c r="EC224" s="141"/>
      <c r="ED224" s="141"/>
      <c r="EE224" s="141"/>
      <c r="EF224" s="141"/>
      <c r="EG224" s="141"/>
      <c r="EH224" s="141"/>
      <c r="EI224" s="141"/>
      <c r="EJ224" s="141"/>
      <c r="EK224" s="141"/>
      <c r="EL224" s="141"/>
      <c r="EM224" s="141"/>
      <c r="EN224" s="141"/>
      <c r="EO224" s="141"/>
      <c r="EP224" s="141"/>
      <c r="EQ224" s="141"/>
      <c r="ER224" s="141"/>
      <c r="ES224" s="141"/>
      <c r="ET224" s="141"/>
      <c r="EU224" s="141"/>
      <c r="EV224" s="141"/>
      <c r="EW224" s="141"/>
      <c r="EX224" s="141"/>
      <c r="EY224" s="141"/>
      <c r="EZ224" s="141"/>
      <c r="FA224" s="141"/>
      <c r="FB224" s="141"/>
      <c r="FC224" s="141"/>
      <c r="FD224" s="141"/>
      <c r="FE224" s="141"/>
      <c r="FF224" s="141"/>
      <c r="FG224" s="141"/>
      <c r="FH224" s="141"/>
      <c r="FI224" s="141"/>
      <c r="FJ224" s="141"/>
      <c r="FK224" s="141"/>
      <c r="FL224" s="141"/>
      <c r="FM224" s="141"/>
      <c r="FN224" s="141"/>
      <c r="FO224" s="141"/>
      <c r="FP224" s="141"/>
      <c r="FQ224" s="141"/>
      <c r="FR224" s="141"/>
      <c r="FS224" s="141"/>
      <c r="FT224" s="141"/>
      <c r="FU224" s="141"/>
      <c r="FV224" s="141"/>
      <c r="FW224" s="141"/>
      <c r="FX224" s="141"/>
      <c r="FY224" s="141"/>
      <c r="FZ224" s="141"/>
      <c r="GA224" s="141"/>
      <c r="GB224" s="141"/>
      <c r="GC224" s="141"/>
      <c r="GD224" s="141"/>
      <c r="GE224" s="141"/>
      <c r="GF224" s="141"/>
      <c r="GG224" s="141"/>
      <c r="GH224" s="141"/>
      <c r="GI224" s="141"/>
      <c r="GJ224" s="141"/>
      <c r="GK224" s="141"/>
      <c r="GL224" s="141"/>
      <c r="GM224" s="141"/>
      <c r="GN224" s="141"/>
      <c r="GO224" s="141"/>
      <c r="GP224" s="141"/>
      <c r="GQ224" s="141"/>
      <c r="GR224" s="141"/>
      <c r="GS224" s="141"/>
      <c r="GT224" s="141"/>
      <c r="GU224" s="141"/>
      <c r="GV224" s="141"/>
      <c r="GW224" s="141"/>
      <c r="GX224" s="141"/>
      <c r="GY224" s="141"/>
      <c r="GZ224" s="141"/>
      <c r="HA224" s="141"/>
      <c r="HB224" s="141"/>
      <c r="HC224" s="141"/>
      <c r="HD224" s="141"/>
      <c r="HE224" s="141"/>
      <c r="HF224" s="141"/>
      <c r="HG224" s="141"/>
      <c r="HH224" s="141"/>
      <c r="HI224" s="141"/>
      <c r="HJ224" s="141"/>
      <c r="HK224" s="141"/>
      <c r="HL224" s="141"/>
      <c r="HM224" s="141"/>
      <c r="HN224" s="141"/>
      <c r="HO224" s="141"/>
      <c r="HP224" s="141"/>
      <c r="HQ224" s="141"/>
      <c r="HR224" s="141"/>
      <c r="HS224" s="141"/>
      <c r="HT224" s="141"/>
      <c r="HU224" s="141"/>
      <c r="HV224" s="141"/>
      <c r="HW224" s="141"/>
      <c r="HX224" s="141"/>
      <c r="HY224" s="141"/>
      <c r="HZ224" s="141"/>
      <c r="IA224" s="141"/>
      <c r="IB224" s="141"/>
      <c r="IC224" s="141"/>
      <c r="ID224" s="141"/>
      <c r="IE224" s="141"/>
      <c r="IF224" s="141"/>
      <c r="IG224" s="141"/>
      <c r="IH224" s="141"/>
      <c r="II224" s="141"/>
      <c r="IJ224" s="141"/>
      <c r="IK224" s="141"/>
      <c r="IL224" s="141"/>
      <c r="IM224" s="141"/>
      <c r="IN224" s="141"/>
      <c r="IO224" s="141"/>
      <c r="IP224" s="141"/>
      <c r="IQ224" s="141"/>
      <c r="IR224" s="141"/>
      <c r="IS224" s="141"/>
      <c r="IT224" s="141"/>
      <c r="IU224" s="141"/>
      <c r="IV224" s="141"/>
      <c r="IW224" s="141"/>
    </row>
    <row r="225" customFormat="false" ht="12.75" hidden="false" customHeight="false" outlineLevel="0" collapsed="false">
      <c r="A225" s="141"/>
      <c r="B225" s="155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  <c r="BN225" s="141"/>
      <c r="BO225" s="141"/>
      <c r="BP225" s="141"/>
      <c r="BQ225" s="141"/>
      <c r="BR225" s="141"/>
      <c r="BS225" s="141"/>
      <c r="BT225" s="141"/>
      <c r="BU225" s="141"/>
      <c r="BV225" s="141"/>
      <c r="BW225" s="141"/>
      <c r="BX225" s="141"/>
      <c r="BY225" s="141"/>
      <c r="BZ225" s="141"/>
      <c r="CA225" s="141"/>
      <c r="CB225" s="141"/>
      <c r="CC225" s="141"/>
      <c r="CD225" s="141"/>
      <c r="CE225" s="141"/>
      <c r="CF225" s="141"/>
      <c r="CG225" s="141"/>
      <c r="CH225" s="141"/>
      <c r="CI225" s="141"/>
      <c r="CJ225" s="141"/>
      <c r="CK225" s="141"/>
      <c r="CL225" s="141"/>
      <c r="CM225" s="141"/>
      <c r="CN225" s="141"/>
      <c r="CO225" s="141"/>
      <c r="CP225" s="141"/>
      <c r="CQ225" s="141"/>
      <c r="CR225" s="141"/>
      <c r="CS225" s="141"/>
      <c r="CT225" s="141"/>
      <c r="CU225" s="141"/>
      <c r="CV225" s="141"/>
      <c r="CW225" s="141"/>
      <c r="CX225" s="141"/>
      <c r="CY225" s="141"/>
      <c r="CZ225" s="141"/>
      <c r="DA225" s="141"/>
      <c r="DB225" s="141"/>
      <c r="DC225" s="141"/>
      <c r="DD225" s="141"/>
      <c r="DE225" s="141"/>
      <c r="DF225" s="141"/>
      <c r="DG225" s="141"/>
      <c r="DH225" s="141"/>
      <c r="DI225" s="141"/>
      <c r="DJ225" s="141"/>
      <c r="DK225" s="141"/>
      <c r="DL225" s="141"/>
      <c r="DM225" s="141"/>
      <c r="DN225" s="141"/>
      <c r="DO225" s="141"/>
      <c r="DP225" s="141"/>
      <c r="DQ225" s="141"/>
      <c r="DR225" s="141"/>
      <c r="DS225" s="141"/>
      <c r="DT225" s="141"/>
      <c r="DU225" s="141"/>
      <c r="DV225" s="141"/>
      <c r="DW225" s="141"/>
      <c r="DX225" s="141"/>
      <c r="DY225" s="141"/>
      <c r="DZ225" s="141"/>
      <c r="EA225" s="141"/>
      <c r="EB225" s="141"/>
      <c r="EC225" s="141"/>
      <c r="ED225" s="141"/>
      <c r="EE225" s="141"/>
      <c r="EF225" s="141"/>
      <c r="EG225" s="141"/>
      <c r="EH225" s="141"/>
      <c r="EI225" s="141"/>
      <c r="EJ225" s="141"/>
      <c r="EK225" s="141"/>
      <c r="EL225" s="141"/>
      <c r="EM225" s="141"/>
      <c r="EN225" s="141"/>
      <c r="EO225" s="141"/>
      <c r="EP225" s="141"/>
      <c r="EQ225" s="141"/>
      <c r="ER225" s="141"/>
      <c r="ES225" s="141"/>
      <c r="ET225" s="141"/>
      <c r="EU225" s="141"/>
      <c r="EV225" s="141"/>
      <c r="EW225" s="141"/>
      <c r="EX225" s="141"/>
      <c r="EY225" s="141"/>
      <c r="EZ225" s="141"/>
      <c r="FA225" s="141"/>
      <c r="FB225" s="141"/>
      <c r="FC225" s="141"/>
      <c r="FD225" s="141"/>
      <c r="FE225" s="141"/>
      <c r="FF225" s="141"/>
      <c r="FG225" s="141"/>
      <c r="FH225" s="141"/>
      <c r="FI225" s="141"/>
      <c r="FJ225" s="141"/>
      <c r="FK225" s="141"/>
      <c r="FL225" s="141"/>
      <c r="FM225" s="141"/>
      <c r="FN225" s="141"/>
      <c r="FO225" s="141"/>
      <c r="FP225" s="141"/>
      <c r="FQ225" s="141"/>
      <c r="FR225" s="141"/>
      <c r="FS225" s="141"/>
      <c r="FT225" s="141"/>
      <c r="FU225" s="141"/>
      <c r="FV225" s="141"/>
      <c r="FW225" s="141"/>
      <c r="FX225" s="141"/>
      <c r="FY225" s="141"/>
      <c r="FZ225" s="141"/>
      <c r="GA225" s="141"/>
      <c r="GB225" s="141"/>
      <c r="GC225" s="141"/>
      <c r="GD225" s="141"/>
      <c r="GE225" s="141"/>
      <c r="GF225" s="141"/>
      <c r="GG225" s="141"/>
      <c r="GH225" s="141"/>
      <c r="GI225" s="141"/>
      <c r="GJ225" s="141"/>
      <c r="GK225" s="141"/>
      <c r="GL225" s="141"/>
      <c r="GM225" s="141"/>
      <c r="GN225" s="141"/>
      <c r="GO225" s="141"/>
      <c r="GP225" s="141"/>
      <c r="GQ225" s="141"/>
      <c r="GR225" s="141"/>
      <c r="GS225" s="141"/>
      <c r="GT225" s="141"/>
      <c r="GU225" s="141"/>
      <c r="GV225" s="141"/>
      <c r="GW225" s="141"/>
      <c r="GX225" s="141"/>
      <c r="GY225" s="141"/>
      <c r="GZ225" s="141"/>
      <c r="HA225" s="141"/>
      <c r="HB225" s="141"/>
      <c r="HC225" s="141"/>
      <c r="HD225" s="141"/>
      <c r="HE225" s="141"/>
      <c r="HF225" s="141"/>
      <c r="HG225" s="141"/>
      <c r="HH225" s="141"/>
      <c r="HI225" s="141"/>
      <c r="HJ225" s="141"/>
      <c r="HK225" s="141"/>
      <c r="HL225" s="141"/>
      <c r="HM225" s="141"/>
      <c r="HN225" s="141"/>
      <c r="HO225" s="141"/>
      <c r="HP225" s="141"/>
      <c r="HQ225" s="141"/>
      <c r="HR225" s="141"/>
      <c r="HS225" s="141"/>
      <c r="HT225" s="141"/>
      <c r="HU225" s="141"/>
      <c r="HV225" s="141"/>
      <c r="HW225" s="141"/>
      <c r="HX225" s="141"/>
      <c r="HY225" s="141"/>
      <c r="HZ225" s="141"/>
      <c r="IA225" s="141"/>
      <c r="IB225" s="141"/>
      <c r="IC225" s="141"/>
      <c r="ID225" s="141"/>
      <c r="IE225" s="141"/>
      <c r="IF225" s="141"/>
      <c r="IG225" s="141"/>
      <c r="IH225" s="141"/>
      <c r="II225" s="141"/>
      <c r="IJ225" s="141"/>
      <c r="IK225" s="141"/>
      <c r="IL225" s="141"/>
      <c r="IM225" s="141"/>
      <c r="IN225" s="141"/>
      <c r="IO225" s="141"/>
      <c r="IP225" s="141"/>
      <c r="IQ225" s="141"/>
      <c r="IR225" s="141"/>
      <c r="IS225" s="141"/>
      <c r="IT225" s="141"/>
      <c r="IU225" s="141"/>
      <c r="IV225" s="141"/>
      <c r="IW225" s="141"/>
    </row>
    <row r="226" customFormat="false" ht="12.75" hidden="false" customHeight="false" outlineLevel="0" collapsed="false">
      <c r="A226" s="141"/>
      <c r="B226" s="155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  <c r="BN226" s="141"/>
      <c r="BO226" s="141"/>
      <c r="BP226" s="141"/>
      <c r="BQ226" s="141"/>
      <c r="BR226" s="141"/>
      <c r="BS226" s="141"/>
      <c r="BT226" s="141"/>
      <c r="BU226" s="141"/>
      <c r="BV226" s="141"/>
      <c r="BW226" s="141"/>
      <c r="BX226" s="141"/>
      <c r="BY226" s="141"/>
      <c r="BZ226" s="141"/>
      <c r="CA226" s="141"/>
      <c r="CB226" s="141"/>
      <c r="CC226" s="141"/>
      <c r="CD226" s="141"/>
      <c r="CE226" s="141"/>
      <c r="CF226" s="141"/>
      <c r="CG226" s="141"/>
      <c r="CH226" s="141"/>
      <c r="CI226" s="141"/>
      <c r="CJ226" s="141"/>
      <c r="CK226" s="141"/>
      <c r="CL226" s="141"/>
      <c r="CM226" s="141"/>
      <c r="CN226" s="141"/>
      <c r="CO226" s="141"/>
      <c r="CP226" s="141"/>
      <c r="CQ226" s="141"/>
      <c r="CR226" s="141"/>
      <c r="CS226" s="141"/>
      <c r="CT226" s="141"/>
      <c r="CU226" s="141"/>
      <c r="CV226" s="141"/>
      <c r="CW226" s="141"/>
      <c r="CX226" s="141"/>
      <c r="CY226" s="141"/>
      <c r="CZ226" s="141"/>
      <c r="DA226" s="141"/>
      <c r="DB226" s="141"/>
      <c r="DC226" s="141"/>
      <c r="DD226" s="141"/>
      <c r="DE226" s="141"/>
      <c r="DF226" s="141"/>
      <c r="DG226" s="141"/>
      <c r="DH226" s="141"/>
      <c r="DI226" s="141"/>
      <c r="DJ226" s="141"/>
      <c r="DK226" s="141"/>
      <c r="DL226" s="141"/>
      <c r="DM226" s="141"/>
      <c r="DN226" s="141"/>
      <c r="DO226" s="141"/>
      <c r="DP226" s="141"/>
      <c r="DQ226" s="141"/>
      <c r="DR226" s="141"/>
      <c r="DS226" s="141"/>
      <c r="DT226" s="141"/>
      <c r="DU226" s="141"/>
      <c r="DV226" s="141"/>
      <c r="DW226" s="141"/>
      <c r="DX226" s="141"/>
      <c r="DY226" s="141"/>
      <c r="DZ226" s="141"/>
      <c r="EA226" s="141"/>
      <c r="EB226" s="141"/>
      <c r="EC226" s="141"/>
      <c r="ED226" s="141"/>
      <c r="EE226" s="141"/>
      <c r="EF226" s="141"/>
      <c r="EG226" s="141"/>
      <c r="EH226" s="141"/>
      <c r="EI226" s="141"/>
      <c r="EJ226" s="141"/>
      <c r="EK226" s="141"/>
      <c r="EL226" s="141"/>
      <c r="EM226" s="141"/>
      <c r="EN226" s="141"/>
      <c r="EO226" s="141"/>
      <c r="EP226" s="141"/>
      <c r="EQ226" s="141"/>
      <c r="ER226" s="141"/>
      <c r="ES226" s="141"/>
      <c r="ET226" s="141"/>
      <c r="EU226" s="141"/>
      <c r="EV226" s="141"/>
      <c r="EW226" s="141"/>
      <c r="EX226" s="141"/>
      <c r="EY226" s="141"/>
      <c r="EZ226" s="141"/>
      <c r="FA226" s="141"/>
      <c r="FB226" s="141"/>
      <c r="FC226" s="141"/>
      <c r="FD226" s="141"/>
      <c r="FE226" s="141"/>
      <c r="FF226" s="141"/>
      <c r="FG226" s="141"/>
      <c r="FH226" s="141"/>
      <c r="FI226" s="141"/>
      <c r="FJ226" s="141"/>
      <c r="FK226" s="141"/>
      <c r="FL226" s="141"/>
      <c r="FM226" s="141"/>
      <c r="FN226" s="141"/>
      <c r="FO226" s="141"/>
      <c r="FP226" s="141"/>
      <c r="FQ226" s="141"/>
      <c r="FR226" s="141"/>
      <c r="FS226" s="141"/>
      <c r="FT226" s="141"/>
      <c r="FU226" s="141"/>
      <c r="FV226" s="141"/>
      <c r="FW226" s="141"/>
      <c r="FX226" s="141"/>
      <c r="FY226" s="141"/>
      <c r="FZ226" s="141"/>
      <c r="GA226" s="141"/>
      <c r="GB226" s="141"/>
      <c r="GC226" s="141"/>
      <c r="GD226" s="141"/>
      <c r="GE226" s="141"/>
      <c r="GF226" s="141"/>
      <c r="GG226" s="141"/>
      <c r="GH226" s="141"/>
      <c r="GI226" s="141"/>
      <c r="GJ226" s="141"/>
      <c r="GK226" s="141"/>
      <c r="GL226" s="141"/>
      <c r="GM226" s="141"/>
      <c r="GN226" s="141"/>
      <c r="GO226" s="141"/>
      <c r="GP226" s="141"/>
      <c r="GQ226" s="141"/>
      <c r="GR226" s="141"/>
      <c r="GS226" s="141"/>
      <c r="GT226" s="141"/>
      <c r="GU226" s="141"/>
      <c r="GV226" s="141"/>
      <c r="GW226" s="141"/>
      <c r="GX226" s="141"/>
      <c r="GY226" s="141"/>
      <c r="GZ226" s="141"/>
      <c r="HA226" s="141"/>
      <c r="HB226" s="141"/>
      <c r="HC226" s="141"/>
      <c r="HD226" s="141"/>
      <c r="HE226" s="141"/>
      <c r="HF226" s="141"/>
      <c r="HG226" s="141"/>
      <c r="HH226" s="141"/>
      <c r="HI226" s="141"/>
      <c r="HJ226" s="141"/>
      <c r="HK226" s="141"/>
      <c r="HL226" s="141"/>
      <c r="HM226" s="141"/>
      <c r="HN226" s="141"/>
      <c r="HO226" s="141"/>
      <c r="HP226" s="141"/>
      <c r="HQ226" s="141"/>
      <c r="HR226" s="141"/>
      <c r="HS226" s="141"/>
      <c r="HT226" s="141"/>
      <c r="HU226" s="141"/>
      <c r="HV226" s="141"/>
      <c r="HW226" s="141"/>
      <c r="HX226" s="141"/>
      <c r="HY226" s="141"/>
      <c r="HZ226" s="141"/>
      <c r="IA226" s="141"/>
      <c r="IB226" s="141"/>
      <c r="IC226" s="141"/>
      <c r="ID226" s="141"/>
      <c r="IE226" s="141"/>
      <c r="IF226" s="141"/>
      <c r="IG226" s="141"/>
      <c r="IH226" s="141"/>
      <c r="II226" s="141"/>
      <c r="IJ226" s="141"/>
      <c r="IK226" s="141"/>
      <c r="IL226" s="141"/>
      <c r="IM226" s="141"/>
      <c r="IN226" s="141"/>
      <c r="IO226" s="141"/>
      <c r="IP226" s="141"/>
      <c r="IQ226" s="141"/>
      <c r="IR226" s="141"/>
      <c r="IS226" s="141"/>
      <c r="IT226" s="141"/>
      <c r="IU226" s="141"/>
      <c r="IV226" s="141"/>
      <c r="IW226" s="141"/>
    </row>
    <row r="227" customFormat="false" ht="12.75" hidden="false" customHeight="false" outlineLevel="0" collapsed="false">
      <c r="A227" s="141"/>
      <c r="B227" s="155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  <c r="BM227" s="141"/>
      <c r="BN227" s="141"/>
      <c r="BO227" s="141"/>
      <c r="BP227" s="141"/>
      <c r="BQ227" s="141"/>
      <c r="BR227" s="141"/>
      <c r="BS227" s="141"/>
      <c r="BT227" s="141"/>
      <c r="BU227" s="141"/>
      <c r="BV227" s="141"/>
      <c r="BW227" s="141"/>
      <c r="BX227" s="141"/>
      <c r="BY227" s="141"/>
      <c r="BZ227" s="141"/>
      <c r="CA227" s="141"/>
      <c r="CB227" s="141"/>
      <c r="CC227" s="141"/>
      <c r="CD227" s="141"/>
      <c r="CE227" s="141"/>
      <c r="CF227" s="141"/>
      <c r="CG227" s="141"/>
      <c r="CH227" s="141"/>
      <c r="CI227" s="141"/>
      <c r="CJ227" s="141"/>
      <c r="CK227" s="141"/>
      <c r="CL227" s="141"/>
      <c r="CM227" s="141"/>
      <c r="CN227" s="141"/>
      <c r="CO227" s="141"/>
      <c r="CP227" s="141"/>
      <c r="CQ227" s="141"/>
      <c r="CR227" s="141"/>
      <c r="CS227" s="141"/>
      <c r="CT227" s="141"/>
      <c r="CU227" s="141"/>
      <c r="CV227" s="141"/>
      <c r="CW227" s="141"/>
      <c r="CX227" s="141"/>
      <c r="CY227" s="141"/>
      <c r="CZ227" s="141"/>
      <c r="DA227" s="141"/>
      <c r="DB227" s="141"/>
      <c r="DC227" s="141"/>
      <c r="DD227" s="141"/>
      <c r="DE227" s="141"/>
      <c r="DF227" s="141"/>
      <c r="DG227" s="141"/>
      <c r="DH227" s="141"/>
      <c r="DI227" s="141"/>
      <c r="DJ227" s="141"/>
      <c r="DK227" s="141"/>
      <c r="DL227" s="141"/>
      <c r="DM227" s="141"/>
      <c r="DN227" s="141"/>
      <c r="DO227" s="141"/>
      <c r="DP227" s="141"/>
      <c r="DQ227" s="141"/>
      <c r="DR227" s="141"/>
      <c r="DS227" s="141"/>
      <c r="DT227" s="141"/>
      <c r="DU227" s="141"/>
      <c r="DV227" s="141"/>
      <c r="DW227" s="141"/>
      <c r="DX227" s="141"/>
      <c r="DY227" s="141"/>
      <c r="DZ227" s="141"/>
      <c r="EA227" s="141"/>
      <c r="EB227" s="141"/>
      <c r="EC227" s="141"/>
      <c r="ED227" s="141"/>
      <c r="EE227" s="141"/>
      <c r="EF227" s="141"/>
      <c r="EG227" s="141"/>
      <c r="EH227" s="141"/>
      <c r="EI227" s="141"/>
      <c r="EJ227" s="141"/>
      <c r="EK227" s="141"/>
      <c r="EL227" s="141"/>
      <c r="EM227" s="141"/>
      <c r="EN227" s="141"/>
      <c r="EO227" s="141"/>
      <c r="EP227" s="141"/>
      <c r="EQ227" s="141"/>
      <c r="ER227" s="141"/>
      <c r="ES227" s="141"/>
      <c r="ET227" s="141"/>
      <c r="EU227" s="141"/>
      <c r="EV227" s="141"/>
      <c r="EW227" s="141"/>
      <c r="EX227" s="141"/>
      <c r="EY227" s="141"/>
      <c r="EZ227" s="141"/>
      <c r="FA227" s="141"/>
      <c r="FB227" s="141"/>
      <c r="FC227" s="141"/>
      <c r="FD227" s="141"/>
      <c r="FE227" s="141"/>
      <c r="FF227" s="141"/>
      <c r="FG227" s="141"/>
      <c r="FH227" s="141"/>
      <c r="FI227" s="141"/>
      <c r="FJ227" s="141"/>
      <c r="FK227" s="141"/>
      <c r="FL227" s="141"/>
      <c r="FM227" s="141"/>
      <c r="FN227" s="141"/>
      <c r="FO227" s="141"/>
      <c r="FP227" s="141"/>
      <c r="FQ227" s="141"/>
      <c r="FR227" s="141"/>
      <c r="FS227" s="141"/>
      <c r="FT227" s="141"/>
      <c r="FU227" s="141"/>
      <c r="FV227" s="141"/>
      <c r="FW227" s="141"/>
      <c r="FX227" s="141"/>
      <c r="FY227" s="141"/>
      <c r="FZ227" s="141"/>
      <c r="GA227" s="141"/>
      <c r="GB227" s="141"/>
      <c r="GC227" s="141"/>
      <c r="GD227" s="141"/>
      <c r="GE227" s="141"/>
      <c r="GF227" s="141"/>
      <c r="GG227" s="141"/>
      <c r="GH227" s="141"/>
      <c r="GI227" s="141"/>
      <c r="GJ227" s="141"/>
      <c r="GK227" s="141"/>
      <c r="GL227" s="141"/>
      <c r="GM227" s="141"/>
      <c r="GN227" s="141"/>
      <c r="GO227" s="141"/>
      <c r="GP227" s="141"/>
      <c r="GQ227" s="141"/>
      <c r="GR227" s="141"/>
      <c r="GS227" s="141"/>
      <c r="GT227" s="141"/>
      <c r="GU227" s="141"/>
      <c r="GV227" s="141"/>
      <c r="GW227" s="141"/>
      <c r="GX227" s="141"/>
      <c r="GY227" s="141"/>
      <c r="GZ227" s="141"/>
      <c r="HA227" s="141"/>
      <c r="HB227" s="141"/>
      <c r="HC227" s="141"/>
      <c r="HD227" s="141"/>
      <c r="HE227" s="141"/>
      <c r="HF227" s="141"/>
      <c r="HG227" s="141"/>
      <c r="HH227" s="141"/>
      <c r="HI227" s="141"/>
      <c r="HJ227" s="141"/>
      <c r="HK227" s="141"/>
      <c r="HL227" s="141"/>
      <c r="HM227" s="141"/>
      <c r="HN227" s="141"/>
      <c r="HO227" s="141"/>
      <c r="HP227" s="141"/>
      <c r="HQ227" s="141"/>
      <c r="HR227" s="141"/>
      <c r="HS227" s="141"/>
      <c r="HT227" s="141"/>
      <c r="HU227" s="141"/>
      <c r="HV227" s="141"/>
      <c r="HW227" s="141"/>
      <c r="HX227" s="141"/>
      <c r="HY227" s="141"/>
      <c r="HZ227" s="141"/>
      <c r="IA227" s="141"/>
      <c r="IB227" s="141"/>
      <c r="IC227" s="141"/>
      <c r="ID227" s="141"/>
      <c r="IE227" s="141"/>
      <c r="IF227" s="141"/>
      <c r="IG227" s="141"/>
      <c r="IH227" s="141"/>
      <c r="II227" s="141"/>
      <c r="IJ227" s="141"/>
      <c r="IK227" s="141"/>
      <c r="IL227" s="141"/>
      <c r="IM227" s="141"/>
      <c r="IN227" s="141"/>
      <c r="IO227" s="141"/>
      <c r="IP227" s="141"/>
      <c r="IQ227" s="141"/>
      <c r="IR227" s="141"/>
      <c r="IS227" s="141"/>
      <c r="IT227" s="141"/>
      <c r="IU227" s="141"/>
      <c r="IV227" s="141"/>
      <c r="IW227" s="141"/>
    </row>
    <row r="228" customFormat="false" ht="12.75" hidden="false" customHeight="false" outlineLevel="0" collapsed="false">
      <c r="A228" s="141"/>
      <c r="B228" s="155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  <c r="BK228" s="141"/>
      <c r="BL228" s="141"/>
      <c r="BM228" s="141"/>
      <c r="BN228" s="141"/>
      <c r="BO228" s="141"/>
      <c r="BP228" s="141"/>
      <c r="BQ228" s="141"/>
      <c r="BR228" s="141"/>
      <c r="BS228" s="141"/>
      <c r="BT228" s="141"/>
      <c r="BU228" s="141"/>
      <c r="BV228" s="141"/>
      <c r="BW228" s="141"/>
      <c r="BX228" s="141"/>
      <c r="BY228" s="141"/>
      <c r="BZ228" s="141"/>
      <c r="CA228" s="141"/>
      <c r="CB228" s="141"/>
      <c r="CC228" s="141"/>
      <c r="CD228" s="141"/>
      <c r="CE228" s="141"/>
      <c r="CF228" s="141"/>
      <c r="CG228" s="141"/>
      <c r="CH228" s="141"/>
      <c r="CI228" s="141"/>
      <c r="CJ228" s="141"/>
      <c r="CK228" s="141"/>
      <c r="CL228" s="141"/>
      <c r="CM228" s="141"/>
      <c r="CN228" s="141"/>
      <c r="CO228" s="141"/>
      <c r="CP228" s="141"/>
      <c r="CQ228" s="141"/>
      <c r="CR228" s="141"/>
      <c r="CS228" s="141"/>
      <c r="CT228" s="141"/>
      <c r="CU228" s="141"/>
      <c r="CV228" s="141"/>
      <c r="CW228" s="141"/>
      <c r="CX228" s="141"/>
      <c r="CY228" s="141"/>
      <c r="CZ228" s="141"/>
      <c r="DA228" s="141"/>
      <c r="DB228" s="141"/>
      <c r="DC228" s="141"/>
      <c r="DD228" s="141"/>
      <c r="DE228" s="141"/>
      <c r="DF228" s="141"/>
      <c r="DG228" s="141"/>
      <c r="DH228" s="141"/>
      <c r="DI228" s="141"/>
      <c r="DJ228" s="141"/>
      <c r="DK228" s="141"/>
      <c r="DL228" s="141"/>
      <c r="DM228" s="141"/>
      <c r="DN228" s="141"/>
      <c r="DO228" s="141"/>
      <c r="DP228" s="141"/>
      <c r="DQ228" s="141"/>
      <c r="DR228" s="141"/>
      <c r="DS228" s="141"/>
      <c r="DT228" s="141"/>
      <c r="DU228" s="141"/>
      <c r="DV228" s="141"/>
      <c r="DW228" s="141"/>
      <c r="DX228" s="141"/>
      <c r="DY228" s="141"/>
      <c r="DZ228" s="141"/>
      <c r="EA228" s="141"/>
      <c r="EB228" s="141"/>
      <c r="EC228" s="141"/>
      <c r="ED228" s="141"/>
      <c r="EE228" s="141"/>
      <c r="EF228" s="141"/>
      <c r="EG228" s="141"/>
      <c r="EH228" s="141"/>
      <c r="EI228" s="141"/>
      <c r="EJ228" s="141"/>
      <c r="EK228" s="141"/>
      <c r="EL228" s="141"/>
      <c r="EM228" s="141"/>
      <c r="EN228" s="141"/>
      <c r="EO228" s="141"/>
      <c r="EP228" s="141"/>
      <c r="EQ228" s="141"/>
      <c r="ER228" s="141"/>
      <c r="ES228" s="141"/>
      <c r="ET228" s="141"/>
      <c r="EU228" s="141"/>
      <c r="EV228" s="141"/>
      <c r="EW228" s="141"/>
      <c r="EX228" s="141"/>
      <c r="EY228" s="141"/>
      <c r="EZ228" s="141"/>
      <c r="FA228" s="141"/>
      <c r="FB228" s="141"/>
      <c r="FC228" s="141"/>
      <c r="FD228" s="141"/>
      <c r="FE228" s="141"/>
      <c r="FF228" s="141"/>
      <c r="FG228" s="141"/>
      <c r="FH228" s="141"/>
      <c r="FI228" s="141"/>
      <c r="FJ228" s="141"/>
      <c r="FK228" s="141"/>
      <c r="FL228" s="141"/>
      <c r="FM228" s="141"/>
      <c r="FN228" s="141"/>
      <c r="FO228" s="141"/>
      <c r="FP228" s="141"/>
      <c r="FQ228" s="141"/>
      <c r="FR228" s="141"/>
      <c r="FS228" s="141"/>
      <c r="FT228" s="141"/>
      <c r="FU228" s="141"/>
      <c r="FV228" s="141"/>
      <c r="FW228" s="141"/>
      <c r="FX228" s="141"/>
      <c r="FY228" s="141"/>
      <c r="FZ228" s="141"/>
      <c r="GA228" s="141"/>
      <c r="GB228" s="141"/>
      <c r="GC228" s="141"/>
      <c r="GD228" s="141"/>
      <c r="GE228" s="141"/>
      <c r="GF228" s="141"/>
      <c r="GG228" s="141"/>
      <c r="GH228" s="141"/>
      <c r="GI228" s="141"/>
      <c r="GJ228" s="141"/>
      <c r="GK228" s="141"/>
      <c r="GL228" s="141"/>
      <c r="GM228" s="141"/>
      <c r="GN228" s="141"/>
      <c r="GO228" s="141"/>
      <c r="GP228" s="141"/>
      <c r="GQ228" s="141"/>
      <c r="GR228" s="141"/>
      <c r="GS228" s="141"/>
      <c r="GT228" s="141"/>
      <c r="GU228" s="141"/>
      <c r="GV228" s="141"/>
      <c r="GW228" s="141"/>
      <c r="GX228" s="141"/>
      <c r="GY228" s="141"/>
      <c r="GZ228" s="141"/>
      <c r="HA228" s="141"/>
      <c r="HB228" s="141"/>
      <c r="HC228" s="141"/>
      <c r="HD228" s="141"/>
      <c r="HE228" s="141"/>
      <c r="HF228" s="141"/>
      <c r="HG228" s="141"/>
      <c r="HH228" s="141"/>
      <c r="HI228" s="141"/>
      <c r="HJ228" s="141"/>
      <c r="HK228" s="141"/>
      <c r="HL228" s="141"/>
      <c r="HM228" s="141"/>
      <c r="HN228" s="141"/>
      <c r="HO228" s="141"/>
      <c r="HP228" s="141"/>
      <c r="HQ228" s="141"/>
      <c r="HR228" s="141"/>
      <c r="HS228" s="141"/>
      <c r="HT228" s="141"/>
      <c r="HU228" s="141"/>
      <c r="HV228" s="141"/>
      <c r="HW228" s="141"/>
      <c r="HX228" s="141"/>
      <c r="HY228" s="141"/>
      <c r="HZ228" s="141"/>
      <c r="IA228" s="141"/>
      <c r="IB228" s="141"/>
      <c r="IC228" s="141"/>
      <c r="ID228" s="141"/>
      <c r="IE228" s="141"/>
      <c r="IF228" s="141"/>
      <c r="IG228" s="141"/>
      <c r="IH228" s="141"/>
      <c r="II228" s="141"/>
      <c r="IJ228" s="141"/>
      <c r="IK228" s="141"/>
      <c r="IL228" s="141"/>
      <c r="IM228" s="141"/>
      <c r="IN228" s="141"/>
      <c r="IO228" s="141"/>
      <c r="IP228" s="141"/>
      <c r="IQ228" s="141"/>
      <c r="IR228" s="141"/>
      <c r="IS228" s="141"/>
      <c r="IT228" s="141"/>
      <c r="IU228" s="141"/>
      <c r="IV228" s="141"/>
      <c r="IW228" s="141"/>
    </row>
    <row r="229" customFormat="false" ht="12.75" hidden="false" customHeight="false" outlineLevel="0" collapsed="false">
      <c r="A229" s="141"/>
      <c r="B229" s="155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141"/>
      <c r="BR229" s="141"/>
      <c r="BS229" s="141"/>
      <c r="BT229" s="141"/>
      <c r="BU229" s="141"/>
      <c r="BV229" s="141"/>
      <c r="BW229" s="141"/>
      <c r="BX229" s="141"/>
      <c r="BY229" s="141"/>
      <c r="BZ229" s="141"/>
      <c r="CA229" s="141"/>
      <c r="CB229" s="141"/>
      <c r="CC229" s="141"/>
      <c r="CD229" s="141"/>
      <c r="CE229" s="141"/>
      <c r="CF229" s="141"/>
      <c r="CG229" s="141"/>
      <c r="CH229" s="141"/>
      <c r="CI229" s="141"/>
      <c r="CJ229" s="141"/>
      <c r="CK229" s="141"/>
      <c r="CL229" s="141"/>
      <c r="CM229" s="141"/>
      <c r="CN229" s="141"/>
      <c r="CO229" s="141"/>
      <c r="CP229" s="141"/>
      <c r="CQ229" s="141"/>
      <c r="CR229" s="141"/>
      <c r="CS229" s="141"/>
      <c r="CT229" s="141"/>
      <c r="CU229" s="141"/>
      <c r="CV229" s="141"/>
      <c r="CW229" s="141"/>
      <c r="CX229" s="141"/>
      <c r="CY229" s="141"/>
      <c r="CZ229" s="141"/>
      <c r="DA229" s="141"/>
      <c r="DB229" s="141"/>
      <c r="DC229" s="141"/>
      <c r="DD229" s="141"/>
      <c r="DE229" s="141"/>
      <c r="DF229" s="141"/>
      <c r="DG229" s="141"/>
      <c r="DH229" s="141"/>
      <c r="DI229" s="141"/>
      <c r="DJ229" s="141"/>
      <c r="DK229" s="141"/>
      <c r="DL229" s="141"/>
      <c r="DM229" s="141"/>
      <c r="DN229" s="141"/>
      <c r="DO229" s="141"/>
      <c r="DP229" s="141"/>
      <c r="DQ229" s="141"/>
      <c r="DR229" s="141"/>
      <c r="DS229" s="141"/>
      <c r="DT229" s="141"/>
      <c r="DU229" s="141"/>
      <c r="DV229" s="141"/>
      <c r="DW229" s="141"/>
      <c r="DX229" s="141"/>
      <c r="DY229" s="141"/>
      <c r="DZ229" s="141"/>
      <c r="EA229" s="141"/>
      <c r="EB229" s="141"/>
      <c r="EC229" s="141"/>
      <c r="ED229" s="141"/>
      <c r="EE229" s="141"/>
      <c r="EF229" s="141"/>
      <c r="EG229" s="141"/>
      <c r="EH229" s="141"/>
      <c r="EI229" s="141"/>
      <c r="EJ229" s="141"/>
      <c r="EK229" s="141"/>
      <c r="EL229" s="141"/>
      <c r="EM229" s="141"/>
      <c r="EN229" s="141"/>
      <c r="EO229" s="141"/>
      <c r="EP229" s="141"/>
      <c r="EQ229" s="141"/>
      <c r="ER229" s="141"/>
      <c r="ES229" s="141"/>
      <c r="ET229" s="141"/>
      <c r="EU229" s="141"/>
      <c r="EV229" s="141"/>
      <c r="EW229" s="141"/>
      <c r="EX229" s="141"/>
      <c r="EY229" s="141"/>
      <c r="EZ229" s="141"/>
      <c r="FA229" s="141"/>
      <c r="FB229" s="141"/>
      <c r="FC229" s="141"/>
      <c r="FD229" s="141"/>
      <c r="FE229" s="141"/>
      <c r="FF229" s="141"/>
      <c r="FG229" s="141"/>
      <c r="FH229" s="141"/>
      <c r="FI229" s="141"/>
      <c r="FJ229" s="141"/>
      <c r="FK229" s="141"/>
      <c r="FL229" s="141"/>
      <c r="FM229" s="141"/>
      <c r="FN229" s="141"/>
      <c r="FO229" s="141"/>
      <c r="FP229" s="141"/>
      <c r="FQ229" s="141"/>
      <c r="FR229" s="141"/>
      <c r="FS229" s="141"/>
      <c r="FT229" s="141"/>
      <c r="FU229" s="141"/>
      <c r="FV229" s="141"/>
      <c r="FW229" s="141"/>
      <c r="FX229" s="141"/>
      <c r="FY229" s="141"/>
      <c r="FZ229" s="141"/>
      <c r="GA229" s="141"/>
      <c r="GB229" s="141"/>
      <c r="GC229" s="141"/>
      <c r="GD229" s="141"/>
      <c r="GE229" s="141"/>
      <c r="GF229" s="141"/>
      <c r="GG229" s="141"/>
      <c r="GH229" s="141"/>
      <c r="GI229" s="141"/>
      <c r="GJ229" s="141"/>
      <c r="GK229" s="141"/>
      <c r="GL229" s="141"/>
      <c r="GM229" s="141"/>
      <c r="GN229" s="141"/>
      <c r="GO229" s="141"/>
      <c r="GP229" s="141"/>
      <c r="GQ229" s="141"/>
      <c r="GR229" s="141"/>
      <c r="GS229" s="141"/>
      <c r="GT229" s="141"/>
      <c r="GU229" s="141"/>
      <c r="GV229" s="141"/>
      <c r="GW229" s="141"/>
      <c r="GX229" s="141"/>
      <c r="GY229" s="141"/>
      <c r="GZ229" s="141"/>
      <c r="HA229" s="141"/>
      <c r="HB229" s="141"/>
      <c r="HC229" s="141"/>
      <c r="HD229" s="141"/>
      <c r="HE229" s="141"/>
      <c r="HF229" s="141"/>
      <c r="HG229" s="141"/>
      <c r="HH229" s="141"/>
      <c r="HI229" s="141"/>
      <c r="HJ229" s="141"/>
      <c r="HK229" s="141"/>
      <c r="HL229" s="141"/>
      <c r="HM229" s="141"/>
      <c r="HN229" s="141"/>
      <c r="HO229" s="141"/>
      <c r="HP229" s="141"/>
      <c r="HQ229" s="141"/>
      <c r="HR229" s="141"/>
      <c r="HS229" s="141"/>
      <c r="HT229" s="141"/>
      <c r="HU229" s="141"/>
      <c r="HV229" s="141"/>
      <c r="HW229" s="141"/>
      <c r="HX229" s="141"/>
      <c r="HY229" s="141"/>
      <c r="HZ229" s="141"/>
      <c r="IA229" s="141"/>
      <c r="IB229" s="141"/>
      <c r="IC229" s="141"/>
      <c r="ID229" s="141"/>
      <c r="IE229" s="141"/>
      <c r="IF229" s="141"/>
      <c r="IG229" s="141"/>
      <c r="IH229" s="141"/>
      <c r="II229" s="141"/>
      <c r="IJ229" s="141"/>
      <c r="IK229" s="141"/>
      <c r="IL229" s="141"/>
      <c r="IM229" s="141"/>
      <c r="IN229" s="141"/>
      <c r="IO229" s="141"/>
      <c r="IP229" s="141"/>
      <c r="IQ229" s="141"/>
      <c r="IR229" s="141"/>
      <c r="IS229" s="141"/>
      <c r="IT229" s="141"/>
      <c r="IU229" s="141"/>
      <c r="IV229" s="141"/>
      <c r="IW229" s="141"/>
    </row>
    <row r="230" customFormat="false" ht="12.75" hidden="false" customHeight="false" outlineLevel="0" collapsed="false">
      <c r="A230" s="141"/>
      <c r="B230" s="155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141"/>
      <c r="BR230" s="141"/>
      <c r="BS230" s="141"/>
      <c r="BT230" s="141"/>
      <c r="BU230" s="141"/>
      <c r="BV230" s="141"/>
      <c r="BW230" s="141"/>
      <c r="BX230" s="141"/>
      <c r="BY230" s="141"/>
      <c r="BZ230" s="141"/>
      <c r="CA230" s="141"/>
      <c r="CB230" s="141"/>
      <c r="CC230" s="141"/>
      <c r="CD230" s="141"/>
      <c r="CE230" s="141"/>
      <c r="CF230" s="141"/>
      <c r="CG230" s="141"/>
      <c r="CH230" s="141"/>
      <c r="CI230" s="141"/>
      <c r="CJ230" s="141"/>
      <c r="CK230" s="141"/>
      <c r="CL230" s="141"/>
      <c r="CM230" s="141"/>
      <c r="CN230" s="141"/>
      <c r="CO230" s="141"/>
      <c r="CP230" s="141"/>
      <c r="CQ230" s="141"/>
      <c r="CR230" s="141"/>
      <c r="CS230" s="141"/>
      <c r="CT230" s="141"/>
      <c r="CU230" s="141"/>
      <c r="CV230" s="141"/>
      <c r="CW230" s="141"/>
      <c r="CX230" s="141"/>
      <c r="CY230" s="141"/>
      <c r="CZ230" s="141"/>
      <c r="DA230" s="141"/>
      <c r="DB230" s="141"/>
      <c r="DC230" s="141"/>
      <c r="DD230" s="141"/>
      <c r="DE230" s="141"/>
      <c r="DF230" s="141"/>
      <c r="DG230" s="141"/>
      <c r="DH230" s="141"/>
      <c r="DI230" s="141"/>
      <c r="DJ230" s="141"/>
      <c r="DK230" s="141"/>
      <c r="DL230" s="141"/>
      <c r="DM230" s="141"/>
      <c r="DN230" s="141"/>
      <c r="DO230" s="141"/>
      <c r="DP230" s="141"/>
      <c r="DQ230" s="141"/>
      <c r="DR230" s="141"/>
      <c r="DS230" s="141"/>
      <c r="DT230" s="141"/>
      <c r="DU230" s="141"/>
      <c r="DV230" s="141"/>
      <c r="DW230" s="141"/>
      <c r="DX230" s="141"/>
      <c r="DY230" s="141"/>
      <c r="DZ230" s="141"/>
      <c r="EA230" s="141"/>
      <c r="EB230" s="141"/>
      <c r="EC230" s="141"/>
      <c r="ED230" s="141"/>
      <c r="EE230" s="141"/>
      <c r="EF230" s="141"/>
      <c r="EG230" s="141"/>
      <c r="EH230" s="141"/>
      <c r="EI230" s="141"/>
      <c r="EJ230" s="141"/>
      <c r="EK230" s="141"/>
      <c r="EL230" s="141"/>
      <c r="EM230" s="141"/>
      <c r="EN230" s="141"/>
      <c r="EO230" s="141"/>
      <c r="EP230" s="141"/>
      <c r="EQ230" s="141"/>
      <c r="ER230" s="141"/>
      <c r="ES230" s="141"/>
      <c r="ET230" s="141"/>
      <c r="EU230" s="141"/>
      <c r="EV230" s="141"/>
      <c r="EW230" s="141"/>
      <c r="EX230" s="141"/>
      <c r="EY230" s="141"/>
      <c r="EZ230" s="141"/>
      <c r="FA230" s="141"/>
      <c r="FB230" s="141"/>
      <c r="FC230" s="141"/>
      <c r="FD230" s="141"/>
      <c r="FE230" s="141"/>
      <c r="FF230" s="141"/>
      <c r="FG230" s="141"/>
      <c r="FH230" s="141"/>
      <c r="FI230" s="141"/>
      <c r="FJ230" s="141"/>
      <c r="FK230" s="141"/>
      <c r="FL230" s="141"/>
      <c r="FM230" s="141"/>
      <c r="FN230" s="141"/>
      <c r="FO230" s="141"/>
      <c r="FP230" s="141"/>
      <c r="FQ230" s="141"/>
      <c r="FR230" s="141"/>
      <c r="FS230" s="141"/>
      <c r="FT230" s="141"/>
      <c r="FU230" s="141"/>
      <c r="FV230" s="141"/>
      <c r="FW230" s="141"/>
      <c r="FX230" s="141"/>
      <c r="FY230" s="141"/>
      <c r="FZ230" s="141"/>
      <c r="GA230" s="141"/>
      <c r="GB230" s="141"/>
      <c r="GC230" s="141"/>
      <c r="GD230" s="141"/>
      <c r="GE230" s="141"/>
      <c r="GF230" s="141"/>
      <c r="GG230" s="141"/>
      <c r="GH230" s="141"/>
      <c r="GI230" s="141"/>
      <c r="GJ230" s="141"/>
      <c r="GK230" s="141"/>
      <c r="GL230" s="141"/>
      <c r="GM230" s="141"/>
      <c r="GN230" s="141"/>
      <c r="GO230" s="141"/>
      <c r="GP230" s="141"/>
      <c r="GQ230" s="141"/>
      <c r="GR230" s="141"/>
      <c r="GS230" s="141"/>
      <c r="GT230" s="141"/>
      <c r="GU230" s="141"/>
      <c r="GV230" s="141"/>
      <c r="GW230" s="141"/>
      <c r="GX230" s="141"/>
      <c r="GY230" s="141"/>
      <c r="GZ230" s="141"/>
      <c r="HA230" s="141"/>
      <c r="HB230" s="141"/>
      <c r="HC230" s="141"/>
      <c r="HD230" s="141"/>
      <c r="HE230" s="141"/>
      <c r="HF230" s="141"/>
      <c r="HG230" s="141"/>
      <c r="HH230" s="141"/>
      <c r="HI230" s="141"/>
      <c r="HJ230" s="141"/>
      <c r="HK230" s="141"/>
      <c r="HL230" s="141"/>
      <c r="HM230" s="141"/>
      <c r="HN230" s="141"/>
      <c r="HO230" s="141"/>
      <c r="HP230" s="141"/>
      <c r="HQ230" s="141"/>
      <c r="HR230" s="141"/>
      <c r="HS230" s="141"/>
      <c r="HT230" s="141"/>
      <c r="HU230" s="141"/>
      <c r="HV230" s="141"/>
      <c r="HW230" s="141"/>
      <c r="HX230" s="141"/>
      <c r="HY230" s="141"/>
      <c r="HZ230" s="141"/>
      <c r="IA230" s="141"/>
      <c r="IB230" s="141"/>
      <c r="IC230" s="141"/>
      <c r="ID230" s="141"/>
      <c r="IE230" s="141"/>
      <c r="IF230" s="141"/>
      <c r="IG230" s="141"/>
      <c r="IH230" s="141"/>
      <c r="II230" s="141"/>
      <c r="IJ230" s="141"/>
      <c r="IK230" s="141"/>
      <c r="IL230" s="141"/>
      <c r="IM230" s="141"/>
      <c r="IN230" s="141"/>
      <c r="IO230" s="141"/>
      <c r="IP230" s="141"/>
      <c r="IQ230" s="141"/>
      <c r="IR230" s="141"/>
      <c r="IS230" s="141"/>
      <c r="IT230" s="141"/>
      <c r="IU230" s="141"/>
      <c r="IV230" s="141"/>
      <c r="IW230" s="141"/>
    </row>
    <row r="231" customFormat="false" ht="12.75" hidden="false" customHeight="false" outlineLevel="0" collapsed="false">
      <c r="A231" s="141"/>
      <c r="B231" s="155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  <c r="BN231" s="141"/>
      <c r="BO231" s="141"/>
      <c r="BP231" s="141"/>
      <c r="BQ231" s="141"/>
      <c r="BR231" s="141"/>
      <c r="BS231" s="141"/>
      <c r="BT231" s="141"/>
      <c r="BU231" s="141"/>
      <c r="BV231" s="141"/>
      <c r="BW231" s="141"/>
      <c r="BX231" s="141"/>
      <c r="BY231" s="141"/>
      <c r="BZ231" s="141"/>
      <c r="CA231" s="141"/>
      <c r="CB231" s="141"/>
      <c r="CC231" s="141"/>
      <c r="CD231" s="141"/>
      <c r="CE231" s="141"/>
      <c r="CF231" s="141"/>
      <c r="CG231" s="141"/>
      <c r="CH231" s="141"/>
      <c r="CI231" s="141"/>
      <c r="CJ231" s="141"/>
      <c r="CK231" s="141"/>
      <c r="CL231" s="141"/>
      <c r="CM231" s="141"/>
      <c r="CN231" s="141"/>
      <c r="CO231" s="141"/>
      <c r="CP231" s="141"/>
      <c r="CQ231" s="141"/>
      <c r="CR231" s="141"/>
      <c r="CS231" s="141"/>
      <c r="CT231" s="141"/>
      <c r="CU231" s="141"/>
      <c r="CV231" s="141"/>
      <c r="CW231" s="141"/>
      <c r="CX231" s="141"/>
      <c r="CY231" s="141"/>
      <c r="CZ231" s="141"/>
      <c r="DA231" s="141"/>
      <c r="DB231" s="141"/>
      <c r="DC231" s="141"/>
      <c r="DD231" s="141"/>
      <c r="DE231" s="141"/>
      <c r="DF231" s="141"/>
      <c r="DG231" s="141"/>
      <c r="DH231" s="141"/>
      <c r="DI231" s="141"/>
      <c r="DJ231" s="141"/>
      <c r="DK231" s="141"/>
      <c r="DL231" s="141"/>
      <c r="DM231" s="141"/>
      <c r="DN231" s="141"/>
      <c r="DO231" s="141"/>
      <c r="DP231" s="141"/>
      <c r="DQ231" s="141"/>
      <c r="DR231" s="141"/>
      <c r="DS231" s="141"/>
      <c r="DT231" s="141"/>
      <c r="DU231" s="141"/>
      <c r="DV231" s="141"/>
      <c r="DW231" s="141"/>
      <c r="DX231" s="141"/>
      <c r="DY231" s="141"/>
      <c r="DZ231" s="141"/>
      <c r="EA231" s="141"/>
      <c r="EB231" s="141"/>
      <c r="EC231" s="141"/>
      <c r="ED231" s="141"/>
      <c r="EE231" s="141"/>
      <c r="EF231" s="141"/>
      <c r="EG231" s="141"/>
      <c r="EH231" s="141"/>
      <c r="EI231" s="141"/>
      <c r="EJ231" s="141"/>
      <c r="EK231" s="141"/>
      <c r="EL231" s="141"/>
      <c r="EM231" s="141"/>
      <c r="EN231" s="141"/>
      <c r="EO231" s="141"/>
      <c r="EP231" s="141"/>
      <c r="EQ231" s="141"/>
      <c r="ER231" s="141"/>
      <c r="ES231" s="141"/>
      <c r="ET231" s="141"/>
      <c r="EU231" s="141"/>
      <c r="EV231" s="141"/>
      <c r="EW231" s="141"/>
      <c r="EX231" s="141"/>
      <c r="EY231" s="141"/>
      <c r="EZ231" s="141"/>
      <c r="FA231" s="141"/>
      <c r="FB231" s="141"/>
      <c r="FC231" s="141"/>
      <c r="FD231" s="141"/>
      <c r="FE231" s="141"/>
      <c r="FF231" s="141"/>
      <c r="FG231" s="141"/>
      <c r="FH231" s="141"/>
      <c r="FI231" s="141"/>
      <c r="FJ231" s="141"/>
      <c r="FK231" s="141"/>
      <c r="FL231" s="141"/>
      <c r="FM231" s="141"/>
      <c r="FN231" s="141"/>
      <c r="FO231" s="141"/>
      <c r="FP231" s="141"/>
      <c r="FQ231" s="141"/>
      <c r="FR231" s="141"/>
      <c r="FS231" s="141"/>
      <c r="FT231" s="141"/>
      <c r="FU231" s="141"/>
      <c r="FV231" s="141"/>
      <c r="FW231" s="141"/>
      <c r="FX231" s="141"/>
      <c r="FY231" s="141"/>
      <c r="FZ231" s="141"/>
      <c r="GA231" s="141"/>
      <c r="GB231" s="141"/>
      <c r="GC231" s="141"/>
      <c r="GD231" s="141"/>
      <c r="GE231" s="141"/>
      <c r="GF231" s="141"/>
      <c r="GG231" s="141"/>
      <c r="GH231" s="141"/>
      <c r="GI231" s="141"/>
      <c r="GJ231" s="141"/>
      <c r="GK231" s="141"/>
      <c r="GL231" s="141"/>
      <c r="GM231" s="141"/>
      <c r="GN231" s="141"/>
      <c r="GO231" s="141"/>
      <c r="GP231" s="141"/>
      <c r="GQ231" s="141"/>
      <c r="GR231" s="141"/>
      <c r="GS231" s="141"/>
      <c r="GT231" s="141"/>
      <c r="GU231" s="141"/>
      <c r="GV231" s="141"/>
      <c r="GW231" s="141"/>
      <c r="GX231" s="141"/>
      <c r="GY231" s="141"/>
      <c r="GZ231" s="141"/>
      <c r="HA231" s="141"/>
      <c r="HB231" s="141"/>
      <c r="HC231" s="141"/>
      <c r="HD231" s="141"/>
      <c r="HE231" s="141"/>
      <c r="HF231" s="141"/>
      <c r="HG231" s="141"/>
      <c r="HH231" s="141"/>
      <c r="HI231" s="141"/>
      <c r="HJ231" s="141"/>
      <c r="HK231" s="141"/>
      <c r="HL231" s="141"/>
      <c r="HM231" s="141"/>
      <c r="HN231" s="141"/>
      <c r="HO231" s="141"/>
      <c r="HP231" s="141"/>
      <c r="HQ231" s="141"/>
      <c r="HR231" s="141"/>
      <c r="HS231" s="141"/>
      <c r="HT231" s="141"/>
      <c r="HU231" s="141"/>
      <c r="HV231" s="141"/>
      <c r="HW231" s="141"/>
      <c r="HX231" s="141"/>
      <c r="HY231" s="141"/>
      <c r="HZ231" s="141"/>
      <c r="IA231" s="141"/>
      <c r="IB231" s="141"/>
      <c r="IC231" s="141"/>
      <c r="ID231" s="141"/>
      <c r="IE231" s="141"/>
      <c r="IF231" s="141"/>
      <c r="IG231" s="141"/>
      <c r="IH231" s="141"/>
      <c r="II231" s="141"/>
      <c r="IJ231" s="141"/>
      <c r="IK231" s="141"/>
      <c r="IL231" s="141"/>
      <c r="IM231" s="141"/>
      <c r="IN231" s="141"/>
      <c r="IO231" s="141"/>
      <c r="IP231" s="141"/>
      <c r="IQ231" s="141"/>
      <c r="IR231" s="141"/>
      <c r="IS231" s="141"/>
      <c r="IT231" s="141"/>
      <c r="IU231" s="141"/>
      <c r="IV231" s="141"/>
      <c r="IW231" s="141"/>
    </row>
    <row r="232" customFormat="false" ht="12.75" hidden="false" customHeight="false" outlineLevel="0" collapsed="false">
      <c r="A232" s="141"/>
      <c r="B232" s="155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141"/>
      <c r="BR232" s="141"/>
      <c r="BS232" s="141"/>
      <c r="BT232" s="141"/>
      <c r="BU232" s="141"/>
      <c r="BV232" s="141"/>
      <c r="BW232" s="141"/>
      <c r="BX232" s="141"/>
      <c r="BY232" s="141"/>
      <c r="BZ232" s="141"/>
      <c r="CA232" s="141"/>
      <c r="CB232" s="141"/>
      <c r="CC232" s="141"/>
      <c r="CD232" s="141"/>
      <c r="CE232" s="141"/>
      <c r="CF232" s="141"/>
      <c r="CG232" s="141"/>
      <c r="CH232" s="141"/>
      <c r="CI232" s="141"/>
      <c r="CJ232" s="141"/>
      <c r="CK232" s="141"/>
      <c r="CL232" s="141"/>
      <c r="CM232" s="141"/>
      <c r="CN232" s="141"/>
      <c r="CO232" s="141"/>
      <c r="CP232" s="141"/>
      <c r="CQ232" s="141"/>
      <c r="CR232" s="141"/>
      <c r="CS232" s="141"/>
      <c r="CT232" s="141"/>
      <c r="CU232" s="141"/>
      <c r="CV232" s="141"/>
      <c r="CW232" s="141"/>
      <c r="CX232" s="141"/>
      <c r="CY232" s="141"/>
      <c r="CZ232" s="141"/>
      <c r="DA232" s="141"/>
      <c r="DB232" s="141"/>
      <c r="DC232" s="141"/>
      <c r="DD232" s="141"/>
      <c r="DE232" s="141"/>
      <c r="DF232" s="141"/>
      <c r="DG232" s="141"/>
      <c r="DH232" s="141"/>
      <c r="DI232" s="141"/>
      <c r="DJ232" s="141"/>
      <c r="DK232" s="141"/>
      <c r="DL232" s="141"/>
      <c r="DM232" s="141"/>
      <c r="DN232" s="141"/>
      <c r="DO232" s="141"/>
      <c r="DP232" s="141"/>
      <c r="DQ232" s="141"/>
      <c r="DR232" s="141"/>
      <c r="DS232" s="141"/>
      <c r="DT232" s="141"/>
      <c r="DU232" s="141"/>
      <c r="DV232" s="141"/>
      <c r="DW232" s="141"/>
      <c r="DX232" s="141"/>
      <c r="DY232" s="141"/>
      <c r="DZ232" s="141"/>
      <c r="EA232" s="141"/>
      <c r="EB232" s="141"/>
      <c r="EC232" s="141"/>
      <c r="ED232" s="141"/>
      <c r="EE232" s="141"/>
      <c r="EF232" s="141"/>
      <c r="EG232" s="141"/>
      <c r="EH232" s="141"/>
      <c r="EI232" s="141"/>
      <c r="EJ232" s="141"/>
      <c r="EK232" s="141"/>
      <c r="EL232" s="141"/>
      <c r="EM232" s="141"/>
      <c r="EN232" s="141"/>
      <c r="EO232" s="141"/>
      <c r="EP232" s="141"/>
      <c r="EQ232" s="141"/>
      <c r="ER232" s="141"/>
      <c r="ES232" s="141"/>
      <c r="ET232" s="141"/>
      <c r="EU232" s="141"/>
      <c r="EV232" s="141"/>
      <c r="EW232" s="141"/>
      <c r="EX232" s="141"/>
      <c r="EY232" s="141"/>
      <c r="EZ232" s="141"/>
      <c r="FA232" s="141"/>
      <c r="FB232" s="141"/>
      <c r="FC232" s="141"/>
      <c r="FD232" s="141"/>
      <c r="FE232" s="141"/>
      <c r="FF232" s="141"/>
      <c r="FG232" s="141"/>
      <c r="FH232" s="141"/>
      <c r="FI232" s="141"/>
      <c r="FJ232" s="141"/>
      <c r="FK232" s="141"/>
      <c r="FL232" s="141"/>
      <c r="FM232" s="141"/>
      <c r="FN232" s="141"/>
      <c r="FO232" s="141"/>
      <c r="FP232" s="141"/>
      <c r="FQ232" s="141"/>
      <c r="FR232" s="141"/>
      <c r="FS232" s="141"/>
      <c r="FT232" s="141"/>
      <c r="FU232" s="141"/>
      <c r="FV232" s="141"/>
      <c r="FW232" s="141"/>
      <c r="FX232" s="141"/>
      <c r="FY232" s="141"/>
      <c r="FZ232" s="141"/>
      <c r="GA232" s="141"/>
      <c r="GB232" s="141"/>
      <c r="GC232" s="141"/>
      <c r="GD232" s="141"/>
      <c r="GE232" s="141"/>
      <c r="GF232" s="141"/>
      <c r="GG232" s="141"/>
      <c r="GH232" s="141"/>
      <c r="GI232" s="141"/>
      <c r="GJ232" s="141"/>
      <c r="GK232" s="141"/>
      <c r="GL232" s="141"/>
      <c r="GM232" s="141"/>
      <c r="GN232" s="141"/>
      <c r="GO232" s="141"/>
      <c r="GP232" s="141"/>
      <c r="GQ232" s="141"/>
      <c r="GR232" s="141"/>
      <c r="GS232" s="141"/>
      <c r="GT232" s="141"/>
      <c r="GU232" s="141"/>
      <c r="GV232" s="141"/>
      <c r="GW232" s="141"/>
      <c r="GX232" s="141"/>
      <c r="GY232" s="141"/>
      <c r="GZ232" s="141"/>
      <c r="HA232" s="141"/>
      <c r="HB232" s="141"/>
      <c r="HC232" s="141"/>
      <c r="HD232" s="141"/>
      <c r="HE232" s="141"/>
      <c r="HF232" s="141"/>
      <c r="HG232" s="141"/>
      <c r="HH232" s="141"/>
      <c r="HI232" s="141"/>
      <c r="HJ232" s="141"/>
      <c r="HK232" s="141"/>
      <c r="HL232" s="141"/>
      <c r="HM232" s="141"/>
      <c r="HN232" s="141"/>
      <c r="HO232" s="141"/>
      <c r="HP232" s="141"/>
      <c r="HQ232" s="141"/>
      <c r="HR232" s="141"/>
      <c r="HS232" s="141"/>
      <c r="HT232" s="141"/>
      <c r="HU232" s="141"/>
      <c r="HV232" s="141"/>
      <c r="HW232" s="141"/>
      <c r="HX232" s="141"/>
      <c r="HY232" s="141"/>
      <c r="HZ232" s="141"/>
      <c r="IA232" s="141"/>
      <c r="IB232" s="141"/>
      <c r="IC232" s="141"/>
      <c r="ID232" s="141"/>
      <c r="IE232" s="141"/>
      <c r="IF232" s="141"/>
      <c r="IG232" s="141"/>
      <c r="IH232" s="141"/>
      <c r="II232" s="141"/>
      <c r="IJ232" s="141"/>
      <c r="IK232" s="141"/>
      <c r="IL232" s="141"/>
      <c r="IM232" s="141"/>
      <c r="IN232" s="141"/>
      <c r="IO232" s="141"/>
      <c r="IP232" s="141"/>
      <c r="IQ232" s="141"/>
      <c r="IR232" s="141"/>
      <c r="IS232" s="141"/>
      <c r="IT232" s="141"/>
      <c r="IU232" s="141"/>
      <c r="IV232" s="141"/>
      <c r="IW232" s="141"/>
    </row>
    <row r="233" customFormat="false" ht="12.75" hidden="false" customHeight="false" outlineLevel="0" collapsed="false">
      <c r="A233" s="141"/>
      <c r="B233" s="155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141"/>
      <c r="BR233" s="141"/>
      <c r="BS233" s="141"/>
      <c r="BT233" s="141"/>
      <c r="BU233" s="141"/>
      <c r="BV233" s="141"/>
      <c r="BW233" s="141"/>
      <c r="BX233" s="141"/>
      <c r="BY233" s="141"/>
      <c r="BZ233" s="141"/>
      <c r="CA233" s="141"/>
      <c r="CB233" s="141"/>
      <c r="CC233" s="141"/>
      <c r="CD233" s="141"/>
      <c r="CE233" s="141"/>
      <c r="CF233" s="141"/>
      <c r="CG233" s="141"/>
      <c r="CH233" s="141"/>
      <c r="CI233" s="141"/>
      <c r="CJ233" s="141"/>
      <c r="CK233" s="141"/>
      <c r="CL233" s="141"/>
      <c r="CM233" s="141"/>
      <c r="CN233" s="141"/>
      <c r="CO233" s="141"/>
      <c r="CP233" s="141"/>
      <c r="CQ233" s="141"/>
      <c r="CR233" s="141"/>
      <c r="CS233" s="141"/>
      <c r="CT233" s="141"/>
      <c r="CU233" s="141"/>
      <c r="CV233" s="141"/>
      <c r="CW233" s="141"/>
      <c r="CX233" s="141"/>
      <c r="CY233" s="141"/>
      <c r="CZ233" s="141"/>
      <c r="DA233" s="141"/>
      <c r="DB233" s="141"/>
      <c r="DC233" s="141"/>
      <c r="DD233" s="141"/>
      <c r="DE233" s="141"/>
      <c r="DF233" s="141"/>
      <c r="DG233" s="141"/>
      <c r="DH233" s="141"/>
      <c r="DI233" s="141"/>
      <c r="DJ233" s="141"/>
      <c r="DK233" s="141"/>
      <c r="DL233" s="141"/>
      <c r="DM233" s="141"/>
      <c r="DN233" s="141"/>
      <c r="DO233" s="141"/>
      <c r="DP233" s="141"/>
      <c r="DQ233" s="141"/>
      <c r="DR233" s="141"/>
      <c r="DS233" s="141"/>
      <c r="DT233" s="141"/>
      <c r="DU233" s="141"/>
      <c r="DV233" s="141"/>
      <c r="DW233" s="141"/>
      <c r="DX233" s="141"/>
      <c r="DY233" s="141"/>
      <c r="DZ233" s="141"/>
      <c r="EA233" s="141"/>
      <c r="EB233" s="141"/>
      <c r="EC233" s="141"/>
      <c r="ED233" s="141"/>
      <c r="EE233" s="141"/>
      <c r="EF233" s="141"/>
      <c r="EG233" s="141"/>
      <c r="EH233" s="141"/>
      <c r="EI233" s="141"/>
      <c r="EJ233" s="141"/>
      <c r="EK233" s="141"/>
      <c r="EL233" s="141"/>
      <c r="EM233" s="141"/>
      <c r="EN233" s="141"/>
      <c r="EO233" s="141"/>
      <c r="EP233" s="141"/>
      <c r="EQ233" s="141"/>
      <c r="ER233" s="141"/>
      <c r="ES233" s="141"/>
      <c r="ET233" s="141"/>
      <c r="EU233" s="141"/>
      <c r="EV233" s="141"/>
      <c r="EW233" s="141"/>
      <c r="EX233" s="141"/>
      <c r="EY233" s="141"/>
      <c r="EZ233" s="141"/>
      <c r="FA233" s="141"/>
      <c r="FB233" s="141"/>
      <c r="FC233" s="141"/>
      <c r="FD233" s="141"/>
      <c r="FE233" s="141"/>
      <c r="FF233" s="141"/>
      <c r="FG233" s="141"/>
      <c r="FH233" s="141"/>
      <c r="FI233" s="141"/>
      <c r="FJ233" s="141"/>
      <c r="FK233" s="141"/>
      <c r="FL233" s="141"/>
      <c r="FM233" s="141"/>
      <c r="FN233" s="141"/>
      <c r="FO233" s="141"/>
      <c r="FP233" s="141"/>
      <c r="FQ233" s="141"/>
      <c r="FR233" s="141"/>
      <c r="FS233" s="141"/>
      <c r="FT233" s="141"/>
      <c r="FU233" s="141"/>
      <c r="FV233" s="141"/>
      <c r="FW233" s="141"/>
      <c r="FX233" s="141"/>
      <c r="FY233" s="141"/>
      <c r="FZ233" s="141"/>
      <c r="GA233" s="141"/>
      <c r="GB233" s="141"/>
      <c r="GC233" s="141"/>
      <c r="GD233" s="141"/>
      <c r="GE233" s="141"/>
      <c r="GF233" s="141"/>
      <c r="GG233" s="141"/>
      <c r="GH233" s="141"/>
      <c r="GI233" s="141"/>
      <c r="GJ233" s="141"/>
      <c r="GK233" s="141"/>
      <c r="GL233" s="141"/>
      <c r="GM233" s="141"/>
      <c r="GN233" s="141"/>
      <c r="GO233" s="141"/>
      <c r="GP233" s="141"/>
      <c r="GQ233" s="141"/>
      <c r="GR233" s="141"/>
      <c r="GS233" s="141"/>
      <c r="GT233" s="141"/>
      <c r="GU233" s="141"/>
      <c r="GV233" s="141"/>
      <c r="GW233" s="141"/>
      <c r="GX233" s="141"/>
      <c r="GY233" s="141"/>
      <c r="GZ233" s="141"/>
      <c r="HA233" s="141"/>
      <c r="HB233" s="141"/>
      <c r="HC233" s="141"/>
      <c r="HD233" s="141"/>
      <c r="HE233" s="141"/>
      <c r="HF233" s="141"/>
      <c r="HG233" s="141"/>
      <c r="HH233" s="141"/>
      <c r="HI233" s="141"/>
      <c r="HJ233" s="141"/>
      <c r="HK233" s="141"/>
      <c r="HL233" s="141"/>
      <c r="HM233" s="141"/>
      <c r="HN233" s="141"/>
      <c r="HO233" s="141"/>
      <c r="HP233" s="141"/>
      <c r="HQ233" s="141"/>
      <c r="HR233" s="141"/>
      <c r="HS233" s="141"/>
      <c r="HT233" s="141"/>
      <c r="HU233" s="141"/>
      <c r="HV233" s="141"/>
      <c r="HW233" s="141"/>
      <c r="HX233" s="141"/>
      <c r="HY233" s="141"/>
      <c r="HZ233" s="141"/>
      <c r="IA233" s="141"/>
      <c r="IB233" s="141"/>
      <c r="IC233" s="141"/>
      <c r="ID233" s="141"/>
      <c r="IE233" s="141"/>
      <c r="IF233" s="141"/>
      <c r="IG233" s="141"/>
      <c r="IH233" s="141"/>
      <c r="II233" s="141"/>
      <c r="IJ233" s="141"/>
      <c r="IK233" s="141"/>
      <c r="IL233" s="141"/>
      <c r="IM233" s="141"/>
      <c r="IN233" s="141"/>
      <c r="IO233" s="141"/>
      <c r="IP233" s="141"/>
      <c r="IQ233" s="141"/>
      <c r="IR233" s="141"/>
      <c r="IS233" s="141"/>
      <c r="IT233" s="141"/>
      <c r="IU233" s="141"/>
      <c r="IV233" s="141"/>
      <c r="IW233" s="141"/>
    </row>
    <row r="234" customFormat="false" ht="12.75" hidden="false" customHeight="false" outlineLevel="0" collapsed="false">
      <c r="A234" s="141"/>
      <c r="B234" s="155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  <c r="BX234" s="141"/>
      <c r="BY234" s="141"/>
      <c r="BZ234" s="141"/>
      <c r="CA234" s="141"/>
      <c r="CB234" s="141"/>
      <c r="CC234" s="141"/>
      <c r="CD234" s="141"/>
      <c r="CE234" s="141"/>
      <c r="CF234" s="141"/>
      <c r="CG234" s="141"/>
      <c r="CH234" s="141"/>
      <c r="CI234" s="141"/>
      <c r="CJ234" s="141"/>
      <c r="CK234" s="141"/>
      <c r="CL234" s="141"/>
      <c r="CM234" s="141"/>
      <c r="CN234" s="141"/>
      <c r="CO234" s="141"/>
      <c r="CP234" s="141"/>
      <c r="CQ234" s="141"/>
      <c r="CR234" s="141"/>
      <c r="CS234" s="141"/>
      <c r="CT234" s="141"/>
      <c r="CU234" s="141"/>
      <c r="CV234" s="141"/>
      <c r="CW234" s="141"/>
      <c r="CX234" s="141"/>
      <c r="CY234" s="141"/>
      <c r="CZ234" s="141"/>
      <c r="DA234" s="141"/>
      <c r="DB234" s="141"/>
      <c r="DC234" s="141"/>
      <c r="DD234" s="141"/>
      <c r="DE234" s="141"/>
      <c r="DF234" s="141"/>
      <c r="DG234" s="141"/>
      <c r="DH234" s="141"/>
      <c r="DI234" s="141"/>
      <c r="DJ234" s="141"/>
      <c r="DK234" s="141"/>
      <c r="DL234" s="141"/>
      <c r="DM234" s="141"/>
      <c r="DN234" s="141"/>
      <c r="DO234" s="141"/>
      <c r="DP234" s="141"/>
      <c r="DQ234" s="141"/>
      <c r="DR234" s="141"/>
      <c r="DS234" s="141"/>
      <c r="DT234" s="141"/>
      <c r="DU234" s="141"/>
      <c r="DV234" s="141"/>
      <c r="DW234" s="141"/>
      <c r="DX234" s="141"/>
      <c r="DY234" s="141"/>
      <c r="DZ234" s="141"/>
      <c r="EA234" s="141"/>
      <c r="EB234" s="141"/>
      <c r="EC234" s="141"/>
      <c r="ED234" s="141"/>
      <c r="EE234" s="141"/>
      <c r="EF234" s="141"/>
      <c r="EG234" s="141"/>
      <c r="EH234" s="141"/>
      <c r="EI234" s="141"/>
      <c r="EJ234" s="141"/>
      <c r="EK234" s="141"/>
      <c r="EL234" s="141"/>
      <c r="EM234" s="141"/>
      <c r="EN234" s="141"/>
      <c r="EO234" s="141"/>
      <c r="EP234" s="141"/>
      <c r="EQ234" s="141"/>
      <c r="ER234" s="141"/>
      <c r="ES234" s="141"/>
      <c r="ET234" s="141"/>
      <c r="EU234" s="141"/>
      <c r="EV234" s="141"/>
      <c r="EW234" s="141"/>
      <c r="EX234" s="141"/>
      <c r="EY234" s="141"/>
      <c r="EZ234" s="141"/>
      <c r="FA234" s="141"/>
      <c r="FB234" s="141"/>
      <c r="FC234" s="141"/>
      <c r="FD234" s="141"/>
      <c r="FE234" s="141"/>
      <c r="FF234" s="141"/>
      <c r="FG234" s="141"/>
      <c r="FH234" s="141"/>
      <c r="FI234" s="141"/>
      <c r="FJ234" s="141"/>
      <c r="FK234" s="141"/>
      <c r="FL234" s="141"/>
      <c r="FM234" s="141"/>
      <c r="FN234" s="141"/>
      <c r="FO234" s="141"/>
      <c r="FP234" s="141"/>
      <c r="FQ234" s="141"/>
      <c r="FR234" s="141"/>
      <c r="FS234" s="141"/>
      <c r="FT234" s="141"/>
      <c r="FU234" s="141"/>
      <c r="FV234" s="141"/>
      <c r="FW234" s="141"/>
      <c r="FX234" s="141"/>
      <c r="FY234" s="141"/>
      <c r="FZ234" s="141"/>
      <c r="GA234" s="141"/>
      <c r="GB234" s="141"/>
      <c r="GC234" s="141"/>
      <c r="GD234" s="141"/>
      <c r="GE234" s="141"/>
      <c r="GF234" s="141"/>
      <c r="GG234" s="141"/>
      <c r="GH234" s="141"/>
      <c r="GI234" s="141"/>
      <c r="GJ234" s="141"/>
      <c r="GK234" s="141"/>
      <c r="GL234" s="141"/>
      <c r="GM234" s="141"/>
      <c r="GN234" s="141"/>
      <c r="GO234" s="141"/>
      <c r="GP234" s="141"/>
      <c r="GQ234" s="141"/>
      <c r="GR234" s="141"/>
      <c r="GS234" s="141"/>
      <c r="GT234" s="141"/>
      <c r="GU234" s="141"/>
      <c r="GV234" s="141"/>
      <c r="GW234" s="141"/>
      <c r="GX234" s="141"/>
      <c r="GY234" s="141"/>
      <c r="GZ234" s="141"/>
      <c r="HA234" s="141"/>
      <c r="HB234" s="141"/>
      <c r="HC234" s="141"/>
      <c r="HD234" s="141"/>
      <c r="HE234" s="141"/>
      <c r="HF234" s="141"/>
      <c r="HG234" s="141"/>
      <c r="HH234" s="141"/>
      <c r="HI234" s="141"/>
      <c r="HJ234" s="141"/>
      <c r="HK234" s="141"/>
      <c r="HL234" s="141"/>
      <c r="HM234" s="141"/>
      <c r="HN234" s="141"/>
      <c r="HO234" s="141"/>
      <c r="HP234" s="141"/>
      <c r="HQ234" s="141"/>
      <c r="HR234" s="141"/>
      <c r="HS234" s="141"/>
      <c r="HT234" s="141"/>
      <c r="HU234" s="141"/>
      <c r="HV234" s="141"/>
      <c r="HW234" s="141"/>
      <c r="HX234" s="141"/>
      <c r="HY234" s="141"/>
      <c r="HZ234" s="141"/>
      <c r="IA234" s="141"/>
      <c r="IB234" s="141"/>
      <c r="IC234" s="141"/>
      <c r="ID234" s="141"/>
      <c r="IE234" s="141"/>
      <c r="IF234" s="141"/>
      <c r="IG234" s="141"/>
      <c r="IH234" s="141"/>
      <c r="II234" s="141"/>
      <c r="IJ234" s="141"/>
      <c r="IK234" s="141"/>
      <c r="IL234" s="141"/>
      <c r="IM234" s="141"/>
      <c r="IN234" s="141"/>
      <c r="IO234" s="141"/>
      <c r="IP234" s="141"/>
      <c r="IQ234" s="141"/>
      <c r="IR234" s="141"/>
      <c r="IS234" s="141"/>
      <c r="IT234" s="141"/>
      <c r="IU234" s="141"/>
      <c r="IV234" s="141"/>
      <c r="IW234" s="141"/>
    </row>
    <row r="235" customFormat="false" ht="12.75" hidden="false" customHeight="false" outlineLevel="0" collapsed="false">
      <c r="A235" s="141"/>
      <c r="B235" s="155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  <c r="BN235" s="141"/>
      <c r="BO235" s="141"/>
      <c r="BP235" s="141"/>
      <c r="BQ235" s="141"/>
      <c r="BR235" s="141"/>
      <c r="BS235" s="141"/>
      <c r="BT235" s="141"/>
      <c r="BU235" s="141"/>
      <c r="BV235" s="141"/>
      <c r="BW235" s="141"/>
      <c r="BX235" s="141"/>
      <c r="BY235" s="141"/>
      <c r="BZ235" s="141"/>
      <c r="CA235" s="141"/>
      <c r="CB235" s="141"/>
      <c r="CC235" s="141"/>
      <c r="CD235" s="141"/>
      <c r="CE235" s="141"/>
      <c r="CF235" s="141"/>
      <c r="CG235" s="141"/>
      <c r="CH235" s="141"/>
      <c r="CI235" s="141"/>
      <c r="CJ235" s="141"/>
      <c r="CK235" s="141"/>
      <c r="CL235" s="141"/>
      <c r="CM235" s="141"/>
      <c r="CN235" s="141"/>
      <c r="CO235" s="141"/>
      <c r="CP235" s="141"/>
      <c r="CQ235" s="141"/>
      <c r="CR235" s="141"/>
      <c r="CS235" s="141"/>
      <c r="CT235" s="141"/>
      <c r="CU235" s="141"/>
      <c r="CV235" s="141"/>
      <c r="CW235" s="141"/>
      <c r="CX235" s="141"/>
      <c r="CY235" s="141"/>
      <c r="CZ235" s="141"/>
      <c r="DA235" s="141"/>
      <c r="DB235" s="141"/>
      <c r="DC235" s="141"/>
      <c r="DD235" s="141"/>
      <c r="DE235" s="141"/>
      <c r="DF235" s="141"/>
      <c r="DG235" s="141"/>
      <c r="DH235" s="141"/>
      <c r="DI235" s="141"/>
      <c r="DJ235" s="141"/>
      <c r="DK235" s="141"/>
      <c r="DL235" s="141"/>
      <c r="DM235" s="141"/>
      <c r="DN235" s="141"/>
      <c r="DO235" s="141"/>
      <c r="DP235" s="141"/>
      <c r="DQ235" s="141"/>
      <c r="DR235" s="141"/>
      <c r="DS235" s="141"/>
      <c r="DT235" s="141"/>
      <c r="DU235" s="141"/>
      <c r="DV235" s="141"/>
      <c r="DW235" s="141"/>
      <c r="DX235" s="141"/>
      <c r="DY235" s="141"/>
      <c r="DZ235" s="141"/>
      <c r="EA235" s="141"/>
      <c r="EB235" s="141"/>
      <c r="EC235" s="141"/>
      <c r="ED235" s="141"/>
      <c r="EE235" s="141"/>
      <c r="EF235" s="141"/>
      <c r="EG235" s="141"/>
      <c r="EH235" s="141"/>
      <c r="EI235" s="141"/>
      <c r="EJ235" s="141"/>
      <c r="EK235" s="141"/>
      <c r="EL235" s="141"/>
      <c r="EM235" s="141"/>
      <c r="EN235" s="141"/>
      <c r="EO235" s="141"/>
      <c r="EP235" s="141"/>
      <c r="EQ235" s="141"/>
      <c r="ER235" s="141"/>
      <c r="ES235" s="141"/>
      <c r="ET235" s="141"/>
      <c r="EU235" s="141"/>
      <c r="EV235" s="141"/>
      <c r="EW235" s="141"/>
      <c r="EX235" s="141"/>
      <c r="EY235" s="141"/>
      <c r="EZ235" s="141"/>
      <c r="FA235" s="141"/>
      <c r="FB235" s="141"/>
      <c r="FC235" s="141"/>
      <c r="FD235" s="141"/>
      <c r="FE235" s="141"/>
      <c r="FF235" s="141"/>
      <c r="FG235" s="141"/>
      <c r="FH235" s="141"/>
      <c r="FI235" s="141"/>
      <c r="FJ235" s="141"/>
      <c r="FK235" s="141"/>
      <c r="FL235" s="141"/>
      <c r="FM235" s="141"/>
      <c r="FN235" s="141"/>
      <c r="FO235" s="141"/>
      <c r="FP235" s="141"/>
      <c r="FQ235" s="141"/>
      <c r="FR235" s="141"/>
      <c r="FS235" s="141"/>
      <c r="FT235" s="141"/>
      <c r="FU235" s="141"/>
      <c r="FV235" s="141"/>
      <c r="FW235" s="141"/>
      <c r="FX235" s="141"/>
      <c r="FY235" s="141"/>
      <c r="FZ235" s="141"/>
      <c r="GA235" s="141"/>
      <c r="GB235" s="141"/>
      <c r="GC235" s="141"/>
      <c r="GD235" s="141"/>
      <c r="GE235" s="141"/>
      <c r="GF235" s="141"/>
      <c r="GG235" s="141"/>
      <c r="GH235" s="141"/>
      <c r="GI235" s="141"/>
      <c r="GJ235" s="141"/>
      <c r="GK235" s="141"/>
      <c r="GL235" s="141"/>
      <c r="GM235" s="141"/>
      <c r="GN235" s="141"/>
      <c r="GO235" s="141"/>
      <c r="GP235" s="141"/>
      <c r="GQ235" s="141"/>
      <c r="GR235" s="141"/>
      <c r="GS235" s="141"/>
      <c r="GT235" s="141"/>
      <c r="GU235" s="141"/>
      <c r="GV235" s="141"/>
      <c r="GW235" s="141"/>
      <c r="GX235" s="141"/>
      <c r="GY235" s="141"/>
      <c r="GZ235" s="141"/>
      <c r="HA235" s="141"/>
      <c r="HB235" s="141"/>
      <c r="HC235" s="141"/>
      <c r="HD235" s="141"/>
      <c r="HE235" s="141"/>
      <c r="HF235" s="141"/>
      <c r="HG235" s="141"/>
      <c r="HH235" s="141"/>
      <c r="HI235" s="141"/>
      <c r="HJ235" s="141"/>
      <c r="HK235" s="141"/>
      <c r="HL235" s="141"/>
      <c r="HM235" s="141"/>
      <c r="HN235" s="141"/>
      <c r="HO235" s="141"/>
      <c r="HP235" s="141"/>
      <c r="HQ235" s="141"/>
      <c r="HR235" s="141"/>
      <c r="HS235" s="141"/>
      <c r="HT235" s="141"/>
      <c r="HU235" s="141"/>
      <c r="HV235" s="141"/>
      <c r="HW235" s="141"/>
      <c r="HX235" s="141"/>
      <c r="HY235" s="141"/>
      <c r="HZ235" s="141"/>
      <c r="IA235" s="141"/>
      <c r="IB235" s="141"/>
      <c r="IC235" s="141"/>
      <c r="ID235" s="141"/>
      <c r="IE235" s="141"/>
      <c r="IF235" s="141"/>
      <c r="IG235" s="141"/>
      <c r="IH235" s="141"/>
      <c r="II235" s="141"/>
      <c r="IJ235" s="141"/>
      <c r="IK235" s="141"/>
      <c r="IL235" s="141"/>
      <c r="IM235" s="141"/>
      <c r="IN235" s="141"/>
      <c r="IO235" s="141"/>
      <c r="IP235" s="141"/>
      <c r="IQ235" s="141"/>
      <c r="IR235" s="141"/>
      <c r="IS235" s="141"/>
      <c r="IT235" s="141"/>
      <c r="IU235" s="141"/>
      <c r="IV235" s="141"/>
      <c r="IW235" s="141"/>
    </row>
    <row r="236" customFormat="false" ht="12.75" hidden="false" customHeight="false" outlineLevel="0" collapsed="false">
      <c r="A236" s="141"/>
      <c r="B236" s="155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  <c r="BN236" s="141"/>
      <c r="BO236" s="141"/>
      <c r="BP236" s="141"/>
      <c r="BQ236" s="141"/>
      <c r="BR236" s="141"/>
      <c r="BS236" s="141"/>
      <c r="BT236" s="141"/>
      <c r="BU236" s="141"/>
      <c r="BV236" s="141"/>
      <c r="BW236" s="141"/>
      <c r="BX236" s="141"/>
      <c r="BY236" s="141"/>
      <c r="BZ236" s="141"/>
      <c r="CA236" s="141"/>
      <c r="CB236" s="141"/>
      <c r="CC236" s="141"/>
      <c r="CD236" s="141"/>
      <c r="CE236" s="141"/>
      <c r="CF236" s="141"/>
      <c r="CG236" s="141"/>
      <c r="CH236" s="141"/>
      <c r="CI236" s="141"/>
      <c r="CJ236" s="141"/>
      <c r="CK236" s="141"/>
      <c r="CL236" s="141"/>
      <c r="CM236" s="141"/>
      <c r="CN236" s="141"/>
      <c r="CO236" s="141"/>
      <c r="CP236" s="141"/>
      <c r="CQ236" s="141"/>
      <c r="CR236" s="141"/>
      <c r="CS236" s="141"/>
      <c r="CT236" s="141"/>
      <c r="CU236" s="141"/>
      <c r="CV236" s="141"/>
      <c r="CW236" s="141"/>
      <c r="CX236" s="141"/>
      <c r="CY236" s="141"/>
      <c r="CZ236" s="141"/>
      <c r="DA236" s="141"/>
      <c r="DB236" s="141"/>
      <c r="DC236" s="141"/>
      <c r="DD236" s="141"/>
      <c r="DE236" s="141"/>
      <c r="DF236" s="141"/>
      <c r="DG236" s="141"/>
      <c r="DH236" s="141"/>
      <c r="DI236" s="141"/>
      <c r="DJ236" s="141"/>
      <c r="DK236" s="141"/>
      <c r="DL236" s="141"/>
      <c r="DM236" s="141"/>
      <c r="DN236" s="141"/>
      <c r="DO236" s="141"/>
      <c r="DP236" s="141"/>
      <c r="DQ236" s="141"/>
      <c r="DR236" s="141"/>
      <c r="DS236" s="141"/>
      <c r="DT236" s="141"/>
      <c r="DU236" s="141"/>
      <c r="DV236" s="141"/>
      <c r="DW236" s="141"/>
      <c r="DX236" s="141"/>
      <c r="DY236" s="141"/>
      <c r="DZ236" s="141"/>
      <c r="EA236" s="141"/>
      <c r="EB236" s="141"/>
      <c r="EC236" s="141"/>
      <c r="ED236" s="141"/>
      <c r="EE236" s="141"/>
      <c r="EF236" s="141"/>
      <c r="EG236" s="141"/>
      <c r="EH236" s="141"/>
      <c r="EI236" s="141"/>
      <c r="EJ236" s="141"/>
      <c r="EK236" s="141"/>
      <c r="EL236" s="141"/>
      <c r="EM236" s="141"/>
      <c r="EN236" s="141"/>
      <c r="EO236" s="141"/>
      <c r="EP236" s="141"/>
      <c r="EQ236" s="141"/>
      <c r="ER236" s="141"/>
      <c r="ES236" s="141"/>
      <c r="ET236" s="141"/>
      <c r="EU236" s="141"/>
      <c r="EV236" s="141"/>
      <c r="EW236" s="141"/>
      <c r="EX236" s="141"/>
      <c r="EY236" s="141"/>
      <c r="EZ236" s="141"/>
      <c r="FA236" s="141"/>
      <c r="FB236" s="141"/>
      <c r="FC236" s="141"/>
      <c r="FD236" s="141"/>
      <c r="FE236" s="141"/>
      <c r="FF236" s="141"/>
      <c r="FG236" s="141"/>
      <c r="FH236" s="141"/>
      <c r="FI236" s="141"/>
      <c r="FJ236" s="141"/>
      <c r="FK236" s="141"/>
      <c r="FL236" s="141"/>
      <c r="FM236" s="141"/>
      <c r="FN236" s="141"/>
      <c r="FO236" s="141"/>
      <c r="FP236" s="141"/>
      <c r="FQ236" s="141"/>
      <c r="FR236" s="141"/>
      <c r="FS236" s="141"/>
      <c r="FT236" s="141"/>
      <c r="FU236" s="141"/>
      <c r="FV236" s="141"/>
      <c r="FW236" s="141"/>
      <c r="FX236" s="141"/>
      <c r="FY236" s="141"/>
      <c r="FZ236" s="141"/>
      <c r="GA236" s="141"/>
      <c r="GB236" s="141"/>
      <c r="GC236" s="141"/>
      <c r="GD236" s="141"/>
      <c r="GE236" s="141"/>
      <c r="GF236" s="141"/>
      <c r="GG236" s="141"/>
      <c r="GH236" s="141"/>
      <c r="GI236" s="141"/>
      <c r="GJ236" s="141"/>
      <c r="GK236" s="141"/>
      <c r="GL236" s="141"/>
      <c r="GM236" s="141"/>
      <c r="GN236" s="141"/>
      <c r="GO236" s="141"/>
      <c r="GP236" s="141"/>
      <c r="GQ236" s="141"/>
      <c r="GR236" s="141"/>
      <c r="GS236" s="141"/>
      <c r="GT236" s="141"/>
      <c r="GU236" s="141"/>
      <c r="GV236" s="141"/>
      <c r="GW236" s="141"/>
      <c r="GX236" s="141"/>
      <c r="GY236" s="141"/>
      <c r="GZ236" s="141"/>
      <c r="HA236" s="141"/>
      <c r="HB236" s="141"/>
      <c r="HC236" s="141"/>
      <c r="HD236" s="141"/>
      <c r="HE236" s="141"/>
      <c r="HF236" s="141"/>
      <c r="HG236" s="141"/>
      <c r="HH236" s="141"/>
      <c r="HI236" s="141"/>
      <c r="HJ236" s="141"/>
      <c r="HK236" s="141"/>
      <c r="HL236" s="141"/>
      <c r="HM236" s="141"/>
      <c r="HN236" s="141"/>
      <c r="HO236" s="141"/>
      <c r="HP236" s="141"/>
      <c r="HQ236" s="141"/>
      <c r="HR236" s="141"/>
      <c r="HS236" s="141"/>
      <c r="HT236" s="141"/>
      <c r="HU236" s="141"/>
      <c r="HV236" s="141"/>
      <c r="HW236" s="141"/>
      <c r="HX236" s="141"/>
      <c r="HY236" s="141"/>
      <c r="HZ236" s="141"/>
      <c r="IA236" s="141"/>
      <c r="IB236" s="141"/>
      <c r="IC236" s="141"/>
      <c r="ID236" s="141"/>
      <c r="IE236" s="141"/>
      <c r="IF236" s="141"/>
      <c r="IG236" s="141"/>
      <c r="IH236" s="141"/>
      <c r="II236" s="141"/>
      <c r="IJ236" s="141"/>
      <c r="IK236" s="141"/>
      <c r="IL236" s="141"/>
      <c r="IM236" s="141"/>
      <c r="IN236" s="141"/>
      <c r="IO236" s="141"/>
      <c r="IP236" s="141"/>
      <c r="IQ236" s="141"/>
      <c r="IR236" s="141"/>
      <c r="IS236" s="141"/>
      <c r="IT236" s="141"/>
      <c r="IU236" s="141"/>
      <c r="IV236" s="141"/>
      <c r="IW236" s="141"/>
    </row>
    <row r="237" customFormat="false" ht="12.75" hidden="false" customHeight="false" outlineLevel="0" collapsed="false">
      <c r="A237" s="141"/>
      <c r="B237" s="155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  <c r="BN237" s="141"/>
      <c r="BO237" s="141"/>
      <c r="BP237" s="141"/>
      <c r="BQ237" s="141"/>
      <c r="BR237" s="141"/>
      <c r="BS237" s="141"/>
      <c r="BT237" s="141"/>
      <c r="BU237" s="141"/>
      <c r="BV237" s="141"/>
      <c r="BW237" s="141"/>
      <c r="BX237" s="141"/>
      <c r="BY237" s="141"/>
      <c r="BZ237" s="141"/>
      <c r="CA237" s="141"/>
      <c r="CB237" s="141"/>
      <c r="CC237" s="141"/>
      <c r="CD237" s="141"/>
      <c r="CE237" s="141"/>
      <c r="CF237" s="141"/>
      <c r="CG237" s="141"/>
      <c r="CH237" s="141"/>
      <c r="CI237" s="141"/>
      <c r="CJ237" s="141"/>
      <c r="CK237" s="141"/>
      <c r="CL237" s="141"/>
      <c r="CM237" s="141"/>
      <c r="CN237" s="141"/>
      <c r="CO237" s="141"/>
      <c r="CP237" s="141"/>
      <c r="CQ237" s="141"/>
      <c r="CR237" s="141"/>
      <c r="CS237" s="141"/>
      <c r="CT237" s="141"/>
      <c r="CU237" s="141"/>
      <c r="CV237" s="141"/>
      <c r="CW237" s="141"/>
      <c r="CX237" s="141"/>
      <c r="CY237" s="141"/>
      <c r="CZ237" s="141"/>
      <c r="DA237" s="141"/>
      <c r="DB237" s="141"/>
      <c r="DC237" s="141"/>
      <c r="DD237" s="141"/>
      <c r="DE237" s="141"/>
      <c r="DF237" s="141"/>
      <c r="DG237" s="141"/>
      <c r="DH237" s="141"/>
      <c r="DI237" s="141"/>
      <c r="DJ237" s="141"/>
      <c r="DK237" s="141"/>
      <c r="DL237" s="141"/>
      <c r="DM237" s="141"/>
      <c r="DN237" s="141"/>
      <c r="DO237" s="141"/>
      <c r="DP237" s="141"/>
      <c r="DQ237" s="141"/>
      <c r="DR237" s="141"/>
      <c r="DS237" s="141"/>
      <c r="DT237" s="141"/>
      <c r="DU237" s="141"/>
      <c r="DV237" s="141"/>
      <c r="DW237" s="141"/>
      <c r="DX237" s="141"/>
      <c r="DY237" s="141"/>
      <c r="DZ237" s="141"/>
      <c r="EA237" s="141"/>
      <c r="EB237" s="141"/>
      <c r="EC237" s="141"/>
      <c r="ED237" s="141"/>
      <c r="EE237" s="141"/>
      <c r="EF237" s="141"/>
      <c r="EG237" s="141"/>
      <c r="EH237" s="141"/>
      <c r="EI237" s="141"/>
      <c r="EJ237" s="141"/>
      <c r="EK237" s="141"/>
      <c r="EL237" s="141"/>
      <c r="EM237" s="141"/>
      <c r="EN237" s="141"/>
      <c r="EO237" s="141"/>
      <c r="EP237" s="141"/>
      <c r="EQ237" s="141"/>
      <c r="ER237" s="141"/>
      <c r="ES237" s="141"/>
      <c r="ET237" s="141"/>
      <c r="EU237" s="141"/>
      <c r="EV237" s="141"/>
      <c r="EW237" s="141"/>
      <c r="EX237" s="141"/>
      <c r="EY237" s="141"/>
      <c r="EZ237" s="141"/>
      <c r="FA237" s="141"/>
      <c r="FB237" s="141"/>
      <c r="FC237" s="141"/>
      <c r="FD237" s="141"/>
      <c r="FE237" s="141"/>
      <c r="FF237" s="141"/>
      <c r="FG237" s="141"/>
      <c r="FH237" s="141"/>
      <c r="FI237" s="141"/>
      <c r="FJ237" s="141"/>
      <c r="FK237" s="141"/>
      <c r="FL237" s="141"/>
      <c r="FM237" s="141"/>
      <c r="FN237" s="141"/>
      <c r="FO237" s="141"/>
      <c r="FP237" s="141"/>
      <c r="FQ237" s="141"/>
      <c r="FR237" s="141"/>
      <c r="FS237" s="141"/>
      <c r="FT237" s="141"/>
      <c r="FU237" s="141"/>
      <c r="FV237" s="141"/>
      <c r="FW237" s="141"/>
      <c r="FX237" s="141"/>
      <c r="FY237" s="141"/>
      <c r="FZ237" s="141"/>
      <c r="GA237" s="141"/>
      <c r="GB237" s="141"/>
      <c r="GC237" s="141"/>
      <c r="GD237" s="141"/>
      <c r="GE237" s="141"/>
      <c r="GF237" s="141"/>
      <c r="GG237" s="141"/>
      <c r="GH237" s="141"/>
      <c r="GI237" s="141"/>
      <c r="GJ237" s="141"/>
      <c r="GK237" s="141"/>
      <c r="GL237" s="141"/>
      <c r="GM237" s="141"/>
      <c r="GN237" s="141"/>
      <c r="GO237" s="141"/>
      <c r="GP237" s="141"/>
      <c r="GQ237" s="141"/>
      <c r="GR237" s="141"/>
      <c r="GS237" s="141"/>
      <c r="GT237" s="141"/>
      <c r="GU237" s="141"/>
      <c r="GV237" s="141"/>
      <c r="GW237" s="141"/>
      <c r="GX237" s="141"/>
      <c r="GY237" s="141"/>
      <c r="GZ237" s="141"/>
      <c r="HA237" s="141"/>
      <c r="HB237" s="141"/>
      <c r="HC237" s="141"/>
      <c r="HD237" s="141"/>
      <c r="HE237" s="141"/>
      <c r="HF237" s="141"/>
      <c r="HG237" s="141"/>
      <c r="HH237" s="141"/>
      <c r="HI237" s="141"/>
      <c r="HJ237" s="141"/>
      <c r="HK237" s="141"/>
      <c r="HL237" s="141"/>
      <c r="HM237" s="141"/>
      <c r="HN237" s="141"/>
      <c r="HO237" s="141"/>
      <c r="HP237" s="141"/>
      <c r="HQ237" s="141"/>
      <c r="HR237" s="141"/>
      <c r="HS237" s="141"/>
      <c r="HT237" s="141"/>
      <c r="HU237" s="141"/>
      <c r="HV237" s="141"/>
      <c r="HW237" s="141"/>
      <c r="HX237" s="141"/>
      <c r="HY237" s="141"/>
      <c r="HZ237" s="141"/>
      <c r="IA237" s="141"/>
      <c r="IB237" s="141"/>
      <c r="IC237" s="141"/>
      <c r="ID237" s="141"/>
      <c r="IE237" s="141"/>
      <c r="IF237" s="141"/>
      <c r="IG237" s="141"/>
      <c r="IH237" s="141"/>
      <c r="II237" s="141"/>
      <c r="IJ237" s="141"/>
      <c r="IK237" s="141"/>
      <c r="IL237" s="141"/>
      <c r="IM237" s="141"/>
      <c r="IN237" s="141"/>
      <c r="IO237" s="141"/>
      <c r="IP237" s="141"/>
      <c r="IQ237" s="141"/>
      <c r="IR237" s="141"/>
      <c r="IS237" s="141"/>
      <c r="IT237" s="141"/>
      <c r="IU237" s="141"/>
      <c r="IV237" s="141"/>
      <c r="IW237" s="141"/>
    </row>
    <row r="238" customFormat="false" ht="12.75" hidden="false" customHeight="false" outlineLevel="0" collapsed="false">
      <c r="A238" s="141"/>
      <c r="B238" s="155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  <c r="BX238" s="141"/>
      <c r="BY238" s="141"/>
      <c r="BZ238" s="141"/>
      <c r="CA238" s="141"/>
      <c r="CB238" s="141"/>
      <c r="CC238" s="141"/>
      <c r="CD238" s="141"/>
      <c r="CE238" s="141"/>
      <c r="CF238" s="141"/>
      <c r="CG238" s="141"/>
      <c r="CH238" s="141"/>
      <c r="CI238" s="141"/>
      <c r="CJ238" s="141"/>
      <c r="CK238" s="141"/>
      <c r="CL238" s="141"/>
      <c r="CM238" s="141"/>
      <c r="CN238" s="141"/>
      <c r="CO238" s="141"/>
      <c r="CP238" s="141"/>
      <c r="CQ238" s="141"/>
      <c r="CR238" s="141"/>
      <c r="CS238" s="141"/>
      <c r="CT238" s="141"/>
      <c r="CU238" s="141"/>
      <c r="CV238" s="141"/>
      <c r="CW238" s="141"/>
      <c r="CX238" s="141"/>
      <c r="CY238" s="141"/>
      <c r="CZ238" s="141"/>
      <c r="DA238" s="141"/>
      <c r="DB238" s="141"/>
      <c r="DC238" s="141"/>
      <c r="DD238" s="141"/>
      <c r="DE238" s="141"/>
      <c r="DF238" s="141"/>
      <c r="DG238" s="141"/>
      <c r="DH238" s="141"/>
      <c r="DI238" s="141"/>
      <c r="DJ238" s="141"/>
      <c r="DK238" s="141"/>
      <c r="DL238" s="141"/>
      <c r="DM238" s="141"/>
      <c r="DN238" s="141"/>
      <c r="DO238" s="141"/>
      <c r="DP238" s="141"/>
      <c r="DQ238" s="141"/>
      <c r="DR238" s="141"/>
      <c r="DS238" s="141"/>
      <c r="DT238" s="141"/>
      <c r="DU238" s="141"/>
      <c r="DV238" s="141"/>
      <c r="DW238" s="141"/>
      <c r="DX238" s="141"/>
      <c r="DY238" s="141"/>
      <c r="DZ238" s="141"/>
      <c r="EA238" s="141"/>
      <c r="EB238" s="141"/>
      <c r="EC238" s="141"/>
      <c r="ED238" s="141"/>
      <c r="EE238" s="141"/>
      <c r="EF238" s="141"/>
      <c r="EG238" s="141"/>
      <c r="EH238" s="141"/>
      <c r="EI238" s="141"/>
      <c r="EJ238" s="141"/>
      <c r="EK238" s="141"/>
      <c r="EL238" s="141"/>
      <c r="EM238" s="141"/>
      <c r="EN238" s="141"/>
      <c r="EO238" s="141"/>
      <c r="EP238" s="141"/>
      <c r="EQ238" s="141"/>
      <c r="ER238" s="141"/>
      <c r="ES238" s="141"/>
      <c r="ET238" s="141"/>
      <c r="EU238" s="141"/>
      <c r="EV238" s="141"/>
      <c r="EW238" s="141"/>
      <c r="EX238" s="141"/>
      <c r="EY238" s="141"/>
      <c r="EZ238" s="141"/>
      <c r="FA238" s="141"/>
      <c r="FB238" s="141"/>
      <c r="FC238" s="141"/>
      <c r="FD238" s="141"/>
      <c r="FE238" s="141"/>
      <c r="FF238" s="141"/>
      <c r="FG238" s="141"/>
      <c r="FH238" s="141"/>
      <c r="FI238" s="141"/>
      <c r="FJ238" s="141"/>
      <c r="FK238" s="141"/>
      <c r="FL238" s="141"/>
      <c r="FM238" s="141"/>
      <c r="FN238" s="141"/>
      <c r="FO238" s="141"/>
      <c r="FP238" s="141"/>
      <c r="FQ238" s="141"/>
      <c r="FR238" s="141"/>
      <c r="FS238" s="141"/>
      <c r="FT238" s="141"/>
      <c r="FU238" s="141"/>
      <c r="FV238" s="141"/>
      <c r="FW238" s="141"/>
      <c r="FX238" s="141"/>
      <c r="FY238" s="141"/>
      <c r="FZ238" s="141"/>
      <c r="GA238" s="141"/>
      <c r="GB238" s="141"/>
      <c r="GC238" s="141"/>
      <c r="GD238" s="141"/>
      <c r="GE238" s="141"/>
      <c r="GF238" s="141"/>
      <c r="GG238" s="141"/>
      <c r="GH238" s="141"/>
      <c r="GI238" s="141"/>
      <c r="GJ238" s="141"/>
      <c r="GK238" s="141"/>
      <c r="GL238" s="141"/>
      <c r="GM238" s="141"/>
      <c r="GN238" s="141"/>
      <c r="GO238" s="141"/>
      <c r="GP238" s="141"/>
      <c r="GQ238" s="141"/>
      <c r="GR238" s="141"/>
      <c r="GS238" s="141"/>
      <c r="GT238" s="141"/>
      <c r="GU238" s="141"/>
      <c r="GV238" s="141"/>
      <c r="GW238" s="141"/>
      <c r="GX238" s="141"/>
      <c r="GY238" s="141"/>
      <c r="GZ238" s="141"/>
      <c r="HA238" s="141"/>
      <c r="HB238" s="141"/>
      <c r="HC238" s="141"/>
      <c r="HD238" s="141"/>
      <c r="HE238" s="141"/>
      <c r="HF238" s="141"/>
      <c r="HG238" s="141"/>
      <c r="HH238" s="141"/>
      <c r="HI238" s="141"/>
      <c r="HJ238" s="141"/>
      <c r="HK238" s="141"/>
      <c r="HL238" s="141"/>
      <c r="HM238" s="141"/>
      <c r="HN238" s="141"/>
      <c r="HO238" s="141"/>
      <c r="HP238" s="141"/>
      <c r="HQ238" s="141"/>
      <c r="HR238" s="141"/>
      <c r="HS238" s="141"/>
      <c r="HT238" s="141"/>
      <c r="HU238" s="141"/>
      <c r="HV238" s="141"/>
      <c r="HW238" s="141"/>
      <c r="HX238" s="141"/>
      <c r="HY238" s="141"/>
      <c r="HZ238" s="141"/>
      <c r="IA238" s="141"/>
      <c r="IB238" s="141"/>
      <c r="IC238" s="141"/>
      <c r="ID238" s="141"/>
      <c r="IE238" s="141"/>
      <c r="IF238" s="141"/>
      <c r="IG238" s="141"/>
      <c r="IH238" s="141"/>
      <c r="II238" s="141"/>
      <c r="IJ238" s="141"/>
      <c r="IK238" s="141"/>
      <c r="IL238" s="141"/>
      <c r="IM238" s="141"/>
      <c r="IN238" s="141"/>
      <c r="IO238" s="141"/>
      <c r="IP238" s="141"/>
      <c r="IQ238" s="141"/>
      <c r="IR238" s="141"/>
      <c r="IS238" s="141"/>
      <c r="IT238" s="141"/>
      <c r="IU238" s="141"/>
      <c r="IV238" s="141"/>
      <c r="IW238" s="141"/>
    </row>
    <row r="239" customFormat="false" ht="12.75" hidden="false" customHeight="false" outlineLevel="0" collapsed="false">
      <c r="A239" s="141"/>
      <c r="B239" s="155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141"/>
      <c r="BP239" s="141"/>
      <c r="BQ239" s="141"/>
      <c r="BR239" s="141"/>
      <c r="BS239" s="141"/>
      <c r="BT239" s="141"/>
      <c r="BU239" s="141"/>
      <c r="BV239" s="141"/>
      <c r="BW239" s="141"/>
      <c r="BX239" s="141"/>
      <c r="BY239" s="141"/>
      <c r="BZ239" s="141"/>
      <c r="CA239" s="141"/>
      <c r="CB239" s="141"/>
      <c r="CC239" s="141"/>
      <c r="CD239" s="141"/>
      <c r="CE239" s="141"/>
      <c r="CF239" s="141"/>
      <c r="CG239" s="141"/>
      <c r="CH239" s="141"/>
      <c r="CI239" s="141"/>
      <c r="CJ239" s="141"/>
      <c r="CK239" s="141"/>
      <c r="CL239" s="141"/>
      <c r="CM239" s="141"/>
      <c r="CN239" s="141"/>
      <c r="CO239" s="141"/>
      <c r="CP239" s="141"/>
      <c r="CQ239" s="141"/>
      <c r="CR239" s="141"/>
      <c r="CS239" s="141"/>
      <c r="CT239" s="141"/>
      <c r="CU239" s="141"/>
      <c r="CV239" s="141"/>
      <c r="CW239" s="141"/>
      <c r="CX239" s="141"/>
      <c r="CY239" s="141"/>
      <c r="CZ239" s="141"/>
      <c r="DA239" s="141"/>
      <c r="DB239" s="141"/>
      <c r="DC239" s="141"/>
      <c r="DD239" s="141"/>
      <c r="DE239" s="141"/>
      <c r="DF239" s="141"/>
      <c r="DG239" s="141"/>
      <c r="DH239" s="141"/>
      <c r="DI239" s="141"/>
      <c r="DJ239" s="141"/>
      <c r="DK239" s="141"/>
      <c r="DL239" s="141"/>
      <c r="DM239" s="141"/>
      <c r="DN239" s="141"/>
      <c r="DO239" s="141"/>
      <c r="DP239" s="141"/>
      <c r="DQ239" s="141"/>
      <c r="DR239" s="141"/>
      <c r="DS239" s="141"/>
      <c r="DT239" s="141"/>
      <c r="DU239" s="141"/>
      <c r="DV239" s="141"/>
      <c r="DW239" s="141"/>
      <c r="DX239" s="141"/>
      <c r="DY239" s="141"/>
      <c r="DZ239" s="141"/>
      <c r="EA239" s="141"/>
      <c r="EB239" s="141"/>
      <c r="EC239" s="141"/>
      <c r="ED239" s="141"/>
      <c r="EE239" s="141"/>
      <c r="EF239" s="141"/>
      <c r="EG239" s="141"/>
      <c r="EH239" s="141"/>
      <c r="EI239" s="141"/>
      <c r="EJ239" s="141"/>
      <c r="EK239" s="141"/>
      <c r="EL239" s="141"/>
      <c r="EM239" s="141"/>
      <c r="EN239" s="141"/>
      <c r="EO239" s="141"/>
      <c r="EP239" s="141"/>
      <c r="EQ239" s="141"/>
      <c r="ER239" s="141"/>
      <c r="ES239" s="141"/>
      <c r="ET239" s="141"/>
      <c r="EU239" s="141"/>
      <c r="EV239" s="141"/>
      <c r="EW239" s="141"/>
      <c r="EX239" s="141"/>
      <c r="EY239" s="141"/>
      <c r="EZ239" s="141"/>
      <c r="FA239" s="141"/>
      <c r="FB239" s="141"/>
      <c r="FC239" s="141"/>
      <c r="FD239" s="141"/>
      <c r="FE239" s="141"/>
      <c r="FF239" s="141"/>
      <c r="FG239" s="141"/>
      <c r="FH239" s="141"/>
      <c r="FI239" s="141"/>
      <c r="FJ239" s="141"/>
      <c r="FK239" s="141"/>
      <c r="FL239" s="141"/>
      <c r="FM239" s="141"/>
      <c r="FN239" s="141"/>
      <c r="FO239" s="141"/>
      <c r="FP239" s="141"/>
      <c r="FQ239" s="141"/>
      <c r="FR239" s="141"/>
      <c r="FS239" s="141"/>
      <c r="FT239" s="141"/>
      <c r="FU239" s="141"/>
      <c r="FV239" s="141"/>
      <c r="FW239" s="141"/>
      <c r="FX239" s="141"/>
      <c r="FY239" s="141"/>
      <c r="FZ239" s="141"/>
      <c r="GA239" s="141"/>
      <c r="GB239" s="141"/>
      <c r="GC239" s="141"/>
      <c r="GD239" s="141"/>
      <c r="GE239" s="141"/>
      <c r="GF239" s="141"/>
      <c r="GG239" s="141"/>
      <c r="GH239" s="141"/>
      <c r="GI239" s="141"/>
      <c r="GJ239" s="141"/>
      <c r="GK239" s="141"/>
      <c r="GL239" s="141"/>
      <c r="GM239" s="141"/>
      <c r="GN239" s="141"/>
      <c r="GO239" s="141"/>
      <c r="GP239" s="141"/>
      <c r="GQ239" s="141"/>
      <c r="GR239" s="141"/>
      <c r="GS239" s="141"/>
      <c r="GT239" s="141"/>
      <c r="GU239" s="141"/>
      <c r="GV239" s="141"/>
      <c r="GW239" s="141"/>
      <c r="GX239" s="141"/>
      <c r="GY239" s="141"/>
      <c r="GZ239" s="141"/>
      <c r="HA239" s="141"/>
      <c r="HB239" s="141"/>
      <c r="HC239" s="141"/>
      <c r="HD239" s="141"/>
      <c r="HE239" s="141"/>
      <c r="HF239" s="141"/>
      <c r="HG239" s="141"/>
      <c r="HH239" s="141"/>
      <c r="HI239" s="141"/>
      <c r="HJ239" s="141"/>
      <c r="HK239" s="141"/>
      <c r="HL239" s="141"/>
      <c r="HM239" s="141"/>
      <c r="HN239" s="141"/>
      <c r="HO239" s="141"/>
      <c r="HP239" s="141"/>
      <c r="HQ239" s="141"/>
      <c r="HR239" s="141"/>
      <c r="HS239" s="141"/>
      <c r="HT239" s="141"/>
      <c r="HU239" s="141"/>
      <c r="HV239" s="141"/>
      <c r="HW239" s="141"/>
      <c r="HX239" s="141"/>
      <c r="HY239" s="141"/>
      <c r="HZ239" s="141"/>
      <c r="IA239" s="141"/>
      <c r="IB239" s="141"/>
      <c r="IC239" s="141"/>
      <c r="ID239" s="141"/>
      <c r="IE239" s="141"/>
      <c r="IF239" s="141"/>
      <c r="IG239" s="141"/>
      <c r="IH239" s="141"/>
      <c r="II239" s="141"/>
      <c r="IJ239" s="141"/>
      <c r="IK239" s="141"/>
      <c r="IL239" s="141"/>
      <c r="IM239" s="141"/>
      <c r="IN239" s="141"/>
      <c r="IO239" s="141"/>
      <c r="IP239" s="141"/>
      <c r="IQ239" s="141"/>
      <c r="IR239" s="141"/>
      <c r="IS239" s="141"/>
      <c r="IT239" s="141"/>
      <c r="IU239" s="141"/>
      <c r="IV239" s="141"/>
      <c r="IW239" s="141"/>
    </row>
    <row r="240" customFormat="false" ht="12.75" hidden="false" customHeight="false" outlineLevel="0" collapsed="false">
      <c r="A240" s="141"/>
      <c r="B240" s="155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  <c r="BM240" s="141"/>
      <c r="BN240" s="141"/>
      <c r="BO240" s="141"/>
      <c r="BP240" s="141"/>
      <c r="BQ240" s="141"/>
      <c r="BR240" s="141"/>
      <c r="BS240" s="141"/>
      <c r="BT240" s="141"/>
      <c r="BU240" s="141"/>
      <c r="BV240" s="141"/>
      <c r="BW240" s="141"/>
      <c r="BX240" s="141"/>
      <c r="BY240" s="141"/>
      <c r="BZ240" s="141"/>
      <c r="CA240" s="141"/>
      <c r="CB240" s="141"/>
      <c r="CC240" s="141"/>
      <c r="CD240" s="141"/>
      <c r="CE240" s="141"/>
      <c r="CF240" s="141"/>
      <c r="CG240" s="141"/>
      <c r="CH240" s="141"/>
      <c r="CI240" s="141"/>
      <c r="CJ240" s="141"/>
      <c r="CK240" s="141"/>
      <c r="CL240" s="141"/>
      <c r="CM240" s="141"/>
      <c r="CN240" s="141"/>
      <c r="CO240" s="141"/>
      <c r="CP240" s="141"/>
      <c r="CQ240" s="141"/>
      <c r="CR240" s="141"/>
      <c r="CS240" s="141"/>
      <c r="CT240" s="141"/>
      <c r="CU240" s="141"/>
      <c r="CV240" s="141"/>
      <c r="CW240" s="141"/>
      <c r="CX240" s="141"/>
      <c r="CY240" s="141"/>
      <c r="CZ240" s="141"/>
      <c r="DA240" s="141"/>
      <c r="DB240" s="141"/>
      <c r="DC240" s="141"/>
      <c r="DD240" s="141"/>
      <c r="DE240" s="141"/>
      <c r="DF240" s="141"/>
      <c r="DG240" s="141"/>
      <c r="DH240" s="141"/>
      <c r="DI240" s="141"/>
      <c r="DJ240" s="141"/>
      <c r="DK240" s="141"/>
      <c r="DL240" s="141"/>
      <c r="DM240" s="141"/>
      <c r="DN240" s="141"/>
      <c r="DO240" s="141"/>
      <c r="DP240" s="141"/>
      <c r="DQ240" s="141"/>
      <c r="DR240" s="141"/>
      <c r="DS240" s="141"/>
      <c r="DT240" s="141"/>
      <c r="DU240" s="141"/>
      <c r="DV240" s="141"/>
      <c r="DW240" s="141"/>
      <c r="DX240" s="141"/>
      <c r="DY240" s="141"/>
      <c r="DZ240" s="141"/>
      <c r="EA240" s="141"/>
      <c r="EB240" s="141"/>
      <c r="EC240" s="141"/>
      <c r="ED240" s="141"/>
      <c r="EE240" s="141"/>
      <c r="EF240" s="141"/>
      <c r="EG240" s="141"/>
      <c r="EH240" s="141"/>
      <c r="EI240" s="141"/>
      <c r="EJ240" s="141"/>
      <c r="EK240" s="141"/>
      <c r="EL240" s="141"/>
      <c r="EM240" s="141"/>
      <c r="EN240" s="141"/>
      <c r="EO240" s="141"/>
      <c r="EP240" s="141"/>
      <c r="EQ240" s="141"/>
      <c r="ER240" s="141"/>
      <c r="ES240" s="141"/>
      <c r="ET240" s="141"/>
      <c r="EU240" s="141"/>
      <c r="EV240" s="141"/>
      <c r="EW240" s="141"/>
      <c r="EX240" s="141"/>
      <c r="EY240" s="141"/>
      <c r="EZ240" s="141"/>
      <c r="FA240" s="141"/>
      <c r="FB240" s="141"/>
      <c r="FC240" s="141"/>
      <c r="FD240" s="141"/>
      <c r="FE240" s="141"/>
      <c r="FF240" s="141"/>
      <c r="FG240" s="141"/>
      <c r="FH240" s="141"/>
      <c r="FI240" s="141"/>
      <c r="FJ240" s="141"/>
      <c r="FK240" s="141"/>
      <c r="FL240" s="141"/>
      <c r="FM240" s="141"/>
      <c r="FN240" s="141"/>
      <c r="FO240" s="141"/>
      <c r="FP240" s="141"/>
      <c r="FQ240" s="141"/>
      <c r="FR240" s="141"/>
      <c r="FS240" s="141"/>
      <c r="FT240" s="141"/>
      <c r="FU240" s="141"/>
      <c r="FV240" s="141"/>
      <c r="FW240" s="141"/>
      <c r="FX240" s="141"/>
      <c r="FY240" s="141"/>
      <c r="FZ240" s="141"/>
      <c r="GA240" s="141"/>
      <c r="GB240" s="141"/>
      <c r="GC240" s="141"/>
      <c r="GD240" s="141"/>
      <c r="GE240" s="141"/>
      <c r="GF240" s="141"/>
      <c r="GG240" s="141"/>
      <c r="GH240" s="141"/>
      <c r="GI240" s="141"/>
      <c r="GJ240" s="141"/>
      <c r="GK240" s="141"/>
      <c r="GL240" s="141"/>
      <c r="GM240" s="141"/>
      <c r="GN240" s="141"/>
      <c r="GO240" s="141"/>
      <c r="GP240" s="141"/>
      <c r="GQ240" s="141"/>
      <c r="GR240" s="141"/>
      <c r="GS240" s="141"/>
      <c r="GT240" s="141"/>
      <c r="GU240" s="141"/>
      <c r="GV240" s="141"/>
      <c r="GW240" s="141"/>
      <c r="GX240" s="141"/>
      <c r="GY240" s="141"/>
      <c r="GZ240" s="141"/>
      <c r="HA240" s="141"/>
      <c r="HB240" s="141"/>
      <c r="HC240" s="141"/>
      <c r="HD240" s="141"/>
      <c r="HE240" s="141"/>
      <c r="HF240" s="141"/>
      <c r="HG240" s="141"/>
      <c r="HH240" s="141"/>
      <c r="HI240" s="141"/>
      <c r="HJ240" s="141"/>
      <c r="HK240" s="141"/>
      <c r="HL240" s="141"/>
      <c r="HM240" s="141"/>
      <c r="HN240" s="141"/>
      <c r="HO240" s="141"/>
      <c r="HP240" s="141"/>
      <c r="HQ240" s="141"/>
      <c r="HR240" s="141"/>
      <c r="HS240" s="141"/>
      <c r="HT240" s="141"/>
      <c r="HU240" s="141"/>
      <c r="HV240" s="141"/>
      <c r="HW240" s="141"/>
      <c r="HX240" s="141"/>
      <c r="HY240" s="141"/>
      <c r="HZ240" s="141"/>
      <c r="IA240" s="141"/>
      <c r="IB240" s="141"/>
      <c r="IC240" s="141"/>
      <c r="ID240" s="141"/>
      <c r="IE240" s="141"/>
      <c r="IF240" s="141"/>
      <c r="IG240" s="141"/>
      <c r="IH240" s="141"/>
      <c r="II240" s="141"/>
      <c r="IJ240" s="141"/>
      <c r="IK240" s="141"/>
      <c r="IL240" s="141"/>
      <c r="IM240" s="141"/>
      <c r="IN240" s="141"/>
      <c r="IO240" s="141"/>
      <c r="IP240" s="141"/>
      <c r="IQ240" s="141"/>
      <c r="IR240" s="141"/>
      <c r="IS240" s="141"/>
      <c r="IT240" s="141"/>
      <c r="IU240" s="141"/>
      <c r="IV240" s="141"/>
      <c r="IW240" s="141"/>
    </row>
    <row r="241" customFormat="false" ht="12.75" hidden="false" customHeight="false" outlineLevel="0" collapsed="false">
      <c r="A241" s="141"/>
      <c r="B241" s="155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  <c r="BN241" s="141"/>
      <c r="BO241" s="141"/>
      <c r="BP241" s="141"/>
      <c r="BQ241" s="141"/>
      <c r="BR241" s="141"/>
      <c r="BS241" s="141"/>
      <c r="BT241" s="141"/>
      <c r="BU241" s="141"/>
      <c r="BV241" s="141"/>
      <c r="BW241" s="141"/>
      <c r="BX241" s="141"/>
      <c r="BY241" s="141"/>
      <c r="BZ241" s="141"/>
      <c r="CA241" s="141"/>
      <c r="CB241" s="141"/>
      <c r="CC241" s="141"/>
      <c r="CD241" s="141"/>
      <c r="CE241" s="141"/>
      <c r="CF241" s="141"/>
      <c r="CG241" s="141"/>
      <c r="CH241" s="141"/>
      <c r="CI241" s="141"/>
      <c r="CJ241" s="141"/>
      <c r="CK241" s="141"/>
      <c r="CL241" s="141"/>
      <c r="CM241" s="141"/>
      <c r="CN241" s="141"/>
      <c r="CO241" s="141"/>
      <c r="CP241" s="141"/>
      <c r="CQ241" s="141"/>
      <c r="CR241" s="141"/>
      <c r="CS241" s="141"/>
      <c r="CT241" s="141"/>
      <c r="CU241" s="141"/>
      <c r="CV241" s="141"/>
      <c r="CW241" s="141"/>
      <c r="CX241" s="141"/>
      <c r="CY241" s="141"/>
      <c r="CZ241" s="141"/>
      <c r="DA241" s="141"/>
      <c r="DB241" s="141"/>
      <c r="DC241" s="141"/>
      <c r="DD241" s="141"/>
      <c r="DE241" s="141"/>
      <c r="DF241" s="141"/>
      <c r="DG241" s="141"/>
      <c r="DH241" s="141"/>
      <c r="DI241" s="141"/>
      <c r="DJ241" s="141"/>
      <c r="DK241" s="141"/>
      <c r="DL241" s="141"/>
      <c r="DM241" s="141"/>
      <c r="DN241" s="141"/>
      <c r="DO241" s="141"/>
      <c r="DP241" s="141"/>
      <c r="DQ241" s="141"/>
      <c r="DR241" s="141"/>
      <c r="DS241" s="141"/>
      <c r="DT241" s="141"/>
      <c r="DU241" s="141"/>
      <c r="DV241" s="141"/>
      <c r="DW241" s="141"/>
      <c r="DX241" s="141"/>
      <c r="DY241" s="141"/>
      <c r="DZ241" s="141"/>
      <c r="EA241" s="141"/>
      <c r="EB241" s="141"/>
      <c r="EC241" s="141"/>
      <c r="ED241" s="141"/>
      <c r="EE241" s="141"/>
      <c r="EF241" s="141"/>
      <c r="EG241" s="141"/>
      <c r="EH241" s="141"/>
      <c r="EI241" s="141"/>
      <c r="EJ241" s="141"/>
      <c r="EK241" s="141"/>
      <c r="EL241" s="141"/>
      <c r="EM241" s="141"/>
      <c r="EN241" s="141"/>
      <c r="EO241" s="141"/>
      <c r="EP241" s="141"/>
      <c r="EQ241" s="141"/>
      <c r="ER241" s="141"/>
      <c r="ES241" s="141"/>
      <c r="ET241" s="141"/>
      <c r="EU241" s="141"/>
      <c r="EV241" s="141"/>
      <c r="EW241" s="141"/>
      <c r="EX241" s="141"/>
      <c r="EY241" s="141"/>
      <c r="EZ241" s="141"/>
      <c r="FA241" s="141"/>
      <c r="FB241" s="141"/>
      <c r="FC241" s="141"/>
      <c r="FD241" s="141"/>
      <c r="FE241" s="141"/>
      <c r="FF241" s="141"/>
      <c r="FG241" s="141"/>
      <c r="FH241" s="141"/>
      <c r="FI241" s="141"/>
      <c r="FJ241" s="141"/>
      <c r="FK241" s="141"/>
      <c r="FL241" s="141"/>
      <c r="FM241" s="141"/>
      <c r="FN241" s="141"/>
      <c r="FO241" s="141"/>
      <c r="FP241" s="141"/>
      <c r="FQ241" s="141"/>
      <c r="FR241" s="141"/>
      <c r="FS241" s="141"/>
      <c r="FT241" s="141"/>
      <c r="FU241" s="141"/>
      <c r="FV241" s="141"/>
      <c r="FW241" s="141"/>
      <c r="FX241" s="141"/>
      <c r="FY241" s="141"/>
      <c r="FZ241" s="141"/>
      <c r="GA241" s="141"/>
      <c r="GB241" s="141"/>
      <c r="GC241" s="141"/>
      <c r="GD241" s="141"/>
      <c r="GE241" s="141"/>
      <c r="GF241" s="141"/>
      <c r="GG241" s="141"/>
      <c r="GH241" s="141"/>
      <c r="GI241" s="141"/>
      <c r="GJ241" s="141"/>
      <c r="GK241" s="141"/>
      <c r="GL241" s="141"/>
      <c r="GM241" s="141"/>
      <c r="GN241" s="141"/>
      <c r="GO241" s="141"/>
      <c r="GP241" s="141"/>
      <c r="GQ241" s="141"/>
      <c r="GR241" s="141"/>
      <c r="GS241" s="141"/>
      <c r="GT241" s="141"/>
      <c r="GU241" s="141"/>
      <c r="GV241" s="141"/>
      <c r="GW241" s="141"/>
      <c r="GX241" s="141"/>
      <c r="GY241" s="141"/>
      <c r="GZ241" s="141"/>
      <c r="HA241" s="141"/>
      <c r="HB241" s="141"/>
      <c r="HC241" s="141"/>
      <c r="HD241" s="141"/>
      <c r="HE241" s="141"/>
      <c r="HF241" s="141"/>
      <c r="HG241" s="141"/>
      <c r="HH241" s="141"/>
      <c r="HI241" s="141"/>
      <c r="HJ241" s="141"/>
      <c r="HK241" s="141"/>
      <c r="HL241" s="141"/>
      <c r="HM241" s="141"/>
      <c r="HN241" s="141"/>
      <c r="HO241" s="141"/>
      <c r="HP241" s="141"/>
      <c r="HQ241" s="141"/>
      <c r="HR241" s="141"/>
      <c r="HS241" s="141"/>
      <c r="HT241" s="141"/>
      <c r="HU241" s="141"/>
      <c r="HV241" s="141"/>
      <c r="HW241" s="141"/>
      <c r="HX241" s="141"/>
      <c r="HY241" s="141"/>
      <c r="HZ241" s="141"/>
      <c r="IA241" s="141"/>
      <c r="IB241" s="141"/>
      <c r="IC241" s="141"/>
      <c r="ID241" s="141"/>
      <c r="IE241" s="141"/>
      <c r="IF241" s="141"/>
      <c r="IG241" s="141"/>
      <c r="IH241" s="141"/>
      <c r="II241" s="141"/>
      <c r="IJ241" s="141"/>
      <c r="IK241" s="141"/>
      <c r="IL241" s="141"/>
      <c r="IM241" s="141"/>
      <c r="IN241" s="141"/>
      <c r="IO241" s="141"/>
      <c r="IP241" s="141"/>
      <c r="IQ241" s="141"/>
      <c r="IR241" s="141"/>
      <c r="IS241" s="141"/>
      <c r="IT241" s="141"/>
      <c r="IU241" s="141"/>
      <c r="IV241" s="141"/>
      <c r="IW241" s="141"/>
    </row>
    <row r="242" customFormat="false" ht="12.75" hidden="false" customHeight="false" outlineLevel="0" collapsed="false">
      <c r="A242" s="141"/>
      <c r="B242" s="155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  <c r="BN242" s="141"/>
      <c r="BO242" s="141"/>
      <c r="BP242" s="141"/>
      <c r="BQ242" s="141"/>
      <c r="BR242" s="141"/>
      <c r="BS242" s="141"/>
      <c r="BT242" s="141"/>
      <c r="BU242" s="141"/>
      <c r="BV242" s="141"/>
      <c r="BW242" s="141"/>
      <c r="BX242" s="141"/>
      <c r="BY242" s="141"/>
      <c r="BZ242" s="141"/>
      <c r="CA242" s="141"/>
      <c r="CB242" s="141"/>
      <c r="CC242" s="141"/>
      <c r="CD242" s="141"/>
      <c r="CE242" s="141"/>
      <c r="CF242" s="141"/>
      <c r="CG242" s="141"/>
      <c r="CH242" s="141"/>
      <c r="CI242" s="141"/>
      <c r="CJ242" s="141"/>
      <c r="CK242" s="141"/>
      <c r="CL242" s="141"/>
      <c r="CM242" s="141"/>
      <c r="CN242" s="141"/>
      <c r="CO242" s="141"/>
      <c r="CP242" s="141"/>
      <c r="CQ242" s="141"/>
      <c r="CR242" s="141"/>
      <c r="CS242" s="141"/>
      <c r="CT242" s="141"/>
      <c r="CU242" s="141"/>
      <c r="CV242" s="141"/>
      <c r="CW242" s="141"/>
      <c r="CX242" s="141"/>
      <c r="CY242" s="141"/>
      <c r="CZ242" s="141"/>
      <c r="DA242" s="141"/>
      <c r="DB242" s="141"/>
      <c r="DC242" s="141"/>
      <c r="DD242" s="141"/>
      <c r="DE242" s="141"/>
      <c r="DF242" s="141"/>
      <c r="DG242" s="141"/>
      <c r="DH242" s="141"/>
      <c r="DI242" s="141"/>
      <c r="DJ242" s="141"/>
      <c r="DK242" s="141"/>
      <c r="DL242" s="141"/>
      <c r="DM242" s="141"/>
      <c r="DN242" s="141"/>
      <c r="DO242" s="141"/>
      <c r="DP242" s="141"/>
      <c r="DQ242" s="141"/>
      <c r="DR242" s="141"/>
      <c r="DS242" s="141"/>
      <c r="DT242" s="141"/>
      <c r="DU242" s="141"/>
      <c r="DV242" s="141"/>
      <c r="DW242" s="141"/>
      <c r="DX242" s="141"/>
      <c r="DY242" s="141"/>
      <c r="DZ242" s="141"/>
      <c r="EA242" s="141"/>
      <c r="EB242" s="141"/>
      <c r="EC242" s="141"/>
      <c r="ED242" s="141"/>
      <c r="EE242" s="141"/>
      <c r="EF242" s="141"/>
      <c r="EG242" s="141"/>
      <c r="EH242" s="141"/>
      <c r="EI242" s="141"/>
      <c r="EJ242" s="141"/>
      <c r="EK242" s="141"/>
      <c r="EL242" s="141"/>
      <c r="EM242" s="141"/>
      <c r="EN242" s="141"/>
      <c r="EO242" s="141"/>
      <c r="EP242" s="141"/>
      <c r="EQ242" s="141"/>
      <c r="ER242" s="141"/>
      <c r="ES242" s="141"/>
      <c r="ET242" s="141"/>
      <c r="EU242" s="141"/>
      <c r="EV242" s="141"/>
      <c r="EW242" s="141"/>
      <c r="EX242" s="141"/>
      <c r="EY242" s="141"/>
      <c r="EZ242" s="141"/>
      <c r="FA242" s="141"/>
      <c r="FB242" s="141"/>
      <c r="FC242" s="141"/>
      <c r="FD242" s="141"/>
      <c r="FE242" s="141"/>
      <c r="FF242" s="141"/>
      <c r="FG242" s="141"/>
      <c r="FH242" s="141"/>
      <c r="FI242" s="141"/>
      <c r="FJ242" s="141"/>
      <c r="FK242" s="141"/>
      <c r="FL242" s="141"/>
      <c r="FM242" s="141"/>
      <c r="FN242" s="141"/>
      <c r="FO242" s="141"/>
      <c r="FP242" s="141"/>
      <c r="FQ242" s="141"/>
      <c r="FR242" s="141"/>
      <c r="FS242" s="141"/>
      <c r="FT242" s="141"/>
      <c r="FU242" s="141"/>
      <c r="FV242" s="141"/>
      <c r="FW242" s="141"/>
      <c r="FX242" s="141"/>
      <c r="FY242" s="141"/>
      <c r="FZ242" s="141"/>
      <c r="GA242" s="141"/>
      <c r="GB242" s="141"/>
      <c r="GC242" s="141"/>
      <c r="GD242" s="141"/>
      <c r="GE242" s="141"/>
      <c r="GF242" s="141"/>
      <c r="GG242" s="141"/>
      <c r="GH242" s="141"/>
      <c r="GI242" s="141"/>
      <c r="GJ242" s="141"/>
      <c r="GK242" s="141"/>
      <c r="GL242" s="141"/>
      <c r="GM242" s="141"/>
      <c r="GN242" s="141"/>
      <c r="GO242" s="141"/>
      <c r="GP242" s="141"/>
      <c r="GQ242" s="141"/>
      <c r="GR242" s="141"/>
      <c r="GS242" s="141"/>
      <c r="GT242" s="141"/>
      <c r="GU242" s="141"/>
      <c r="GV242" s="141"/>
      <c r="GW242" s="141"/>
      <c r="GX242" s="141"/>
      <c r="GY242" s="141"/>
      <c r="GZ242" s="141"/>
      <c r="HA242" s="141"/>
      <c r="HB242" s="141"/>
      <c r="HC242" s="141"/>
      <c r="HD242" s="141"/>
      <c r="HE242" s="141"/>
      <c r="HF242" s="141"/>
      <c r="HG242" s="141"/>
      <c r="HH242" s="141"/>
      <c r="HI242" s="141"/>
      <c r="HJ242" s="141"/>
      <c r="HK242" s="141"/>
      <c r="HL242" s="141"/>
      <c r="HM242" s="141"/>
      <c r="HN242" s="141"/>
      <c r="HO242" s="141"/>
      <c r="HP242" s="141"/>
      <c r="HQ242" s="141"/>
      <c r="HR242" s="141"/>
      <c r="HS242" s="141"/>
      <c r="HT242" s="141"/>
      <c r="HU242" s="141"/>
      <c r="HV242" s="141"/>
      <c r="HW242" s="141"/>
      <c r="HX242" s="141"/>
      <c r="HY242" s="141"/>
      <c r="HZ242" s="141"/>
      <c r="IA242" s="141"/>
      <c r="IB242" s="141"/>
      <c r="IC242" s="141"/>
      <c r="ID242" s="141"/>
      <c r="IE242" s="141"/>
      <c r="IF242" s="141"/>
      <c r="IG242" s="141"/>
      <c r="IH242" s="141"/>
      <c r="II242" s="141"/>
      <c r="IJ242" s="141"/>
      <c r="IK242" s="141"/>
      <c r="IL242" s="141"/>
      <c r="IM242" s="141"/>
      <c r="IN242" s="141"/>
      <c r="IO242" s="141"/>
      <c r="IP242" s="141"/>
      <c r="IQ242" s="141"/>
      <c r="IR242" s="141"/>
      <c r="IS242" s="141"/>
      <c r="IT242" s="141"/>
      <c r="IU242" s="141"/>
      <c r="IV242" s="141"/>
      <c r="IW242" s="141"/>
    </row>
    <row r="243" customFormat="false" ht="12.75" hidden="false" customHeight="false" outlineLevel="0" collapsed="false">
      <c r="A243" s="141"/>
      <c r="B243" s="155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141"/>
      <c r="BP243" s="141"/>
      <c r="BQ243" s="141"/>
      <c r="BR243" s="141"/>
      <c r="BS243" s="141"/>
      <c r="BT243" s="141"/>
      <c r="BU243" s="141"/>
      <c r="BV243" s="141"/>
      <c r="BW243" s="141"/>
      <c r="BX243" s="141"/>
      <c r="BY243" s="141"/>
      <c r="BZ243" s="141"/>
      <c r="CA243" s="141"/>
      <c r="CB243" s="141"/>
      <c r="CC243" s="141"/>
      <c r="CD243" s="141"/>
      <c r="CE243" s="141"/>
      <c r="CF243" s="141"/>
      <c r="CG243" s="141"/>
      <c r="CH243" s="141"/>
      <c r="CI243" s="141"/>
      <c r="CJ243" s="141"/>
      <c r="CK243" s="141"/>
      <c r="CL243" s="141"/>
      <c r="CM243" s="141"/>
      <c r="CN243" s="141"/>
      <c r="CO243" s="141"/>
      <c r="CP243" s="141"/>
      <c r="CQ243" s="141"/>
      <c r="CR243" s="141"/>
      <c r="CS243" s="141"/>
      <c r="CT243" s="141"/>
      <c r="CU243" s="141"/>
      <c r="CV243" s="141"/>
      <c r="CW243" s="141"/>
      <c r="CX243" s="141"/>
      <c r="CY243" s="141"/>
      <c r="CZ243" s="141"/>
      <c r="DA243" s="141"/>
      <c r="DB243" s="141"/>
      <c r="DC243" s="141"/>
      <c r="DD243" s="141"/>
      <c r="DE243" s="141"/>
      <c r="DF243" s="141"/>
      <c r="DG243" s="141"/>
      <c r="DH243" s="141"/>
      <c r="DI243" s="141"/>
      <c r="DJ243" s="141"/>
      <c r="DK243" s="141"/>
      <c r="DL243" s="141"/>
      <c r="DM243" s="141"/>
      <c r="DN243" s="141"/>
      <c r="DO243" s="141"/>
      <c r="DP243" s="141"/>
      <c r="DQ243" s="141"/>
      <c r="DR243" s="141"/>
      <c r="DS243" s="141"/>
      <c r="DT243" s="141"/>
      <c r="DU243" s="141"/>
      <c r="DV243" s="141"/>
      <c r="DW243" s="141"/>
      <c r="DX243" s="141"/>
      <c r="DY243" s="141"/>
      <c r="DZ243" s="141"/>
      <c r="EA243" s="141"/>
      <c r="EB243" s="141"/>
      <c r="EC243" s="141"/>
      <c r="ED243" s="141"/>
      <c r="EE243" s="141"/>
      <c r="EF243" s="141"/>
      <c r="EG243" s="141"/>
      <c r="EH243" s="141"/>
      <c r="EI243" s="141"/>
      <c r="EJ243" s="141"/>
      <c r="EK243" s="141"/>
      <c r="EL243" s="141"/>
      <c r="EM243" s="141"/>
      <c r="EN243" s="141"/>
      <c r="EO243" s="141"/>
      <c r="EP243" s="141"/>
      <c r="EQ243" s="141"/>
      <c r="ER243" s="141"/>
      <c r="ES243" s="141"/>
      <c r="ET243" s="141"/>
      <c r="EU243" s="141"/>
      <c r="EV243" s="141"/>
      <c r="EW243" s="141"/>
      <c r="EX243" s="141"/>
      <c r="EY243" s="141"/>
      <c r="EZ243" s="141"/>
      <c r="FA243" s="141"/>
      <c r="FB243" s="141"/>
      <c r="FC243" s="141"/>
      <c r="FD243" s="141"/>
      <c r="FE243" s="141"/>
      <c r="FF243" s="141"/>
      <c r="FG243" s="141"/>
      <c r="FH243" s="141"/>
      <c r="FI243" s="141"/>
      <c r="FJ243" s="141"/>
      <c r="FK243" s="141"/>
      <c r="FL243" s="141"/>
      <c r="FM243" s="141"/>
      <c r="FN243" s="141"/>
      <c r="FO243" s="141"/>
      <c r="FP243" s="141"/>
      <c r="FQ243" s="141"/>
      <c r="FR243" s="141"/>
      <c r="FS243" s="141"/>
      <c r="FT243" s="141"/>
      <c r="FU243" s="141"/>
      <c r="FV243" s="141"/>
      <c r="FW243" s="141"/>
      <c r="FX243" s="141"/>
      <c r="FY243" s="141"/>
      <c r="FZ243" s="141"/>
      <c r="GA243" s="141"/>
      <c r="GB243" s="141"/>
      <c r="GC243" s="141"/>
      <c r="GD243" s="141"/>
      <c r="GE243" s="141"/>
      <c r="GF243" s="141"/>
      <c r="GG243" s="141"/>
      <c r="GH243" s="141"/>
      <c r="GI243" s="141"/>
      <c r="GJ243" s="141"/>
      <c r="GK243" s="141"/>
      <c r="GL243" s="141"/>
      <c r="GM243" s="141"/>
      <c r="GN243" s="141"/>
      <c r="GO243" s="141"/>
      <c r="GP243" s="141"/>
      <c r="GQ243" s="141"/>
      <c r="GR243" s="141"/>
      <c r="GS243" s="141"/>
      <c r="GT243" s="141"/>
      <c r="GU243" s="141"/>
      <c r="GV243" s="141"/>
      <c r="GW243" s="141"/>
      <c r="GX243" s="141"/>
      <c r="GY243" s="141"/>
      <c r="GZ243" s="141"/>
      <c r="HA243" s="141"/>
      <c r="HB243" s="141"/>
      <c r="HC243" s="141"/>
      <c r="HD243" s="141"/>
      <c r="HE243" s="141"/>
      <c r="HF243" s="141"/>
      <c r="HG243" s="141"/>
      <c r="HH243" s="141"/>
      <c r="HI243" s="141"/>
      <c r="HJ243" s="141"/>
      <c r="HK243" s="141"/>
      <c r="HL243" s="141"/>
      <c r="HM243" s="141"/>
      <c r="HN243" s="141"/>
      <c r="HO243" s="141"/>
      <c r="HP243" s="141"/>
      <c r="HQ243" s="141"/>
      <c r="HR243" s="141"/>
      <c r="HS243" s="141"/>
      <c r="HT243" s="141"/>
      <c r="HU243" s="141"/>
      <c r="HV243" s="141"/>
      <c r="HW243" s="141"/>
      <c r="HX243" s="141"/>
      <c r="HY243" s="141"/>
      <c r="HZ243" s="141"/>
      <c r="IA243" s="141"/>
      <c r="IB243" s="141"/>
      <c r="IC243" s="141"/>
      <c r="ID243" s="141"/>
      <c r="IE243" s="141"/>
      <c r="IF243" s="141"/>
      <c r="IG243" s="141"/>
      <c r="IH243" s="141"/>
      <c r="II243" s="141"/>
      <c r="IJ243" s="141"/>
      <c r="IK243" s="141"/>
      <c r="IL243" s="141"/>
      <c r="IM243" s="141"/>
      <c r="IN243" s="141"/>
      <c r="IO243" s="141"/>
      <c r="IP243" s="141"/>
      <c r="IQ243" s="141"/>
      <c r="IR243" s="141"/>
      <c r="IS243" s="141"/>
      <c r="IT243" s="141"/>
      <c r="IU243" s="141"/>
      <c r="IV243" s="141"/>
      <c r="IW243" s="141"/>
    </row>
    <row r="244" customFormat="false" ht="12.75" hidden="false" customHeight="false" outlineLevel="0" collapsed="false">
      <c r="A244" s="141"/>
      <c r="B244" s="155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  <c r="BN244" s="141"/>
      <c r="BO244" s="141"/>
      <c r="BP244" s="141"/>
      <c r="BQ244" s="141"/>
      <c r="BR244" s="141"/>
      <c r="BS244" s="141"/>
      <c r="BT244" s="141"/>
      <c r="BU244" s="141"/>
      <c r="BV244" s="141"/>
      <c r="BW244" s="141"/>
      <c r="BX244" s="141"/>
      <c r="BY244" s="141"/>
      <c r="BZ244" s="141"/>
      <c r="CA244" s="141"/>
      <c r="CB244" s="141"/>
      <c r="CC244" s="141"/>
      <c r="CD244" s="141"/>
      <c r="CE244" s="141"/>
      <c r="CF244" s="141"/>
      <c r="CG244" s="141"/>
      <c r="CH244" s="141"/>
      <c r="CI244" s="141"/>
      <c r="CJ244" s="141"/>
      <c r="CK244" s="141"/>
      <c r="CL244" s="141"/>
      <c r="CM244" s="141"/>
      <c r="CN244" s="141"/>
      <c r="CO244" s="141"/>
      <c r="CP244" s="141"/>
      <c r="CQ244" s="141"/>
      <c r="CR244" s="141"/>
      <c r="CS244" s="141"/>
      <c r="CT244" s="141"/>
      <c r="CU244" s="141"/>
      <c r="CV244" s="141"/>
      <c r="CW244" s="141"/>
      <c r="CX244" s="141"/>
      <c r="CY244" s="141"/>
      <c r="CZ244" s="141"/>
      <c r="DA244" s="141"/>
      <c r="DB244" s="141"/>
      <c r="DC244" s="141"/>
      <c r="DD244" s="141"/>
      <c r="DE244" s="141"/>
      <c r="DF244" s="141"/>
      <c r="DG244" s="141"/>
      <c r="DH244" s="141"/>
      <c r="DI244" s="141"/>
      <c r="DJ244" s="141"/>
      <c r="DK244" s="141"/>
      <c r="DL244" s="141"/>
      <c r="DM244" s="141"/>
      <c r="DN244" s="141"/>
      <c r="DO244" s="141"/>
      <c r="DP244" s="141"/>
      <c r="DQ244" s="141"/>
      <c r="DR244" s="141"/>
      <c r="DS244" s="141"/>
      <c r="DT244" s="141"/>
      <c r="DU244" s="141"/>
      <c r="DV244" s="141"/>
      <c r="DW244" s="141"/>
      <c r="DX244" s="141"/>
      <c r="DY244" s="141"/>
      <c r="DZ244" s="141"/>
      <c r="EA244" s="141"/>
      <c r="EB244" s="141"/>
      <c r="EC244" s="141"/>
      <c r="ED244" s="141"/>
      <c r="EE244" s="141"/>
      <c r="EF244" s="141"/>
      <c r="EG244" s="141"/>
      <c r="EH244" s="141"/>
      <c r="EI244" s="141"/>
      <c r="EJ244" s="141"/>
      <c r="EK244" s="141"/>
      <c r="EL244" s="141"/>
      <c r="EM244" s="141"/>
      <c r="EN244" s="141"/>
      <c r="EO244" s="141"/>
      <c r="EP244" s="141"/>
      <c r="EQ244" s="141"/>
      <c r="ER244" s="141"/>
      <c r="ES244" s="141"/>
      <c r="ET244" s="141"/>
      <c r="EU244" s="141"/>
      <c r="EV244" s="141"/>
      <c r="EW244" s="141"/>
      <c r="EX244" s="141"/>
      <c r="EY244" s="141"/>
      <c r="EZ244" s="141"/>
      <c r="FA244" s="141"/>
      <c r="FB244" s="141"/>
      <c r="FC244" s="141"/>
      <c r="FD244" s="141"/>
      <c r="FE244" s="141"/>
      <c r="FF244" s="141"/>
      <c r="FG244" s="141"/>
      <c r="FH244" s="141"/>
      <c r="FI244" s="141"/>
      <c r="FJ244" s="141"/>
      <c r="FK244" s="141"/>
      <c r="FL244" s="141"/>
      <c r="FM244" s="141"/>
      <c r="FN244" s="141"/>
      <c r="FO244" s="141"/>
      <c r="FP244" s="141"/>
      <c r="FQ244" s="141"/>
      <c r="FR244" s="141"/>
      <c r="FS244" s="141"/>
      <c r="FT244" s="141"/>
      <c r="FU244" s="141"/>
      <c r="FV244" s="141"/>
      <c r="FW244" s="141"/>
      <c r="FX244" s="141"/>
      <c r="FY244" s="141"/>
      <c r="FZ244" s="141"/>
      <c r="GA244" s="141"/>
      <c r="GB244" s="141"/>
      <c r="GC244" s="141"/>
      <c r="GD244" s="141"/>
      <c r="GE244" s="141"/>
      <c r="GF244" s="141"/>
      <c r="GG244" s="141"/>
      <c r="GH244" s="141"/>
      <c r="GI244" s="141"/>
      <c r="GJ244" s="141"/>
      <c r="GK244" s="141"/>
      <c r="GL244" s="141"/>
      <c r="GM244" s="141"/>
      <c r="GN244" s="141"/>
      <c r="GO244" s="141"/>
      <c r="GP244" s="141"/>
      <c r="GQ244" s="141"/>
      <c r="GR244" s="141"/>
      <c r="GS244" s="141"/>
      <c r="GT244" s="141"/>
      <c r="GU244" s="141"/>
      <c r="GV244" s="141"/>
      <c r="GW244" s="141"/>
      <c r="GX244" s="141"/>
      <c r="GY244" s="141"/>
      <c r="GZ244" s="141"/>
      <c r="HA244" s="141"/>
      <c r="HB244" s="141"/>
      <c r="HC244" s="141"/>
      <c r="HD244" s="141"/>
      <c r="HE244" s="141"/>
      <c r="HF244" s="141"/>
      <c r="HG244" s="141"/>
      <c r="HH244" s="141"/>
      <c r="HI244" s="141"/>
      <c r="HJ244" s="141"/>
      <c r="HK244" s="141"/>
      <c r="HL244" s="141"/>
      <c r="HM244" s="141"/>
      <c r="HN244" s="141"/>
      <c r="HO244" s="141"/>
      <c r="HP244" s="141"/>
      <c r="HQ244" s="141"/>
      <c r="HR244" s="141"/>
      <c r="HS244" s="141"/>
      <c r="HT244" s="141"/>
      <c r="HU244" s="141"/>
      <c r="HV244" s="141"/>
      <c r="HW244" s="141"/>
      <c r="HX244" s="141"/>
      <c r="HY244" s="141"/>
      <c r="HZ244" s="141"/>
      <c r="IA244" s="141"/>
      <c r="IB244" s="141"/>
      <c r="IC244" s="141"/>
      <c r="ID244" s="141"/>
      <c r="IE244" s="141"/>
      <c r="IF244" s="141"/>
      <c r="IG244" s="141"/>
      <c r="IH244" s="141"/>
      <c r="II244" s="141"/>
      <c r="IJ244" s="141"/>
      <c r="IK244" s="141"/>
      <c r="IL244" s="141"/>
      <c r="IM244" s="141"/>
      <c r="IN244" s="141"/>
      <c r="IO244" s="141"/>
      <c r="IP244" s="141"/>
      <c r="IQ244" s="141"/>
      <c r="IR244" s="141"/>
      <c r="IS244" s="141"/>
      <c r="IT244" s="141"/>
      <c r="IU244" s="141"/>
      <c r="IV244" s="141"/>
      <c r="IW244" s="141"/>
    </row>
    <row r="245" customFormat="false" ht="12.75" hidden="false" customHeight="false" outlineLevel="0" collapsed="false">
      <c r="A245" s="141"/>
      <c r="B245" s="155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/>
      <c r="BL245" s="141"/>
      <c r="BM245" s="141"/>
      <c r="BN245" s="141"/>
      <c r="BO245" s="141"/>
      <c r="BP245" s="141"/>
      <c r="BQ245" s="141"/>
      <c r="BR245" s="141"/>
      <c r="BS245" s="141"/>
      <c r="BT245" s="141"/>
      <c r="BU245" s="141"/>
      <c r="BV245" s="141"/>
      <c r="BW245" s="141"/>
      <c r="BX245" s="141"/>
      <c r="BY245" s="141"/>
      <c r="BZ245" s="141"/>
      <c r="CA245" s="141"/>
      <c r="CB245" s="141"/>
      <c r="CC245" s="141"/>
      <c r="CD245" s="141"/>
      <c r="CE245" s="141"/>
      <c r="CF245" s="141"/>
      <c r="CG245" s="141"/>
      <c r="CH245" s="141"/>
      <c r="CI245" s="141"/>
      <c r="CJ245" s="141"/>
      <c r="CK245" s="141"/>
      <c r="CL245" s="141"/>
      <c r="CM245" s="141"/>
      <c r="CN245" s="141"/>
      <c r="CO245" s="141"/>
      <c r="CP245" s="141"/>
      <c r="CQ245" s="141"/>
      <c r="CR245" s="141"/>
      <c r="CS245" s="141"/>
      <c r="CT245" s="141"/>
      <c r="CU245" s="141"/>
      <c r="CV245" s="141"/>
      <c r="CW245" s="141"/>
      <c r="CX245" s="141"/>
      <c r="CY245" s="141"/>
      <c r="CZ245" s="141"/>
      <c r="DA245" s="141"/>
      <c r="DB245" s="141"/>
      <c r="DC245" s="141"/>
      <c r="DD245" s="141"/>
      <c r="DE245" s="141"/>
      <c r="DF245" s="141"/>
      <c r="DG245" s="141"/>
      <c r="DH245" s="141"/>
      <c r="DI245" s="141"/>
      <c r="DJ245" s="141"/>
      <c r="DK245" s="141"/>
      <c r="DL245" s="141"/>
      <c r="DM245" s="141"/>
      <c r="DN245" s="141"/>
      <c r="DO245" s="141"/>
      <c r="DP245" s="141"/>
      <c r="DQ245" s="141"/>
      <c r="DR245" s="141"/>
      <c r="DS245" s="141"/>
      <c r="DT245" s="141"/>
      <c r="DU245" s="141"/>
      <c r="DV245" s="141"/>
      <c r="DW245" s="141"/>
      <c r="DX245" s="141"/>
      <c r="DY245" s="141"/>
      <c r="DZ245" s="141"/>
      <c r="EA245" s="141"/>
      <c r="EB245" s="141"/>
      <c r="EC245" s="141"/>
      <c r="ED245" s="141"/>
      <c r="EE245" s="141"/>
      <c r="EF245" s="141"/>
      <c r="EG245" s="141"/>
      <c r="EH245" s="141"/>
      <c r="EI245" s="141"/>
      <c r="EJ245" s="141"/>
      <c r="EK245" s="141"/>
      <c r="EL245" s="141"/>
      <c r="EM245" s="141"/>
      <c r="EN245" s="141"/>
      <c r="EO245" s="141"/>
      <c r="EP245" s="141"/>
      <c r="EQ245" s="141"/>
      <c r="ER245" s="141"/>
      <c r="ES245" s="141"/>
      <c r="ET245" s="141"/>
      <c r="EU245" s="141"/>
      <c r="EV245" s="141"/>
      <c r="EW245" s="141"/>
      <c r="EX245" s="141"/>
      <c r="EY245" s="141"/>
      <c r="EZ245" s="141"/>
      <c r="FA245" s="141"/>
      <c r="FB245" s="141"/>
      <c r="FC245" s="141"/>
      <c r="FD245" s="141"/>
      <c r="FE245" s="141"/>
      <c r="FF245" s="141"/>
      <c r="FG245" s="141"/>
      <c r="FH245" s="141"/>
      <c r="FI245" s="141"/>
      <c r="FJ245" s="141"/>
      <c r="FK245" s="141"/>
      <c r="FL245" s="141"/>
      <c r="FM245" s="141"/>
      <c r="FN245" s="141"/>
      <c r="FO245" s="141"/>
      <c r="FP245" s="141"/>
      <c r="FQ245" s="141"/>
      <c r="FR245" s="141"/>
      <c r="FS245" s="141"/>
      <c r="FT245" s="141"/>
      <c r="FU245" s="141"/>
      <c r="FV245" s="141"/>
      <c r="FW245" s="141"/>
      <c r="FX245" s="141"/>
      <c r="FY245" s="141"/>
      <c r="FZ245" s="141"/>
      <c r="GA245" s="141"/>
      <c r="GB245" s="141"/>
      <c r="GC245" s="141"/>
      <c r="GD245" s="141"/>
      <c r="GE245" s="141"/>
      <c r="GF245" s="141"/>
      <c r="GG245" s="141"/>
      <c r="GH245" s="141"/>
      <c r="GI245" s="141"/>
      <c r="GJ245" s="141"/>
      <c r="GK245" s="141"/>
      <c r="GL245" s="141"/>
      <c r="GM245" s="141"/>
      <c r="GN245" s="141"/>
      <c r="GO245" s="141"/>
      <c r="GP245" s="141"/>
      <c r="GQ245" s="141"/>
      <c r="GR245" s="141"/>
      <c r="GS245" s="141"/>
      <c r="GT245" s="141"/>
      <c r="GU245" s="141"/>
      <c r="GV245" s="141"/>
      <c r="GW245" s="141"/>
      <c r="GX245" s="141"/>
      <c r="GY245" s="141"/>
      <c r="GZ245" s="141"/>
      <c r="HA245" s="141"/>
      <c r="HB245" s="141"/>
      <c r="HC245" s="141"/>
      <c r="HD245" s="141"/>
      <c r="HE245" s="141"/>
      <c r="HF245" s="141"/>
      <c r="HG245" s="141"/>
      <c r="HH245" s="141"/>
      <c r="HI245" s="141"/>
      <c r="HJ245" s="141"/>
      <c r="HK245" s="141"/>
      <c r="HL245" s="141"/>
      <c r="HM245" s="141"/>
      <c r="HN245" s="141"/>
      <c r="HO245" s="141"/>
      <c r="HP245" s="141"/>
      <c r="HQ245" s="141"/>
      <c r="HR245" s="141"/>
      <c r="HS245" s="141"/>
      <c r="HT245" s="141"/>
      <c r="HU245" s="141"/>
      <c r="HV245" s="141"/>
      <c r="HW245" s="141"/>
      <c r="HX245" s="141"/>
      <c r="HY245" s="141"/>
      <c r="HZ245" s="141"/>
      <c r="IA245" s="141"/>
      <c r="IB245" s="141"/>
      <c r="IC245" s="141"/>
      <c r="ID245" s="141"/>
      <c r="IE245" s="141"/>
      <c r="IF245" s="141"/>
      <c r="IG245" s="141"/>
      <c r="IH245" s="141"/>
      <c r="II245" s="141"/>
      <c r="IJ245" s="141"/>
      <c r="IK245" s="141"/>
      <c r="IL245" s="141"/>
      <c r="IM245" s="141"/>
      <c r="IN245" s="141"/>
      <c r="IO245" s="141"/>
      <c r="IP245" s="141"/>
      <c r="IQ245" s="141"/>
      <c r="IR245" s="141"/>
      <c r="IS245" s="141"/>
      <c r="IT245" s="141"/>
      <c r="IU245" s="141"/>
      <c r="IV245" s="141"/>
      <c r="IW245" s="141"/>
    </row>
    <row r="246" customFormat="false" ht="12.75" hidden="false" customHeight="false" outlineLevel="0" collapsed="false">
      <c r="A246" s="141"/>
      <c r="B246" s="155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141"/>
      <c r="BR246" s="141"/>
      <c r="BS246" s="141"/>
      <c r="BT246" s="141"/>
      <c r="BU246" s="141"/>
      <c r="BV246" s="141"/>
      <c r="BW246" s="141"/>
      <c r="BX246" s="141"/>
      <c r="BY246" s="141"/>
      <c r="BZ246" s="141"/>
      <c r="CA246" s="141"/>
      <c r="CB246" s="141"/>
      <c r="CC246" s="141"/>
      <c r="CD246" s="141"/>
      <c r="CE246" s="141"/>
      <c r="CF246" s="141"/>
      <c r="CG246" s="141"/>
      <c r="CH246" s="141"/>
      <c r="CI246" s="141"/>
      <c r="CJ246" s="141"/>
      <c r="CK246" s="141"/>
      <c r="CL246" s="141"/>
      <c r="CM246" s="141"/>
      <c r="CN246" s="141"/>
      <c r="CO246" s="141"/>
      <c r="CP246" s="141"/>
      <c r="CQ246" s="141"/>
      <c r="CR246" s="141"/>
      <c r="CS246" s="141"/>
      <c r="CT246" s="141"/>
      <c r="CU246" s="141"/>
      <c r="CV246" s="141"/>
      <c r="CW246" s="141"/>
      <c r="CX246" s="141"/>
      <c r="CY246" s="141"/>
      <c r="CZ246" s="141"/>
      <c r="DA246" s="141"/>
      <c r="DB246" s="141"/>
      <c r="DC246" s="141"/>
      <c r="DD246" s="141"/>
      <c r="DE246" s="141"/>
      <c r="DF246" s="141"/>
      <c r="DG246" s="141"/>
      <c r="DH246" s="141"/>
      <c r="DI246" s="141"/>
      <c r="DJ246" s="141"/>
      <c r="DK246" s="141"/>
      <c r="DL246" s="141"/>
      <c r="DM246" s="141"/>
      <c r="DN246" s="141"/>
      <c r="DO246" s="141"/>
      <c r="DP246" s="141"/>
      <c r="DQ246" s="141"/>
      <c r="DR246" s="141"/>
      <c r="DS246" s="141"/>
      <c r="DT246" s="141"/>
      <c r="DU246" s="141"/>
      <c r="DV246" s="141"/>
      <c r="DW246" s="141"/>
      <c r="DX246" s="141"/>
      <c r="DY246" s="141"/>
      <c r="DZ246" s="141"/>
      <c r="EA246" s="141"/>
      <c r="EB246" s="141"/>
      <c r="EC246" s="141"/>
      <c r="ED246" s="141"/>
      <c r="EE246" s="141"/>
      <c r="EF246" s="141"/>
      <c r="EG246" s="141"/>
      <c r="EH246" s="141"/>
      <c r="EI246" s="141"/>
      <c r="EJ246" s="141"/>
      <c r="EK246" s="141"/>
      <c r="EL246" s="141"/>
      <c r="EM246" s="141"/>
      <c r="EN246" s="141"/>
      <c r="EO246" s="141"/>
      <c r="EP246" s="141"/>
      <c r="EQ246" s="141"/>
      <c r="ER246" s="141"/>
      <c r="ES246" s="141"/>
      <c r="ET246" s="141"/>
      <c r="EU246" s="141"/>
      <c r="EV246" s="141"/>
      <c r="EW246" s="141"/>
      <c r="EX246" s="141"/>
      <c r="EY246" s="141"/>
      <c r="EZ246" s="141"/>
      <c r="FA246" s="141"/>
      <c r="FB246" s="141"/>
      <c r="FC246" s="141"/>
      <c r="FD246" s="141"/>
      <c r="FE246" s="141"/>
      <c r="FF246" s="141"/>
      <c r="FG246" s="141"/>
      <c r="FH246" s="141"/>
      <c r="FI246" s="141"/>
      <c r="FJ246" s="141"/>
      <c r="FK246" s="141"/>
      <c r="FL246" s="141"/>
      <c r="FM246" s="141"/>
      <c r="FN246" s="141"/>
      <c r="FO246" s="141"/>
      <c r="FP246" s="141"/>
      <c r="FQ246" s="141"/>
      <c r="FR246" s="141"/>
      <c r="FS246" s="141"/>
      <c r="FT246" s="141"/>
      <c r="FU246" s="141"/>
      <c r="FV246" s="141"/>
      <c r="FW246" s="141"/>
      <c r="FX246" s="141"/>
      <c r="FY246" s="141"/>
      <c r="FZ246" s="141"/>
      <c r="GA246" s="141"/>
      <c r="GB246" s="141"/>
      <c r="GC246" s="141"/>
      <c r="GD246" s="141"/>
      <c r="GE246" s="141"/>
      <c r="GF246" s="141"/>
      <c r="GG246" s="141"/>
      <c r="GH246" s="141"/>
      <c r="GI246" s="141"/>
      <c r="GJ246" s="141"/>
      <c r="GK246" s="141"/>
      <c r="GL246" s="141"/>
      <c r="GM246" s="141"/>
      <c r="GN246" s="141"/>
      <c r="GO246" s="141"/>
      <c r="GP246" s="141"/>
      <c r="GQ246" s="141"/>
      <c r="GR246" s="141"/>
      <c r="GS246" s="141"/>
      <c r="GT246" s="141"/>
      <c r="GU246" s="141"/>
      <c r="GV246" s="141"/>
      <c r="GW246" s="141"/>
      <c r="GX246" s="141"/>
      <c r="GY246" s="141"/>
      <c r="GZ246" s="141"/>
      <c r="HA246" s="141"/>
      <c r="HB246" s="141"/>
      <c r="HC246" s="141"/>
      <c r="HD246" s="141"/>
      <c r="HE246" s="141"/>
      <c r="HF246" s="141"/>
      <c r="HG246" s="141"/>
      <c r="HH246" s="141"/>
      <c r="HI246" s="141"/>
      <c r="HJ246" s="141"/>
      <c r="HK246" s="141"/>
      <c r="HL246" s="141"/>
      <c r="HM246" s="141"/>
      <c r="HN246" s="141"/>
      <c r="HO246" s="141"/>
      <c r="HP246" s="141"/>
      <c r="HQ246" s="141"/>
      <c r="HR246" s="141"/>
      <c r="HS246" s="141"/>
      <c r="HT246" s="141"/>
      <c r="HU246" s="141"/>
      <c r="HV246" s="141"/>
      <c r="HW246" s="141"/>
      <c r="HX246" s="141"/>
      <c r="HY246" s="141"/>
      <c r="HZ246" s="141"/>
      <c r="IA246" s="141"/>
      <c r="IB246" s="141"/>
      <c r="IC246" s="141"/>
      <c r="ID246" s="141"/>
      <c r="IE246" s="141"/>
      <c r="IF246" s="141"/>
      <c r="IG246" s="141"/>
      <c r="IH246" s="141"/>
      <c r="II246" s="141"/>
      <c r="IJ246" s="141"/>
      <c r="IK246" s="141"/>
      <c r="IL246" s="141"/>
      <c r="IM246" s="141"/>
      <c r="IN246" s="141"/>
      <c r="IO246" s="141"/>
      <c r="IP246" s="141"/>
      <c r="IQ246" s="141"/>
      <c r="IR246" s="141"/>
      <c r="IS246" s="141"/>
      <c r="IT246" s="141"/>
      <c r="IU246" s="141"/>
      <c r="IV246" s="141"/>
      <c r="IW246" s="141"/>
    </row>
    <row r="247" customFormat="false" ht="12.75" hidden="false" customHeight="false" outlineLevel="0" collapsed="false">
      <c r="A247" s="141"/>
      <c r="B247" s="155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141"/>
      <c r="BP247" s="141"/>
      <c r="BQ247" s="141"/>
      <c r="BR247" s="141"/>
      <c r="BS247" s="141"/>
      <c r="BT247" s="141"/>
      <c r="BU247" s="141"/>
      <c r="BV247" s="141"/>
      <c r="BW247" s="141"/>
      <c r="BX247" s="141"/>
      <c r="BY247" s="141"/>
      <c r="BZ247" s="141"/>
      <c r="CA247" s="141"/>
      <c r="CB247" s="141"/>
      <c r="CC247" s="141"/>
      <c r="CD247" s="141"/>
      <c r="CE247" s="141"/>
      <c r="CF247" s="141"/>
      <c r="CG247" s="141"/>
      <c r="CH247" s="141"/>
      <c r="CI247" s="141"/>
      <c r="CJ247" s="141"/>
      <c r="CK247" s="141"/>
      <c r="CL247" s="141"/>
      <c r="CM247" s="141"/>
      <c r="CN247" s="141"/>
      <c r="CO247" s="141"/>
      <c r="CP247" s="141"/>
      <c r="CQ247" s="141"/>
      <c r="CR247" s="141"/>
      <c r="CS247" s="141"/>
      <c r="CT247" s="141"/>
      <c r="CU247" s="141"/>
      <c r="CV247" s="141"/>
      <c r="CW247" s="141"/>
      <c r="CX247" s="141"/>
      <c r="CY247" s="141"/>
      <c r="CZ247" s="141"/>
      <c r="DA247" s="141"/>
      <c r="DB247" s="141"/>
      <c r="DC247" s="141"/>
      <c r="DD247" s="141"/>
      <c r="DE247" s="141"/>
      <c r="DF247" s="141"/>
      <c r="DG247" s="141"/>
      <c r="DH247" s="141"/>
      <c r="DI247" s="141"/>
      <c r="DJ247" s="141"/>
      <c r="DK247" s="141"/>
      <c r="DL247" s="141"/>
      <c r="DM247" s="141"/>
      <c r="DN247" s="141"/>
      <c r="DO247" s="141"/>
      <c r="DP247" s="141"/>
      <c r="DQ247" s="141"/>
      <c r="DR247" s="141"/>
      <c r="DS247" s="141"/>
      <c r="DT247" s="141"/>
      <c r="DU247" s="141"/>
      <c r="DV247" s="141"/>
      <c r="DW247" s="141"/>
      <c r="DX247" s="141"/>
      <c r="DY247" s="141"/>
      <c r="DZ247" s="141"/>
      <c r="EA247" s="141"/>
      <c r="EB247" s="141"/>
      <c r="EC247" s="141"/>
      <c r="ED247" s="141"/>
      <c r="EE247" s="141"/>
      <c r="EF247" s="141"/>
      <c r="EG247" s="141"/>
      <c r="EH247" s="141"/>
      <c r="EI247" s="141"/>
      <c r="EJ247" s="141"/>
      <c r="EK247" s="141"/>
      <c r="EL247" s="141"/>
      <c r="EM247" s="141"/>
      <c r="EN247" s="141"/>
      <c r="EO247" s="141"/>
      <c r="EP247" s="141"/>
      <c r="EQ247" s="141"/>
      <c r="ER247" s="141"/>
      <c r="ES247" s="141"/>
      <c r="ET247" s="141"/>
      <c r="EU247" s="141"/>
      <c r="EV247" s="141"/>
      <c r="EW247" s="141"/>
      <c r="EX247" s="141"/>
      <c r="EY247" s="141"/>
      <c r="EZ247" s="141"/>
      <c r="FA247" s="141"/>
      <c r="FB247" s="141"/>
      <c r="FC247" s="141"/>
      <c r="FD247" s="141"/>
      <c r="FE247" s="141"/>
      <c r="FF247" s="141"/>
      <c r="FG247" s="141"/>
      <c r="FH247" s="141"/>
      <c r="FI247" s="141"/>
      <c r="FJ247" s="141"/>
      <c r="FK247" s="141"/>
      <c r="FL247" s="141"/>
      <c r="FM247" s="141"/>
      <c r="FN247" s="141"/>
      <c r="FO247" s="141"/>
      <c r="FP247" s="141"/>
      <c r="FQ247" s="141"/>
      <c r="FR247" s="141"/>
      <c r="FS247" s="141"/>
      <c r="FT247" s="141"/>
      <c r="FU247" s="141"/>
      <c r="FV247" s="141"/>
      <c r="FW247" s="141"/>
      <c r="FX247" s="141"/>
      <c r="FY247" s="141"/>
      <c r="FZ247" s="141"/>
      <c r="GA247" s="141"/>
      <c r="GB247" s="141"/>
      <c r="GC247" s="141"/>
      <c r="GD247" s="141"/>
      <c r="GE247" s="141"/>
      <c r="GF247" s="141"/>
      <c r="GG247" s="141"/>
      <c r="GH247" s="141"/>
      <c r="GI247" s="141"/>
      <c r="GJ247" s="141"/>
      <c r="GK247" s="141"/>
      <c r="GL247" s="141"/>
      <c r="GM247" s="141"/>
      <c r="GN247" s="141"/>
      <c r="GO247" s="141"/>
      <c r="GP247" s="141"/>
      <c r="GQ247" s="141"/>
      <c r="GR247" s="141"/>
      <c r="GS247" s="141"/>
      <c r="GT247" s="141"/>
      <c r="GU247" s="141"/>
      <c r="GV247" s="141"/>
      <c r="GW247" s="141"/>
      <c r="GX247" s="141"/>
      <c r="GY247" s="141"/>
      <c r="GZ247" s="141"/>
      <c r="HA247" s="141"/>
      <c r="HB247" s="141"/>
      <c r="HC247" s="141"/>
      <c r="HD247" s="141"/>
      <c r="HE247" s="141"/>
      <c r="HF247" s="141"/>
      <c r="HG247" s="141"/>
      <c r="HH247" s="141"/>
      <c r="HI247" s="141"/>
      <c r="HJ247" s="141"/>
      <c r="HK247" s="141"/>
      <c r="HL247" s="141"/>
      <c r="HM247" s="141"/>
      <c r="HN247" s="141"/>
      <c r="HO247" s="141"/>
      <c r="HP247" s="141"/>
      <c r="HQ247" s="141"/>
      <c r="HR247" s="141"/>
      <c r="HS247" s="141"/>
      <c r="HT247" s="141"/>
      <c r="HU247" s="141"/>
      <c r="HV247" s="141"/>
      <c r="HW247" s="141"/>
      <c r="HX247" s="141"/>
      <c r="HY247" s="141"/>
      <c r="HZ247" s="141"/>
      <c r="IA247" s="141"/>
      <c r="IB247" s="141"/>
      <c r="IC247" s="141"/>
      <c r="ID247" s="141"/>
      <c r="IE247" s="141"/>
      <c r="IF247" s="141"/>
      <c r="IG247" s="141"/>
      <c r="IH247" s="141"/>
      <c r="II247" s="141"/>
      <c r="IJ247" s="141"/>
      <c r="IK247" s="141"/>
      <c r="IL247" s="141"/>
      <c r="IM247" s="141"/>
      <c r="IN247" s="141"/>
      <c r="IO247" s="141"/>
      <c r="IP247" s="141"/>
      <c r="IQ247" s="141"/>
      <c r="IR247" s="141"/>
      <c r="IS247" s="141"/>
      <c r="IT247" s="141"/>
      <c r="IU247" s="141"/>
      <c r="IV247" s="141"/>
      <c r="IW247" s="141"/>
    </row>
    <row r="248" customFormat="false" ht="12.75" hidden="false" customHeight="false" outlineLevel="0" collapsed="false">
      <c r="A248" s="141"/>
      <c r="B248" s="155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  <c r="BX248" s="141"/>
      <c r="BY248" s="141"/>
      <c r="BZ248" s="141"/>
      <c r="CA248" s="141"/>
      <c r="CB248" s="141"/>
      <c r="CC248" s="141"/>
      <c r="CD248" s="141"/>
      <c r="CE248" s="141"/>
      <c r="CF248" s="141"/>
      <c r="CG248" s="141"/>
      <c r="CH248" s="141"/>
      <c r="CI248" s="141"/>
      <c r="CJ248" s="141"/>
      <c r="CK248" s="141"/>
      <c r="CL248" s="141"/>
      <c r="CM248" s="141"/>
      <c r="CN248" s="141"/>
      <c r="CO248" s="141"/>
      <c r="CP248" s="141"/>
      <c r="CQ248" s="141"/>
      <c r="CR248" s="141"/>
      <c r="CS248" s="141"/>
      <c r="CT248" s="141"/>
      <c r="CU248" s="141"/>
      <c r="CV248" s="141"/>
      <c r="CW248" s="141"/>
      <c r="CX248" s="141"/>
      <c r="CY248" s="141"/>
      <c r="CZ248" s="141"/>
      <c r="DA248" s="141"/>
      <c r="DB248" s="141"/>
      <c r="DC248" s="141"/>
      <c r="DD248" s="141"/>
      <c r="DE248" s="141"/>
      <c r="DF248" s="141"/>
      <c r="DG248" s="141"/>
      <c r="DH248" s="141"/>
      <c r="DI248" s="141"/>
      <c r="DJ248" s="141"/>
      <c r="DK248" s="141"/>
      <c r="DL248" s="141"/>
      <c r="DM248" s="141"/>
      <c r="DN248" s="141"/>
      <c r="DO248" s="141"/>
      <c r="DP248" s="141"/>
      <c r="DQ248" s="141"/>
      <c r="DR248" s="141"/>
      <c r="DS248" s="141"/>
      <c r="DT248" s="141"/>
      <c r="DU248" s="141"/>
      <c r="DV248" s="141"/>
      <c r="DW248" s="141"/>
      <c r="DX248" s="141"/>
      <c r="DY248" s="141"/>
      <c r="DZ248" s="141"/>
      <c r="EA248" s="141"/>
      <c r="EB248" s="141"/>
      <c r="EC248" s="141"/>
      <c r="ED248" s="141"/>
      <c r="EE248" s="141"/>
      <c r="EF248" s="141"/>
      <c r="EG248" s="141"/>
      <c r="EH248" s="141"/>
      <c r="EI248" s="141"/>
      <c r="EJ248" s="141"/>
      <c r="EK248" s="141"/>
      <c r="EL248" s="141"/>
      <c r="EM248" s="141"/>
      <c r="EN248" s="141"/>
      <c r="EO248" s="141"/>
      <c r="EP248" s="141"/>
      <c r="EQ248" s="141"/>
      <c r="ER248" s="141"/>
      <c r="ES248" s="141"/>
      <c r="ET248" s="141"/>
      <c r="EU248" s="141"/>
      <c r="EV248" s="141"/>
      <c r="EW248" s="141"/>
      <c r="EX248" s="141"/>
      <c r="EY248" s="141"/>
      <c r="EZ248" s="141"/>
      <c r="FA248" s="141"/>
      <c r="FB248" s="141"/>
      <c r="FC248" s="141"/>
      <c r="FD248" s="141"/>
      <c r="FE248" s="141"/>
      <c r="FF248" s="141"/>
      <c r="FG248" s="141"/>
      <c r="FH248" s="141"/>
      <c r="FI248" s="141"/>
      <c r="FJ248" s="141"/>
      <c r="FK248" s="141"/>
      <c r="FL248" s="141"/>
      <c r="FM248" s="141"/>
      <c r="FN248" s="141"/>
      <c r="FO248" s="141"/>
      <c r="FP248" s="141"/>
      <c r="FQ248" s="141"/>
      <c r="FR248" s="141"/>
      <c r="FS248" s="141"/>
      <c r="FT248" s="141"/>
      <c r="FU248" s="141"/>
      <c r="FV248" s="141"/>
      <c r="FW248" s="141"/>
      <c r="FX248" s="141"/>
      <c r="FY248" s="141"/>
      <c r="FZ248" s="141"/>
      <c r="GA248" s="141"/>
      <c r="GB248" s="141"/>
      <c r="GC248" s="141"/>
      <c r="GD248" s="141"/>
      <c r="GE248" s="141"/>
      <c r="GF248" s="141"/>
      <c r="GG248" s="141"/>
      <c r="GH248" s="141"/>
      <c r="GI248" s="141"/>
      <c r="GJ248" s="141"/>
      <c r="GK248" s="141"/>
      <c r="GL248" s="141"/>
      <c r="GM248" s="141"/>
      <c r="GN248" s="141"/>
      <c r="GO248" s="141"/>
      <c r="GP248" s="141"/>
      <c r="GQ248" s="141"/>
      <c r="GR248" s="141"/>
      <c r="GS248" s="141"/>
      <c r="GT248" s="141"/>
      <c r="GU248" s="141"/>
      <c r="GV248" s="141"/>
      <c r="GW248" s="141"/>
      <c r="GX248" s="141"/>
      <c r="GY248" s="141"/>
      <c r="GZ248" s="141"/>
      <c r="HA248" s="141"/>
      <c r="HB248" s="141"/>
      <c r="HC248" s="141"/>
      <c r="HD248" s="141"/>
      <c r="HE248" s="141"/>
      <c r="HF248" s="141"/>
      <c r="HG248" s="141"/>
      <c r="HH248" s="141"/>
      <c r="HI248" s="141"/>
      <c r="HJ248" s="141"/>
      <c r="HK248" s="141"/>
      <c r="HL248" s="141"/>
      <c r="HM248" s="141"/>
      <c r="HN248" s="141"/>
      <c r="HO248" s="141"/>
      <c r="HP248" s="141"/>
      <c r="HQ248" s="141"/>
      <c r="HR248" s="141"/>
      <c r="HS248" s="141"/>
      <c r="HT248" s="141"/>
      <c r="HU248" s="141"/>
      <c r="HV248" s="141"/>
      <c r="HW248" s="141"/>
      <c r="HX248" s="141"/>
      <c r="HY248" s="141"/>
      <c r="HZ248" s="141"/>
      <c r="IA248" s="141"/>
      <c r="IB248" s="141"/>
      <c r="IC248" s="141"/>
      <c r="ID248" s="141"/>
      <c r="IE248" s="141"/>
      <c r="IF248" s="141"/>
      <c r="IG248" s="141"/>
      <c r="IH248" s="141"/>
      <c r="II248" s="141"/>
      <c r="IJ248" s="141"/>
      <c r="IK248" s="141"/>
      <c r="IL248" s="141"/>
      <c r="IM248" s="141"/>
      <c r="IN248" s="141"/>
      <c r="IO248" s="141"/>
      <c r="IP248" s="141"/>
      <c r="IQ248" s="141"/>
      <c r="IR248" s="141"/>
      <c r="IS248" s="141"/>
      <c r="IT248" s="141"/>
      <c r="IU248" s="141"/>
      <c r="IV248" s="141"/>
      <c r="IW248" s="141"/>
    </row>
    <row r="249" customFormat="false" ht="12.75" hidden="false" customHeight="false" outlineLevel="0" collapsed="false">
      <c r="A249" s="141"/>
      <c r="B249" s="155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141"/>
      <c r="BP249" s="141"/>
      <c r="BQ249" s="141"/>
      <c r="BR249" s="141"/>
      <c r="BS249" s="141"/>
      <c r="BT249" s="141"/>
      <c r="BU249" s="141"/>
      <c r="BV249" s="141"/>
      <c r="BW249" s="141"/>
      <c r="BX249" s="141"/>
      <c r="BY249" s="141"/>
      <c r="BZ249" s="141"/>
      <c r="CA249" s="141"/>
      <c r="CB249" s="141"/>
      <c r="CC249" s="141"/>
      <c r="CD249" s="141"/>
      <c r="CE249" s="141"/>
      <c r="CF249" s="141"/>
      <c r="CG249" s="141"/>
      <c r="CH249" s="141"/>
      <c r="CI249" s="141"/>
      <c r="CJ249" s="141"/>
      <c r="CK249" s="141"/>
      <c r="CL249" s="141"/>
      <c r="CM249" s="141"/>
      <c r="CN249" s="141"/>
      <c r="CO249" s="141"/>
      <c r="CP249" s="141"/>
      <c r="CQ249" s="141"/>
      <c r="CR249" s="141"/>
      <c r="CS249" s="141"/>
      <c r="CT249" s="141"/>
      <c r="CU249" s="141"/>
      <c r="CV249" s="141"/>
      <c r="CW249" s="141"/>
      <c r="CX249" s="141"/>
      <c r="CY249" s="141"/>
      <c r="CZ249" s="141"/>
      <c r="DA249" s="141"/>
      <c r="DB249" s="141"/>
      <c r="DC249" s="141"/>
      <c r="DD249" s="141"/>
      <c r="DE249" s="141"/>
      <c r="DF249" s="141"/>
      <c r="DG249" s="141"/>
      <c r="DH249" s="141"/>
      <c r="DI249" s="141"/>
      <c r="DJ249" s="141"/>
      <c r="DK249" s="141"/>
      <c r="DL249" s="141"/>
      <c r="DM249" s="141"/>
      <c r="DN249" s="141"/>
      <c r="DO249" s="141"/>
      <c r="DP249" s="141"/>
      <c r="DQ249" s="141"/>
      <c r="DR249" s="141"/>
      <c r="DS249" s="141"/>
      <c r="DT249" s="141"/>
      <c r="DU249" s="141"/>
      <c r="DV249" s="141"/>
      <c r="DW249" s="141"/>
      <c r="DX249" s="141"/>
      <c r="DY249" s="141"/>
      <c r="DZ249" s="141"/>
      <c r="EA249" s="141"/>
      <c r="EB249" s="141"/>
      <c r="EC249" s="141"/>
      <c r="ED249" s="141"/>
      <c r="EE249" s="141"/>
      <c r="EF249" s="141"/>
      <c r="EG249" s="141"/>
      <c r="EH249" s="141"/>
      <c r="EI249" s="141"/>
      <c r="EJ249" s="141"/>
      <c r="EK249" s="141"/>
      <c r="EL249" s="141"/>
      <c r="EM249" s="141"/>
      <c r="EN249" s="141"/>
      <c r="EO249" s="141"/>
      <c r="EP249" s="141"/>
      <c r="EQ249" s="141"/>
      <c r="ER249" s="141"/>
      <c r="ES249" s="141"/>
      <c r="ET249" s="141"/>
      <c r="EU249" s="141"/>
      <c r="EV249" s="141"/>
      <c r="EW249" s="141"/>
      <c r="EX249" s="141"/>
      <c r="EY249" s="141"/>
      <c r="EZ249" s="141"/>
      <c r="FA249" s="141"/>
      <c r="FB249" s="141"/>
      <c r="FC249" s="141"/>
      <c r="FD249" s="141"/>
      <c r="FE249" s="141"/>
      <c r="FF249" s="141"/>
      <c r="FG249" s="141"/>
      <c r="FH249" s="141"/>
      <c r="FI249" s="141"/>
      <c r="FJ249" s="141"/>
      <c r="FK249" s="141"/>
      <c r="FL249" s="141"/>
      <c r="FM249" s="141"/>
      <c r="FN249" s="141"/>
      <c r="FO249" s="141"/>
      <c r="FP249" s="141"/>
      <c r="FQ249" s="141"/>
      <c r="FR249" s="141"/>
      <c r="FS249" s="141"/>
      <c r="FT249" s="141"/>
      <c r="FU249" s="141"/>
      <c r="FV249" s="141"/>
      <c r="FW249" s="141"/>
      <c r="FX249" s="141"/>
      <c r="FY249" s="141"/>
      <c r="FZ249" s="141"/>
      <c r="GA249" s="141"/>
      <c r="GB249" s="141"/>
      <c r="GC249" s="141"/>
      <c r="GD249" s="141"/>
      <c r="GE249" s="141"/>
      <c r="GF249" s="141"/>
      <c r="GG249" s="141"/>
      <c r="GH249" s="141"/>
      <c r="GI249" s="141"/>
      <c r="GJ249" s="141"/>
      <c r="GK249" s="141"/>
      <c r="GL249" s="141"/>
      <c r="GM249" s="141"/>
      <c r="GN249" s="141"/>
      <c r="GO249" s="141"/>
      <c r="GP249" s="141"/>
      <c r="GQ249" s="141"/>
      <c r="GR249" s="141"/>
      <c r="GS249" s="141"/>
      <c r="GT249" s="141"/>
      <c r="GU249" s="141"/>
      <c r="GV249" s="141"/>
      <c r="GW249" s="141"/>
      <c r="GX249" s="141"/>
      <c r="GY249" s="141"/>
      <c r="GZ249" s="141"/>
      <c r="HA249" s="141"/>
      <c r="HB249" s="141"/>
      <c r="HC249" s="141"/>
      <c r="HD249" s="141"/>
      <c r="HE249" s="141"/>
      <c r="HF249" s="141"/>
      <c r="HG249" s="141"/>
      <c r="HH249" s="141"/>
      <c r="HI249" s="141"/>
      <c r="HJ249" s="141"/>
      <c r="HK249" s="141"/>
      <c r="HL249" s="141"/>
      <c r="HM249" s="141"/>
      <c r="HN249" s="141"/>
      <c r="HO249" s="141"/>
      <c r="HP249" s="141"/>
      <c r="HQ249" s="141"/>
      <c r="HR249" s="141"/>
      <c r="HS249" s="141"/>
      <c r="HT249" s="141"/>
      <c r="HU249" s="141"/>
      <c r="HV249" s="141"/>
      <c r="HW249" s="141"/>
      <c r="HX249" s="141"/>
      <c r="HY249" s="141"/>
      <c r="HZ249" s="141"/>
      <c r="IA249" s="141"/>
      <c r="IB249" s="141"/>
      <c r="IC249" s="141"/>
      <c r="ID249" s="141"/>
      <c r="IE249" s="141"/>
      <c r="IF249" s="141"/>
      <c r="IG249" s="141"/>
      <c r="IH249" s="141"/>
      <c r="II249" s="141"/>
      <c r="IJ249" s="141"/>
      <c r="IK249" s="141"/>
      <c r="IL249" s="141"/>
      <c r="IM249" s="141"/>
      <c r="IN249" s="141"/>
      <c r="IO249" s="141"/>
      <c r="IP249" s="141"/>
      <c r="IQ249" s="141"/>
      <c r="IR249" s="141"/>
      <c r="IS249" s="141"/>
      <c r="IT249" s="141"/>
      <c r="IU249" s="141"/>
      <c r="IV249" s="141"/>
      <c r="IW249" s="141"/>
    </row>
    <row r="250" customFormat="false" ht="12.75" hidden="false" customHeight="false" outlineLevel="0" collapsed="false">
      <c r="A250" s="141"/>
      <c r="B250" s="155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  <c r="BN250" s="141"/>
      <c r="BO250" s="141"/>
      <c r="BP250" s="141"/>
      <c r="BQ250" s="141"/>
      <c r="BR250" s="141"/>
      <c r="BS250" s="141"/>
      <c r="BT250" s="141"/>
      <c r="BU250" s="141"/>
      <c r="BV250" s="141"/>
      <c r="BW250" s="141"/>
      <c r="BX250" s="141"/>
      <c r="BY250" s="141"/>
      <c r="BZ250" s="141"/>
      <c r="CA250" s="141"/>
      <c r="CB250" s="141"/>
      <c r="CC250" s="141"/>
      <c r="CD250" s="141"/>
      <c r="CE250" s="141"/>
      <c r="CF250" s="141"/>
      <c r="CG250" s="141"/>
      <c r="CH250" s="141"/>
      <c r="CI250" s="141"/>
      <c r="CJ250" s="141"/>
      <c r="CK250" s="141"/>
      <c r="CL250" s="141"/>
      <c r="CM250" s="141"/>
      <c r="CN250" s="141"/>
      <c r="CO250" s="141"/>
      <c r="CP250" s="141"/>
      <c r="CQ250" s="141"/>
      <c r="CR250" s="141"/>
      <c r="CS250" s="141"/>
      <c r="CT250" s="141"/>
      <c r="CU250" s="141"/>
      <c r="CV250" s="141"/>
      <c r="CW250" s="141"/>
      <c r="CX250" s="141"/>
      <c r="CY250" s="141"/>
      <c r="CZ250" s="141"/>
      <c r="DA250" s="141"/>
      <c r="DB250" s="141"/>
      <c r="DC250" s="141"/>
      <c r="DD250" s="141"/>
      <c r="DE250" s="141"/>
      <c r="DF250" s="141"/>
      <c r="DG250" s="141"/>
      <c r="DH250" s="141"/>
      <c r="DI250" s="141"/>
      <c r="DJ250" s="141"/>
      <c r="DK250" s="141"/>
      <c r="DL250" s="141"/>
      <c r="DM250" s="141"/>
      <c r="DN250" s="141"/>
      <c r="DO250" s="141"/>
      <c r="DP250" s="141"/>
      <c r="DQ250" s="141"/>
      <c r="DR250" s="141"/>
      <c r="DS250" s="141"/>
      <c r="DT250" s="141"/>
      <c r="DU250" s="141"/>
      <c r="DV250" s="141"/>
      <c r="DW250" s="141"/>
      <c r="DX250" s="141"/>
      <c r="DY250" s="141"/>
      <c r="DZ250" s="141"/>
      <c r="EA250" s="141"/>
      <c r="EB250" s="141"/>
      <c r="EC250" s="141"/>
      <c r="ED250" s="141"/>
      <c r="EE250" s="141"/>
      <c r="EF250" s="141"/>
      <c r="EG250" s="141"/>
      <c r="EH250" s="141"/>
      <c r="EI250" s="141"/>
      <c r="EJ250" s="141"/>
      <c r="EK250" s="141"/>
      <c r="EL250" s="141"/>
      <c r="EM250" s="141"/>
      <c r="EN250" s="141"/>
      <c r="EO250" s="141"/>
      <c r="EP250" s="141"/>
      <c r="EQ250" s="141"/>
      <c r="ER250" s="141"/>
      <c r="ES250" s="141"/>
      <c r="ET250" s="141"/>
      <c r="EU250" s="141"/>
      <c r="EV250" s="141"/>
      <c r="EW250" s="141"/>
      <c r="EX250" s="141"/>
      <c r="EY250" s="141"/>
      <c r="EZ250" s="141"/>
      <c r="FA250" s="141"/>
      <c r="FB250" s="141"/>
      <c r="FC250" s="141"/>
      <c r="FD250" s="141"/>
      <c r="FE250" s="141"/>
      <c r="FF250" s="141"/>
      <c r="FG250" s="141"/>
      <c r="FH250" s="141"/>
      <c r="FI250" s="141"/>
      <c r="FJ250" s="141"/>
      <c r="FK250" s="141"/>
      <c r="FL250" s="141"/>
      <c r="FM250" s="141"/>
      <c r="FN250" s="141"/>
      <c r="FO250" s="141"/>
      <c r="FP250" s="141"/>
      <c r="FQ250" s="141"/>
      <c r="FR250" s="141"/>
      <c r="FS250" s="141"/>
      <c r="FT250" s="141"/>
      <c r="FU250" s="141"/>
      <c r="FV250" s="141"/>
      <c r="FW250" s="141"/>
      <c r="FX250" s="141"/>
      <c r="FY250" s="141"/>
      <c r="FZ250" s="141"/>
      <c r="GA250" s="141"/>
      <c r="GB250" s="141"/>
      <c r="GC250" s="141"/>
      <c r="GD250" s="141"/>
      <c r="GE250" s="141"/>
      <c r="GF250" s="141"/>
      <c r="GG250" s="141"/>
      <c r="GH250" s="141"/>
      <c r="GI250" s="141"/>
      <c r="GJ250" s="141"/>
      <c r="GK250" s="141"/>
      <c r="GL250" s="141"/>
      <c r="GM250" s="141"/>
      <c r="GN250" s="141"/>
      <c r="GO250" s="141"/>
      <c r="GP250" s="141"/>
      <c r="GQ250" s="141"/>
      <c r="GR250" s="141"/>
      <c r="GS250" s="141"/>
      <c r="GT250" s="141"/>
      <c r="GU250" s="141"/>
      <c r="GV250" s="141"/>
      <c r="GW250" s="141"/>
      <c r="GX250" s="141"/>
      <c r="GY250" s="141"/>
      <c r="GZ250" s="141"/>
      <c r="HA250" s="141"/>
      <c r="HB250" s="141"/>
      <c r="HC250" s="141"/>
      <c r="HD250" s="141"/>
      <c r="HE250" s="141"/>
      <c r="HF250" s="141"/>
      <c r="HG250" s="141"/>
      <c r="HH250" s="141"/>
      <c r="HI250" s="141"/>
      <c r="HJ250" s="141"/>
      <c r="HK250" s="141"/>
      <c r="HL250" s="141"/>
      <c r="HM250" s="141"/>
      <c r="HN250" s="141"/>
      <c r="HO250" s="141"/>
      <c r="HP250" s="141"/>
      <c r="HQ250" s="141"/>
      <c r="HR250" s="141"/>
      <c r="HS250" s="141"/>
      <c r="HT250" s="141"/>
      <c r="HU250" s="141"/>
      <c r="HV250" s="141"/>
      <c r="HW250" s="141"/>
      <c r="HX250" s="141"/>
      <c r="HY250" s="141"/>
      <c r="HZ250" s="141"/>
      <c r="IA250" s="141"/>
      <c r="IB250" s="141"/>
      <c r="IC250" s="141"/>
      <c r="ID250" s="141"/>
      <c r="IE250" s="141"/>
      <c r="IF250" s="141"/>
      <c r="IG250" s="141"/>
      <c r="IH250" s="141"/>
      <c r="II250" s="141"/>
      <c r="IJ250" s="141"/>
      <c r="IK250" s="141"/>
      <c r="IL250" s="141"/>
      <c r="IM250" s="141"/>
      <c r="IN250" s="141"/>
      <c r="IO250" s="141"/>
      <c r="IP250" s="141"/>
      <c r="IQ250" s="141"/>
      <c r="IR250" s="141"/>
      <c r="IS250" s="141"/>
      <c r="IT250" s="141"/>
      <c r="IU250" s="141"/>
      <c r="IV250" s="141"/>
      <c r="IW250" s="141"/>
    </row>
    <row r="251" customFormat="false" ht="12.75" hidden="false" customHeight="false" outlineLevel="0" collapsed="false">
      <c r="A251" s="141"/>
      <c r="B251" s="155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  <c r="BN251" s="141"/>
      <c r="BO251" s="141"/>
      <c r="BP251" s="141"/>
      <c r="BQ251" s="141"/>
      <c r="BR251" s="141"/>
      <c r="BS251" s="141"/>
      <c r="BT251" s="141"/>
      <c r="BU251" s="141"/>
      <c r="BV251" s="141"/>
      <c r="BW251" s="141"/>
      <c r="BX251" s="141"/>
      <c r="BY251" s="141"/>
      <c r="BZ251" s="141"/>
      <c r="CA251" s="141"/>
      <c r="CB251" s="141"/>
      <c r="CC251" s="141"/>
      <c r="CD251" s="141"/>
      <c r="CE251" s="141"/>
      <c r="CF251" s="141"/>
      <c r="CG251" s="141"/>
      <c r="CH251" s="141"/>
      <c r="CI251" s="141"/>
      <c r="CJ251" s="141"/>
      <c r="CK251" s="141"/>
      <c r="CL251" s="141"/>
      <c r="CM251" s="141"/>
      <c r="CN251" s="141"/>
      <c r="CO251" s="141"/>
      <c r="CP251" s="141"/>
      <c r="CQ251" s="141"/>
      <c r="CR251" s="141"/>
      <c r="CS251" s="141"/>
      <c r="CT251" s="141"/>
      <c r="CU251" s="141"/>
      <c r="CV251" s="141"/>
      <c r="CW251" s="141"/>
      <c r="CX251" s="141"/>
      <c r="CY251" s="141"/>
      <c r="CZ251" s="141"/>
      <c r="DA251" s="141"/>
      <c r="DB251" s="141"/>
      <c r="DC251" s="141"/>
      <c r="DD251" s="141"/>
      <c r="DE251" s="141"/>
      <c r="DF251" s="141"/>
      <c r="DG251" s="141"/>
      <c r="DH251" s="141"/>
      <c r="DI251" s="141"/>
      <c r="DJ251" s="141"/>
      <c r="DK251" s="141"/>
      <c r="DL251" s="141"/>
      <c r="DM251" s="141"/>
      <c r="DN251" s="141"/>
      <c r="DO251" s="141"/>
      <c r="DP251" s="141"/>
      <c r="DQ251" s="141"/>
      <c r="DR251" s="141"/>
      <c r="DS251" s="141"/>
      <c r="DT251" s="141"/>
      <c r="DU251" s="141"/>
      <c r="DV251" s="141"/>
      <c r="DW251" s="141"/>
      <c r="DX251" s="141"/>
      <c r="DY251" s="141"/>
      <c r="DZ251" s="141"/>
      <c r="EA251" s="141"/>
      <c r="EB251" s="141"/>
      <c r="EC251" s="141"/>
      <c r="ED251" s="141"/>
      <c r="EE251" s="141"/>
      <c r="EF251" s="141"/>
      <c r="EG251" s="141"/>
      <c r="EH251" s="141"/>
      <c r="EI251" s="141"/>
      <c r="EJ251" s="141"/>
      <c r="EK251" s="141"/>
      <c r="EL251" s="141"/>
      <c r="EM251" s="141"/>
      <c r="EN251" s="141"/>
      <c r="EO251" s="141"/>
      <c r="EP251" s="141"/>
      <c r="EQ251" s="141"/>
      <c r="ER251" s="141"/>
      <c r="ES251" s="141"/>
      <c r="ET251" s="141"/>
      <c r="EU251" s="141"/>
      <c r="EV251" s="141"/>
      <c r="EW251" s="141"/>
      <c r="EX251" s="141"/>
      <c r="EY251" s="141"/>
      <c r="EZ251" s="141"/>
      <c r="FA251" s="141"/>
      <c r="FB251" s="141"/>
      <c r="FC251" s="141"/>
      <c r="FD251" s="141"/>
      <c r="FE251" s="141"/>
      <c r="FF251" s="141"/>
      <c r="FG251" s="141"/>
      <c r="FH251" s="141"/>
      <c r="FI251" s="141"/>
      <c r="FJ251" s="141"/>
      <c r="FK251" s="141"/>
      <c r="FL251" s="141"/>
      <c r="FM251" s="141"/>
      <c r="FN251" s="141"/>
      <c r="FO251" s="141"/>
      <c r="FP251" s="141"/>
      <c r="FQ251" s="141"/>
      <c r="FR251" s="141"/>
      <c r="FS251" s="141"/>
      <c r="FT251" s="141"/>
      <c r="FU251" s="141"/>
      <c r="FV251" s="141"/>
      <c r="FW251" s="141"/>
      <c r="FX251" s="141"/>
      <c r="FY251" s="141"/>
      <c r="FZ251" s="141"/>
      <c r="GA251" s="141"/>
      <c r="GB251" s="141"/>
      <c r="GC251" s="141"/>
      <c r="GD251" s="141"/>
      <c r="GE251" s="141"/>
      <c r="GF251" s="141"/>
      <c r="GG251" s="141"/>
      <c r="GH251" s="141"/>
      <c r="GI251" s="141"/>
      <c r="GJ251" s="141"/>
      <c r="GK251" s="141"/>
      <c r="GL251" s="141"/>
      <c r="GM251" s="141"/>
      <c r="GN251" s="141"/>
      <c r="GO251" s="141"/>
      <c r="GP251" s="141"/>
      <c r="GQ251" s="141"/>
      <c r="GR251" s="141"/>
      <c r="GS251" s="141"/>
      <c r="GT251" s="141"/>
      <c r="GU251" s="141"/>
      <c r="GV251" s="141"/>
      <c r="GW251" s="141"/>
      <c r="GX251" s="141"/>
      <c r="GY251" s="141"/>
      <c r="GZ251" s="141"/>
      <c r="HA251" s="141"/>
      <c r="HB251" s="141"/>
      <c r="HC251" s="141"/>
      <c r="HD251" s="141"/>
      <c r="HE251" s="141"/>
      <c r="HF251" s="141"/>
      <c r="HG251" s="141"/>
      <c r="HH251" s="141"/>
      <c r="HI251" s="141"/>
      <c r="HJ251" s="141"/>
      <c r="HK251" s="141"/>
      <c r="HL251" s="141"/>
      <c r="HM251" s="141"/>
      <c r="HN251" s="141"/>
      <c r="HO251" s="141"/>
      <c r="HP251" s="141"/>
      <c r="HQ251" s="141"/>
      <c r="HR251" s="141"/>
      <c r="HS251" s="141"/>
      <c r="HT251" s="141"/>
      <c r="HU251" s="141"/>
      <c r="HV251" s="141"/>
      <c r="HW251" s="141"/>
      <c r="HX251" s="141"/>
      <c r="HY251" s="141"/>
      <c r="HZ251" s="141"/>
      <c r="IA251" s="141"/>
      <c r="IB251" s="141"/>
      <c r="IC251" s="141"/>
      <c r="ID251" s="141"/>
      <c r="IE251" s="141"/>
      <c r="IF251" s="141"/>
      <c r="IG251" s="141"/>
      <c r="IH251" s="141"/>
      <c r="II251" s="141"/>
      <c r="IJ251" s="141"/>
      <c r="IK251" s="141"/>
      <c r="IL251" s="141"/>
      <c r="IM251" s="141"/>
      <c r="IN251" s="141"/>
      <c r="IO251" s="141"/>
      <c r="IP251" s="141"/>
      <c r="IQ251" s="141"/>
      <c r="IR251" s="141"/>
      <c r="IS251" s="141"/>
      <c r="IT251" s="141"/>
      <c r="IU251" s="141"/>
      <c r="IV251" s="141"/>
      <c r="IW251" s="141"/>
    </row>
    <row r="252" customFormat="false" ht="12.75" hidden="false" customHeight="false" outlineLevel="0" collapsed="false">
      <c r="A252" s="141"/>
      <c r="B252" s="155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  <c r="BN252" s="141"/>
      <c r="BO252" s="141"/>
      <c r="BP252" s="141"/>
      <c r="BQ252" s="141"/>
      <c r="BR252" s="141"/>
      <c r="BS252" s="141"/>
      <c r="BT252" s="141"/>
      <c r="BU252" s="141"/>
      <c r="BV252" s="141"/>
      <c r="BW252" s="141"/>
      <c r="BX252" s="141"/>
      <c r="BY252" s="141"/>
      <c r="BZ252" s="141"/>
      <c r="CA252" s="141"/>
      <c r="CB252" s="141"/>
      <c r="CC252" s="141"/>
      <c r="CD252" s="141"/>
      <c r="CE252" s="141"/>
      <c r="CF252" s="141"/>
      <c r="CG252" s="141"/>
      <c r="CH252" s="141"/>
      <c r="CI252" s="141"/>
      <c r="CJ252" s="141"/>
      <c r="CK252" s="141"/>
      <c r="CL252" s="141"/>
      <c r="CM252" s="141"/>
      <c r="CN252" s="141"/>
      <c r="CO252" s="141"/>
      <c r="CP252" s="141"/>
      <c r="CQ252" s="141"/>
      <c r="CR252" s="141"/>
      <c r="CS252" s="141"/>
      <c r="CT252" s="141"/>
      <c r="CU252" s="141"/>
      <c r="CV252" s="141"/>
      <c r="CW252" s="141"/>
      <c r="CX252" s="141"/>
      <c r="CY252" s="141"/>
      <c r="CZ252" s="141"/>
      <c r="DA252" s="141"/>
      <c r="DB252" s="141"/>
      <c r="DC252" s="141"/>
      <c r="DD252" s="141"/>
      <c r="DE252" s="141"/>
      <c r="DF252" s="141"/>
      <c r="DG252" s="141"/>
      <c r="DH252" s="141"/>
      <c r="DI252" s="141"/>
      <c r="DJ252" s="141"/>
      <c r="DK252" s="141"/>
      <c r="DL252" s="141"/>
      <c r="DM252" s="141"/>
      <c r="DN252" s="141"/>
      <c r="DO252" s="141"/>
      <c r="DP252" s="141"/>
      <c r="DQ252" s="141"/>
      <c r="DR252" s="141"/>
      <c r="DS252" s="141"/>
      <c r="DT252" s="141"/>
      <c r="DU252" s="141"/>
      <c r="DV252" s="141"/>
      <c r="DW252" s="141"/>
      <c r="DX252" s="141"/>
      <c r="DY252" s="141"/>
      <c r="DZ252" s="141"/>
      <c r="EA252" s="141"/>
      <c r="EB252" s="141"/>
      <c r="EC252" s="141"/>
      <c r="ED252" s="141"/>
      <c r="EE252" s="141"/>
      <c r="EF252" s="141"/>
      <c r="EG252" s="141"/>
      <c r="EH252" s="141"/>
      <c r="EI252" s="141"/>
      <c r="EJ252" s="141"/>
      <c r="EK252" s="141"/>
      <c r="EL252" s="141"/>
      <c r="EM252" s="141"/>
      <c r="EN252" s="141"/>
      <c r="EO252" s="141"/>
      <c r="EP252" s="141"/>
      <c r="EQ252" s="141"/>
      <c r="ER252" s="141"/>
      <c r="ES252" s="141"/>
      <c r="ET252" s="141"/>
      <c r="EU252" s="141"/>
      <c r="EV252" s="141"/>
      <c r="EW252" s="141"/>
      <c r="EX252" s="141"/>
      <c r="EY252" s="141"/>
      <c r="EZ252" s="141"/>
      <c r="FA252" s="141"/>
      <c r="FB252" s="141"/>
      <c r="FC252" s="141"/>
      <c r="FD252" s="141"/>
      <c r="FE252" s="141"/>
      <c r="FF252" s="141"/>
      <c r="FG252" s="141"/>
      <c r="FH252" s="141"/>
      <c r="FI252" s="141"/>
      <c r="FJ252" s="141"/>
      <c r="FK252" s="141"/>
      <c r="FL252" s="141"/>
      <c r="FM252" s="141"/>
      <c r="FN252" s="141"/>
      <c r="FO252" s="141"/>
      <c r="FP252" s="141"/>
      <c r="FQ252" s="141"/>
      <c r="FR252" s="141"/>
      <c r="FS252" s="141"/>
      <c r="FT252" s="141"/>
      <c r="FU252" s="141"/>
      <c r="FV252" s="141"/>
      <c r="FW252" s="141"/>
      <c r="FX252" s="141"/>
      <c r="FY252" s="141"/>
      <c r="FZ252" s="141"/>
      <c r="GA252" s="141"/>
      <c r="GB252" s="141"/>
      <c r="GC252" s="141"/>
      <c r="GD252" s="141"/>
      <c r="GE252" s="141"/>
      <c r="GF252" s="141"/>
      <c r="GG252" s="141"/>
      <c r="GH252" s="141"/>
      <c r="GI252" s="141"/>
      <c r="GJ252" s="141"/>
      <c r="GK252" s="141"/>
      <c r="GL252" s="141"/>
      <c r="GM252" s="141"/>
      <c r="GN252" s="141"/>
      <c r="GO252" s="141"/>
      <c r="GP252" s="141"/>
      <c r="GQ252" s="141"/>
      <c r="GR252" s="141"/>
      <c r="GS252" s="141"/>
      <c r="GT252" s="141"/>
      <c r="GU252" s="141"/>
      <c r="GV252" s="141"/>
      <c r="GW252" s="141"/>
      <c r="GX252" s="141"/>
      <c r="GY252" s="141"/>
      <c r="GZ252" s="141"/>
      <c r="HA252" s="141"/>
      <c r="HB252" s="141"/>
      <c r="HC252" s="141"/>
      <c r="HD252" s="141"/>
      <c r="HE252" s="141"/>
      <c r="HF252" s="141"/>
      <c r="HG252" s="141"/>
      <c r="HH252" s="141"/>
      <c r="HI252" s="141"/>
      <c r="HJ252" s="141"/>
      <c r="HK252" s="141"/>
      <c r="HL252" s="141"/>
      <c r="HM252" s="141"/>
      <c r="HN252" s="141"/>
      <c r="HO252" s="141"/>
      <c r="HP252" s="141"/>
      <c r="HQ252" s="141"/>
      <c r="HR252" s="141"/>
      <c r="HS252" s="141"/>
      <c r="HT252" s="141"/>
      <c r="HU252" s="141"/>
      <c r="HV252" s="141"/>
      <c r="HW252" s="141"/>
      <c r="HX252" s="141"/>
      <c r="HY252" s="141"/>
      <c r="HZ252" s="141"/>
      <c r="IA252" s="141"/>
      <c r="IB252" s="141"/>
      <c r="IC252" s="141"/>
      <c r="ID252" s="141"/>
      <c r="IE252" s="141"/>
      <c r="IF252" s="141"/>
      <c r="IG252" s="141"/>
      <c r="IH252" s="141"/>
      <c r="II252" s="141"/>
      <c r="IJ252" s="141"/>
      <c r="IK252" s="141"/>
      <c r="IL252" s="141"/>
      <c r="IM252" s="141"/>
      <c r="IN252" s="141"/>
      <c r="IO252" s="141"/>
      <c r="IP252" s="141"/>
      <c r="IQ252" s="141"/>
      <c r="IR252" s="141"/>
      <c r="IS252" s="141"/>
      <c r="IT252" s="141"/>
      <c r="IU252" s="141"/>
      <c r="IV252" s="141"/>
      <c r="IW252" s="141"/>
    </row>
    <row r="253" customFormat="false" ht="12.75" hidden="false" customHeight="false" outlineLevel="0" collapsed="false">
      <c r="A253" s="141"/>
      <c r="B253" s="155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  <c r="BN253" s="141"/>
      <c r="BO253" s="141"/>
      <c r="BP253" s="141"/>
      <c r="BQ253" s="141"/>
      <c r="BR253" s="141"/>
      <c r="BS253" s="141"/>
      <c r="BT253" s="141"/>
      <c r="BU253" s="141"/>
      <c r="BV253" s="141"/>
      <c r="BW253" s="141"/>
      <c r="BX253" s="141"/>
      <c r="BY253" s="141"/>
      <c r="BZ253" s="141"/>
      <c r="CA253" s="141"/>
      <c r="CB253" s="141"/>
      <c r="CC253" s="141"/>
      <c r="CD253" s="141"/>
      <c r="CE253" s="141"/>
      <c r="CF253" s="141"/>
      <c r="CG253" s="141"/>
      <c r="CH253" s="141"/>
      <c r="CI253" s="141"/>
      <c r="CJ253" s="141"/>
      <c r="CK253" s="141"/>
      <c r="CL253" s="141"/>
      <c r="CM253" s="141"/>
      <c r="CN253" s="141"/>
      <c r="CO253" s="141"/>
      <c r="CP253" s="141"/>
      <c r="CQ253" s="141"/>
      <c r="CR253" s="141"/>
      <c r="CS253" s="141"/>
      <c r="CT253" s="141"/>
      <c r="CU253" s="141"/>
      <c r="CV253" s="141"/>
      <c r="CW253" s="141"/>
      <c r="CX253" s="141"/>
      <c r="CY253" s="141"/>
      <c r="CZ253" s="141"/>
      <c r="DA253" s="141"/>
      <c r="DB253" s="141"/>
      <c r="DC253" s="141"/>
      <c r="DD253" s="141"/>
      <c r="DE253" s="141"/>
      <c r="DF253" s="141"/>
      <c r="DG253" s="141"/>
      <c r="DH253" s="141"/>
      <c r="DI253" s="141"/>
      <c r="DJ253" s="141"/>
      <c r="DK253" s="141"/>
      <c r="DL253" s="141"/>
      <c r="DM253" s="141"/>
      <c r="DN253" s="141"/>
      <c r="DO253" s="141"/>
      <c r="DP253" s="141"/>
      <c r="DQ253" s="141"/>
      <c r="DR253" s="141"/>
      <c r="DS253" s="141"/>
      <c r="DT253" s="141"/>
      <c r="DU253" s="141"/>
      <c r="DV253" s="141"/>
      <c r="DW253" s="141"/>
      <c r="DX253" s="141"/>
      <c r="DY253" s="141"/>
      <c r="DZ253" s="141"/>
      <c r="EA253" s="141"/>
      <c r="EB253" s="141"/>
      <c r="EC253" s="141"/>
      <c r="ED253" s="141"/>
      <c r="EE253" s="141"/>
      <c r="EF253" s="141"/>
      <c r="EG253" s="141"/>
      <c r="EH253" s="141"/>
      <c r="EI253" s="141"/>
      <c r="EJ253" s="141"/>
      <c r="EK253" s="141"/>
      <c r="EL253" s="141"/>
      <c r="EM253" s="141"/>
      <c r="EN253" s="141"/>
      <c r="EO253" s="141"/>
      <c r="EP253" s="141"/>
      <c r="EQ253" s="141"/>
      <c r="ER253" s="141"/>
      <c r="ES253" s="141"/>
      <c r="ET253" s="141"/>
      <c r="EU253" s="141"/>
      <c r="EV253" s="141"/>
      <c r="EW253" s="141"/>
      <c r="EX253" s="141"/>
      <c r="EY253" s="141"/>
      <c r="EZ253" s="141"/>
      <c r="FA253" s="141"/>
      <c r="FB253" s="141"/>
      <c r="FC253" s="141"/>
      <c r="FD253" s="141"/>
      <c r="FE253" s="141"/>
      <c r="FF253" s="141"/>
      <c r="FG253" s="141"/>
      <c r="FH253" s="141"/>
      <c r="FI253" s="141"/>
      <c r="FJ253" s="141"/>
      <c r="FK253" s="141"/>
      <c r="FL253" s="141"/>
      <c r="FM253" s="141"/>
      <c r="FN253" s="141"/>
      <c r="FO253" s="141"/>
      <c r="FP253" s="141"/>
      <c r="FQ253" s="141"/>
      <c r="FR253" s="141"/>
      <c r="FS253" s="141"/>
      <c r="FT253" s="141"/>
      <c r="FU253" s="141"/>
      <c r="FV253" s="141"/>
      <c r="FW253" s="141"/>
      <c r="FX253" s="141"/>
      <c r="FY253" s="141"/>
      <c r="FZ253" s="141"/>
      <c r="GA253" s="141"/>
      <c r="GB253" s="141"/>
      <c r="GC253" s="141"/>
      <c r="GD253" s="141"/>
      <c r="GE253" s="141"/>
      <c r="GF253" s="141"/>
      <c r="GG253" s="141"/>
      <c r="GH253" s="141"/>
      <c r="GI253" s="141"/>
      <c r="GJ253" s="141"/>
      <c r="GK253" s="141"/>
      <c r="GL253" s="141"/>
      <c r="GM253" s="141"/>
      <c r="GN253" s="141"/>
      <c r="GO253" s="141"/>
      <c r="GP253" s="141"/>
      <c r="GQ253" s="141"/>
      <c r="GR253" s="141"/>
      <c r="GS253" s="141"/>
      <c r="GT253" s="141"/>
      <c r="GU253" s="141"/>
      <c r="GV253" s="141"/>
      <c r="GW253" s="141"/>
      <c r="GX253" s="141"/>
      <c r="GY253" s="141"/>
      <c r="GZ253" s="141"/>
      <c r="HA253" s="141"/>
      <c r="HB253" s="141"/>
      <c r="HC253" s="141"/>
      <c r="HD253" s="141"/>
      <c r="HE253" s="141"/>
      <c r="HF253" s="141"/>
      <c r="HG253" s="141"/>
      <c r="HH253" s="141"/>
      <c r="HI253" s="141"/>
      <c r="HJ253" s="141"/>
      <c r="HK253" s="141"/>
      <c r="HL253" s="141"/>
      <c r="HM253" s="141"/>
      <c r="HN253" s="141"/>
      <c r="HO253" s="141"/>
      <c r="HP253" s="141"/>
      <c r="HQ253" s="141"/>
      <c r="HR253" s="141"/>
      <c r="HS253" s="141"/>
      <c r="HT253" s="141"/>
      <c r="HU253" s="141"/>
      <c r="HV253" s="141"/>
      <c r="HW253" s="141"/>
      <c r="HX253" s="141"/>
      <c r="HY253" s="141"/>
      <c r="HZ253" s="141"/>
      <c r="IA253" s="141"/>
      <c r="IB253" s="141"/>
      <c r="IC253" s="141"/>
      <c r="ID253" s="141"/>
      <c r="IE253" s="141"/>
      <c r="IF253" s="141"/>
      <c r="IG253" s="141"/>
      <c r="IH253" s="141"/>
      <c r="II253" s="141"/>
      <c r="IJ253" s="141"/>
      <c r="IK253" s="141"/>
      <c r="IL253" s="141"/>
      <c r="IM253" s="141"/>
      <c r="IN253" s="141"/>
      <c r="IO253" s="141"/>
      <c r="IP253" s="141"/>
      <c r="IQ253" s="141"/>
      <c r="IR253" s="141"/>
      <c r="IS253" s="141"/>
      <c r="IT253" s="141"/>
      <c r="IU253" s="141"/>
      <c r="IV253" s="141"/>
      <c r="IW253" s="141"/>
    </row>
    <row r="254" customFormat="false" ht="12.75" hidden="false" customHeight="false" outlineLevel="0" collapsed="false">
      <c r="A254" s="141"/>
      <c r="B254" s="155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  <c r="BN254" s="141"/>
      <c r="BO254" s="141"/>
      <c r="BP254" s="141"/>
      <c r="BQ254" s="141"/>
      <c r="BR254" s="141"/>
      <c r="BS254" s="141"/>
      <c r="BT254" s="141"/>
      <c r="BU254" s="141"/>
      <c r="BV254" s="141"/>
      <c r="BW254" s="141"/>
      <c r="BX254" s="141"/>
      <c r="BY254" s="141"/>
      <c r="BZ254" s="141"/>
      <c r="CA254" s="141"/>
      <c r="CB254" s="141"/>
      <c r="CC254" s="141"/>
      <c r="CD254" s="141"/>
      <c r="CE254" s="141"/>
      <c r="CF254" s="141"/>
      <c r="CG254" s="141"/>
      <c r="CH254" s="141"/>
      <c r="CI254" s="141"/>
      <c r="CJ254" s="141"/>
      <c r="CK254" s="141"/>
      <c r="CL254" s="141"/>
      <c r="CM254" s="141"/>
      <c r="CN254" s="141"/>
      <c r="CO254" s="141"/>
      <c r="CP254" s="141"/>
      <c r="CQ254" s="141"/>
      <c r="CR254" s="141"/>
      <c r="CS254" s="141"/>
      <c r="CT254" s="141"/>
      <c r="CU254" s="141"/>
      <c r="CV254" s="141"/>
      <c r="CW254" s="141"/>
      <c r="CX254" s="141"/>
      <c r="CY254" s="141"/>
      <c r="CZ254" s="141"/>
      <c r="DA254" s="141"/>
      <c r="DB254" s="141"/>
      <c r="DC254" s="141"/>
      <c r="DD254" s="141"/>
      <c r="DE254" s="141"/>
      <c r="DF254" s="141"/>
      <c r="DG254" s="141"/>
      <c r="DH254" s="141"/>
      <c r="DI254" s="141"/>
      <c r="DJ254" s="141"/>
      <c r="DK254" s="141"/>
      <c r="DL254" s="141"/>
      <c r="DM254" s="141"/>
      <c r="DN254" s="141"/>
      <c r="DO254" s="141"/>
      <c r="DP254" s="141"/>
      <c r="DQ254" s="141"/>
      <c r="DR254" s="141"/>
      <c r="DS254" s="141"/>
      <c r="DT254" s="141"/>
      <c r="DU254" s="141"/>
      <c r="DV254" s="141"/>
      <c r="DW254" s="141"/>
      <c r="DX254" s="141"/>
      <c r="DY254" s="141"/>
      <c r="DZ254" s="141"/>
      <c r="EA254" s="141"/>
      <c r="EB254" s="141"/>
      <c r="EC254" s="141"/>
      <c r="ED254" s="141"/>
      <c r="EE254" s="141"/>
      <c r="EF254" s="141"/>
      <c r="EG254" s="141"/>
      <c r="EH254" s="141"/>
      <c r="EI254" s="141"/>
      <c r="EJ254" s="141"/>
      <c r="EK254" s="141"/>
      <c r="EL254" s="141"/>
      <c r="EM254" s="141"/>
      <c r="EN254" s="141"/>
      <c r="EO254" s="141"/>
      <c r="EP254" s="141"/>
      <c r="EQ254" s="141"/>
      <c r="ER254" s="141"/>
      <c r="ES254" s="141"/>
      <c r="ET254" s="141"/>
      <c r="EU254" s="141"/>
      <c r="EV254" s="141"/>
      <c r="EW254" s="141"/>
      <c r="EX254" s="141"/>
      <c r="EY254" s="141"/>
      <c r="EZ254" s="141"/>
      <c r="FA254" s="141"/>
      <c r="FB254" s="141"/>
      <c r="FC254" s="141"/>
      <c r="FD254" s="141"/>
      <c r="FE254" s="141"/>
      <c r="FF254" s="141"/>
      <c r="FG254" s="141"/>
      <c r="FH254" s="141"/>
      <c r="FI254" s="141"/>
      <c r="FJ254" s="141"/>
      <c r="FK254" s="141"/>
      <c r="FL254" s="141"/>
      <c r="FM254" s="141"/>
      <c r="FN254" s="141"/>
      <c r="FO254" s="141"/>
      <c r="FP254" s="141"/>
      <c r="FQ254" s="141"/>
      <c r="FR254" s="141"/>
      <c r="FS254" s="141"/>
      <c r="FT254" s="141"/>
      <c r="FU254" s="141"/>
      <c r="FV254" s="141"/>
      <c r="FW254" s="141"/>
      <c r="FX254" s="141"/>
      <c r="FY254" s="141"/>
      <c r="FZ254" s="141"/>
      <c r="GA254" s="141"/>
      <c r="GB254" s="141"/>
      <c r="GC254" s="141"/>
      <c r="GD254" s="141"/>
      <c r="GE254" s="141"/>
      <c r="GF254" s="141"/>
      <c r="GG254" s="141"/>
      <c r="GH254" s="141"/>
      <c r="GI254" s="141"/>
      <c r="GJ254" s="141"/>
      <c r="GK254" s="141"/>
      <c r="GL254" s="141"/>
      <c r="GM254" s="141"/>
      <c r="GN254" s="141"/>
      <c r="GO254" s="141"/>
      <c r="GP254" s="141"/>
      <c r="GQ254" s="141"/>
      <c r="GR254" s="141"/>
      <c r="GS254" s="141"/>
      <c r="GT254" s="141"/>
      <c r="GU254" s="141"/>
      <c r="GV254" s="141"/>
      <c r="GW254" s="141"/>
      <c r="GX254" s="141"/>
      <c r="GY254" s="141"/>
      <c r="GZ254" s="141"/>
      <c r="HA254" s="141"/>
      <c r="HB254" s="141"/>
      <c r="HC254" s="141"/>
      <c r="HD254" s="141"/>
      <c r="HE254" s="141"/>
      <c r="HF254" s="141"/>
      <c r="HG254" s="141"/>
      <c r="HH254" s="141"/>
      <c r="HI254" s="141"/>
      <c r="HJ254" s="141"/>
      <c r="HK254" s="141"/>
      <c r="HL254" s="141"/>
      <c r="HM254" s="141"/>
      <c r="HN254" s="141"/>
      <c r="HO254" s="141"/>
      <c r="HP254" s="141"/>
      <c r="HQ254" s="141"/>
      <c r="HR254" s="141"/>
      <c r="HS254" s="141"/>
      <c r="HT254" s="141"/>
      <c r="HU254" s="141"/>
      <c r="HV254" s="141"/>
      <c r="HW254" s="141"/>
      <c r="HX254" s="141"/>
      <c r="HY254" s="141"/>
      <c r="HZ254" s="141"/>
      <c r="IA254" s="141"/>
      <c r="IB254" s="141"/>
      <c r="IC254" s="141"/>
      <c r="ID254" s="141"/>
      <c r="IE254" s="141"/>
      <c r="IF254" s="141"/>
      <c r="IG254" s="141"/>
      <c r="IH254" s="141"/>
      <c r="II254" s="141"/>
      <c r="IJ254" s="141"/>
      <c r="IK254" s="141"/>
      <c r="IL254" s="141"/>
      <c r="IM254" s="141"/>
      <c r="IN254" s="141"/>
      <c r="IO254" s="141"/>
      <c r="IP254" s="141"/>
      <c r="IQ254" s="141"/>
      <c r="IR254" s="141"/>
      <c r="IS254" s="141"/>
      <c r="IT254" s="141"/>
      <c r="IU254" s="141"/>
      <c r="IV254" s="141"/>
      <c r="IW254" s="141"/>
    </row>
    <row r="255" customFormat="false" ht="12.75" hidden="false" customHeight="false" outlineLevel="0" collapsed="false">
      <c r="A255" s="141"/>
      <c r="B255" s="155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141"/>
      <c r="BO255" s="141"/>
      <c r="BP255" s="141"/>
      <c r="BQ255" s="141"/>
      <c r="BR255" s="141"/>
      <c r="BS255" s="141"/>
      <c r="BT255" s="141"/>
      <c r="BU255" s="141"/>
      <c r="BV255" s="141"/>
      <c r="BW255" s="141"/>
      <c r="BX255" s="141"/>
      <c r="BY255" s="141"/>
      <c r="BZ255" s="141"/>
      <c r="CA255" s="141"/>
      <c r="CB255" s="141"/>
      <c r="CC255" s="141"/>
      <c r="CD255" s="141"/>
      <c r="CE255" s="141"/>
      <c r="CF255" s="141"/>
      <c r="CG255" s="141"/>
      <c r="CH255" s="141"/>
      <c r="CI255" s="141"/>
      <c r="CJ255" s="141"/>
      <c r="CK255" s="141"/>
      <c r="CL255" s="141"/>
      <c r="CM255" s="141"/>
      <c r="CN255" s="141"/>
      <c r="CO255" s="141"/>
      <c r="CP255" s="141"/>
      <c r="CQ255" s="141"/>
      <c r="CR255" s="141"/>
      <c r="CS255" s="141"/>
      <c r="CT255" s="141"/>
      <c r="CU255" s="141"/>
      <c r="CV255" s="141"/>
      <c r="CW255" s="141"/>
      <c r="CX255" s="141"/>
      <c r="CY255" s="141"/>
      <c r="CZ255" s="141"/>
      <c r="DA255" s="141"/>
      <c r="DB255" s="141"/>
      <c r="DC255" s="141"/>
      <c r="DD255" s="141"/>
      <c r="DE255" s="141"/>
      <c r="DF255" s="141"/>
      <c r="DG255" s="141"/>
      <c r="DH255" s="141"/>
      <c r="DI255" s="141"/>
      <c r="DJ255" s="141"/>
      <c r="DK255" s="141"/>
      <c r="DL255" s="141"/>
      <c r="DM255" s="141"/>
      <c r="DN255" s="141"/>
      <c r="DO255" s="141"/>
      <c r="DP255" s="141"/>
      <c r="DQ255" s="141"/>
      <c r="DR255" s="141"/>
      <c r="DS255" s="141"/>
      <c r="DT255" s="141"/>
      <c r="DU255" s="141"/>
      <c r="DV255" s="141"/>
      <c r="DW255" s="141"/>
      <c r="DX255" s="141"/>
      <c r="DY255" s="141"/>
      <c r="DZ255" s="141"/>
      <c r="EA255" s="141"/>
      <c r="EB255" s="141"/>
      <c r="EC255" s="141"/>
      <c r="ED255" s="141"/>
      <c r="EE255" s="141"/>
      <c r="EF255" s="141"/>
      <c r="EG255" s="141"/>
      <c r="EH255" s="141"/>
      <c r="EI255" s="141"/>
      <c r="EJ255" s="141"/>
      <c r="EK255" s="141"/>
      <c r="EL255" s="141"/>
      <c r="EM255" s="141"/>
      <c r="EN255" s="141"/>
      <c r="EO255" s="141"/>
      <c r="EP255" s="141"/>
      <c r="EQ255" s="141"/>
      <c r="ER255" s="141"/>
      <c r="ES255" s="141"/>
      <c r="ET255" s="141"/>
      <c r="EU255" s="141"/>
      <c r="EV255" s="141"/>
      <c r="EW255" s="141"/>
      <c r="EX255" s="141"/>
      <c r="EY255" s="141"/>
      <c r="EZ255" s="141"/>
      <c r="FA255" s="141"/>
      <c r="FB255" s="141"/>
      <c r="FC255" s="141"/>
      <c r="FD255" s="141"/>
      <c r="FE255" s="141"/>
      <c r="FF255" s="141"/>
      <c r="FG255" s="141"/>
      <c r="FH255" s="141"/>
      <c r="FI255" s="141"/>
      <c r="FJ255" s="141"/>
      <c r="FK255" s="141"/>
      <c r="FL255" s="141"/>
      <c r="FM255" s="141"/>
      <c r="FN255" s="141"/>
      <c r="FO255" s="141"/>
      <c r="FP255" s="141"/>
      <c r="FQ255" s="141"/>
      <c r="FR255" s="141"/>
      <c r="FS255" s="141"/>
      <c r="FT255" s="141"/>
      <c r="FU255" s="141"/>
      <c r="FV255" s="141"/>
      <c r="FW255" s="141"/>
      <c r="FX255" s="141"/>
      <c r="FY255" s="141"/>
      <c r="FZ255" s="141"/>
      <c r="GA255" s="141"/>
      <c r="GB255" s="141"/>
      <c r="GC255" s="141"/>
      <c r="GD255" s="141"/>
      <c r="GE255" s="141"/>
      <c r="GF255" s="141"/>
      <c r="GG255" s="141"/>
      <c r="GH255" s="141"/>
      <c r="GI255" s="141"/>
      <c r="GJ255" s="141"/>
      <c r="GK255" s="141"/>
      <c r="GL255" s="141"/>
      <c r="GM255" s="141"/>
      <c r="GN255" s="141"/>
      <c r="GO255" s="141"/>
      <c r="GP255" s="141"/>
      <c r="GQ255" s="141"/>
      <c r="GR255" s="141"/>
      <c r="GS255" s="141"/>
      <c r="GT255" s="141"/>
      <c r="GU255" s="141"/>
      <c r="GV255" s="141"/>
      <c r="GW255" s="141"/>
      <c r="GX255" s="141"/>
      <c r="GY255" s="141"/>
      <c r="GZ255" s="141"/>
      <c r="HA255" s="141"/>
      <c r="HB255" s="141"/>
      <c r="HC255" s="141"/>
      <c r="HD255" s="141"/>
      <c r="HE255" s="141"/>
      <c r="HF255" s="141"/>
      <c r="HG255" s="141"/>
      <c r="HH255" s="141"/>
      <c r="HI255" s="141"/>
      <c r="HJ255" s="141"/>
      <c r="HK255" s="141"/>
      <c r="HL255" s="141"/>
      <c r="HM255" s="141"/>
      <c r="HN255" s="141"/>
      <c r="HO255" s="141"/>
      <c r="HP255" s="141"/>
      <c r="HQ255" s="141"/>
      <c r="HR255" s="141"/>
      <c r="HS255" s="141"/>
      <c r="HT255" s="141"/>
      <c r="HU255" s="141"/>
      <c r="HV255" s="141"/>
      <c r="HW255" s="141"/>
      <c r="HX255" s="141"/>
      <c r="HY255" s="141"/>
      <c r="HZ255" s="141"/>
      <c r="IA255" s="141"/>
      <c r="IB255" s="141"/>
      <c r="IC255" s="141"/>
      <c r="ID255" s="141"/>
      <c r="IE255" s="141"/>
      <c r="IF255" s="141"/>
      <c r="IG255" s="141"/>
      <c r="IH255" s="141"/>
      <c r="II255" s="141"/>
      <c r="IJ255" s="141"/>
      <c r="IK255" s="141"/>
      <c r="IL255" s="141"/>
      <c r="IM255" s="141"/>
      <c r="IN255" s="141"/>
      <c r="IO255" s="141"/>
      <c r="IP255" s="141"/>
      <c r="IQ255" s="141"/>
      <c r="IR255" s="141"/>
      <c r="IS255" s="141"/>
      <c r="IT255" s="141"/>
      <c r="IU255" s="141"/>
      <c r="IV255" s="141"/>
      <c r="IW255" s="141"/>
    </row>
    <row r="256" customFormat="false" ht="12.75" hidden="false" customHeight="false" outlineLevel="0" collapsed="false">
      <c r="A256" s="141"/>
      <c r="B256" s="155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  <c r="BN256" s="141"/>
      <c r="BO256" s="141"/>
      <c r="BP256" s="141"/>
      <c r="BQ256" s="141"/>
      <c r="BR256" s="141"/>
      <c r="BS256" s="141"/>
      <c r="BT256" s="141"/>
      <c r="BU256" s="141"/>
      <c r="BV256" s="141"/>
      <c r="BW256" s="141"/>
      <c r="BX256" s="141"/>
      <c r="BY256" s="141"/>
      <c r="BZ256" s="141"/>
      <c r="CA256" s="141"/>
      <c r="CB256" s="141"/>
      <c r="CC256" s="141"/>
      <c r="CD256" s="141"/>
      <c r="CE256" s="141"/>
      <c r="CF256" s="141"/>
      <c r="CG256" s="141"/>
      <c r="CH256" s="141"/>
      <c r="CI256" s="141"/>
      <c r="CJ256" s="141"/>
      <c r="CK256" s="141"/>
      <c r="CL256" s="141"/>
      <c r="CM256" s="141"/>
      <c r="CN256" s="141"/>
      <c r="CO256" s="141"/>
      <c r="CP256" s="141"/>
      <c r="CQ256" s="141"/>
      <c r="CR256" s="141"/>
      <c r="CS256" s="141"/>
      <c r="CT256" s="141"/>
      <c r="CU256" s="141"/>
      <c r="CV256" s="141"/>
      <c r="CW256" s="141"/>
      <c r="CX256" s="141"/>
      <c r="CY256" s="141"/>
      <c r="CZ256" s="141"/>
      <c r="DA256" s="141"/>
      <c r="DB256" s="141"/>
      <c r="DC256" s="141"/>
      <c r="DD256" s="141"/>
      <c r="DE256" s="141"/>
      <c r="DF256" s="141"/>
      <c r="DG256" s="141"/>
      <c r="DH256" s="141"/>
      <c r="DI256" s="141"/>
      <c r="DJ256" s="141"/>
      <c r="DK256" s="141"/>
      <c r="DL256" s="141"/>
      <c r="DM256" s="141"/>
      <c r="DN256" s="141"/>
      <c r="DO256" s="141"/>
      <c r="DP256" s="141"/>
      <c r="DQ256" s="141"/>
      <c r="DR256" s="141"/>
      <c r="DS256" s="141"/>
      <c r="DT256" s="141"/>
      <c r="DU256" s="141"/>
      <c r="DV256" s="141"/>
      <c r="DW256" s="141"/>
      <c r="DX256" s="141"/>
      <c r="DY256" s="141"/>
      <c r="DZ256" s="141"/>
      <c r="EA256" s="141"/>
      <c r="EB256" s="141"/>
      <c r="EC256" s="141"/>
      <c r="ED256" s="141"/>
      <c r="EE256" s="141"/>
      <c r="EF256" s="141"/>
      <c r="EG256" s="141"/>
      <c r="EH256" s="141"/>
      <c r="EI256" s="141"/>
      <c r="EJ256" s="141"/>
      <c r="EK256" s="141"/>
      <c r="EL256" s="141"/>
      <c r="EM256" s="141"/>
      <c r="EN256" s="141"/>
      <c r="EO256" s="141"/>
      <c r="EP256" s="141"/>
      <c r="EQ256" s="141"/>
      <c r="ER256" s="141"/>
      <c r="ES256" s="141"/>
      <c r="ET256" s="141"/>
      <c r="EU256" s="141"/>
      <c r="EV256" s="141"/>
      <c r="EW256" s="141"/>
      <c r="EX256" s="141"/>
      <c r="EY256" s="141"/>
      <c r="EZ256" s="141"/>
      <c r="FA256" s="141"/>
      <c r="FB256" s="141"/>
      <c r="FC256" s="141"/>
      <c r="FD256" s="141"/>
      <c r="FE256" s="141"/>
      <c r="FF256" s="141"/>
      <c r="FG256" s="141"/>
      <c r="FH256" s="141"/>
      <c r="FI256" s="141"/>
      <c r="FJ256" s="141"/>
      <c r="FK256" s="141"/>
      <c r="FL256" s="141"/>
      <c r="FM256" s="141"/>
      <c r="FN256" s="141"/>
      <c r="FO256" s="141"/>
      <c r="FP256" s="141"/>
      <c r="FQ256" s="141"/>
      <c r="FR256" s="141"/>
      <c r="FS256" s="141"/>
      <c r="FT256" s="141"/>
      <c r="FU256" s="141"/>
      <c r="FV256" s="141"/>
      <c r="FW256" s="141"/>
      <c r="FX256" s="141"/>
      <c r="FY256" s="141"/>
      <c r="FZ256" s="141"/>
      <c r="GA256" s="141"/>
      <c r="GB256" s="141"/>
      <c r="GC256" s="141"/>
      <c r="GD256" s="141"/>
      <c r="GE256" s="141"/>
      <c r="GF256" s="141"/>
      <c r="GG256" s="141"/>
      <c r="GH256" s="141"/>
      <c r="GI256" s="141"/>
      <c r="GJ256" s="141"/>
      <c r="GK256" s="141"/>
      <c r="GL256" s="141"/>
      <c r="GM256" s="141"/>
      <c r="GN256" s="141"/>
      <c r="GO256" s="141"/>
      <c r="GP256" s="141"/>
      <c r="GQ256" s="141"/>
      <c r="GR256" s="141"/>
      <c r="GS256" s="141"/>
      <c r="GT256" s="141"/>
      <c r="GU256" s="141"/>
      <c r="GV256" s="141"/>
      <c r="GW256" s="141"/>
      <c r="GX256" s="141"/>
      <c r="GY256" s="141"/>
      <c r="GZ256" s="141"/>
      <c r="HA256" s="141"/>
      <c r="HB256" s="141"/>
      <c r="HC256" s="141"/>
      <c r="HD256" s="141"/>
      <c r="HE256" s="141"/>
      <c r="HF256" s="141"/>
      <c r="HG256" s="141"/>
      <c r="HH256" s="141"/>
      <c r="HI256" s="141"/>
      <c r="HJ256" s="141"/>
      <c r="HK256" s="141"/>
      <c r="HL256" s="141"/>
      <c r="HM256" s="141"/>
      <c r="HN256" s="141"/>
      <c r="HO256" s="141"/>
      <c r="HP256" s="141"/>
      <c r="HQ256" s="141"/>
      <c r="HR256" s="141"/>
      <c r="HS256" s="141"/>
      <c r="HT256" s="141"/>
      <c r="HU256" s="141"/>
      <c r="HV256" s="141"/>
      <c r="HW256" s="141"/>
      <c r="HX256" s="141"/>
      <c r="HY256" s="141"/>
      <c r="HZ256" s="141"/>
      <c r="IA256" s="141"/>
      <c r="IB256" s="141"/>
      <c r="IC256" s="141"/>
      <c r="ID256" s="141"/>
      <c r="IE256" s="141"/>
      <c r="IF256" s="141"/>
      <c r="IG256" s="141"/>
      <c r="IH256" s="141"/>
      <c r="II256" s="141"/>
      <c r="IJ256" s="141"/>
      <c r="IK256" s="141"/>
      <c r="IL256" s="141"/>
      <c r="IM256" s="141"/>
      <c r="IN256" s="141"/>
      <c r="IO256" s="141"/>
      <c r="IP256" s="141"/>
      <c r="IQ256" s="141"/>
      <c r="IR256" s="141"/>
      <c r="IS256" s="141"/>
      <c r="IT256" s="141"/>
      <c r="IU256" s="141"/>
      <c r="IV256" s="141"/>
      <c r="IW256" s="141"/>
    </row>
    <row r="257" customFormat="false" ht="12.75" hidden="false" customHeight="false" outlineLevel="0" collapsed="false">
      <c r="A257" s="141"/>
      <c r="B257" s="155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  <c r="BN257" s="141"/>
      <c r="BO257" s="141"/>
      <c r="BP257" s="141"/>
      <c r="BQ257" s="141"/>
      <c r="BR257" s="141"/>
      <c r="BS257" s="141"/>
      <c r="BT257" s="141"/>
      <c r="BU257" s="141"/>
      <c r="BV257" s="141"/>
      <c r="BW257" s="141"/>
      <c r="BX257" s="141"/>
      <c r="BY257" s="141"/>
      <c r="BZ257" s="141"/>
      <c r="CA257" s="141"/>
      <c r="CB257" s="141"/>
      <c r="CC257" s="141"/>
      <c r="CD257" s="141"/>
      <c r="CE257" s="141"/>
      <c r="CF257" s="141"/>
      <c r="CG257" s="141"/>
      <c r="CH257" s="141"/>
      <c r="CI257" s="141"/>
      <c r="CJ257" s="141"/>
      <c r="CK257" s="141"/>
      <c r="CL257" s="141"/>
      <c r="CM257" s="141"/>
      <c r="CN257" s="141"/>
      <c r="CO257" s="141"/>
      <c r="CP257" s="141"/>
      <c r="CQ257" s="141"/>
      <c r="CR257" s="141"/>
      <c r="CS257" s="141"/>
      <c r="CT257" s="141"/>
      <c r="CU257" s="141"/>
      <c r="CV257" s="141"/>
      <c r="CW257" s="141"/>
      <c r="CX257" s="141"/>
      <c r="CY257" s="141"/>
      <c r="CZ257" s="141"/>
      <c r="DA257" s="141"/>
      <c r="DB257" s="141"/>
      <c r="DC257" s="141"/>
      <c r="DD257" s="141"/>
      <c r="DE257" s="141"/>
      <c r="DF257" s="141"/>
      <c r="DG257" s="141"/>
      <c r="DH257" s="141"/>
      <c r="DI257" s="141"/>
      <c r="DJ257" s="141"/>
      <c r="DK257" s="141"/>
      <c r="DL257" s="141"/>
      <c r="DM257" s="141"/>
      <c r="DN257" s="141"/>
      <c r="DO257" s="141"/>
      <c r="DP257" s="141"/>
      <c r="DQ257" s="141"/>
      <c r="DR257" s="141"/>
      <c r="DS257" s="141"/>
      <c r="DT257" s="141"/>
      <c r="DU257" s="141"/>
      <c r="DV257" s="141"/>
      <c r="DW257" s="141"/>
      <c r="DX257" s="141"/>
      <c r="DY257" s="141"/>
      <c r="DZ257" s="141"/>
      <c r="EA257" s="141"/>
      <c r="EB257" s="141"/>
      <c r="EC257" s="141"/>
      <c r="ED257" s="141"/>
      <c r="EE257" s="141"/>
      <c r="EF257" s="141"/>
      <c r="EG257" s="141"/>
      <c r="EH257" s="141"/>
      <c r="EI257" s="141"/>
      <c r="EJ257" s="141"/>
      <c r="EK257" s="141"/>
      <c r="EL257" s="141"/>
      <c r="EM257" s="141"/>
      <c r="EN257" s="141"/>
      <c r="EO257" s="141"/>
      <c r="EP257" s="141"/>
      <c r="EQ257" s="141"/>
      <c r="ER257" s="141"/>
      <c r="ES257" s="141"/>
      <c r="ET257" s="141"/>
      <c r="EU257" s="141"/>
      <c r="EV257" s="141"/>
      <c r="EW257" s="141"/>
      <c r="EX257" s="141"/>
      <c r="EY257" s="141"/>
      <c r="EZ257" s="141"/>
      <c r="FA257" s="141"/>
      <c r="FB257" s="141"/>
      <c r="FC257" s="141"/>
      <c r="FD257" s="141"/>
      <c r="FE257" s="141"/>
      <c r="FF257" s="141"/>
      <c r="FG257" s="141"/>
      <c r="FH257" s="141"/>
      <c r="FI257" s="141"/>
      <c r="FJ257" s="141"/>
      <c r="FK257" s="141"/>
      <c r="FL257" s="141"/>
      <c r="FM257" s="141"/>
      <c r="FN257" s="141"/>
      <c r="FO257" s="141"/>
      <c r="FP257" s="141"/>
      <c r="FQ257" s="141"/>
      <c r="FR257" s="141"/>
      <c r="FS257" s="141"/>
      <c r="FT257" s="141"/>
      <c r="FU257" s="141"/>
      <c r="FV257" s="141"/>
      <c r="FW257" s="141"/>
      <c r="FX257" s="141"/>
      <c r="FY257" s="141"/>
      <c r="FZ257" s="141"/>
      <c r="GA257" s="141"/>
      <c r="GB257" s="141"/>
      <c r="GC257" s="141"/>
      <c r="GD257" s="141"/>
      <c r="GE257" s="141"/>
      <c r="GF257" s="141"/>
      <c r="GG257" s="141"/>
      <c r="GH257" s="141"/>
      <c r="GI257" s="141"/>
      <c r="GJ257" s="141"/>
      <c r="GK257" s="141"/>
      <c r="GL257" s="141"/>
      <c r="GM257" s="141"/>
      <c r="GN257" s="141"/>
      <c r="GO257" s="141"/>
      <c r="GP257" s="141"/>
      <c r="GQ257" s="141"/>
      <c r="GR257" s="141"/>
      <c r="GS257" s="141"/>
      <c r="GT257" s="141"/>
      <c r="GU257" s="141"/>
      <c r="GV257" s="141"/>
      <c r="GW257" s="141"/>
      <c r="GX257" s="141"/>
      <c r="GY257" s="141"/>
      <c r="GZ257" s="141"/>
      <c r="HA257" s="141"/>
      <c r="HB257" s="141"/>
      <c r="HC257" s="141"/>
      <c r="HD257" s="141"/>
      <c r="HE257" s="141"/>
      <c r="HF257" s="141"/>
      <c r="HG257" s="141"/>
      <c r="HH257" s="141"/>
      <c r="HI257" s="141"/>
      <c r="HJ257" s="141"/>
      <c r="HK257" s="141"/>
      <c r="HL257" s="141"/>
      <c r="HM257" s="141"/>
      <c r="HN257" s="141"/>
      <c r="HO257" s="141"/>
      <c r="HP257" s="141"/>
      <c r="HQ257" s="141"/>
      <c r="HR257" s="141"/>
      <c r="HS257" s="141"/>
      <c r="HT257" s="141"/>
      <c r="HU257" s="141"/>
      <c r="HV257" s="141"/>
      <c r="HW257" s="141"/>
      <c r="HX257" s="141"/>
      <c r="HY257" s="141"/>
      <c r="HZ257" s="141"/>
      <c r="IA257" s="141"/>
      <c r="IB257" s="141"/>
      <c r="IC257" s="141"/>
      <c r="ID257" s="141"/>
      <c r="IE257" s="141"/>
      <c r="IF257" s="141"/>
      <c r="IG257" s="141"/>
      <c r="IH257" s="141"/>
      <c r="II257" s="141"/>
      <c r="IJ257" s="141"/>
      <c r="IK257" s="141"/>
      <c r="IL257" s="141"/>
      <c r="IM257" s="141"/>
      <c r="IN257" s="141"/>
      <c r="IO257" s="141"/>
      <c r="IP257" s="141"/>
      <c r="IQ257" s="141"/>
      <c r="IR257" s="141"/>
      <c r="IS257" s="141"/>
      <c r="IT257" s="141"/>
      <c r="IU257" s="141"/>
      <c r="IV257" s="141"/>
      <c r="IW257" s="141"/>
    </row>
    <row r="258" customFormat="false" ht="12.75" hidden="false" customHeight="false" outlineLevel="0" collapsed="false">
      <c r="A258" s="141"/>
      <c r="B258" s="155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  <c r="BN258" s="141"/>
      <c r="BO258" s="141"/>
      <c r="BP258" s="141"/>
      <c r="BQ258" s="141"/>
      <c r="BR258" s="141"/>
      <c r="BS258" s="141"/>
      <c r="BT258" s="141"/>
      <c r="BU258" s="141"/>
      <c r="BV258" s="141"/>
      <c r="BW258" s="141"/>
      <c r="BX258" s="141"/>
      <c r="BY258" s="141"/>
      <c r="BZ258" s="141"/>
      <c r="CA258" s="141"/>
      <c r="CB258" s="141"/>
      <c r="CC258" s="141"/>
      <c r="CD258" s="141"/>
      <c r="CE258" s="141"/>
      <c r="CF258" s="141"/>
      <c r="CG258" s="141"/>
      <c r="CH258" s="141"/>
      <c r="CI258" s="141"/>
      <c r="CJ258" s="141"/>
      <c r="CK258" s="141"/>
      <c r="CL258" s="141"/>
      <c r="CM258" s="141"/>
      <c r="CN258" s="141"/>
      <c r="CO258" s="141"/>
      <c r="CP258" s="141"/>
      <c r="CQ258" s="141"/>
      <c r="CR258" s="141"/>
      <c r="CS258" s="141"/>
      <c r="CT258" s="141"/>
      <c r="CU258" s="141"/>
      <c r="CV258" s="141"/>
      <c r="CW258" s="141"/>
      <c r="CX258" s="141"/>
      <c r="CY258" s="141"/>
      <c r="CZ258" s="141"/>
      <c r="DA258" s="141"/>
      <c r="DB258" s="141"/>
      <c r="DC258" s="141"/>
      <c r="DD258" s="141"/>
      <c r="DE258" s="141"/>
      <c r="DF258" s="141"/>
      <c r="DG258" s="141"/>
      <c r="DH258" s="141"/>
      <c r="DI258" s="141"/>
      <c r="DJ258" s="141"/>
      <c r="DK258" s="141"/>
      <c r="DL258" s="141"/>
      <c r="DM258" s="141"/>
      <c r="DN258" s="141"/>
      <c r="DO258" s="141"/>
      <c r="DP258" s="141"/>
      <c r="DQ258" s="141"/>
      <c r="DR258" s="141"/>
      <c r="DS258" s="141"/>
      <c r="DT258" s="141"/>
      <c r="DU258" s="141"/>
      <c r="DV258" s="141"/>
      <c r="DW258" s="141"/>
      <c r="DX258" s="141"/>
      <c r="DY258" s="141"/>
      <c r="DZ258" s="141"/>
      <c r="EA258" s="141"/>
      <c r="EB258" s="141"/>
      <c r="EC258" s="141"/>
      <c r="ED258" s="141"/>
      <c r="EE258" s="141"/>
      <c r="EF258" s="141"/>
      <c r="EG258" s="141"/>
      <c r="EH258" s="141"/>
      <c r="EI258" s="141"/>
      <c r="EJ258" s="141"/>
      <c r="EK258" s="141"/>
      <c r="EL258" s="141"/>
      <c r="EM258" s="141"/>
      <c r="EN258" s="141"/>
      <c r="EO258" s="141"/>
      <c r="EP258" s="141"/>
      <c r="EQ258" s="141"/>
      <c r="ER258" s="141"/>
      <c r="ES258" s="141"/>
      <c r="ET258" s="141"/>
      <c r="EU258" s="141"/>
      <c r="EV258" s="141"/>
      <c r="EW258" s="141"/>
      <c r="EX258" s="141"/>
      <c r="EY258" s="141"/>
      <c r="EZ258" s="141"/>
      <c r="FA258" s="141"/>
      <c r="FB258" s="141"/>
      <c r="FC258" s="141"/>
      <c r="FD258" s="141"/>
      <c r="FE258" s="141"/>
      <c r="FF258" s="141"/>
      <c r="FG258" s="141"/>
      <c r="FH258" s="141"/>
      <c r="FI258" s="141"/>
      <c r="FJ258" s="141"/>
      <c r="FK258" s="141"/>
      <c r="FL258" s="141"/>
      <c r="FM258" s="141"/>
      <c r="FN258" s="141"/>
      <c r="FO258" s="141"/>
      <c r="FP258" s="141"/>
      <c r="FQ258" s="141"/>
      <c r="FR258" s="141"/>
      <c r="FS258" s="141"/>
      <c r="FT258" s="141"/>
      <c r="FU258" s="141"/>
      <c r="FV258" s="141"/>
      <c r="FW258" s="141"/>
      <c r="FX258" s="141"/>
      <c r="FY258" s="141"/>
      <c r="FZ258" s="141"/>
      <c r="GA258" s="141"/>
      <c r="GB258" s="141"/>
      <c r="GC258" s="141"/>
      <c r="GD258" s="141"/>
      <c r="GE258" s="141"/>
      <c r="GF258" s="141"/>
      <c r="GG258" s="141"/>
      <c r="GH258" s="141"/>
      <c r="GI258" s="141"/>
      <c r="GJ258" s="141"/>
      <c r="GK258" s="141"/>
      <c r="GL258" s="141"/>
      <c r="GM258" s="141"/>
      <c r="GN258" s="141"/>
      <c r="GO258" s="141"/>
      <c r="GP258" s="141"/>
      <c r="GQ258" s="141"/>
      <c r="GR258" s="141"/>
      <c r="GS258" s="141"/>
      <c r="GT258" s="141"/>
      <c r="GU258" s="141"/>
      <c r="GV258" s="141"/>
      <c r="GW258" s="141"/>
      <c r="GX258" s="141"/>
      <c r="GY258" s="141"/>
      <c r="GZ258" s="141"/>
      <c r="HA258" s="141"/>
      <c r="HB258" s="141"/>
      <c r="HC258" s="141"/>
      <c r="HD258" s="141"/>
      <c r="HE258" s="141"/>
      <c r="HF258" s="141"/>
      <c r="HG258" s="141"/>
      <c r="HH258" s="141"/>
      <c r="HI258" s="141"/>
      <c r="HJ258" s="141"/>
      <c r="HK258" s="141"/>
      <c r="HL258" s="141"/>
      <c r="HM258" s="141"/>
      <c r="HN258" s="141"/>
      <c r="HO258" s="141"/>
      <c r="HP258" s="141"/>
      <c r="HQ258" s="141"/>
      <c r="HR258" s="141"/>
      <c r="HS258" s="141"/>
      <c r="HT258" s="141"/>
      <c r="HU258" s="141"/>
      <c r="HV258" s="141"/>
      <c r="HW258" s="141"/>
      <c r="HX258" s="141"/>
      <c r="HY258" s="141"/>
      <c r="HZ258" s="141"/>
      <c r="IA258" s="141"/>
      <c r="IB258" s="141"/>
      <c r="IC258" s="141"/>
      <c r="ID258" s="141"/>
      <c r="IE258" s="141"/>
      <c r="IF258" s="141"/>
      <c r="IG258" s="141"/>
      <c r="IH258" s="141"/>
      <c r="II258" s="141"/>
      <c r="IJ258" s="141"/>
      <c r="IK258" s="141"/>
      <c r="IL258" s="141"/>
      <c r="IM258" s="141"/>
      <c r="IN258" s="141"/>
      <c r="IO258" s="141"/>
      <c r="IP258" s="141"/>
      <c r="IQ258" s="141"/>
      <c r="IR258" s="141"/>
      <c r="IS258" s="141"/>
      <c r="IT258" s="141"/>
      <c r="IU258" s="141"/>
      <c r="IV258" s="141"/>
      <c r="IW258" s="141"/>
    </row>
    <row r="259" customFormat="false" ht="12.75" hidden="false" customHeight="false" outlineLevel="0" collapsed="false">
      <c r="A259" s="141"/>
      <c r="B259" s="155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141"/>
      <c r="BP259" s="141"/>
      <c r="BQ259" s="141"/>
      <c r="BR259" s="141"/>
      <c r="BS259" s="141"/>
      <c r="BT259" s="141"/>
      <c r="BU259" s="141"/>
      <c r="BV259" s="141"/>
      <c r="BW259" s="141"/>
      <c r="BX259" s="141"/>
      <c r="BY259" s="141"/>
      <c r="BZ259" s="141"/>
      <c r="CA259" s="141"/>
      <c r="CB259" s="141"/>
      <c r="CC259" s="141"/>
      <c r="CD259" s="141"/>
      <c r="CE259" s="141"/>
      <c r="CF259" s="141"/>
      <c r="CG259" s="141"/>
      <c r="CH259" s="141"/>
      <c r="CI259" s="141"/>
      <c r="CJ259" s="141"/>
      <c r="CK259" s="141"/>
      <c r="CL259" s="141"/>
      <c r="CM259" s="141"/>
      <c r="CN259" s="141"/>
      <c r="CO259" s="141"/>
      <c r="CP259" s="141"/>
      <c r="CQ259" s="141"/>
      <c r="CR259" s="141"/>
      <c r="CS259" s="141"/>
      <c r="CT259" s="141"/>
      <c r="CU259" s="141"/>
      <c r="CV259" s="141"/>
      <c r="CW259" s="141"/>
      <c r="CX259" s="141"/>
      <c r="CY259" s="141"/>
      <c r="CZ259" s="141"/>
      <c r="DA259" s="141"/>
      <c r="DB259" s="141"/>
      <c r="DC259" s="141"/>
      <c r="DD259" s="141"/>
      <c r="DE259" s="141"/>
      <c r="DF259" s="141"/>
      <c r="DG259" s="141"/>
      <c r="DH259" s="141"/>
      <c r="DI259" s="141"/>
      <c r="DJ259" s="141"/>
      <c r="DK259" s="141"/>
      <c r="DL259" s="141"/>
      <c r="DM259" s="141"/>
      <c r="DN259" s="141"/>
      <c r="DO259" s="141"/>
      <c r="DP259" s="141"/>
      <c r="DQ259" s="141"/>
      <c r="DR259" s="141"/>
      <c r="DS259" s="141"/>
      <c r="DT259" s="141"/>
      <c r="DU259" s="141"/>
      <c r="DV259" s="141"/>
      <c r="DW259" s="141"/>
      <c r="DX259" s="141"/>
      <c r="DY259" s="141"/>
      <c r="DZ259" s="141"/>
      <c r="EA259" s="141"/>
      <c r="EB259" s="141"/>
      <c r="EC259" s="141"/>
      <c r="ED259" s="141"/>
      <c r="EE259" s="141"/>
      <c r="EF259" s="141"/>
      <c r="EG259" s="141"/>
      <c r="EH259" s="141"/>
      <c r="EI259" s="141"/>
      <c r="EJ259" s="141"/>
      <c r="EK259" s="141"/>
      <c r="EL259" s="141"/>
      <c r="EM259" s="141"/>
      <c r="EN259" s="141"/>
      <c r="EO259" s="141"/>
      <c r="EP259" s="141"/>
      <c r="EQ259" s="141"/>
      <c r="ER259" s="141"/>
      <c r="ES259" s="141"/>
      <c r="ET259" s="141"/>
      <c r="EU259" s="141"/>
      <c r="EV259" s="141"/>
      <c r="EW259" s="141"/>
      <c r="EX259" s="141"/>
      <c r="EY259" s="141"/>
      <c r="EZ259" s="141"/>
      <c r="FA259" s="141"/>
      <c r="FB259" s="141"/>
      <c r="FC259" s="141"/>
      <c r="FD259" s="141"/>
      <c r="FE259" s="141"/>
      <c r="FF259" s="141"/>
      <c r="FG259" s="141"/>
      <c r="FH259" s="141"/>
      <c r="FI259" s="141"/>
      <c r="FJ259" s="141"/>
      <c r="FK259" s="141"/>
      <c r="FL259" s="141"/>
      <c r="FM259" s="141"/>
      <c r="FN259" s="141"/>
      <c r="FO259" s="141"/>
      <c r="FP259" s="141"/>
      <c r="FQ259" s="141"/>
      <c r="FR259" s="141"/>
      <c r="FS259" s="141"/>
      <c r="FT259" s="141"/>
      <c r="FU259" s="141"/>
      <c r="FV259" s="141"/>
      <c r="FW259" s="141"/>
      <c r="FX259" s="141"/>
      <c r="FY259" s="141"/>
      <c r="FZ259" s="141"/>
      <c r="GA259" s="141"/>
      <c r="GB259" s="141"/>
      <c r="GC259" s="141"/>
      <c r="GD259" s="141"/>
      <c r="GE259" s="141"/>
      <c r="GF259" s="141"/>
      <c r="GG259" s="141"/>
      <c r="GH259" s="141"/>
      <c r="GI259" s="141"/>
      <c r="GJ259" s="141"/>
      <c r="GK259" s="141"/>
      <c r="GL259" s="141"/>
      <c r="GM259" s="141"/>
      <c r="GN259" s="141"/>
      <c r="GO259" s="141"/>
      <c r="GP259" s="141"/>
      <c r="GQ259" s="141"/>
      <c r="GR259" s="141"/>
      <c r="GS259" s="141"/>
      <c r="GT259" s="141"/>
      <c r="GU259" s="141"/>
      <c r="GV259" s="141"/>
      <c r="GW259" s="141"/>
      <c r="GX259" s="141"/>
      <c r="GY259" s="141"/>
      <c r="GZ259" s="141"/>
      <c r="HA259" s="141"/>
      <c r="HB259" s="141"/>
      <c r="HC259" s="141"/>
      <c r="HD259" s="141"/>
      <c r="HE259" s="141"/>
      <c r="HF259" s="141"/>
      <c r="HG259" s="141"/>
      <c r="HH259" s="141"/>
      <c r="HI259" s="141"/>
      <c r="HJ259" s="141"/>
      <c r="HK259" s="141"/>
      <c r="HL259" s="141"/>
      <c r="HM259" s="141"/>
      <c r="HN259" s="141"/>
      <c r="HO259" s="141"/>
      <c r="HP259" s="141"/>
      <c r="HQ259" s="141"/>
      <c r="HR259" s="141"/>
      <c r="HS259" s="141"/>
      <c r="HT259" s="141"/>
      <c r="HU259" s="141"/>
      <c r="HV259" s="141"/>
      <c r="HW259" s="141"/>
      <c r="HX259" s="141"/>
      <c r="HY259" s="141"/>
      <c r="HZ259" s="141"/>
      <c r="IA259" s="141"/>
      <c r="IB259" s="141"/>
      <c r="IC259" s="141"/>
      <c r="ID259" s="141"/>
      <c r="IE259" s="141"/>
      <c r="IF259" s="141"/>
      <c r="IG259" s="141"/>
      <c r="IH259" s="141"/>
      <c r="II259" s="141"/>
      <c r="IJ259" s="141"/>
      <c r="IK259" s="141"/>
      <c r="IL259" s="141"/>
      <c r="IM259" s="141"/>
      <c r="IN259" s="141"/>
      <c r="IO259" s="141"/>
      <c r="IP259" s="141"/>
      <c r="IQ259" s="141"/>
      <c r="IR259" s="141"/>
      <c r="IS259" s="141"/>
      <c r="IT259" s="141"/>
      <c r="IU259" s="141"/>
      <c r="IV259" s="141"/>
      <c r="IW259" s="141"/>
    </row>
    <row r="260" customFormat="false" ht="12.75" hidden="false" customHeight="false" outlineLevel="0" collapsed="false">
      <c r="A260" s="141"/>
      <c r="B260" s="155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141"/>
      <c r="BR260" s="141"/>
      <c r="BS260" s="141"/>
      <c r="BT260" s="141"/>
      <c r="BU260" s="141"/>
      <c r="BV260" s="141"/>
      <c r="BW260" s="141"/>
      <c r="BX260" s="141"/>
      <c r="BY260" s="141"/>
      <c r="BZ260" s="141"/>
      <c r="CA260" s="141"/>
      <c r="CB260" s="141"/>
      <c r="CC260" s="141"/>
      <c r="CD260" s="141"/>
      <c r="CE260" s="141"/>
      <c r="CF260" s="141"/>
      <c r="CG260" s="141"/>
      <c r="CH260" s="141"/>
      <c r="CI260" s="141"/>
      <c r="CJ260" s="141"/>
      <c r="CK260" s="141"/>
      <c r="CL260" s="141"/>
      <c r="CM260" s="141"/>
      <c r="CN260" s="141"/>
      <c r="CO260" s="141"/>
      <c r="CP260" s="141"/>
      <c r="CQ260" s="141"/>
      <c r="CR260" s="141"/>
      <c r="CS260" s="141"/>
      <c r="CT260" s="141"/>
      <c r="CU260" s="141"/>
      <c r="CV260" s="141"/>
      <c r="CW260" s="141"/>
      <c r="CX260" s="141"/>
      <c r="CY260" s="141"/>
      <c r="CZ260" s="141"/>
      <c r="DA260" s="141"/>
      <c r="DB260" s="141"/>
      <c r="DC260" s="141"/>
      <c r="DD260" s="141"/>
      <c r="DE260" s="141"/>
      <c r="DF260" s="141"/>
      <c r="DG260" s="141"/>
      <c r="DH260" s="141"/>
      <c r="DI260" s="141"/>
      <c r="DJ260" s="141"/>
      <c r="DK260" s="141"/>
      <c r="DL260" s="141"/>
      <c r="DM260" s="141"/>
      <c r="DN260" s="141"/>
      <c r="DO260" s="141"/>
      <c r="DP260" s="141"/>
      <c r="DQ260" s="141"/>
      <c r="DR260" s="141"/>
      <c r="DS260" s="141"/>
      <c r="DT260" s="141"/>
      <c r="DU260" s="141"/>
      <c r="DV260" s="141"/>
      <c r="DW260" s="141"/>
      <c r="DX260" s="141"/>
      <c r="DY260" s="141"/>
      <c r="DZ260" s="141"/>
      <c r="EA260" s="141"/>
      <c r="EB260" s="141"/>
      <c r="EC260" s="141"/>
      <c r="ED260" s="141"/>
      <c r="EE260" s="141"/>
      <c r="EF260" s="141"/>
      <c r="EG260" s="141"/>
      <c r="EH260" s="141"/>
      <c r="EI260" s="141"/>
      <c r="EJ260" s="141"/>
      <c r="EK260" s="141"/>
      <c r="EL260" s="141"/>
      <c r="EM260" s="141"/>
      <c r="EN260" s="141"/>
      <c r="EO260" s="141"/>
      <c r="EP260" s="141"/>
      <c r="EQ260" s="141"/>
      <c r="ER260" s="141"/>
      <c r="ES260" s="141"/>
      <c r="ET260" s="141"/>
      <c r="EU260" s="141"/>
      <c r="EV260" s="141"/>
      <c r="EW260" s="141"/>
      <c r="EX260" s="141"/>
      <c r="EY260" s="141"/>
      <c r="EZ260" s="141"/>
      <c r="FA260" s="141"/>
      <c r="FB260" s="141"/>
      <c r="FC260" s="141"/>
      <c r="FD260" s="141"/>
      <c r="FE260" s="141"/>
      <c r="FF260" s="141"/>
      <c r="FG260" s="141"/>
      <c r="FH260" s="141"/>
      <c r="FI260" s="141"/>
      <c r="FJ260" s="141"/>
      <c r="FK260" s="141"/>
      <c r="FL260" s="141"/>
      <c r="FM260" s="141"/>
      <c r="FN260" s="141"/>
      <c r="FO260" s="141"/>
      <c r="FP260" s="141"/>
      <c r="FQ260" s="141"/>
      <c r="FR260" s="141"/>
      <c r="FS260" s="141"/>
      <c r="FT260" s="141"/>
      <c r="FU260" s="141"/>
      <c r="FV260" s="141"/>
      <c r="FW260" s="141"/>
      <c r="FX260" s="141"/>
      <c r="FY260" s="141"/>
      <c r="FZ260" s="141"/>
      <c r="GA260" s="141"/>
      <c r="GB260" s="141"/>
      <c r="GC260" s="141"/>
      <c r="GD260" s="141"/>
      <c r="GE260" s="141"/>
      <c r="GF260" s="141"/>
      <c r="GG260" s="141"/>
      <c r="GH260" s="141"/>
      <c r="GI260" s="141"/>
      <c r="GJ260" s="141"/>
      <c r="GK260" s="141"/>
      <c r="GL260" s="141"/>
      <c r="GM260" s="141"/>
      <c r="GN260" s="141"/>
      <c r="GO260" s="141"/>
      <c r="GP260" s="141"/>
      <c r="GQ260" s="141"/>
      <c r="GR260" s="141"/>
      <c r="GS260" s="141"/>
      <c r="GT260" s="141"/>
      <c r="GU260" s="141"/>
      <c r="GV260" s="141"/>
      <c r="GW260" s="141"/>
      <c r="GX260" s="141"/>
      <c r="GY260" s="141"/>
      <c r="GZ260" s="141"/>
      <c r="HA260" s="141"/>
      <c r="HB260" s="141"/>
      <c r="HC260" s="141"/>
      <c r="HD260" s="141"/>
      <c r="HE260" s="141"/>
      <c r="HF260" s="141"/>
      <c r="HG260" s="141"/>
      <c r="HH260" s="141"/>
      <c r="HI260" s="141"/>
      <c r="HJ260" s="141"/>
      <c r="HK260" s="141"/>
      <c r="HL260" s="141"/>
      <c r="HM260" s="141"/>
      <c r="HN260" s="141"/>
      <c r="HO260" s="141"/>
      <c r="HP260" s="141"/>
      <c r="HQ260" s="141"/>
      <c r="HR260" s="141"/>
      <c r="HS260" s="141"/>
      <c r="HT260" s="141"/>
      <c r="HU260" s="141"/>
      <c r="HV260" s="141"/>
      <c r="HW260" s="141"/>
      <c r="HX260" s="141"/>
      <c r="HY260" s="141"/>
      <c r="HZ260" s="141"/>
      <c r="IA260" s="141"/>
      <c r="IB260" s="141"/>
      <c r="IC260" s="141"/>
      <c r="ID260" s="141"/>
      <c r="IE260" s="141"/>
      <c r="IF260" s="141"/>
      <c r="IG260" s="141"/>
      <c r="IH260" s="141"/>
      <c r="II260" s="141"/>
      <c r="IJ260" s="141"/>
      <c r="IK260" s="141"/>
      <c r="IL260" s="141"/>
      <c r="IM260" s="141"/>
      <c r="IN260" s="141"/>
      <c r="IO260" s="141"/>
      <c r="IP260" s="141"/>
      <c r="IQ260" s="141"/>
      <c r="IR260" s="141"/>
      <c r="IS260" s="141"/>
      <c r="IT260" s="141"/>
      <c r="IU260" s="141"/>
      <c r="IV260" s="141"/>
      <c r="IW260" s="141"/>
    </row>
    <row r="261" customFormat="false" ht="12.75" hidden="false" customHeight="false" outlineLevel="0" collapsed="false">
      <c r="A261" s="141"/>
      <c r="B261" s="155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  <c r="BN261" s="141"/>
      <c r="BO261" s="141"/>
      <c r="BP261" s="141"/>
      <c r="BQ261" s="141"/>
      <c r="BR261" s="141"/>
      <c r="BS261" s="141"/>
      <c r="BT261" s="141"/>
      <c r="BU261" s="141"/>
      <c r="BV261" s="141"/>
      <c r="BW261" s="141"/>
      <c r="BX261" s="141"/>
      <c r="BY261" s="141"/>
      <c r="BZ261" s="141"/>
      <c r="CA261" s="141"/>
      <c r="CB261" s="141"/>
      <c r="CC261" s="141"/>
      <c r="CD261" s="141"/>
      <c r="CE261" s="141"/>
      <c r="CF261" s="141"/>
      <c r="CG261" s="141"/>
      <c r="CH261" s="141"/>
      <c r="CI261" s="141"/>
      <c r="CJ261" s="141"/>
      <c r="CK261" s="141"/>
      <c r="CL261" s="141"/>
      <c r="CM261" s="141"/>
      <c r="CN261" s="141"/>
      <c r="CO261" s="141"/>
      <c r="CP261" s="141"/>
      <c r="CQ261" s="141"/>
      <c r="CR261" s="141"/>
      <c r="CS261" s="141"/>
      <c r="CT261" s="141"/>
      <c r="CU261" s="141"/>
      <c r="CV261" s="141"/>
      <c r="CW261" s="141"/>
      <c r="CX261" s="141"/>
      <c r="CY261" s="141"/>
      <c r="CZ261" s="141"/>
      <c r="DA261" s="141"/>
      <c r="DB261" s="141"/>
      <c r="DC261" s="141"/>
      <c r="DD261" s="141"/>
      <c r="DE261" s="141"/>
      <c r="DF261" s="141"/>
      <c r="DG261" s="141"/>
      <c r="DH261" s="141"/>
      <c r="DI261" s="141"/>
      <c r="DJ261" s="141"/>
      <c r="DK261" s="141"/>
      <c r="DL261" s="141"/>
      <c r="DM261" s="141"/>
      <c r="DN261" s="141"/>
      <c r="DO261" s="141"/>
      <c r="DP261" s="141"/>
      <c r="DQ261" s="141"/>
      <c r="DR261" s="141"/>
      <c r="DS261" s="141"/>
      <c r="DT261" s="141"/>
      <c r="DU261" s="141"/>
      <c r="DV261" s="141"/>
      <c r="DW261" s="141"/>
      <c r="DX261" s="141"/>
      <c r="DY261" s="141"/>
      <c r="DZ261" s="141"/>
      <c r="EA261" s="141"/>
      <c r="EB261" s="141"/>
      <c r="EC261" s="141"/>
      <c r="ED261" s="141"/>
      <c r="EE261" s="141"/>
      <c r="EF261" s="141"/>
      <c r="EG261" s="141"/>
      <c r="EH261" s="141"/>
      <c r="EI261" s="141"/>
      <c r="EJ261" s="141"/>
      <c r="EK261" s="141"/>
      <c r="EL261" s="141"/>
      <c r="EM261" s="141"/>
      <c r="EN261" s="141"/>
      <c r="EO261" s="141"/>
      <c r="EP261" s="141"/>
      <c r="EQ261" s="141"/>
      <c r="ER261" s="141"/>
      <c r="ES261" s="141"/>
      <c r="ET261" s="141"/>
      <c r="EU261" s="141"/>
      <c r="EV261" s="141"/>
      <c r="EW261" s="141"/>
      <c r="EX261" s="141"/>
      <c r="EY261" s="141"/>
      <c r="EZ261" s="141"/>
      <c r="FA261" s="141"/>
      <c r="FB261" s="141"/>
      <c r="FC261" s="141"/>
      <c r="FD261" s="141"/>
      <c r="FE261" s="141"/>
      <c r="FF261" s="141"/>
      <c r="FG261" s="141"/>
      <c r="FH261" s="141"/>
      <c r="FI261" s="141"/>
      <c r="FJ261" s="141"/>
      <c r="FK261" s="141"/>
      <c r="FL261" s="141"/>
      <c r="FM261" s="141"/>
      <c r="FN261" s="141"/>
      <c r="FO261" s="141"/>
      <c r="FP261" s="141"/>
      <c r="FQ261" s="141"/>
      <c r="FR261" s="141"/>
      <c r="FS261" s="141"/>
      <c r="FT261" s="141"/>
      <c r="FU261" s="141"/>
      <c r="FV261" s="141"/>
      <c r="FW261" s="141"/>
      <c r="FX261" s="141"/>
      <c r="FY261" s="141"/>
      <c r="FZ261" s="141"/>
      <c r="GA261" s="141"/>
      <c r="GB261" s="141"/>
      <c r="GC261" s="141"/>
      <c r="GD261" s="141"/>
      <c r="GE261" s="141"/>
      <c r="GF261" s="141"/>
      <c r="GG261" s="141"/>
      <c r="GH261" s="141"/>
      <c r="GI261" s="141"/>
      <c r="GJ261" s="141"/>
      <c r="GK261" s="141"/>
      <c r="GL261" s="141"/>
      <c r="GM261" s="141"/>
      <c r="GN261" s="141"/>
      <c r="GO261" s="141"/>
      <c r="GP261" s="141"/>
      <c r="GQ261" s="141"/>
      <c r="GR261" s="141"/>
      <c r="GS261" s="141"/>
      <c r="GT261" s="141"/>
      <c r="GU261" s="141"/>
      <c r="GV261" s="141"/>
      <c r="GW261" s="141"/>
      <c r="GX261" s="141"/>
      <c r="GY261" s="141"/>
      <c r="GZ261" s="141"/>
      <c r="HA261" s="141"/>
      <c r="HB261" s="141"/>
      <c r="HC261" s="141"/>
      <c r="HD261" s="141"/>
      <c r="HE261" s="141"/>
      <c r="HF261" s="141"/>
      <c r="HG261" s="141"/>
      <c r="HH261" s="141"/>
      <c r="HI261" s="141"/>
      <c r="HJ261" s="141"/>
      <c r="HK261" s="141"/>
      <c r="HL261" s="141"/>
      <c r="HM261" s="141"/>
      <c r="HN261" s="141"/>
      <c r="HO261" s="141"/>
      <c r="HP261" s="141"/>
      <c r="HQ261" s="141"/>
      <c r="HR261" s="141"/>
      <c r="HS261" s="141"/>
      <c r="HT261" s="141"/>
      <c r="HU261" s="141"/>
      <c r="HV261" s="141"/>
      <c r="HW261" s="141"/>
      <c r="HX261" s="141"/>
      <c r="HY261" s="141"/>
      <c r="HZ261" s="141"/>
      <c r="IA261" s="141"/>
      <c r="IB261" s="141"/>
      <c r="IC261" s="141"/>
      <c r="ID261" s="141"/>
      <c r="IE261" s="141"/>
      <c r="IF261" s="141"/>
      <c r="IG261" s="141"/>
      <c r="IH261" s="141"/>
      <c r="II261" s="141"/>
      <c r="IJ261" s="141"/>
      <c r="IK261" s="141"/>
      <c r="IL261" s="141"/>
      <c r="IM261" s="141"/>
      <c r="IN261" s="141"/>
      <c r="IO261" s="141"/>
      <c r="IP261" s="141"/>
      <c r="IQ261" s="141"/>
      <c r="IR261" s="141"/>
      <c r="IS261" s="141"/>
      <c r="IT261" s="141"/>
      <c r="IU261" s="141"/>
      <c r="IV261" s="141"/>
      <c r="IW261" s="141"/>
    </row>
    <row r="262" customFormat="false" ht="12.75" hidden="false" customHeight="false" outlineLevel="0" collapsed="false">
      <c r="A262" s="141"/>
      <c r="B262" s="155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  <c r="BM262" s="141"/>
      <c r="BN262" s="141"/>
      <c r="BO262" s="141"/>
      <c r="BP262" s="141"/>
      <c r="BQ262" s="141"/>
      <c r="BR262" s="141"/>
      <c r="BS262" s="141"/>
      <c r="BT262" s="141"/>
      <c r="BU262" s="141"/>
      <c r="BV262" s="141"/>
      <c r="BW262" s="141"/>
      <c r="BX262" s="141"/>
      <c r="BY262" s="141"/>
      <c r="BZ262" s="141"/>
      <c r="CA262" s="141"/>
      <c r="CB262" s="141"/>
      <c r="CC262" s="141"/>
      <c r="CD262" s="141"/>
      <c r="CE262" s="141"/>
      <c r="CF262" s="141"/>
      <c r="CG262" s="141"/>
      <c r="CH262" s="141"/>
      <c r="CI262" s="141"/>
      <c r="CJ262" s="141"/>
      <c r="CK262" s="141"/>
      <c r="CL262" s="141"/>
      <c r="CM262" s="141"/>
      <c r="CN262" s="141"/>
      <c r="CO262" s="141"/>
      <c r="CP262" s="141"/>
      <c r="CQ262" s="141"/>
      <c r="CR262" s="141"/>
      <c r="CS262" s="141"/>
      <c r="CT262" s="141"/>
      <c r="CU262" s="141"/>
      <c r="CV262" s="141"/>
      <c r="CW262" s="141"/>
      <c r="CX262" s="141"/>
      <c r="CY262" s="141"/>
      <c r="CZ262" s="141"/>
      <c r="DA262" s="141"/>
      <c r="DB262" s="141"/>
      <c r="DC262" s="141"/>
      <c r="DD262" s="141"/>
      <c r="DE262" s="141"/>
      <c r="DF262" s="141"/>
      <c r="DG262" s="141"/>
      <c r="DH262" s="141"/>
      <c r="DI262" s="141"/>
      <c r="DJ262" s="141"/>
      <c r="DK262" s="141"/>
      <c r="DL262" s="141"/>
      <c r="DM262" s="141"/>
      <c r="DN262" s="141"/>
      <c r="DO262" s="141"/>
      <c r="DP262" s="141"/>
      <c r="DQ262" s="141"/>
      <c r="DR262" s="141"/>
      <c r="DS262" s="141"/>
      <c r="DT262" s="141"/>
      <c r="DU262" s="141"/>
      <c r="DV262" s="141"/>
      <c r="DW262" s="141"/>
      <c r="DX262" s="141"/>
      <c r="DY262" s="141"/>
      <c r="DZ262" s="141"/>
      <c r="EA262" s="141"/>
      <c r="EB262" s="141"/>
      <c r="EC262" s="141"/>
      <c r="ED262" s="141"/>
      <c r="EE262" s="141"/>
      <c r="EF262" s="141"/>
      <c r="EG262" s="141"/>
      <c r="EH262" s="141"/>
      <c r="EI262" s="141"/>
      <c r="EJ262" s="141"/>
      <c r="EK262" s="141"/>
      <c r="EL262" s="141"/>
      <c r="EM262" s="141"/>
      <c r="EN262" s="141"/>
      <c r="EO262" s="141"/>
      <c r="EP262" s="141"/>
      <c r="EQ262" s="141"/>
      <c r="ER262" s="141"/>
      <c r="ES262" s="141"/>
      <c r="ET262" s="141"/>
      <c r="EU262" s="141"/>
      <c r="EV262" s="141"/>
      <c r="EW262" s="141"/>
      <c r="EX262" s="141"/>
      <c r="EY262" s="141"/>
      <c r="EZ262" s="141"/>
      <c r="FA262" s="141"/>
      <c r="FB262" s="141"/>
      <c r="FC262" s="141"/>
      <c r="FD262" s="141"/>
      <c r="FE262" s="141"/>
      <c r="FF262" s="141"/>
      <c r="FG262" s="141"/>
      <c r="FH262" s="141"/>
      <c r="FI262" s="141"/>
      <c r="FJ262" s="141"/>
      <c r="FK262" s="141"/>
      <c r="FL262" s="141"/>
      <c r="FM262" s="141"/>
      <c r="FN262" s="141"/>
      <c r="FO262" s="141"/>
      <c r="FP262" s="141"/>
      <c r="FQ262" s="141"/>
      <c r="FR262" s="141"/>
      <c r="FS262" s="141"/>
      <c r="FT262" s="141"/>
      <c r="FU262" s="141"/>
      <c r="FV262" s="141"/>
      <c r="FW262" s="141"/>
      <c r="FX262" s="141"/>
      <c r="FY262" s="141"/>
      <c r="FZ262" s="141"/>
      <c r="GA262" s="141"/>
      <c r="GB262" s="141"/>
      <c r="GC262" s="141"/>
      <c r="GD262" s="141"/>
      <c r="GE262" s="141"/>
      <c r="GF262" s="141"/>
      <c r="GG262" s="141"/>
      <c r="GH262" s="141"/>
      <c r="GI262" s="141"/>
      <c r="GJ262" s="141"/>
      <c r="GK262" s="141"/>
      <c r="GL262" s="141"/>
      <c r="GM262" s="141"/>
      <c r="GN262" s="141"/>
      <c r="GO262" s="141"/>
      <c r="GP262" s="141"/>
      <c r="GQ262" s="141"/>
      <c r="GR262" s="141"/>
      <c r="GS262" s="141"/>
      <c r="GT262" s="141"/>
      <c r="GU262" s="141"/>
      <c r="GV262" s="141"/>
      <c r="GW262" s="141"/>
      <c r="GX262" s="141"/>
      <c r="GY262" s="141"/>
      <c r="GZ262" s="141"/>
      <c r="HA262" s="141"/>
      <c r="HB262" s="141"/>
      <c r="HC262" s="141"/>
      <c r="HD262" s="141"/>
      <c r="HE262" s="141"/>
      <c r="HF262" s="141"/>
      <c r="HG262" s="141"/>
      <c r="HH262" s="141"/>
      <c r="HI262" s="141"/>
      <c r="HJ262" s="141"/>
      <c r="HK262" s="141"/>
      <c r="HL262" s="141"/>
      <c r="HM262" s="141"/>
      <c r="HN262" s="141"/>
      <c r="HO262" s="141"/>
      <c r="HP262" s="141"/>
      <c r="HQ262" s="141"/>
      <c r="HR262" s="141"/>
      <c r="HS262" s="141"/>
      <c r="HT262" s="141"/>
      <c r="HU262" s="141"/>
      <c r="HV262" s="141"/>
      <c r="HW262" s="141"/>
      <c r="HX262" s="141"/>
      <c r="HY262" s="141"/>
      <c r="HZ262" s="141"/>
      <c r="IA262" s="141"/>
      <c r="IB262" s="141"/>
      <c r="IC262" s="141"/>
      <c r="ID262" s="141"/>
      <c r="IE262" s="141"/>
      <c r="IF262" s="141"/>
      <c r="IG262" s="141"/>
      <c r="IH262" s="141"/>
      <c r="II262" s="141"/>
      <c r="IJ262" s="141"/>
      <c r="IK262" s="141"/>
      <c r="IL262" s="141"/>
      <c r="IM262" s="141"/>
      <c r="IN262" s="141"/>
      <c r="IO262" s="141"/>
      <c r="IP262" s="141"/>
      <c r="IQ262" s="141"/>
      <c r="IR262" s="141"/>
      <c r="IS262" s="141"/>
      <c r="IT262" s="141"/>
      <c r="IU262" s="141"/>
      <c r="IV262" s="141"/>
      <c r="IW262" s="141"/>
    </row>
    <row r="263" customFormat="false" ht="12.75" hidden="false" customHeight="false" outlineLevel="0" collapsed="false">
      <c r="A263" s="141"/>
      <c r="B263" s="155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141"/>
      <c r="BP263" s="141"/>
      <c r="BQ263" s="141"/>
      <c r="BR263" s="141"/>
      <c r="BS263" s="141"/>
      <c r="BT263" s="141"/>
      <c r="BU263" s="141"/>
      <c r="BV263" s="141"/>
      <c r="BW263" s="141"/>
      <c r="BX263" s="141"/>
      <c r="BY263" s="141"/>
      <c r="BZ263" s="141"/>
      <c r="CA263" s="141"/>
      <c r="CB263" s="141"/>
      <c r="CC263" s="141"/>
      <c r="CD263" s="141"/>
      <c r="CE263" s="141"/>
      <c r="CF263" s="141"/>
      <c r="CG263" s="141"/>
      <c r="CH263" s="141"/>
      <c r="CI263" s="141"/>
      <c r="CJ263" s="141"/>
      <c r="CK263" s="141"/>
      <c r="CL263" s="141"/>
      <c r="CM263" s="141"/>
      <c r="CN263" s="141"/>
      <c r="CO263" s="141"/>
      <c r="CP263" s="141"/>
      <c r="CQ263" s="141"/>
      <c r="CR263" s="141"/>
      <c r="CS263" s="141"/>
      <c r="CT263" s="141"/>
      <c r="CU263" s="141"/>
      <c r="CV263" s="141"/>
      <c r="CW263" s="141"/>
      <c r="CX263" s="141"/>
      <c r="CY263" s="141"/>
      <c r="CZ263" s="141"/>
      <c r="DA263" s="141"/>
      <c r="DB263" s="141"/>
      <c r="DC263" s="141"/>
      <c r="DD263" s="141"/>
      <c r="DE263" s="141"/>
      <c r="DF263" s="141"/>
      <c r="DG263" s="141"/>
      <c r="DH263" s="141"/>
      <c r="DI263" s="141"/>
      <c r="DJ263" s="141"/>
      <c r="DK263" s="141"/>
      <c r="DL263" s="141"/>
      <c r="DM263" s="141"/>
      <c r="DN263" s="141"/>
      <c r="DO263" s="141"/>
      <c r="DP263" s="141"/>
      <c r="DQ263" s="141"/>
      <c r="DR263" s="141"/>
      <c r="DS263" s="141"/>
      <c r="DT263" s="141"/>
      <c r="DU263" s="141"/>
      <c r="DV263" s="141"/>
      <c r="DW263" s="141"/>
      <c r="DX263" s="141"/>
      <c r="DY263" s="141"/>
      <c r="DZ263" s="141"/>
      <c r="EA263" s="141"/>
      <c r="EB263" s="141"/>
      <c r="EC263" s="141"/>
      <c r="ED263" s="141"/>
      <c r="EE263" s="141"/>
      <c r="EF263" s="141"/>
      <c r="EG263" s="141"/>
      <c r="EH263" s="141"/>
      <c r="EI263" s="141"/>
      <c r="EJ263" s="141"/>
      <c r="EK263" s="141"/>
      <c r="EL263" s="141"/>
      <c r="EM263" s="141"/>
      <c r="EN263" s="141"/>
      <c r="EO263" s="141"/>
      <c r="EP263" s="141"/>
      <c r="EQ263" s="141"/>
      <c r="ER263" s="141"/>
      <c r="ES263" s="141"/>
      <c r="ET263" s="141"/>
      <c r="EU263" s="141"/>
      <c r="EV263" s="141"/>
      <c r="EW263" s="141"/>
      <c r="EX263" s="141"/>
      <c r="EY263" s="141"/>
      <c r="EZ263" s="141"/>
      <c r="FA263" s="141"/>
      <c r="FB263" s="141"/>
      <c r="FC263" s="141"/>
      <c r="FD263" s="141"/>
      <c r="FE263" s="141"/>
      <c r="FF263" s="141"/>
      <c r="FG263" s="141"/>
      <c r="FH263" s="141"/>
      <c r="FI263" s="141"/>
      <c r="FJ263" s="141"/>
      <c r="FK263" s="141"/>
      <c r="FL263" s="141"/>
      <c r="FM263" s="141"/>
      <c r="FN263" s="141"/>
      <c r="FO263" s="141"/>
      <c r="FP263" s="141"/>
      <c r="FQ263" s="141"/>
      <c r="FR263" s="141"/>
      <c r="FS263" s="141"/>
      <c r="FT263" s="141"/>
      <c r="FU263" s="141"/>
      <c r="FV263" s="141"/>
      <c r="FW263" s="141"/>
      <c r="FX263" s="141"/>
      <c r="FY263" s="141"/>
      <c r="FZ263" s="141"/>
      <c r="GA263" s="141"/>
      <c r="GB263" s="141"/>
      <c r="GC263" s="141"/>
      <c r="GD263" s="141"/>
      <c r="GE263" s="141"/>
      <c r="GF263" s="141"/>
      <c r="GG263" s="141"/>
      <c r="GH263" s="141"/>
      <c r="GI263" s="141"/>
      <c r="GJ263" s="141"/>
      <c r="GK263" s="141"/>
      <c r="GL263" s="141"/>
      <c r="GM263" s="141"/>
      <c r="GN263" s="141"/>
      <c r="GO263" s="141"/>
      <c r="GP263" s="141"/>
      <c r="GQ263" s="141"/>
      <c r="GR263" s="141"/>
      <c r="GS263" s="141"/>
      <c r="GT263" s="141"/>
      <c r="GU263" s="141"/>
      <c r="GV263" s="141"/>
      <c r="GW263" s="141"/>
      <c r="GX263" s="141"/>
      <c r="GY263" s="141"/>
      <c r="GZ263" s="141"/>
      <c r="HA263" s="141"/>
      <c r="HB263" s="141"/>
      <c r="HC263" s="141"/>
      <c r="HD263" s="141"/>
      <c r="HE263" s="141"/>
      <c r="HF263" s="141"/>
      <c r="HG263" s="141"/>
      <c r="HH263" s="141"/>
      <c r="HI263" s="141"/>
      <c r="HJ263" s="141"/>
      <c r="HK263" s="141"/>
      <c r="HL263" s="141"/>
      <c r="HM263" s="141"/>
      <c r="HN263" s="141"/>
      <c r="HO263" s="141"/>
      <c r="HP263" s="141"/>
      <c r="HQ263" s="141"/>
      <c r="HR263" s="141"/>
      <c r="HS263" s="141"/>
      <c r="HT263" s="141"/>
      <c r="HU263" s="141"/>
      <c r="HV263" s="141"/>
      <c r="HW263" s="141"/>
      <c r="HX263" s="141"/>
      <c r="HY263" s="141"/>
      <c r="HZ263" s="141"/>
      <c r="IA263" s="141"/>
      <c r="IB263" s="141"/>
      <c r="IC263" s="141"/>
      <c r="ID263" s="141"/>
      <c r="IE263" s="141"/>
      <c r="IF263" s="141"/>
      <c r="IG263" s="141"/>
      <c r="IH263" s="141"/>
      <c r="II263" s="141"/>
      <c r="IJ263" s="141"/>
      <c r="IK263" s="141"/>
      <c r="IL263" s="141"/>
      <c r="IM263" s="141"/>
      <c r="IN263" s="141"/>
      <c r="IO263" s="141"/>
      <c r="IP263" s="141"/>
      <c r="IQ263" s="141"/>
      <c r="IR263" s="141"/>
      <c r="IS263" s="141"/>
      <c r="IT263" s="141"/>
      <c r="IU263" s="141"/>
      <c r="IV263" s="141"/>
      <c r="IW263" s="141"/>
    </row>
    <row r="264" customFormat="false" ht="12.75" hidden="false" customHeight="false" outlineLevel="0" collapsed="false">
      <c r="A264" s="141"/>
      <c r="B264" s="155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141"/>
      <c r="BP264" s="141"/>
      <c r="BQ264" s="141"/>
      <c r="BR264" s="141"/>
      <c r="BS264" s="141"/>
      <c r="BT264" s="141"/>
      <c r="BU264" s="141"/>
      <c r="BV264" s="141"/>
      <c r="BW264" s="141"/>
      <c r="BX264" s="141"/>
      <c r="BY264" s="141"/>
      <c r="BZ264" s="141"/>
      <c r="CA264" s="141"/>
      <c r="CB264" s="141"/>
      <c r="CC264" s="141"/>
      <c r="CD264" s="141"/>
      <c r="CE264" s="141"/>
      <c r="CF264" s="141"/>
      <c r="CG264" s="141"/>
      <c r="CH264" s="141"/>
      <c r="CI264" s="141"/>
      <c r="CJ264" s="141"/>
      <c r="CK264" s="141"/>
      <c r="CL264" s="141"/>
      <c r="CM264" s="141"/>
      <c r="CN264" s="141"/>
      <c r="CO264" s="141"/>
      <c r="CP264" s="141"/>
      <c r="CQ264" s="141"/>
      <c r="CR264" s="141"/>
      <c r="CS264" s="141"/>
      <c r="CT264" s="141"/>
      <c r="CU264" s="141"/>
      <c r="CV264" s="141"/>
      <c r="CW264" s="141"/>
      <c r="CX264" s="141"/>
      <c r="CY264" s="141"/>
      <c r="CZ264" s="141"/>
      <c r="DA264" s="141"/>
      <c r="DB264" s="141"/>
      <c r="DC264" s="141"/>
      <c r="DD264" s="141"/>
      <c r="DE264" s="141"/>
      <c r="DF264" s="141"/>
      <c r="DG264" s="141"/>
      <c r="DH264" s="141"/>
      <c r="DI264" s="141"/>
      <c r="DJ264" s="141"/>
      <c r="DK264" s="141"/>
      <c r="DL264" s="141"/>
      <c r="DM264" s="141"/>
      <c r="DN264" s="141"/>
      <c r="DO264" s="141"/>
      <c r="DP264" s="141"/>
      <c r="DQ264" s="141"/>
      <c r="DR264" s="141"/>
      <c r="DS264" s="141"/>
      <c r="DT264" s="141"/>
      <c r="DU264" s="141"/>
      <c r="DV264" s="141"/>
      <c r="DW264" s="141"/>
      <c r="DX264" s="141"/>
      <c r="DY264" s="141"/>
      <c r="DZ264" s="141"/>
      <c r="EA264" s="141"/>
      <c r="EB264" s="141"/>
      <c r="EC264" s="141"/>
      <c r="ED264" s="141"/>
      <c r="EE264" s="141"/>
      <c r="EF264" s="141"/>
      <c r="EG264" s="141"/>
      <c r="EH264" s="141"/>
      <c r="EI264" s="141"/>
      <c r="EJ264" s="141"/>
      <c r="EK264" s="141"/>
      <c r="EL264" s="141"/>
      <c r="EM264" s="141"/>
      <c r="EN264" s="141"/>
      <c r="EO264" s="141"/>
      <c r="EP264" s="141"/>
      <c r="EQ264" s="141"/>
      <c r="ER264" s="141"/>
      <c r="ES264" s="141"/>
      <c r="ET264" s="141"/>
      <c r="EU264" s="141"/>
      <c r="EV264" s="141"/>
      <c r="EW264" s="141"/>
      <c r="EX264" s="141"/>
      <c r="EY264" s="141"/>
      <c r="EZ264" s="141"/>
      <c r="FA264" s="141"/>
      <c r="FB264" s="141"/>
      <c r="FC264" s="141"/>
      <c r="FD264" s="141"/>
      <c r="FE264" s="141"/>
      <c r="FF264" s="141"/>
      <c r="FG264" s="141"/>
      <c r="FH264" s="141"/>
      <c r="FI264" s="141"/>
      <c r="FJ264" s="141"/>
      <c r="FK264" s="141"/>
      <c r="FL264" s="141"/>
      <c r="FM264" s="141"/>
      <c r="FN264" s="141"/>
      <c r="FO264" s="141"/>
      <c r="FP264" s="141"/>
      <c r="FQ264" s="141"/>
      <c r="FR264" s="141"/>
      <c r="FS264" s="141"/>
      <c r="FT264" s="141"/>
      <c r="FU264" s="141"/>
      <c r="FV264" s="141"/>
      <c r="FW264" s="141"/>
      <c r="FX264" s="141"/>
      <c r="FY264" s="141"/>
      <c r="FZ264" s="141"/>
      <c r="GA264" s="141"/>
      <c r="GB264" s="141"/>
      <c r="GC264" s="141"/>
      <c r="GD264" s="141"/>
      <c r="GE264" s="141"/>
      <c r="GF264" s="141"/>
      <c r="GG264" s="141"/>
      <c r="GH264" s="141"/>
      <c r="GI264" s="141"/>
      <c r="GJ264" s="141"/>
      <c r="GK264" s="141"/>
      <c r="GL264" s="141"/>
      <c r="GM264" s="141"/>
      <c r="GN264" s="141"/>
      <c r="GO264" s="141"/>
      <c r="GP264" s="141"/>
      <c r="GQ264" s="141"/>
      <c r="GR264" s="141"/>
      <c r="GS264" s="141"/>
      <c r="GT264" s="141"/>
      <c r="GU264" s="141"/>
      <c r="GV264" s="141"/>
      <c r="GW264" s="141"/>
      <c r="GX264" s="141"/>
      <c r="GY264" s="141"/>
      <c r="GZ264" s="141"/>
      <c r="HA264" s="141"/>
      <c r="HB264" s="141"/>
      <c r="HC264" s="141"/>
      <c r="HD264" s="141"/>
      <c r="HE264" s="141"/>
      <c r="HF264" s="141"/>
      <c r="HG264" s="141"/>
      <c r="HH264" s="141"/>
      <c r="HI264" s="141"/>
      <c r="HJ264" s="141"/>
      <c r="HK264" s="141"/>
      <c r="HL264" s="141"/>
      <c r="HM264" s="141"/>
      <c r="HN264" s="141"/>
      <c r="HO264" s="141"/>
      <c r="HP264" s="141"/>
      <c r="HQ264" s="141"/>
      <c r="HR264" s="141"/>
      <c r="HS264" s="141"/>
      <c r="HT264" s="141"/>
      <c r="HU264" s="141"/>
      <c r="HV264" s="141"/>
      <c r="HW264" s="141"/>
      <c r="HX264" s="141"/>
      <c r="HY264" s="141"/>
      <c r="HZ264" s="141"/>
      <c r="IA264" s="141"/>
      <c r="IB264" s="141"/>
      <c r="IC264" s="141"/>
      <c r="ID264" s="141"/>
      <c r="IE264" s="141"/>
      <c r="IF264" s="141"/>
      <c r="IG264" s="141"/>
      <c r="IH264" s="141"/>
      <c r="II264" s="141"/>
      <c r="IJ264" s="141"/>
      <c r="IK264" s="141"/>
      <c r="IL264" s="141"/>
      <c r="IM264" s="141"/>
      <c r="IN264" s="141"/>
      <c r="IO264" s="141"/>
      <c r="IP264" s="141"/>
      <c r="IQ264" s="141"/>
      <c r="IR264" s="141"/>
      <c r="IS264" s="141"/>
      <c r="IT264" s="141"/>
      <c r="IU264" s="141"/>
      <c r="IV264" s="141"/>
      <c r="IW264" s="141"/>
    </row>
    <row r="265" customFormat="false" ht="12.75" hidden="false" customHeight="false" outlineLevel="0" collapsed="false">
      <c r="A265" s="141"/>
      <c r="B265" s="155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141"/>
      <c r="BP265" s="141"/>
      <c r="BQ265" s="141"/>
      <c r="BR265" s="141"/>
      <c r="BS265" s="141"/>
      <c r="BT265" s="141"/>
      <c r="BU265" s="141"/>
      <c r="BV265" s="141"/>
      <c r="BW265" s="141"/>
      <c r="BX265" s="141"/>
      <c r="BY265" s="141"/>
      <c r="BZ265" s="141"/>
      <c r="CA265" s="141"/>
      <c r="CB265" s="141"/>
      <c r="CC265" s="141"/>
      <c r="CD265" s="141"/>
      <c r="CE265" s="141"/>
      <c r="CF265" s="141"/>
      <c r="CG265" s="141"/>
      <c r="CH265" s="141"/>
      <c r="CI265" s="141"/>
      <c r="CJ265" s="141"/>
      <c r="CK265" s="141"/>
      <c r="CL265" s="141"/>
      <c r="CM265" s="141"/>
      <c r="CN265" s="141"/>
      <c r="CO265" s="141"/>
      <c r="CP265" s="141"/>
      <c r="CQ265" s="141"/>
      <c r="CR265" s="141"/>
      <c r="CS265" s="141"/>
      <c r="CT265" s="141"/>
      <c r="CU265" s="141"/>
      <c r="CV265" s="141"/>
      <c r="CW265" s="141"/>
      <c r="CX265" s="141"/>
      <c r="CY265" s="141"/>
      <c r="CZ265" s="141"/>
      <c r="DA265" s="141"/>
      <c r="DB265" s="141"/>
      <c r="DC265" s="141"/>
      <c r="DD265" s="141"/>
      <c r="DE265" s="141"/>
      <c r="DF265" s="141"/>
      <c r="DG265" s="141"/>
      <c r="DH265" s="141"/>
      <c r="DI265" s="141"/>
      <c r="DJ265" s="141"/>
      <c r="DK265" s="141"/>
      <c r="DL265" s="141"/>
      <c r="DM265" s="141"/>
      <c r="DN265" s="141"/>
      <c r="DO265" s="141"/>
      <c r="DP265" s="141"/>
      <c r="DQ265" s="141"/>
      <c r="DR265" s="141"/>
      <c r="DS265" s="141"/>
      <c r="DT265" s="141"/>
      <c r="DU265" s="141"/>
      <c r="DV265" s="141"/>
      <c r="DW265" s="141"/>
      <c r="DX265" s="141"/>
      <c r="DY265" s="141"/>
      <c r="DZ265" s="141"/>
      <c r="EA265" s="141"/>
      <c r="EB265" s="141"/>
      <c r="EC265" s="141"/>
      <c r="ED265" s="141"/>
      <c r="EE265" s="141"/>
      <c r="EF265" s="141"/>
      <c r="EG265" s="141"/>
      <c r="EH265" s="141"/>
      <c r="EI265" s="141"/>
      <c r="EJ265" s="141"/>
      <c r="EK265" s="141"/>
      <c r="EL265" s="141"/>
      <c r="EM265" s="141"/>
      <c r="EN265" s="141"/>
      <c r="EO265" s="141"/>
      <c r="EP265" s="141"/>
      <c r="EQ265" s="141"/>
      <c r="ER265" s="141"/>
      <c r="ES265" s="141"/>
      <c r="ET265" s="141"/>
      <c r="EU265" s="141"/>
      <c r="EV265" s="141"/>
      <c r="EW265" s="141"/>
      <c r="EX265" s="141"/>
      <c r="EY265" s="141"/>
      <c r="EZ265" s="141"/>
      <c r="FA265" s="141"/>
      <c r="FB265" s="141"/>
      <c r="FC265" s="141"/>
      <c r="FD265" s="141"/>
      <c r="FE265" s="141"/>
      <c r="FF265" s="141"/>
      <c r="FG265" s="141"/>
      <c r="FH265" s="141"/>
      <c r="FI265" s="141"/>
      <c r="FJ265" s="141"/>
      <c r="FK265" s="141"/>
      <c r="FL265" s="141"/>
      <c r="FM265" s="141"/>
      <c r="FN265" s="141"/>
      <c r="FO265" s="141"/>
      <c r="FP265" s="141"/>
      <c r="FQ265" s="141"/>
      <c r="FR265" s="141"/>
      <c r="FS265" s="141"/>
      <c r="FT265" s="141"/>
      <c r="FU265" s="141"/>
      <c r="FV265" s="141"/>
      <c r="FW265" s="141"/>
      <c r="FX265" s="141"/>
      <c r="FY265" s="141"/>
      <c r="FZ265" s="141"/>
      <c r="GA265" s="141"/>
      <c r="GB265" s="141"/>
      <c r="GC265" s="141"/>
      <c r="GD265" s="141"/>
      <c r="GE265" s="141"/>
      <c r="GF265" s="141"/>
      <c r="GG265" s="141"/>
      <c r="GH265" s="141"/>
      <c r="GI265" s="141"/>
      <c r="GJ265" s="141"/>
      <c r="GK265" s="141"/>
      <c r="GL265" s="141"/>
      <c r="GM265" s="141"/>
      <c r="GN265" s="141"/>
      <c r="GO265" s="141"/>
      <c r="GP265" s="141"/>
      <c r="GQ265" s="141"/>
      <c r="GR265" s="141"/>
      <c r="GS265" s="141"/>
      <c r="GT265" s="141"/>
      <c r="GU265" s="141"/>
      <c r="GV265" s="141"/>
      <c r="GW265" s="141"/>
      <c r="GX265" s="141"/>
      <c r="GY265" s="141"/>
      <c r="GZ265" s="141"/>
      <c r="HA265" s="141"/>
      <c r="HB265" s="141"/>
      <c r="HC265" s="141"/>
      <c r="HD265" s="141"/>
      <c r="HE265" s="141"/>
      <c r="HF265" s="141"/>
      <c r="HG265" s="141"/>
      <c r="HH265" s="141"/>
      <c r="HI265" s="141"/>
      <c r="HJ265" s="141"/>
      <c r="HK265" s="141"/>
      <c r="HL265" s="141"/>
      <c r="HM265" s="141"/>
      <c r="HN265" s="141"/>
      <c r="HO265" s="141"/>
      <c r="HP265" s="141"/>
      <c r="HQ265" s="141"/>
      <c r="HR265" s="141"/>
      <c r="HS265" s="141"/>
      <c r="HT265" s="141"/>
      <c r="HU265" s="141"/>
      <c r="HV265" s="141"/>
      <c r="HW265" s="141"/>
      <c r="HX265" s="141"/>
      <c r="HY265" s="141"/>
      <c r="HZ265" s="141"/>
      <c r="IA265" s="141"/>
      <c r="IB265" s="141"/>
      <c r="IC265" s="141"/>
      <c r="ID265" s="141"/>
      <c r="IE265" s="141"/>
      <c r="IF265" s="141"/>
      <c r="IG265" s="141"/>
      <c r="IH265" s="141"/>
      <c r="II265" s="141"/>
      <c r="IJ265" s="141"/>
      <c r="IK265" s="141"/>
      <c r="IL265" s="141"/>
      <c r="IM265" s="141"/>
      <c r="IN265" s="141"/>
      <c r="IO265" s="141"/>
      <c r="IP265" s="141"/>
      <c r="IQ265" s="141"/>
      <c r="IR265" s="141"/>
      <c r="IS265" s="141"/>
      <c r="IT265" s="141"/>
      <c r="IU265" s="141"/>
      <c r="IV265" s="141"/>
      <c r="IW265" s="141"/>
    </row>
    <row r="266" customFormat="false" ht="12.75" hidden="false" customHeight="false" outlineLevel="0" collapsed="false">
      <c r="A266" s="141"/>
      <c r="B266" s="155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  <c r="BM266" s="141"/>
      <c r="BN266" s="141"/>
      <c r="BO266" s="141"/>
      <c r="BP266" s="141"/>
      <c r="BQ266" s="141"/>
      <c r="BR266" s="141"/>
      <c r="BS266" s="141"/>
      <c r="BT266" s="141"/>
      <c r="BU266" s="141"/>
      <c r="BV266" s="141"/>
      <c r="BW266" s="141"/>
      <c r="BX266" s="141"/>
      <c r="BY266" s="141"/>
      <c r="BZ266" s="141"/>
      <c r="CA266" s="141"/>
      <c r="CB266" s="141"/>
      <c r="CC266" s="141"/>
      <c r="CD266" s="141"/>
      <c r="CE266" s="141"/>
      <c r="CF266" s="141"/>
      <c r="CG266" s="141"/>
      <c r="CH266" s="141"/>
      <c r="CI266" s="141"/>
      <c r="CJ266" s="141"/>
      <c r="CK266" s="141"/>
      <c r="CL266" s="141"/>
      <c r="CM266" s="141"/>
      <c r="CN266" s="141"/>
      <c r="CO266" s="141"/>
      <c r="CP266" s="141"/>
      <c r="CQ266" s="141"/>
      <c r="CR266" s="141"/>
      <c r="CS266" s="141"/>
      <c r="CT266" s="141"/>
      <c r="CU266" s="141"/>
      <c r="CV266" s="141"/>
      <c r="CW266" s="141"/>
      <c r="CX266" s="141"/>
      <c r="CY266" s="141"/>
      <c r="CZ266" s="141"/>
      <c r="DA266" s="141"/>
      <c r="DB266" s="141"/>
      <c r="DC266" s="141"/>
      <c r="DD266" s="141"/>
      <c r="DE266" s="141"/>
      <c r="DF266" s="141"/>
      <c r="DG266" s="141"/>
      <c r="DH266" s="141"/>
      <c r="DI266" s="141"/>
      <c r="DJ266" s="141"/>
      <c r="DK266" s="141"/>
      <c r="DL266" s="141"/>
      <c r="DM266" s="141"/>
      <c r="DN266" s="141"/>
      <c r="DO266" s="141"/>
      <c r="DP266" s="141"/>
      <c r="DQ266" s="141"/>
      <c r="DR266" s="141"/>
      <c r="DS266" s="141"/>
      <c r="DT266" s="141"/>
      <c r="DU266" s="141"/>
      <c r="DV266" s="141"/>
      <c r="DW266" s="141"/>
      <c r="DX266" s="141"/>
      <c r="DY266" s="141"/>
      <c r="DZ266" s="141"/>
      <c r="EA266" s="141"/>
      <c r="EB266" s="141"/>
      <c r="EC266" s="141"/>
      <c r="ED266" s="141"/>
      <c r="EE266" s="141"/>
      <c r="EF266" s="141"/>
      <c r="EG266" s="141"/>
      <c r="EH266" s="141"/>
      <c r="EI266" s="141"/>
      <c r="EJ266" s="141"/>
      <c r="EK266" s="141"/>
      <c r="EL266" s="141"/>
      <c r="EM266" s="141"/>
      <c r="EN266" s="141"/>
      <c r="EO266" s="141"/>
      <c r="EP266" s="141"/>
      <c r="EQ266" s="141"/>
      <c r="ER266" s="141"/>
      <c r="ES266" s="141"/>
      <c r="ET266" s="141"/>
      <c r="EU266" s="141"/>
      <c r="EV266" s="141"/>
      <c r="EW266" s="141"/>
      <c r="EX266" s="141"/>
      <c r="EY266" s="141"/>
      <c r="EZ266" s="141"/>
      <c r="FA266" s="141"/>
      <c r="FB266" s="141"/>
      <c r="FC266" s="141"/>
      <c r="FD266" s="141"/>
      <c r="FE266" s="141"/>
      <c r="FF266" s="141"/>
      <c r="FG266" s="141"/>
      <c r="FH266" s="141"/>
      <c r="FI266" s="141"/>
      <c r="FJ266" s="141"/>
      <c r="FK266" s="141"/>
      <c r="FL266" s="141"/>
      <c r="FM266" s="141"/>
      <c r="FN266" s="141"/>
      <c r="FO266" s="141"/>
      <c r="FP266" s="141"/>
      <c r="FQ266" s="141"/>
      <c r="FR266" s="141"/>
      <c r="FS266" s="141"/>
      <c r="FT266" s="141"/>
      <c r="FU266" s="141"/>
      <c r="FV266" s="141"/>
      <c r="FW266" s="141"/>
      <c r="FX266" s="141"/>
      <c r="FY266" s="141"/>
      <c r="FZ266" s="141"/>
      <c r="GA266" s="141"/>
      <c r="GB266" s="141"/>
      <c r="GC266" s="141"/>
      <c r="GD266" s="141"/>
      <c r="GE266" s="141"/>
      <c r="GF266" s="141"/>
      <c r="GG266" s="141"/>
      <c r="GH266" s="141"/>
      <c r="GI266" s="141"/>
      <c r="GJ266" s="141"/>
      <c r="GK266" s="141"/>
      <c r="GL266" s="141"/>
      <c r="GM266" s="141"/>
      <c r="GN266" s="141"/>
      <c r="GO266" s="141"/>
      <c r="GP266" s="141"/>
      <c r="GQ266" s="141"/>
      <c r="GR266" s="141"/>
      <c r="GS266" s="141"/>
      <c r="GT266" s="141"/>
      <c r="GU266" s="141"/>
      <c r="GV266" s="141"/>
      <c r="GW266" s="141"/>
      <c r="GX266" s="141"/>
      <c r="GY266" s="141"/>
      <c r="GZ266" s="141"/>
      <c r="HA266" s="141"/>
      <c r="HB266" s="141"/>
      <c r="HC266" s="141"/>
      <c r="HD266" s="141"/>
      <c r="HE266" s="141"/>
      <c r="HF266" s="141"/>
      <c r="HG266" s="141"/>
      <c r="HH266" s="141"/>
      <c r="HI266" s="141"/>
      <c r="HJ266" s="141"/>
      <c r="HK266" s="141"/>
      <c r="HL266" s="141"/>
      <c r="HM266" s="141"/>
      <c r="HN266" s="141"/>
      <c r="HO266" s="141"/>
      <c r="HP266" s="141"/>
      <c r="HQ266" s="141"/>
      <c r="HR266" s="141"/>
      <c r="HS266" s="141"/>
      <c r="HT266" s="141"/>
      <c r="HU266" s="141"/>
      <c r="HV266" s="141"/>
      <c r="HW266" s="141"/>
      <c r="HX266" s="141"/>
      <c r="HY266" s="141"/>
      <c r="HZ266" s="141"/>
      <c r="IA266" s="141"/>
      <c r="IB266" s="141"/>
      <c r="IC266" s="141"/>
      <c r="ID266" s="141"/>
      <c r="IE266" s="141"/>
      <c r="IF266" s="141"/>
      <c r="IG266" s="141"/>
      <c r="IH266" s="141"/>
      <c r="II266" s="141"/>
      <c r="IJ266" s="141"/>
      <c r="IK266" s="141"/>
      <c r="IL266" s="141"/>
      <c r="IM266" s="141"/>
      <c r="IN266" s="141"/>
      <c r="IO266" s="141"/>
      <c r="IP266" s="141"/>
      <c r="IQ266" s="141"/>
      <c r="IR266" s="141"/>
      <c r="IS266" s="141"/>
      <c r="IT266" s="141"/>
      <c r="IU266" s="141"/>
      <c r="IV266" s="141"/>
      <c r="IW266" s="141"/>
    </row>
    <row r="267" customFormat="false" ht="12.75" hidden="false" customHeight="false" outlineLevel="0" collapsed="false">
      <c r="A267" s="141"/>
      <c r="B267" s="155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  <c r="BM267" s="141"/>
      <c r="BN267" s="141"/>
      <c r="BO267" s="141"/>
      <c r="BP267" s="141"/>
      <c r="BQ267" s="141"/>
      <c r="BR267" s="141"/>
      <c r="BS267" s="141"/>
      <c r="BT267" s="141"/>
      <c r="BU267" s="141"/>
      <c r="BV267" s="141"/>
      <c r="BW267" s="141"/>
      <c r="BX267" s="141"/>
      <c r="BY267" s="141"/>
      <c r="BZ267" s="141"/>
      <c r="CA267" s="141"/>
      <c r="CB267" s="141"/>
      <c r="CC267" s="141"/>
      <c r="CD267" s="141"/>
      <c r="CE267" s="141"/>
      <c r="CF267" s="141"/>
      <c r="CG267" s="141"/>
      <c r="CH267" s="141"/>
      <c r="CI267" s="141"/>
      <c r="CJ267" s="141"/>
      <c r="CK267" s="141"/>
      <c r="CL267" s="141"/>
      <c r="CM267" s="141"/>
      <c r="CN267" s="141"/>
      <c r="CO267" s="141"/>
      <c r="CP267" s="141"/>
      <c r="CQ267" s="141"/>
      <c r="CR267" s="141"/>
      <c r="CS267" s="141"/>
      <c r="CT267" s="141"/>
      <c r="CU267" s="141"/>
      <c r="CV267" s="141"/>
      <c r="CW267" s="141"/>
      <c r="CX267" s="141"/>
      <c r="CY267" s="141"/>
      <c r="CZ267" s="141"/>
      <c r="DA267" s="141"/>
      <c r="DB267" s="141"/>
      <c r="DC267" s="141"/>
      <c r="DD267" s="141"/>
      <c r="DE267" s="141"/>
      <c r="DF267" s="141"/>
      <c r="DG267" s="141"/>
      <c r="DH267" s="141"/>
      <c r="DI267" s="141"/>
      <c r="DJ267" s="141"/>
      <c r="DK267" s="141"/>
      <c r="DL267" s="141"/>
      <c r="DM267" s="141"/>
      <c r="DN267" s="141"/>
      <c r="DO267" s="141"/>
      <c r="DP267" s="141"/>
      <c r="DQ267" s="141"/>
      <c r="DR267" s="141"/>
      <c r="DS267" s="141"/>
      <c r="DT267" s="141"/>
      <c r="DU267" s="141"/>
      <c r="DV267" s="141"/>
      <c r="DW267" s="141"/>
      <c r="DX267" s="141"/>
      <c r="DY267" s="141"/>
      <c r="DZ267" s="141"/>
      <c r="EA267" s="141"/>
      <c r="EB267" s="141"/>
      <c r="EC267" s="141"/>
      <c r="ED267" s="141"/>
      <c r="EE267" s="141"/>
      <c r="EF267" s="141"/>
      <c r="EG267" s="141"/>
      <c r="EH267" s="141"/>
      <c r="EI267" s="141"/>
      <c r="EJ267" s="141"/>
      <c r="EK267" s="141"/>
      <c r="EL267" s="141"/>
      <c r="EM267" s="141"/>
      <c r="EN267" s="141"/>
      <c r="EO267" s="141"/>
      <c r="EP267" s="141"/>
      <c r="EQ267" s="141"/>
      <c r="ER267" s="141"/>
      <c r="ES267" s="141"/>
      <c r="ET267" s="141"/>
      <c r="EU267" s="141"/>
      <c r="EV267" s="141"/>
      <c r="EW267" s="141"/>
      <c r="EX267" s="141"/>
      <c r="EY267" s="141"/>
      <c r="EZ267" s="141"/>
      <c r="FA267" s="141"/>
      <c r="FB267" s="141"/>
      <c r="FC267" s="141"/>
      <c r="FD267" s="141"/>
      <c r="FE267" s="141"/>
      <c r="FF267" s="141"/>
      <c r="FG267" s="141"/>
      <c r="FH267" s="141"/>
      <c r="FI267" s="141"/>
      <c r="FJ267" s="141"/>
      <c r="FK267" s="141"/>
      <c r="FL267" s="141"/>
      <c r="FM267" s="141"/>
      <c r="FN267" s="141"/>
      <c r="FO267" s="141"/>
      <c r="FP267" s="141"/>
      <c r="FQ267" s="141"/>
      <c r="FR267" s="141"/>
      <c r="FS267" s="141"/>
      <c r="FT267" s="141"/>
      <c r="FU267" s="141"/>
      <c r="FV267" s="141"/>
      <c r="FW267" s="141"/>
      <c r="FX267" s="141"/>
      <c r="FY267" s="141"/>
      <c r="FZ267" s="141"/>
      <c r="GA267" s="141"/>
      <c r="GB267" s="141"/>
      <c r="GC267" s="141"/>
      <c r="GD267" s="141"/>
      <c r="GE267" s="141"/>
      <c r="GF267" s="141"/>
      <c r="GG267" s="141"/>
      <c r="GH267" s="141"/>
      <c r="GI267" s="141"/>
      <c r="GJ267" s="141"/>
      <c r="GK267" s="141"/>
      <c r="GL267" s="141"/>
      <c r="GM267" s="141"/>
      <c r="GN267" s="141"/>
      <c r="GO267" s="141"/>
      <c r="GP267" s="141"/>
      <c r="GQ267" s="141"/>
      <c r="GR267" s="141"/>
      <c r="GS267" s="141"/>
      <c r="GT267" s="141"/>
      <c r="GU267" s="141"/>
      <c r="GV267" s="141"/>
      <c r="GW267" s="141"/>
      <c r="GX267" s="141"/>
      <c r="GY267" s="141"/>
      <c r="GZ267" s="141"/>
      <c r="HA267" s="141"/>
      <c r="HB267" s="141"/>
      <c r="HC267" s="141"/>
      <c r="HD267" s="141"/>
      <c r="HE267" s="141"/>
      <c r="HF267" s="141"/>
      <c r="HG267" s="141"/>
      <c r="HH267" s="141"/>
      <c r="HI267" s="141"/>
      <c r="HJ267" s="141"/>
      <c r="HK267" s="141"/>
      <c r="HL267" s="141"/>
      <c r="HM267" s="141"/>
      <c r="HN267" s="141"/>
      <c r="HO267" s="141"/>
      <c r="HP267" s="141"/>
      <c r="HQ267" s="141"/>
      <c r="HR267" s="141"/>
      <c r="HS267" s="141"/>
      <c r="HT267" s="141"/>
      <c r="HU267" s="141"/>
      <c r="HV267" s="141"/>
      <c r="HW267" s="141"/>
      <c r="HX267" s="141"/>
      <c r="HY267" s="141"/>
      <c r="HZ267" s="141"/>
      <c r="IA267" s="141"/>
      <c r="IB267" s="141"/>
      <c r="IC267" s="141"/>
      <c r="ID267" s="141"/>
      <c r="IE267" s="141"/>
      <c r="IF267" s="141"/>
      <c r="IG267" s="141"/>
      <c r="IH267" s="141"/>
      <c r="II267" s="141"/>
      <c r="IJ267" s="141"/>
      <c r="IK267" s="141"/>
      <c r="IL267" s="141"/>
      <c r="IM267" s="141"/>
      <c r="IN267" s="141"/>
      <c r="IO267" s="141"/>
      <c r="IP267" s="141"/>
      <c r="IQ267" s="141"/>
      <c r="IR267" s="141"/>
      <c r="IS267" s="141"/>
      <c r="IT267" s="141"/>
      <c r="IU267" s="141"/>
      <c r="IV267" s="141"/>
      <c r="IW267" s="141"/>
    </row>
    <row r="268" customFormat="false" ht="12.75" hidden="false" customHeight="false" outlineLevel="0" collapsed="false">
      <c r="A268" s="141"/>
      <c r="B268" s="155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  <c r="BN268" s="141"/>
      <c r="BO268" s="141"/>
      <c r="BP268" s="141"/>
      <c r="BQ268" s="141"/>
      <c r="BR268" s="141"/>
      <c r="BS268" s="141"/>
      <c r="BT268" s="141"/>
      <c r="BU268" s="141"/>
      <c r="BV268" s="141"/>
      <c r="BW268" s="141"/>
      <c r="BX268" s="141"/>
      <c r="BY268" s="141"/>
      <c r="BZ268" s="141"/>
      <c r="CA268" s="141"/>
      <c r="CB268" s="141"/>
      <c r="CC268" s="141"/>
      <c r="CD268" s="141"/>
      <c r="CE268" s="141"/>
      <c r="CF268" s="141"/>
      <c r="CG268" s="141"/>
      <c r="CH268" s="141"/>
      <c r="CI268" s="141"/>
      <c r="CJ268" s="141"/>
      <c r="CK268" s="141"/>
      <c r="CL268" s="141"/>
      <c r="CM268" s="141"/>
      <c r="CN268" s="141"/>
      <c r="CO268" s="141"/>
      <c r="CP268" s="141"/>
      <c r="CQ268" s="141"/>
      <c r="CR268" s="141"/>
      <c r="CS268" s="141"/>
      <c r="CT268" s="141"/>
      <c r="CU268" s="141"/>
      <c r="CV268" s="141"/>
      <c r="CW268" s="141"/>
      <c r="CX268" s="141"/>
      <c r="CY268" s="141"/>
      <c r="CZ268" s="141"/>
      <c r="DA268" s="141"/>
      <c r="DB268" s="141"/>
      <c r="DC268" s="141"/>
      <c r="DD268" s="141"/>
      <c r="DE268" s="141"/>
      <c r="DF268" s="141"/>
      <c r="DG268" s="141"/>
      <c r="DH268" s="141"/>
      <c r="DI268" s="141"/>
      <c r="DJ268" s="141"/>
      <c r="DK268" s="141"/>
      <c r="DL268" s="141"/>
      <c r="DM268" s="141"/>
      <c r="DN268" s="141"/>
      <c r="DO268" s="141"/>
      <c r="DP268" s="141"/>
      <c r="DQ268" s="141"/>
      <c r="DR268" s="141"/>
      <c r="DS268" s="141"/>
      <c r="DT268" s="141"/>
      <c r="DU268" s="141"/>
      <c r="DV268" s="141"/>
      <c r="DW268" s="141"/>
      <c r="DX268" s="141"/>
      <c r="DY268" s="141"/>
      <c r="DZ268" s="141"/>
      <c r="EA268" s="141"/>
      <c r="EB268" s="141"/>
      <c r="EC268" s="141"/>
      <c r="ED268" s="141"/>
      <c r="EE268" s="141"/>
      <c r="EF268" s="141"/>
      <c r="EG268" s="141"/>
      <c r="EH268" s="141"/>
      <c r="EI268" s="141"/>
      <c r="EJ268" s="141"/>
      <c r="EK268" s="141"/>
      <c r="EL268" s="141"/>
      <c r="EM268" s="141"/>
      <c r="EN268" s="141"/>
      <c r="EO268" s="141"/>
      <c r="EP268" s="141"/>
      <c r="EQ268" s="141"/>
      <c r="ER268" s="141"/>
      <c r="ES268" s="141"/>
      <c r="ET268" s="141"/>
      <c r="EU268" s="141"/>
      <c r="EV268" s="141"/>
      <c r="EW268" s="141"/>
      <c r="EX268" s="141"/>
      <c r="EY268" s="141"/>
      <c r="EZ268" s="141"/>
      <c r="FA268" s="141"/>
      <c r="FB268" s="141"/>
      <c r="FC268" s="141"/>
      <c r="FD268" s="141"/>
      <c r="FE268" s="141"/>
      <c r="FF268" s="141"/>
      <c r="FG268" s="141"/>
      <c r="FH268" s="141"/>
      <c r="FI268" s="141"/>
      <c r="FJ268" s="141"/>
      <c r="FK268" s="141"/>
      <c r="FL268" s="141"/>
      <c r="FM268" s="141"/>
      <c r="FN268" s="141"/>
      <c r="FO268" s="141"/>
      <c r="FP268" s="141"/>
      <c r="FQ268" s="141"/>
      <c r="FR268" s="141"/>
      <c r="FS268" s="141"/>
      <c r="FT268" s="141"/>
      <c r="FU268" s="141"/>
      <c r="FV268" s="141"/>
      <c r="FW268" s="141"/>
      <c r="FX268" s="141"/>
      <c r="FY268" s="141"/>
      <c r="FZ268" s="141"/>
      <c r="GA268" s="141"/>
      <c r="GB268" s="141"/>
      <c r="GC268" s="141"/>
      <c r="GD268" s="141"/>
      <c r="GE268" s="141"/>
      <c r="GF268" s="141"/>
      <c r="GG268" s="141"/>
      <c r="GH268" s="141"/>
      <c r="GI268" s="141"/>
      <c r="GJ268" s="141"/>
      <c r="GK268" s="141"/>
      <c r="GL268" s="141"/>
      <c r="GM268" s="141"/>
      <c r="GN268" s="141"/>
      <c r="GO268" s="141"/>
      <c r="GP268" s="141"/>
      <c r="GQ268" s="141"/>
      <c r="GR268" s="141"/>
      <c r="GS268" s="141"/>
      <c r="GT268" s="141"/>
      <c r="GU268" s="141"/>
      <c r="GV268" s="141"/>
      <c r="GW268" s="141"/>
      <c r="GX268" s="141"/>
      <c r="GY268" s="141"/>
      <c r="GZ268" s="141"/>
      <c r="HA268" s="141"/>
      <c r="HB268" s="141"/>
      <c r="HC268" s="141"/>
      <c r="HD268" s="141"/>
      <c r="HE268" s="141"/>
      <c r="HF268" s="141"/>
      <c r="HG268" s="141"/>
      <c r="HH268" s="141"/>
      <c r="HI268" s="141"/>
      <c r="HJ268" s="141"/>
      <c r="HK268" s="141"/>
      <c r="HL268" s="141"/>
      <c r="HM268" s="141"/>
      <c r="HN268" s="141"/>
      <c r="HO268" s="141"/>
      <c r="HP268" s="141"/>
      <c r="HQ268" s="141"/>
      <c r="HR268" s="141"/>
      <c r="HS268" s="141"/>
      <c r="HT268" s="141"/>
      <c r="HU268" s="141"/>
      <c r="HV268" s="141"/>
      <c r="HW268" s="141"/>
      <c r="HX268" s="141"/>
      <c r="HY268" s="141"/>
      <c r="HZ268" s="141"/>
      <c r="IA268" s="141"/>
      <c r="IB268" s="141"/>
      <c r="IC268" s="141"/>
      <c r="ID268" s="141"/>
      <c r="IE268" s="141"/>
      <c r="IF268" s="141"/>
      <c r="IG268" s="141"/>
      <c r="IH268" s="141"/>
      <c r="II268" s="141"/>
      <c r="IJ268" s="141"/>
      <c r="IK268" s="141"/>
      <c r="IL268" s="141"/>
      <c r="IM268" s="141"/>
      <c r="IN268" s="141"/>
      <c r="IO268" s="141"/>
      <c r="IP268" s="141"/>
      <c r="IQ268" s="141"/>
      <c r="IR268" s="141"/>
      <c r="IS268" s="141"/>
      <c r="IT268" s="141"/>
      <c r="IU268" s="141"/>
      <c r="IV268" s="141"/>
      <c r="IW268" s="141"/>
    </row>
    <row r="269" customFormat="false" ht="12.75" hidden="false" customHeight="false" outlineLevel="0" collapsed="false">
      <c r="A269" s="141"/>
      <c r="B269" s="155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  <c r="BN269" s="141"/>
      <c r="BO269" s="141"/>
      <c r="BP269" s="141"/>
      <c r="BQ269" s="141"/>
      <c r="BR269" s="141"/>
      <c r="BS269" s="141"/>
      <c r="BT269" s="141"/>
      <c r="BU269" s="141"/>
      <c r="BV269" s="141"/>
      <c r="BW269" s="141"/>
      <c r="BX269" s="141"/>
      <c r="BY269" s="141"/>
      <c r="BZ269" s="141"/>
      <c r="CA269" s="141"/>
      <c r="CB269" s="141"/>
      <c r="CC269" s="141"/>
      <c r="CD269" s="141"/>
      <c r="CE269" s="141"/>
      <c r="CF269" s="141"/>
      <c r="CG269" s="141"/>
      <c r="CH269" s="141"/>
      <c r="CI269" s="141"/>
      <c r="CJ269" s="141"/>
      <c r="CK269" s="141"/>
      <c r="CL269" s="141"/>
      <c r="CM269" s="141"/>
      <c r="CN269" s="141"/>
      <c r="CO269" s="141"/>
      <c r="CP269" s="141"/>
      <c r="CQ269" s="141"/>
      <c r="CR269" s="141"/>
      <c r="CS269" s="141"/>
      <c r="CT269" s="141"/>
      <c r="CU269" s="141"/>
      <c r="CV269" s="141"/>
      <c r="CW269" s="141"/>
      <c r="CX269" s="141"/>
      <c r="CY269" s="141"/>
      <c r="CZ269" s="141"/>
      <c r="DA269" s="141"/>
      <c r="DB269" s="141"/>
      <c r="DC269" s="141"/>
      <c r="DD269" s="141"/>
      <c r="DE269" s="141"/>
      <c r="DF269" s="141"/>
      <c r="DG269" s="141"/>
      <c r="DH269" s="141"/>
      <c r="DI269" s="141"/>
      <c r="DJ269" s="141"/>
      <c r="DK269" s="141"/>
      <c r="DL269" s="141"/>
      <c r="DM269" s="141"/>
      <c r="DN269" s="141"/>
      <c r="DO269" s="141"/>
      <c r="DP269" s="141"/>
      <c r="DQ269" s="141"/>
      <c r="DR269" s="141"/>
      <c r="DS269" s="141"/>
      <c r="DT269" s="141"/>
      <c r="DU269" s="141"/>
      <c r="DV269" s="141"/>
      <c r="DW269" s="141"/>
      <c r="DX269" s="141"/>
      <c r="DY269" s="141"/>
      <c r="DZ269" s="141"/>
      <c r="EA269" s="141"/>
      <c r="EB269" s="141"/>
      <c r="EC269" s="141"/>
      <c r="ED269" s="141"/>
      <c r="EE269" s="141"/>
      <c r="EF269" s="141"/>
      <c r="EG269" s="141"/>
      <c r="EH269" s="141"/>
      <c r="EI269" s="141"/>
      <c r="EJ269" s="141"/>
      <c r="EK269" s="141"/>
      <c r="EL269" s="141"/>
      <c r="EM269" s="141"/>
      <c r="EN269" s="141"/>
      <c r="EO269" s="141"/>
      <c r="EP269" s="141"/>
      <c r="EQ269" s="141"/>
      <c r="ER269" s="141"/>
      <c r="ES269" s="141"/>
      <c r="ET269" s="141"/>
      <c r="EU269" s="141"/>
      <c r="EV269" s="141"/>
      <c r="EW269" s="141"/>
      <c r="EX269" s="141"/>
      <c r="EY269" s="141"/>
      <c r="EZ269" s="141"/>
      <c r="FA269" s="141"/>
      <c r="FB269" s="141"/>
      <c r="FC269" s="141"/>
      <c r="FD269" s="141"/>
      <c r="FE269" s="141"/>
      <c r="FF269" s="141"/>
      <c r="FG269" s="141"/>
      <c r="FH269" s="141"/>
      <c r="FI269" s="141"/>
      <c r="FJ269" s="141"/>
      <c r="FK269" s="141"/>
      <c r="FL269" s="141"/>
      <c r="FM269" s="141"/>
      <c r="FN269" s="141"/>
      <c r="FO269" s="141"/>
      <c r="FP269" s="141"/>
      <c r="FQ269" s="141"/>
      <c r="FR269" s="141"/>
      <c r="FS269" s="141"/>
      <c r="FT269" s="141"/>
      <c r="FU269" s="141"/>
      <c r="FV269" s="141"/>
      <c r="FW269" s="141"/>
      <c r="FX269" s="141"/>
      <c r="FY269" s="141"/>
      <c r="FZ269" s="141"/>
      <c r="GA269" s="141"/>
      <c r="GB269" s="141"/>
      <c r="GC269" s="141"/>
      <c r="GD269" s="141"/>
      <c r="GE269" s="141"/>
      <c r="GF269" s="141"/>
      <c r="GG269" s="141"/>
      <c r="GH269" s="141"/>
      <c r="GI269" s="141"/>
      <c r="GJ269" s="141"/>
      <c r="GK269" s="141"/>
      <c r="GL269" s="141"/>
      <c r="GM269" s="141"/>
      <c r="GN269" s="141"/>
      <c r="GO269" s="141"/>
      <c r="GP269" s="141"/>
      <c r="GQ269" s="141"/>
      <c r="GR269" s="141"/>
      <c r="GS269" s="141"/>
      <c r="GT269" s="141"/>
      <c r="GU269" s="141"/>
      <c r="GV269" s="141"/>
      <c r="GW269" s="141"/>
      <c r="GX269" s="141"/>
      <c r="GY269" s="141"/>
      <c r="GZ269" s="141"/>
      <c r="HA269" s="141"/>
      <c r="HB269" s="141"/>
      <c r="HC269" s="141"/>
      <c r="HD269" s="141"/>
      <c r="HE269" s="141"/>
      <c r="HF269" s="141"/>
      <c r="HG269" s="141"/>
      <c r="HH269" s="141"/>
      <c r="HI269" s="141"/>
      <c r="HJ269" s="141"/>
      <c r="HK269" s="141"/>
      <c r="HL269" s="141"/>
      <c r="HM269" s="141"/>
      <c r="HN269" s="141"/>
      <c r="HO269" s="141"/>
      <c r="HP269" s="141"/>
      <c r="HQ269" s="141"/>
      <c r="HR269" s="141"/>
      <c r="HS269" s="141"/>
      <c r="HT269" s="141"/>
      <c r="HU269" s="141"/>
      <c r="HV269" s="141"/>
      <c r="HW269" s="141"/>
      <c r="HX269" s="141"/>
      <c r="HY269" s="141"/>
      <c r="HZ269" s="141"/>
      <c r="IA269" s="141"/>
      <c r="IB269" s="141"/>
      <c r="IC269" s="141"/>
      <c r="ID269" s="141"/>
      <c r="IE269" s="141"/>
      <c r="IF269" s="141"/>
      <c r="IG269" s="141"/>
      <c r="IH269" s="141"/>
      <c r="II269" s="141"/>
      <c r="IJ269" s="141"/>
      <c r="IK269" s="141"/>
      <c r="IL269" s="141"/>
      <c r="IM269" s="141"/>
      <c r="IN269" s="141"/>
      <c r="IO269" s="141"/>
      <c r="IP269" s="141"/>
      <c r="IQ269" s="141"/>
      <c r="IR269" s="141"/>
      <c r="IS269" s="141"/>
      <c r="IT269" s="141"/>
      <c r="IU269" s="141"/>
      <c r="IV269" s="141"/>
      <c r="IW269" s="141"/>
    </row>
    <row r="270" customFormat="false" ht="12.75" hidden="false" customHeight="false" outlineLevel="0" collapsed="false">
      <c r="A270" s="141"/>
      <c r="B270" s="155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  <c r="BN270" s="141"/>
      <c r="BO270" s="141"/>
      <c r="BP270" s="141"/>
      <c r="BQ270" s="141"/>
      <c r="BR270" s="141"/>
      <c r="BS270" s="141"/>
      <c r="BT270" s="141"/>
      <c r="BU270" s="141"/>
      <c r="BV270" s="141"/>
      <c r="BW270" s="141"/>
      <c r="BX270" s="141"/>
      <c r="BY270" s="141"/>
      <c r="BZ270" s="141"/>
      <c r="CA270" s="141"/>
      <c r="CB270" s="141"/>
      <c r="CC270" s="141"/>
      <c r="CD270" s="141"/>
      <c r="CE270" s="141"/>
      <c r="CF270" s="141"/>
      <c r="CG270" s="141"/>
      <c r="CH270" s="141"/>
      <c r="CI270" s="141"/>
      <c r="CJ270" s="141"/>
      <c r="CK270" s="141"/>
      <c r="CL270" s="141"/>
      <c r="CM270" s="141"/>
      <c r="CN270" s="141"/>
      <c r="CO270" s="141"/>
      <c r="CP270" s="141"/>
      <c r="CQ270" s="141"/>
      <c r="CR270" s="141"/>
      <c r="CS270" s="141"/>
      <c r="CT270" s="141"/>
      <c r="CU270" s="141"/>
      <c r="CV270" s="141"/>
      <c r="CW270" s="141"/>
      <c r="CX270" s="141"/>
      <c r="CY270" s="141"/>
      <c r="CZ270" s="141"/>
      <c r="DA270" s="141"/>
      <c r="DB270" s="141"/>
      <c r="DC270" s="141"/>
      <c r="DD270" s="141"/>
      <c r="DE270" s="141"/>
      <c r="DF270" s="141"/>
      <c r="DG270" s="141"/>
      <c r="DH270" s="141"/>
      <c r="DI270" s="141"/>
      <c r="DJ270" s="141"/>
      <c r="DK270" s="141"/>
      <c r="DL270" s="141"/>
      <c r="DM270" s="141"/>
      <c r="DN270" s="141"/>
      <c r="DO270" s="141"/>
      <c r="DP270" s="141"/>
      <c r="DQ270" s="141"/>
      <c r="DR270" s="141"/>
      <c r="DS270" s="141"/>
      <c r="DT270" s="141"/>
      <c r="DU270" s="141"/>
      <c r="DV270" s="141"/>
      <c r="DW270" s="141"/>
      <c r="DX270" s="141"/>
      <c r="DY270" s="141"/>
      <c r="DZ270" s="141"/>
      <c r="EA270" s="141"/>
      <c r="EB270" s="141"/>
      <c r="EC270" s="141"/>
      <c r="ED270" s="141"/>
      <c r="EE270" s="141"/>
      <c r="EF270" s="141"/>
      <c r="EG270" s="141"/>
      <c r="EH270" s="141"/>
      <c r="EI270" s="141"/>
      <c r="EJ270" s="141"/>
      <c r="EK270" s="141"/>
      <c r="EL270" s="141"/>
      <c r="EM270" s="141"/>
      <c r="EN270" s="141"/>
      <c r="EO270" s="141"/>
      <c r="EP270" s="141"/>
      <c r="EQ270" s="141"/>
      <c r="ER270" s="141"/>
      <c r="ES270" s="141"/>
      <c r="ET270" s="141"/>
      <c r="EU270" s="141"/>
      <c r="EV270" s="141"/>
      <c r="EW270" s="141"/>
      <c r="EX270" s="141"/>
      <c r="EY270" s="141"/>
      <c r="EZ270" s="141"/>
      <c r="FA270" s="141"/>
      <c r="FB270" s="141"/>
      <c r="FC270" s="141"/>
      <c r="FD270" s="141"/>
      <c r="FE270" s="141"/>
      <c r="FF270" s="141"/>
      <c r="FG270" s="141"/>
      <c r="FH270" s="141"/>
      <c r="FI270" s="141"/>
      <c r="FJ270" s="141"/>
      <c r="FK270" s="141"/>
      <c r="FL270" s="141"/>
      <c r="FM270" s="141"/>
      <c r="FN270" s="141"/>
      <c r="FO270" s="141"/>
      <c r="FP270" s="141"/>
      <c r="FQ270" s="141"/>
      <c r="FR270" s="141"/>
      <c r="FS270" s="141"/>
      <c r="FT270" s="141"/>
      <c r="FU270" s="141"/>
      <c r="FV270" s="141"/>
      <c r="FW270" s="141"/>
      <c r="FX270" s="141"/>
      <c r="FY270" s="141"/>
      <c r="FZ270" s="141"/>
      <c r="GA270" s="141"/>
      <c r="GB270" s="141"/>
      <c r="GC270" s="141"/>
      <c r="GD270" s="141"/>
      <c r="GE270" s="141"/>
      <c r="GF270" s="141"/>
      <c r="GG270" s="141"/>
      <c r="GH270" s="141"/>
      <c r="GI270" s="141"/>
      <c r="GJ270" s="141"/>
      <c r="GK270" s="141"/>
      <c r="GL270" s="141"/>
      <c r="GM270" s="141"/>
      <c r="GN270" s="141"/>
      <c r="GO270" s="141"/>
      <c r="GP270" s="141"/>
      <c r="GQ270" s="141"/>
      <c r="GR270" s="141"/>
      <c r="GS270" s="141"/>
      <c r="GT270" s="141"/>
      <c r="GU270" s="141"/>
      <c r="GV270" s="141"/>
      <c r="GW270" s="141"/>
      <c r="GX270" s="141"/>
      <c r="GY270" s="141"/>
      <c r="GZ270" s="141"/>
      <c r="HA270" s="141"/>
      <c r="HB270" s="141"/>
      <c r="HC270" s="141"/>
      <c r="HD270" s="141"/>
      <c r="HE270" s="141"/>
      <c r="HF270" s="141"/>
      <c r="HG270" s="141"/>
      <c r="HH270" s="141"/>
      <c r="HI270" s="141"/>
      <c r="HJ270" s="141"/>
      <c r="HK270" s="141"/>
      <c r="HL270" s="141"/>
      <c r="HM270" s="141"/>
      <c r="HN270" s="141"/>
      <c r="HO270" s="141"/>
      <c r="HP270" s="141"/>
      <c r="HQ270" s="141"/>
      <c r="HR270" s="141"/>
      <c r="HS270" s="141"/>
      <c r="HT270" s="141"/>
      <c r="HU270" s="141"/>
      <c r="HV270" s="141"/>
      <c r="HW270" s="141"/>
      <c r="HX270" s="141"/>
      <c r="HY270" s="141"/>
      <c r="HZ270" s="141"/>
      <c r="IA270" s="141"/>
      <c r="IB270" s="141"/>
      <c r="IC270" s="141"/>
      <c r="ID270" s="141"/>
      <c r="IE270" s="141"/>
      <c r="IF270" s="141"/>
      <c r="IG270" s="141"/>
      <c r="IH270" s="141"/>
      <c r="II270" s="141"/>
      <c r="IJ270" s="141"/>
      <c r="IK270" s="141"/>
      <c r="IL270" s="141"/>
      <c r="IM270" s="141"/>
      <c r="IN270" s="141"/>
      <c r="IO270" s="141"/>
      <c r="IP270" s="141"/>
      <c r="IQ270" s="141"/>
      <c r="IR270" s="141"/>
      <c r="IS270" s="141"/>
      <c r="IT270" s="141"/>
      <c r="IU270" s="141"/>
      <c r="IV270" s="141"/>
      <c r="IW270" s="141"/>
    </row>
    <row r="271" customFormat="false" ht="12.75" hidden="false" customHeight="false" outlineLevel="0" collapsed="false">
      <c r="A271" s="141"/>
      <c r="B271" s="155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141"/>
      <c r="BP271" s="141"/>
      <c r="BQ271" s="141"/>
      <c r="BR271" s="141"/>
      <c r="BS271" s="141"/>
      <c r="BT271" s="141"/>
      <c r="BU271" s="141"/>
      <c r="BV271" s="141"/>
      <c r="BW271" s="141"/>
      <c r="BX271" s="141"/>
      <c r="BY271" s="141"/>
      <c r="BZ271" s="141"/>
      <c r="CA271" s="141"/>
      <c r="CB271" s="141"/>
      <c r="CC271" s="141"/>
      <c r="CD271" s="141"/>
      <c r="CE271" s="141"/>
      <c r="CF271" s="141"/>
      <c r="CG271" s="141"/>
      <c r="CH271" s="141"/>
      <c r="CI271" s="141"/>
      <c r="CJ271" s="141"/>
      <c r="CK271" s="141"/>
      <c r="CL271" s="141"/>
      <c r="CM271" s="141"/>
      <c r="CN271" s="141"/>
      <c r="CO271" s="141"/>
      <c r="CP271" s="141"/>
      <c r="CQ271" s="141"/>
      <c r="CR271" s="141"/>
      <c r="CS271" s="141"/>
      <c r="CT271" s="141"/>
      <c r="CU271" s="141"/>
      <c r="CV271" s="141"/>
      <c r="CW271" s="141"/>
      <c r="CX271" s="141"/>
      <c r="CY271" s="141"/>
      <c r="CZ271" s="141"/>
      <c r="DA271" s="141"/>
      <c r="DB271" s="141"/>
      <c r="DC271" s="141"/>
      <c r="DD271" s="141"/>
      <c r="DE271" s="141"/>
      <c r="DF271" s="141"/>
      <c r="DG271" s="141"/>
      <c r="DH271" s="141"/>
      <c r="DI271" s="141"/>
      <c r="DJ271" s="141"/>
      <c r="DK271" s="141"/>
      <c r="DL271" s="141"/>
      <c r="DM271" s="141"/>
      <c r="DN271" s="141"/>
      <c r="DO271" s="141"/>
      <c r="DP271" s="141"/>
      <c r="DQ271" s="141"/>
      <c r="DR271" s="141"/>
      <c r="DS271" s="141"/>
      <c r="DT271" s="141"/>
      <c r="DU271" s="141"/>
      <c r="DV271" s="141"/>
      <c r="DW271" s="141"/>
      <c r="DX271" s="141"/>
      <c r="DY271" s="141"/>
      <c r="DZ271" s="141"/>
      <c r="EA271" s="141"/>
      <c r="EB271" s="141"/>
      <c r="EC271" s="141"/>
      <c r="ED271" s="141"/>
      <c r="EE271" s="141"/>
      <c r="EF271" s="141"/>
      <c r="EG271" s="141"/>
      <c r="EH271" s="141"/>
      <c r="EI271" s="141"/>
      <c r="EJ271" s="141"/>
      <c r="EK271" s="141"/>
      <c r="EL271" s="141"/>
      <c r="EM271" s="141"/>
      <c r="EN271" s="141"/>
      <c r="EO271" s="141"/>
      <c r="EP271" s="141"/>
      <c r="EQ271" s="141"/>
      <c r="ER271" s="141"/>
      <c r="ES271" s="141"/>
      <c r="ET271" s="141"/>
      <c r="EU271" s="141"/>
      <c r="EV271" s="141"/>
      <c r="EW271" s="141"/>
      <c r="EX271" s="141"/>
      <c r="EY271" s="141"/>
      <c r="EZ271" s="141"/>
      <c r="FA271" s="141"/>
      <c r="FB271" s="141"/>
      <c r="FC271" s="141"/>
      <c r="FD271" s="141"/>
      <c r="FE271" s="141"/>
      <c r="FF271" s="141"/>
      <c r="FG271" s="141"/>
      <c r="FH271" s="141"/>
      <c r="FI271" s="141"/>
      <c r="FJ271" s="141"/>
      <c r="FK271" s="141"/>
      <c r="FL271" s="141"/>
      <c r="FM271" s="141"/>
      <c r="FN271" s="141"/>
      <c r="FO271" s="141"/>
      <c r="FP271" s="141"/>
      <c r="FQ271" s="141"/>
      <c r="FR271" s="141"/>
      <c r="FS271" s="141"/>
      <c r="FT271" s="141"/>
      <c r="FU271" s="141"/>
      <c r="FV271" s="141"/>
      <c r="FW271" s="141"/>
      <c r="FX271" s="141"/>
      <c r="FY271" s="141"/>
      <c r="FZ271" s="141"/>
      <c r="GA271" s="141"/>
      <c r="GB271" s="141"/>
      <c r="GC271" s="141"/>
      <c r="GD271" s="141"/>
      <c r="GE271" s="141"/>
      <c r="GF271" s="141"/>
      <c r="GG271" s="141"/>
      <c r="GH271" s="141"/>
      <c r="GI271" s="141"/>
      <c r="GJ271" s="141"/>
      <c r="GK271" s="141"/>
      <c r="GL271" s="141"/>
      <c r="GM271" s="141"/>
      <c r="GN271" s="141"/>
      <c r="GO271" s="141"/>
      <c r="GP271" s="141"/>
      <c r="GQ271" s="141"/>
      <c r="GR271" s="141"/>
      <c r="GS271" s="141"/>
      <c r="GT271" s="141"/>
      <c r="GU271" s="141"/>
      <c r="GV271" s="141"/>
      <c r="GW271" s="141"/>
      <c r="GX271" s="141"/>
      <c r="GY271" s="141"/>
      <c r="GZ271" s="141"/>
      <c r="HA271" s="141"/>
      <c r="HB271" s="141"/>
      <c r="HC271" s="141"/>
      <c r="HD271" s="141"/>
      <c r="HE271" s="141"/>
      <c r="HF271" s="141"/>
      <c r="HG271" s="141"/>
      <c r="HH271" s="141"/>
      <c r="HI271" s="141"/>
      <c r="HJ271" s="141"/>
      <c r="HK271" s="141"/>
      <c r="HL271" s="141"/>
      <c r="HM271" s="141"/>
      <c r="HN271" s="141"/>
      <c r="HO271" s="141"/>
      <c r="HP271" s="141"/>
      <c r="HQ271" s="141"/>
      <c r="HR271" s="141"/>
      <c r="HS271" s="141"/>
      <c r="HT271" s="141"/>
      <c r="HU271" s="141"/>
      <c r="HV271" s="141"/>
      <c r="HW271" s="141"/>
      <c r="HX271" s="141"/>
      <c r="HY271" s="141"/>
      <c r="HZ271" s="141"/>
      <c r="IA271" s="141"/>
      <c r="IB271" s="141"/>
      <c r="IC271" s="141"/>
      <c r="ID271" s="141"/>
      <c r="IE271" s="141"/>
      <c r="IF271" s="141"/>
      <c r="IG271" s="141"/>
      <c r="IH271" s="141"/>
      <c r="II271" s="141"/>
      <c r="IJ271" s="141"/>
      <c r="IK271" s="141"/>
      <c r="IL271" s="141"/>
      <c r="IM271" s="141"/>
      <c r="IN271" s="141"/>
      <c r="IO271" s="141"/>
      <c r="IP271" s="141"/>
      <c r="IQ271" s="141"/>
      <c r="IR271" s="141"/>
      <c r="IS271" s="141"/>
      <c r="IT271" s="141"/>
      <c r="IU271" s="141"/>
      <c r="IV271" s="141"/>
      <c r="IW271" s="141"/>
    </row>
    <row r="272" customFormat="false" ht="12.75" hidden="false" customHeight="false" outlineLevel="0" collapsed="false">
      <c r="A272" s="141"/>
      <c r="B272" s="155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141"/>
      <c r="BP272" s="141"/>
      <c r="BQ272" s="141"/>
      <c r="BR272" s="141"/>
      <c r="BS272" s="141"/>
      <c r="BT272" s="141"/>
      <c r="BU272" s="141"/>
      <c r="BV272" s="141"/>
      <c r="BW272" s="141"/>
      <c r="BX272" s="141"/>
      <c r="BY272" s="141"/>
      <c r="BZ272" s="141"/>
      <c r="CA272" s="141"/>
      <c r="CB272" s="141"/>
      <c r="CC272" s="141"/>
      <c r="CD272" s="141"/>
      <c r="CE272" s="141"/>
      <c r="CF272" s="141"/>
      <c r="CG272" s="141"/>
      <c r="CH272" s="141"/>
      <c r="CI272" s="141"/>
      <c r="CJ272" s="141"/>
      <c r="CK272" s="141"/>
      <c r="CL272" s="141"/>
      <c r="CM272" s="141"/>
      <c r="CN272" s="141"/>
      <c r="CO272" s="141"/>
      <c r="CP272" s="141"/>
      <c r="CQ272" s="141"/>
      <c r="CR272" s="141"/>
      <c r="CS272" s="141"/>
      <c r="CT272" s="141"/>
      <c r="CU272" s="141"/>
      <c r="CV272" s="141"/>
      <c r="CW272" s="141"/>
      <c r="CX272" s="141"/>
      <c r="CY272" s="141"/>
      <c r="CZ272" s="141"/>
      <c r="DA272" s="141"/>
      <c r="DB272" s="141"/>
      <c r="DC272" s="141"/>
      <c r="DD272" s="141"/>
      <c r="DE272" s="141"/>
      <c r="DF272" s="141"/>
      <c r="DG272" s="141"/>
      <c r="DH272" s="141"/>
      <c r="DI272" s="141"/>
      <c r="DJ272" s="141"/>
      <c r="DK272" s="141"/>
      <c r="DL272" s="141"/>
      <c r="DM272" s="141"/>
      <c r="DN272" s="141"/>
      <c r="DO272" s="141"/>
      <c r="DP272" s="141"/>
      <c r="DQ272" s="141"/>
      <c r="DR272" s="141"/>
      <c r="DS272" s="141"/>
      <c r="DT272" s="141"/>
      <c r="DU272" s="141"/>
      <c r="DV272" s="141"/>
      <c r="DW272" s="141"/>
      <c r="DX272" s="141"/>
      <c r="DY272" s="141"/>
      <c r="DZ272" s="141"/>
      <c r="EA272" s="141"/>
      <c r="EB272" s="141"/>
      <c r="EC272" s="141"/>
      <c r="ED272" s="141"/>
      <c r="EE272" s="141"/>
      <c r="EF272" s="141"/>
      <c r="EG272" s="141"/>
      <c r="EH272" s="141"/>
      <c r="EI272" s="141"/>
      <c r="EJ272" s="141"/>
      <c r="EK272" s="141"/>
      <c r="EL272" s="141"/>
      <c r="EM272" s="141"/>
      <c r="EN272" s="141"/>
      <c r="EO272" s="141"/>
      <c r="EP272" s="141"/>
      <c r="EQ272" s="141"/>
      <c r="ER272" s="141"/>
      <c r="ES272" s="141"/>
      <c r="ET272" s="141"/>
      <c r="EU272" s="141"/>
      <c r="EV272" s="141"/>
      <c r="EW272" s="141"/>
      <c r="EX272" s="141"/>
      <c r="EY272" s="141"/>
      <c r="EZ272" s="141"/>
      <c r="FA272" s="141"/>
      <c r="FB272" s="141"/>
      <c r="FC272" s="141"/>
      <c r="FD272" s="141"/>
      <c r="FE272" s="141"/>
      <c r="FF272" s="141"/>
      <c r="FG272" s="141"/>
      <c r="FH272" s="141"/>
      <c r="FI272" s="141"/>
      <c r="FJ272" s="141"/>
      <c r="FK272" s="141"/>
      <c r="FL272" s="141"/>
      <c r="FM272" s="141"/>
      <c r="FN272" s="141"/>
      <c r="FO272" s="141"/>
      <c r="FP272" s="141"/>
      <c r="FQ272" s="141"/>
      <c r="FR272" s="141"/>
      <c r="FS272" s="141"/>
      <c r="FT272" s="141"/>
      <c r="FU272" s="141"/>
      <c r="FV272" s="141"/>
      <c r="FW272" s="141"/>
      <c r="FX272" s="141"/>
      <c r="FY272" s="141"/>
      <c r="FZ272" s="141"/>
      <c r="GA272" s="141"/>
      <c r="GB272" s="141"/>
      <c r="GC272" s="141"/>
      <c r="GD272" s="141"/>
      <c r="GE272" s="141"/>
      <c r="GF272" s="141"/>
      <c r="GG272" s="141"/>
      <c r="GH272" s="141"/>
      <c r="GI272" s="141"/>
      <c r="GJ272" s="141"/>
      <c r="GK272" s="141"/>
      <c r="GL272" s="141"/>
      <c r="GM272" s="141"/>
      <c r="GN272" s="141"/>
      <c r="GO272" s="141"/>
      <c r="GP272" s="141"/>
      <c r="GQ272" s="141"/>
      <c r="GR272" s="141"/>
      <c r="GS272" s="141"/>
      <c r="GT272" s="141"/>
      <c r="GU272" s="141"/>
      <c r="GV272" s="141"/>
      <c r="GW272" s="141"/>
      <c r="GX272" s="141"/>
      <c r="GY272" s="141"/>
      <c r="GZ272" s="141"/>
      <c r="HA272" s="141"/>
      <c r="HB272" s="141"/>
      <c r="HC272" s="141"/>
      <c r="HD272" s="141"/>
      <c r="HE272" s="141"/>
      <c r="HF272" s="141"/>
      <c r="HG272" s="141"/>
      <c r="HH272" s="141"/>
      <c r="HI272" s="141"/>
      <c r="HJ272" s="141"/>
      <c r="HK272" s="141"/>
      <c r="HL272" s="141"/>
      <c r="HM272" s="141"/>
      <c r="HN272" s="141"/>
      <c r="HO272" s="141"/>
      <c r="HP272" s="141"/>
      <c r="HQ272" s="141"/>
      <c r="HR272" s="141"/>
      <c r="HS272" s="141"/>
      <c r="HT272" s="141"/>
      <c r="HU272" s="141"/>
      <c r="HV272" s="141"/>
      <c r="HW272" s="141"/>
      <c r="HX272" s="141"/>
      <c r="HY272" s="141"/>
      <c r="HZ272" s="141"/>
      <c r="IA272" s="141"/>
      <c r="IB272" s="141"/>
      <c r="IC272" s="141"/>
      <c r="ID272" s="141"/>
      <c r="IE272" s="141"/>
      <c r="IF272" s="141"/>
      <c r="IG272" s="141"/>
      <c r="IH272" s="141"/>
      <c r="II272" s="141"/>
      <c r="IJ272" s="141"/>
      <c r="IK272" s="141"/>
      <c r="IL272" s="141"/>
      <c r="IM272" s="141"/>
      <c r="IN272" s="141"/>
      <c r="IO272" s="141"/>
      <c r="IP272" s="141"/>
      <c r="IQ272" s="141"/>
      <c r="IR272" s="141"/>
      <c r="IS272" s="141"/>
      <c r="IT272" s="141"/>
      <c r="IU272" s="141"/>
      <c r="IV272" s="141"/>
      <c r="IW272" s="141"/>
    </row>
    <row r="273" customFormat="false" ht="12.75" hidden="false" customHeight="false" outlineLevel="0" collapsed="false">
      <c r="A273" s="141"/>
      <c r="B273" s="155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141"/>
      <c r="BP273" s="141"/>
      <c r="BQ273" s="141"/>
      <c r="BR273" s="141"/>
      <c r="BS273" s="141"/>
      <c r="BT273" s="141"/>
      <c r="BU273" s="141"/>
      <c r="BV273" s="141"/>
      <c r="BW273" s="141"/>
      <c r="BX273" s="141"/>
      <c r="BY273" s="141"/>
      <c r="BZ273" s="141"/>
      <c r="CA273" s="141"/>
      <c r="CB273" s="141"/>
      <c r="CC273" s="141"/>
      <c r="CD273" s="141"/>
      <c r="CE273" s="141"/>
      <c r="CF273" s="141"/>
      <c r="CG273" s="141"/>
      <c r="CH273" s="141"/>
      <c r="CI273" s="141"/>
      <c r="CJ273" s="141"/>
      <c r="CK273" s="141"/>
      <c r="CL273" s="141"/>
      <c r="CM273" s="141"/>
      <c r="CN273" s="141"/>
      <c r="CO273" s="141"/>
      <c r="CP273" s="141"/>
      <c r="CQ273" s="141"/>
      <c r="CR273" s="141"/>
      <c r="CS273" s="141"/>
      <c r="CT273" s="141"/>
      <c r="CU273" s="141"/>
      <c r="CV273" s="141"/>
      <c r="CW273" s="141"/>
      <c r="CX273" s="141"/>
      <c r="CY273" s="141"/>
      <c r="CZ273" s="141"/>
      <c r="DA273" s="141"/>
      <c r="DB273" s="141"/>
      <c r="DC273" s="141"/>
      <c r="DD273" s="141"/>
      <c r="DE273" s="141"/>
      <c r="DF273" s="141"/>
      <c r="DG273" s="141"/>
      <c r="DH273" s="141"/>
      <c r="DI273" s="141"/>
      <c r="DJ273" s="141"/>
      <c r="DK273" s="141"/>
      <c r="DL273" s="141"/>
      <c r="DM273" s="141"/>
      <c r="DN273" s="141"/>
      <c r="DO273" s="141"/>
      <c r="DP273" s="141"/>
      <c r="DQ273" s="141"/>
      <c r="DR273" s="141"/>
      <c r="DS273" s="141"/>
      <c r="DT273" s="141"/>
      <c r="DU273" s="141"/>
      <c r="DV273" s="141"/>
      <c r="DW273" s="141"/>
      <c r="DX273" s="141"/>
      <c r="DY273" s="141"/>
      <c r="DZ273" s="141"/>
      <c r="EA273" s="141"/>
      <c r="EB273" s="141"/>
      <c r="EC273" s="141"/>
      <c r="ED273" s="141"/>
      <c r="EE273" s="141"/>
      <c r="EF273" s="141"/>
      <c r="EG273" s="141"/>
      <c r="EH273" s="141"/>
      <c r="EI273" s="141"/>
      <c r="EJ273" s="141"/>
      <c r="EK273" s="141"/>
      <c r="EL273" s="141"/>
      <c r="EM273" s="141"/>
      <c r="EN273" s="141"/>
      <c r="EO273" s="141"/>
      <c r="EP273" s="141"/>
      <c r="EQ273" s="141"/>
      <c r="ER273" s="141"/>
      <c r="ES273" s="141"/>
      <c r="ET273" s="141"/>
      <c r="EU273" s="141"/>
      <c r="EV273" s="141"/>
      <c r="EW273" s="141"/>
      <c r="EX273" s="141"/>
      <c r="EY273" s="141"/>
      <c r="EZ273" s="141"/>
      <c r="FA273" s="141"/>
      <c r="FB273" s="141"/>
      <c r="FC273" s="141"/>
      <c r="FD273" s="141"/>
      <c r="FE273" s="141"/>
      <c r="FF273" s="141"/>
      <c r="FG273" s="141"/>
      <c r="FH273" s="141"/>
      <c r="FI273" s="141"/>
      <c r="FJ273" s="141"/>
      <c r="FK273" s="141"/>
      <c r="FL273" s="141"/>
      <c r="FM273" s="141"/>
      <c r="FN273" s="141"/>
      <c r="FO273" s="141"/>
      <c r="FP273" s="141"/>
      <c r="FQ273" s="141"/>
      <c r="FR273" s="141"/>
      <c r="FS273" s="141"/>
      <c r="FT273" s="141"/>
      <c r="FU273" s="141"/>
      <c r="FV273" s="141"/>
      <c r="FW273" s="141"/>
      <c r="FX273" s="141"/>
      <c r="FY273" s="141"/>
      <c r="FZ273" s="141"/>
      <c r="GA273" s="141"/>
      <c r="GB273" s="141"/>
      <c r="GC273" s="141"/>
      <c r="GD273" s="141"/>
      <c r="GE273" s="141"/>
      <c r="GF273" s="141"/>
      <c r="GG273" s="141"/>
      <c r="GH273" s="141"/>
      <c r="GI273" s="141"/>
      <c r="GJ273" s="141"/>
      <c r="GK273" s="141"/>
      <c r="GL273" s="141"/>
      <c r="GM273" s="141"/>
      <c r="GN273" s="141"/>
      <c r="GO273" s="141"/>
      <c r="GP273" s="141"/>
      <c r="GQ273" s="141"/>
      <c r="GR273" s="141"/>
      <c r="GS273" s="141"/>
      <c r="GT273" s="141"/>
      <c r="GU273" s="141"/>
      <c r="GV273" s="141"/>
      <c r="GW273" s="141"/>
      <c r="GX273" s="141"/>
      <c r="GY273" s="141"/>
      <c r="GZ273" s="141"/>
      <c r="HA273" s="141"/>
      <c r="HB273" s="141"/>
      <c r="HC273" s="141"/>
      <c r="HD273" s="141"/>
      <c r="HE273" s="141"/>
      <c r="HF273" s="141"/>
      <c r="HG273" s="141"/>
      <c r="HH273" s="141"/>
      <c r="HI273" s="141"/>
      <c r="HJ273" s="141"/>
      <c r="HK273" s="141"/>
      <c r="HL273" s="141"/>
      <c r="HM273" s="141"/>
      <c r="HN273" s="141"/>
      <c r="HO273" s="141"/>
      <c r="HP273" s="141"/>
      <c r="HQ273" s="141"/>
      <c r="HR273" s="141"/>
      <c r="HS273" s="141"/>
      <c r="HT273" s="141"/>
      <c r="HU273" s="141"/>
      <c r="HV273" s="141"/>
      <c r="HW273" s="141"/>
      <c r="HX273" s="141"/>
      <c r="HY273" s="141"/>
      <c r="HZ273" s="141"/>
      <c r="IA273" s="141"/>
      <c r="IB273" s="141"/>
      <c r="IC273" s="141"/>
      <c r="ID273" s="141"/>
      <c r="IE273" s="141"/>
      <c r="IF273" s="141"/>
      <c r="IG273" s="141"/>
      <c r="IH273" s="141"/>
      <c r="II273" s="141"/>
      <c r="IJ273" s="141"/>
      <c r="IK273" s="141"/>
      <c r="IL273" s="141"/>
      <c r="IM273" s="141"/>
      <c r="IN273" s="141"/>
      <c r="IO273" s="141"/>
      <c r="IP273" s="141"/>
      <c r="IQ273" s="141"/>
      <c r="IR273" s="141"/>
      <c r="IS273" s="141"/>
      <c r="IT273" s="141"/>
      <c r="IU273" s="141"/>
      <c r="IV273" s="141"/>
      <c r="IW273" s="141"/>
    </row>
    <row r="274" customFormat="false" ht="12.75" hidden="false" customHeight="false" outlineLevel="0" collapsed="false">
      <c r="A274" s="141"/>
      <c r="B274" s="155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  <c r="BN274" s="141"/>
      <c r="BO274" s="141"/>
      <c r="BP274" s="141"/>
      <c r="BQ274" s="141"/>
      <c r="BR274" s="141"/>
      <c r="BS274" s="141"/>
      <c r="BT274" s="141"/>
      <c r="BU274" s="141"/>
      <c r="BV274" s="141"/>
      <c r="BW274" s="141"/>
      <c r="BX274" s="141"/>
      <c r="BY274" s="141"/>
      <c r="BZ274" s="141"/>
      <c r="CA274" s="141"/>
      <c r="CB274" s="141"/>
      <c r="CC274" s="141"/>
      <c r="CD274" s="141"/>
      <c r="CE274" s="141"/>
      <c r="CF274" s="141"/>
      <c r="CG274" s="141"/>
      <c r="CH274" s="141"/>
      <c r="CI274" s="141"/>
      <c r="CJ274" s="141"/>
      <c r="CK274" s="141"/>
      <c r="CL274" s="141"/>
      <c r="CM274" s="141"/>
      <c r="CN274" s="141"/>
      <c r="CO274" s="141"/>
      <c r="CP274" s="141"/>
      <c r="CQ274" s="141"/>
      <c r="CR274" s="141"/>
      <c r="CS274" s="141"/>
      <c r="CT274" s="141"/>
      <c r="CU274" s="141"/>
      <c r="CV274" s="141"/>
      <c r="CW274" s="141"/>
      <c r="CX274" s="141"/>
      <c r="CY274" s="141"/>
      <c r="CZ274" s="141"/>
      <c r="DA274" s="141"/>
      <c r="DB274" s="141"/>
      <c r="DC274" s="141"/>
      <c r="DD274" s="141"/>
      <c r="DE274" s="141"/>
      <c r="DF274" s="141"/>
      <c r="DG274" s="141"/>
      <c r="DH274" s="141"/>
      <c r="DI274" s="141"/>
      <c r="DJ274" s="141"/>
      <c r="DK274" s="141"/>
      <c r="DL274" s="141"/>
      <c r="DM274" s="141"/>
      <c r="DN274" s="141"/>
      <c r="DO274" s="141"/>
      <c r="DP274" s="141"/>
      <c r="DQ274" s="141"/>
      <c r="DR274" s="141"/>
      <c r="DS274" s="141"/>
      <c r="DT274" s="141"/>
      <c r="DU274" s="141"/>
      <c r="DV274" s="141"/>
      <c r="DW274" s="141"/>
      <c r="DX274" s="141"/>
      <c r="DY274" s="141"/>
      <c r="DZ274" s="141"/>
      <c r="EA274" s="141"/>
      <c r="EB274" s="141"/>
      <c r="EC274" s="141"/>
      <c r="ED274" s="141"/>
      <c r="EE274" s="141"/>
      <c r="EF274" s="141"/>
      <c r="EG274" s="141"/>
      <c r="EH274" s="141"/>
      <c r="EI274" s="141"/>
      <c r="EJ274" s="141"/>
      <c r="EK274" s="141"/>
      <c r="EL274" s="141"/>
      <c r="EM274" s="141"/>
      <c r="EN274" s="141"/>
      <c r="EO274" s="141"/>
      <c r="EP274" s="141"/>
      <c r="EQ274" s="141"/>
      <c r="ER274" s="141"/>
      <c r="ES274" s="141"/>
      <c r="ET274" s="141"/>
      <c r="EU274" s="141"/>
      <c r="EV274" s="141"/>
      <c r="EW274" s="141"/>
      <c r="EX274" s="141"/>
      <c r="EY274" s="141"/>
      <c r="EZ274" s="141"/>
      <c r="FA274" s="141"/>
      <c r="FB274" s="141"/>
      <c r="FC274" s="141"/>
      <c r="FD274" s="141"/>
      <c r="FE274" s="141"/>
      <c r="FF274" s="141"/>
      <c r="FG274" s="141"/>
      <c r="FH274" s="141"/>
      <c r="FI274" s="141"/>
      <c r="FJ274" s="141"/>
      <c r="FK274" s="141"/>
      <c r="FL274" s="141"/>
      <c r="FM274" s="141"/>
      <c r="FN274" s="141"/>
      <c r="FO274" s="141"/>
      <c r="FP274" s="141"/>
      <c r="FQ274" s="141"/>
      <c r="FR274" s="141"/>
      <c r="FS274" s="141"/>
      <c r="FT274" s="141"/>
      <c r="FU274" s="141"/>
      <c r="FV274" s="141"/>
      <c r="FW274" s="141"/>
      <c r="FX274" s="141"/>
      <c r="FY274" s="141"/>
      <c r="FZ274" s="141"/>
      <c r="GA274" s="141"/>
      <c r="GB274" s="141"/>
      <c r="GC274" s="141"/>
      <c r="GD274" s="141"/>
      <c r="GE274" s="141"/>
      <c r="GF274" s="141"/>
      <c r="GG274" s="141"/>
      <c r="GH274" s="141"/>
      <c r="GI274" s="141"/>
      <c r="GJ274" s="141"/>
      <c r="GK274" s="141"/>
      <c r="GL274" s="141"/>
      <c r="GM274" s="141"/>
      <c r="GN274" s="141"/>
      <c r="GO274" s="141"/>
      <c r="GP274" s="141"/>
      <c r="GQ274" s="141"/>
      <c r="GR274" s="141"/>
      <c r="GS274" s="141"/>
      <c r="GT274" s="141"/>
      <c r="GU274" s="141"/>
      <c r="GV274" s="141"/>
      <c r="GW274" s="141"/>
      <c r="GX274" s="141"/>
      <c r="GY274" s="141"/>
      <c r="GZ274" s="141"/>
      <c r="HA274" s="141"/>
      <c r="HB274" s="141"/>
      <c r="HC274" s="141"/>
      <c r="HD274" s="141"/>
      <c r="HE274" s="141"/>
      <c r="HF274" s="141"/>
      <c r="HG274" s="141"/>
      <c r="HH274" s="141"/>
      <c r="HI274" s="141"/>
      <c r="HJ274" s="141"/>
      <c r="HK274" s="141"/>
      <c r="HL274" s="141"/>
      <c r="HM274" s="141"/>
      <c r="HN274" s="141"/>
      <c r="HO274" s="141"/>
      <c r="HP274" s="141"/>
      <c r="HQ274" s="141"/>
      <c r="HR274" s="141"/>
      <c r="HS274" s="141"/>
      <c r="HT274" s="141"/>
      <c r="HU274" s="141"/>
      <c r="HV274" s="141"/>
      <c r="HW274" s="141"/>
      <c r="HX274" s="141"/>
      <c r="HY274" s="141"/>
      <c r="HZ274" s="141"/>
      <c r="IA274" s="141"/>
      <c r="IB274" s="141"/>
      <c r="IC274" s="141"/>
      <c r="ID274" s="141"/>
      <c r="IE274" s="141"/>
      <c r="IF274" s="141"/>
      <c r="IG274" s="141"/>
      <c r="IH274" s="141"/>
      <c r="II274" s="141"/>
      <c r="IJ274" s="141"/>
      <c r="IK274" s="141"/>
      <c r="IL274" s="141"/>
      <c r="IM274" s="141"/>
      <c r="IN274" s="141"/>
      <c r="IO274" s="141"/>
      <c r="IP274" s="141"/>
      <c r="IQ274" s="141"/>
      <c r="IR274" s="141"/>
      <c r="IS274" s="141"/>
      <c r="IT274" s="141"/>
      <c r="IU274" s="141"/>
      <c r="IV274" s="141"/>
      <c r="IW274" s="141"/>
    </row>
    <row r="275" customFormat="false" ht="12.75" hidden="false" customHeight="false" outlineLevel="0" collapsed="false">
      <c r="A275" s="141"/>
      <c r="B275" s="155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  <c r="BN275" s="141"/>
      <c r="BO275" s="141"/>
      <c r="BP275" s="141"/>
      <c r="BQ275" s="141"/>
      <c r="BR275" s="141"/>
      <c r="BS275" s="141"/>
      <c r="BT275" s="141"/>
      <c r="BU275" s="141"/>
      <c r="BV275" s="141"/>
      <c r="BW275" s="141"/>
      <c r="BX275" s="141"/>
      <c r="BY275" s="141"/>
      <c r="BZ275" s="141"/>
      <c r="CA275" s="141"/>
      <c r="CB275" s="141"/>
      <c r="CC275" s="141"/>
      <c r="CD275" s="141"/>
      <c r="CE275" s="141"/>
      <c r="CF275" s="141"/>
      <c r="CG275" s="141"/>
      <c r="CH275" s="141"/>
      <c r="CI275" s="141"/>
      <c r="CJ275" s="141"/>
      <c r="CK275" s="141"/>
      <c r="CL275" s="141"/>
      <c r="CM275" s="141"/>
      <c r="CN275" s="141"/>
      <c r="CO275" s="141"/>
      <c r="CP275" s="141"/>
      <c r="CQ275" s="141"/>
      <c r="CR275" s="141"/>
      <c r="CS275" s="141"/>
      <c r="CT275" s="141"/>
      <c r="CU275" s="141"/>
      <c r="CV275" s="141"/>
      <c r="CW275" s="141"/>
      <c r="CX275" s="141"/>
      <c r="CY275" s="141"/>
      <c r="CZ275" s="141"/>
      <c r="DA275" s="141"/>
      <c r="DB275" s="141"/>
      <c r="DC275" s="141"/>
      <c r="DD275" s="141"/>
      <c r="DE275" s="141"/>
      <c r="DF275" s="141"/>
      <c r="DG275" s="141"/>
      <c r="DH275" s="141"/>
      <c r="DI275" s="141"/>
      <c r="DJ275" s="141"/>
      <c r="DK275" s="141"/>
      <c r="DL275" s="141"/>
      <c r="DM275" s="141"/>
      <c r="DN275" s="141"/>
      <c r="DO275" s="141"/>
      <c r="DP275" s="141"/>
      <c r="DQ275" s="141"/>
      <c r="DR275" s="141"/>
      <c r="DS275" s="141"/>
      <c r="DT275" s="141"/>
      <c r="DU275" s="141"/>
      <c r="DV275" s="141"/>
      <c r="DW275" s="141"/>
      <c r="DX275" s="141"/>
      <c r="DY275" s="141"/>
      <c r="DZ275" s="141"/>
      <c r="EA275" s="141"/>
      <c r="EB275" s="141"/>
      <c r="EC275" s="141"/>
      <c r="ED275" s="141"/>
      <c r="EE275" s="141"/>
      <c r="EF275" s="141"/>
      <c r="EG275" s="141"/>
      <c r="EH275" s="141"/>
      <c r="EI275" s="141"/>
      <c r="EJ275" s="141"/>
      <c r="EK275" s="141"/>
      <c r="EL275" s="141"/>
      <c r="EM275" s="141"/>
      <c r="EN275" s="141"/>
      <c r="EO275" s="141"/>
      <c r="EP275" s="141"/>
      <c r="EQ275" s="141"/>
      <c r="ER275" s="141"/>
      <c r="ES275" s="141"/>
      <c r="ET275" s="141"/>
      <c r="EU275" s="141"/>
      <c r="EV275" s="141"/>
      <c r="EW275" s="141"/>
      <c r="EX275" s="141"/>
      <c r="EY275" s="141"/>
      <c r="EZ275" s="141"/>
      <c r="FA275" s="141"/>
      <c r="FB275" s="141"/>
      <c r="FC275" s="141"/>
      <c r="FD275" s="141"/>
      <c r="FE275" s="141"/>
      <c r="FF275" s="141"/>
      <c r="FG275" s="141"/>
      <c r="FH275" s="141"/>
      <c r="FI275" s="141"/>
      <c r="FJ275" s="141"/>
      <c r="FK275" s="141"/>
      <c r="FL275" s="141"/>
      <c r="FM275" s="141"/>
      <c r="FN275" s="141"/>
      <c r="FO275" s="141"/>
      <c r="FP275" s="141"/>
      <c r="FQ275" s="141"/>
      <c r="FR275" s="141"/>
      <c r="FS275" s="141"/>
      <c r="FT275" s="141"/>
      <c r="FU275" s="141"/>
      <c r="FV275" s="141"/>
      <c r="FW275" s="141"/>
      <c r="FX275" s="141"/>
      <c r="FY275" s="141"/>
      <c r="FZ275" s="141"/>
      <c r="GA275" s="141"/>
      <c r="GB275" s="141"/>
      <c r="GC275" s="141"/>
      <c r="GD275" s="141"/>
      <c r="GE275" s="141"/>
      <c r="GF275" s="141"/>
      <c r="GG275" s="141"/>
      <c r="GH275" s="141"/>
      <c r="GI275" s="141"/>
      <c r="GJ275" s="141"/>
      <c r="GK275" s="141"/>
      <c r="GL275" s="141"/>
      <c r="GM275" s="141"/>
      <c r="GN275" s="141"/>
      <c r="GO275" s="141"/>
      <c r="GP275" s="141"/>
      <c r="GQ275" s="141"/>
      <c r="GR275" s="141"/>
      <c r="GS275" s="141"/>
      <c r="GT275" s="141"/>
      <c r="GU275" s="141"/>
      <c r="GV275" s="141"/>
      <c r="GW275" s="141"/>
      <c r="GX275" s="141"/>
      <c r="GY275" s="141"/>
      <c r="GZ275" s="141"/>
      <c r="HA275" s="141"/>
      <c r="HB275" s="141"/>
      <c r="HC275" s="141"/>
      <c r="HD275" s="141"/>
      <c r="HE275" s="141"/>
      <c r="HF275" s="141"/>
      <c r="HG275" s="141"/>
      <c r="HH275" s="141"/>
      <c r="HI275" s="141"/>
      <c r="HJ275" s="141"/>
      <c r="HK275" s="141"/>
      <c r="HL275" s="141"/>
      <c r="HM275" s="141"/>
      <c r="HN275" s="141"/>
      <c r="HO275" s="141"/>
      <c r="HP275" s="141"/>
      <c r="HQ275" s="141"/>
      <c r="HR275" s="141"/>
      <c r="HS275" s="141"/>
      <c r="HT275" s="141"/>
      <c r="HU275" s="141"/>
      <c r="HV275" s="141"/>
      <c r="HW275" s="141"/>
      <c r="HX275" s="141"/>
      <c r="HY275" s="141"/>
      <c r="HZ275" s="141"/>
      <c r="IA275" s="141"/>
      <c r="IB275" s="141"/>
      <c r="IC275" s="141"/>
      <c r="ID275" s="141"/>
      <c r="IE275" s="141"/>
      <c r="IF275" s="141"/>
      <c r="IG275" s="141"/>
      <c r="IH275" s="141"/>
      <c r="II275" s="141"/>
      <c r="IJ275" s="141"/>
      <c r="IK275" s="141"/>
      <c r="IL275" s="141"/>
      <c r="IM275" s="141"/>
      <c r="IN275" s="141"/>
      <c r="IO275" s="141"/>
      <c r="IP275" s="141"/>
      <c r="IQ275" s="141"/>
      <c r="IR275" s="141"/>
      <c r="IS275" s="141"/>
      <c r="IT275" s="141"/>
      <c r="IU275" s="141"/>
      <c r="IV275" s="141"/>
      <c r="IW275" s="141"/>
    </row>
    <row r="276" customFormat="false" ht="12.75" hidden="false" customHeight="false" outlineLevel="0" collapsed="false">
      <c r="A276" s="141"/>
      <c r="B276" s="155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  <c r="BN276" s="141"/>
      <c r="BO276" s="141"/>
      <c r="BP276" s="141"/>
      <c r="BQ276" s="141"/>
      <c r="BR276" s="141"/>
      <c r="BS276" s="141"/>
      <c r="BT276" s="141"/>
      <c r="BU276" s="141"/>
      <c r="BV276" s="141"/>
      <c r="BW276" s="141"/>
      <c r="BX276" s="141"/>
      <c r="BY276" s="141"/>
      <c r="BZ276" s="141"/>
      <c r="CA276" s="141"/>
      <c r="CB276" s="141"/>
      <c r="CC276" s="141"/>
      <c r="CD276" s="141"/>
      <c r="CE276" s="141"/>
      <c r="CF276" s="141"/>
      <c r="CG276" s="141"/>
      <c r="CH276" s="141"/>
      <c r="CI276" s="141"/>
      <c r="CJ276" s="141"/>
      <c r="CK276" s="141"/>
      <c r="CL276" s="141"/>
      <c r="CM276" s="141"/>
      <c r="CN276" s="141"/>
      <c r="CO276" s="141"/>
      <c r="CP276" s="141"/>
      <c r="CQ276" s="141"/>
      <c r="CR276" s="141"/>
      <c r="CS276" s="141"/>
      <c r="CT276" s="141"/>
      <c r="CU276" s="141"/>
      <c r="CV276" s="141"/>
      <c r="CW276" s="141"/>
      <c r="CX276" s="141"/>
      <c r="CY276" s="141"/>
      <c r="CZ276" s="141"/>
      <c r="DA276" s="141"/>
      <c r="DB276" s="141"/>
      <c r="DC276" s="141"/>
      <c r="DD276" s="141"/>
      <c r="DE276" s="141"/>
      <c r="DF276" s="141"/>
      <c r="DG276" s="141"/>
      <c r="DH276" s="141"/>
      <c r="DI276" s="141"/>
      <c r="DJ276" s="141"/>
      <c r="DK276" s="141"/>
      <c r="DL276" s="141"/>
      <c r="DM276" s="141"/>
      <c r="DN276" s="141"/>
      <c r="DO276" s="141"/>
      <c r="DP276" s="141"/>
      <c r="DQ276" s="141"/>
      <c r="DR276" s="141"/>
      <c r="DS276" s="141"/>
      <c r="DT276" s="141"/>
      <c r="DU276" s="141"/>
      <c r="DV276" s="141"/>
      <c r="DW276" s="141"/>
      <c r="DX276" s="141"/>
      <c r="DY276" s="141"/>
      <c r="DZ276" s="141"/>
      <c r="EA276" s="141"/>
      <c r="EB276" s="141"/>
      <c r="EC276" s="141"/>
      <c r="ED276" s="141"/>
      <c r="EE276" s="141"/>
      <c r="EF276" s="141"/>
      <c r="EG276" s="141"/>
      <c r="EH276" s="141"/>
      <c r="EI276" s="141"/>
      <c r="EJ276" s="141"/>
      <c r="EK276" s="141"/>
      <c r="EL276" s="141"/>
      <c r="EM276" s="141"/>
      <c r="EN276" s="141"/>
      <c r="EO276" s="141"/>
      <c r="EP276" s="141"/>
      <c r="EQ276" s="141"/>
      <c r="ER276" s="141"/>
      <c r="ES276" s="141"/>
      <c r="ET276" s="141"/>
      <c r="EU276" s="141"/>
      <c r="EV276" s="141"/>
      <c r="EW276" s="141"/>
      <c r="EX276" s="141"/>
      <c r="EY276" s="141"/>
      <c r="EZ276" s="141"/>
      <c r="FA276" s="141"/>
      <c r="FB276" s="141"/>
      <c r="FC276" s="141"/>
      <c r="FD276" s="141"/>
      <c r="FE276" s="141"/>
      <c r="FF276" s="141"/>
      <c r="FG276" s="141"/>
      <c r="FH276" s="141"/>
      <c r="FI276" s="141"/>
      <c r="FJ276" s="141"/>
      <c r="FK276" s="141"/>
      <c r="FL276" s="141"/>
      <c r="FM276" s="141"/>
      <c r="FN276" s="141"/>
      <c r="FO276" s="141"/>
      <c r="FP276" s="141"/>
      <c r="FQ276" s="141"/>
      <c r="FR276" s="141"/>
      <c r="FS276" s="141"/>
      <c r="FT276" s="141"/>
      <c r="FU276" s="141"/>
      <c r="FV276" s="141"/>
      <c r="FW276" s="141"/>
      <c r="FX276" s="141"/>
      <c r="FY276" s="141"/>
      <c r="FZ276" s="141"/>
      <c r="GA276" s="141"/>
      <c r="GB276" s="141"/>
      <c r="GC276" s="141"/>
      <c r="GD276" s="141"/>
      <c r="GE276" s="141"/>
      <c r="GF276" s="141"/>
      <c r="GG276" s="141"/>
      <c r="GH276" s="141"/>
      <c r="GI276" s="141"/>
      <c r="GJ276" s="141"/>
      <c r="GK276" s="141"/>
      <c r="GL276" s="141"/>
      <c r="GM276" s="141"/>
      <c r="GN276" s="141"/>
      <c r="GO276" s="141"/>
      <c r="GP276" s="141"/>
      <c r="GQ276" s="141"/>
      <c r="GR276" s="141"/>
      <c r="GS276" s="141"/>
      <c r="GT276" s="141"/>
      <c r="GU276" s="141"/>
      <c r="GV276" s="141"/>
      <c r="GW276" s="141"/>
      <c r="GX276" s="141"/>
      <c r="GY276" s="141"/>
      <c r="GZ276" s="141"/>
      <c r="HA276" s="141"/>
      <c r="HB276" s="141"/>
      <c r="HC276" s="141"/>
      <c r="HD276" s="141"/>
      <c r="HE276" s="141"/>
      <c r="HF276" s="141"/>
      <c r="HG276" s="141"/>
      <c r="HH276" s="141"/>
      <c r="HI276" s="141"/>
      <c r="HJ276" s="141"/>
      <c r="HK276" s="141"/>
      <c r="HL276" s="141"/>
      <c r="HM276" s="141"/>
      <c r="HN276" s="141"/>
      <c r="HO276" s="141"/>
      <c r="HP276" s="141"/>
      <c r="HQ276" s="141"/>
      <c r="HR276" s="141"/>
      <c r="HS276" s="141"/>
      <c r="HT276" s="141"/>
      <c r="HU276" s="141"/>
      <c r="HV276" s="141"/>
      <c r="HW276" s="141"/>
      <c r="HX276" s="141"/>
      <c r="HY276" s="141"/>
      <c r="HZ276" s="141"/>
      <c r="IA276" s="141"/>
      <c r="IB276" s="141"/>
      <c r="IC276" s="141"/>
      <c r="ID276" s="141"/>
      <c r="IE276" s="141"/>
      <c r="IF276" s="141"/>
      <c r="IG276" s="141"/>
      <c r="IH276" s="141"/>
      <c r="II276" s="141"/>
      <c r="IJ276" s="141"/>
      <c r="IK276" s="141"/>
      <c r="IL276" s="141"/>
      <c r="IM276" s="141"/>
      <c r="IN276" s="141"/>
      <c r="IO276" s="141"/>
      <c r="IP276" s="141"/>
      <c r="IQ276" s="141"/>
      <c r="IR276" s="141"/>
      <c r="IS276" s="141"/>
      <c r="IT276" s="141"/>
      <c r="IU276" s="141"/>
      <c r="IV276" s="141"/>
      <c r="IW276" s="141"/>
    </row>
    <row r="277" customFormat="false" ht="12.75" hidden="false" customHeight="false" outlineLevel="0" collapsed="false">
      <c r="A277" s="141"/>
      <c r="B277" s="155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  <c r="BN277" s="141"/>
      <c r="BO277" s="141"/>
      <c r="BP277" s="141"/>
      <c r="BQ277" s="141"/>
      <c r="BR277" s="141"/>
      <c r="BS277" s="141"/>
      <c r="BT277" s="141"/>
      <c r="BU277" s="141"/>
      <c r="BV277" s="141"/>
      <c r="BW277" s="141"/>
      <c r="BX277" s="141"/>
      <c r="BY277" s="141"/>
      <c r="BZ277" s="141"/>
      <c r="CA277" s="141"/>
      <c r="CB277" s="141"/>
      <c r="CC277" s="141"/>
      <c r="CD277" s="141"/>
      <c r="CE277" s="141"/>
      <c r="CF277" s="141"/>
      <c r="CG277" s="141"/>
      <c r="CH277" s="141"/>
      <c r="CI277" s="141"/>
      <c r="CJ277" s="141"/>
      <c r="CK277" s="141"/>
      <c r="CL277" s="141"/>
      <c r="CM277" s="141"/>
      <c r="CN277" s="141"/>
      <c r="CO277" s="141"/>
      <c r="CP277" s="141"/>
      <c r="CQ277" s="141"/>
      <c r="CR277" s="141"/>
      <c r="CS277" s="141"/>
      <c r="CT277" s="141"/>
      <c r="CU277" s="141"/>
      <c r="CV277" s="141"/>
      <c r="CW277" s="141"/>
      <c r="CX277" s="141"/>
      <c r="CY277" s="141"/>
      <c r="CZ277" s="141"/>
      <c r="DA277" s="141"/>
      <c r="DB277" s="141"/>
      <c r="DC277" s="141"/>
      <c r="DD277" s="141"/>
      <c r="DE277" s="141"/>
      <c r="DF277" s="141"/>
      <c r="DG277" s="141"/>
      <c r="DH277" s="141"/>
      <c r="DI277" s="141"/>
      <c r="DJ277" s="141"/>
      <c r="DK277" s="141"/>
      <c r="DL277" s="141"/>
      <c r="DM277" s="141"/>
      <c r="DN277" s="141"/>
      <c r="DO277" s="141"/>
      <c r="DP277" s="141"/>
      <c r="DQ277" s="141"/>
      <c r="DR277" s="141"/>
      <c r="DS277" s="141"/>
      <c r="DT277" s="141"/>
      <c r="DU277" s="141"/>
      <c r="DV277" s="141"/>
      <c r="DW277" s="141"/>
      <c r="DX277" s="141"/>
      <c r="DY277" s="141"/>
      <c r="DZ277" s="141"/>
      <c r="EA277" s="141"/>
      <c r="EB277" s="141"/>
      <c r="EC277" s="141"/>
      <c r="ED277" s="141"/>
      <c r="EE277" s="141"/>
      <c r="EF277" s="141"/>
      <c r="EG277" s="141"/>
      <c r="EH277" s="141"/>
      <c r="EI277" s="141"/>
      <c r="EJ277" s="141"/>
      <c r="EK277" s="141"/>
      <c r="EL277" s="141"/>
      <c r="EM277" s="141"/>
      <c r="EN277" s="141"/>
      <c r="EO277" s="141"/>
      <c r="EP277" s="141"/>
      <c r="EQ277" s="141"/>
      <c r="ER277" s="141"/>
      <c r="ES277" s="141"/>
      <c r="ET277" s="141"/>
      <c r="EU277" s="141"/>
      <c r="EV277" s="141"/>
      <c r="EW277" s="141"/>
      <c r="EX277" s="141"/>
      <c r="EY277" s="141"/>
      <c r="EZ277" s="141"/>
      <c r="FA277" s="141"/>
      <c r="FB277" s="141"/>
      <c r="FC277" s="141"/>
      <c r="FD277" s="141"/>
      <c r="FE277" s="141"/>
      <c r="FF277" s="141"/>
      <c r="FG277" s="141"/>
      <c r="FH277" s="141"/>
      <c r="FI277" s="141"/>
      <c r="FJ277" s="141"/>
      <c r="FK277" s="141"/>
      <c r="FL277" s="141"/>
      <c r="FM277" s="141"/>
      <c r="FN277" s="141"/>
      <c r="FO277" s="141"/>
      <c r="FP277" s="141"/>
      <c r="FQ277" s="141"/>
      <c r="FR277" s="141"/>
      <c r="FS277" s="141"/>
      <c r="FT277" s="141"/>
      <c r="FU277" s="141"/>
      <c r="FV277" s="141"/>
      <c r="FW277" s="141"/>
      <c r="FX277" s="141"/>
      <c r="FY277" s="141"/>
      <c r="FZ277" s="141"/>
      <c r="GA277" s="141"/>
      <c r="GB277" s="141"/>
      <c r="GC277" s="141"/>
      <c r="GD277" s="141"/>
      <c r="GE277" s="141"/>
      <c r="GF277" s="141"/>
      <c r="GG277" s="141"/>
      <c r="GH277" s="141"/>
      <c r="GI277" s="141"/>
      <c r="GJ277" s="141"/>
      <c r="GK277" s="141"/>
      <c r="GL277" s="141"/>
      <c r="GM277" s="141"/>
      <c r="GN277" s="141"/>
      <c r="GO277" s="141"/>
      <c r="GP277" s="141"/>
      <c r="GQ277" s="141"/>
      <c r="GR277" s="141"/>
      <c r="GS277" s="141"/>
      <c r="GT277" s="141"/>
      <c r="GU277" s="141"/>
      <c r="GV277" s="141"/>
      <c r="GW277" s="141"/>
      <c r="GX277" s="141"/>
      <c r="GY277" s="141"/>
      <c r="GZ277" s="141"/>
      <c r="HA277" s="141"/>
      <c r="HB277" s="141"/>
      <c r="HC277" s="141"/>
      <c r="HD277" s="141"/>
      <c r="HE277" s="141"/>
      <c r="HF277" s="141"/>
      <c r="HG277" s="141"/>
      <c r="HH277" s="141"/>
      <c r="HI277" s="141"/>
      <c r="HJ277" s="141"/>
      <c r="HK277" s="141"/>
      <c r="HL277" s="141"/>
      <c r="HM277" s="141"/>
      <c r="HN277" s="141"/>
      <c r="HO277" s="141"/>
      <c r="HP277" s="141"/>
      <c r="HQ277" s="141"/>
      <c r="HR277" s="141"/>
      <c r="HS277" s="141"/>
      <c r="HT277" s="141"/>
      <c r="HU277" s="141"/>
      <c r="HV277" s="141"/>
      <c r="HW277" s="141"/>
      <c r="HX277" s="141"/>
      <c r="HY277" s="141"/>
      <c r="HZ277" s="141"/>
      <c r="IA277" s="141"/>
      <c r="IB277" s="141"/>
      <c r="IC277" s="141"/>
      <c r="ID277" s="141"/>
      <c r="IE277" s="141"/>
      <c r="IF277" s="141"/>
      <c r="IG277" s="141"/>
      <c r="IH277" s="141"/>
      <c r="II277" s="141"/>
      <c r="IJ277" s="141"/>
      <c r="IK277" s="141"/>
      <c r="IL277" s="141"/>
      <c r="IM277" s="141"/>
      <c r="IN277" s="141"/>
      <c r="IO277" s="141"/>
      <c r="IP277" s="141"/>
      <c r="IQ277" s="141"/>
      <c r="IR277" s="141"/>
      <c r="IS277" s="141"/>
      <c r="IT277" s="141"/>
      <c r="IU277" s="141"/>
      <c r="IV277" s="141"/>
      <c r="IW277" s="141"/>
    </row>
    <row r="278" customFormat="false" ht="12.75" hidden="false" customHeight="false" outlineLevel="0" collapsed="false">
      <c r="A278" s="141"/>
      <c r="B278" s="155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141"/>
      <c r="BP278" s="141"/>
      <c r="BQ278" s="141"/>
      <c r="BR278" s="141"/>
      <c r="BS278" s="141"/>
      <c r="BT278" s="141"/>
      <c r="BU278" s="141"/>
      <c r="BV278" s="141"/>
      <c r="BW278" s="141"/>
      <c r="BX278" s="141"/>
      <c r="BY278" s="141"/>
      <c r="BZ278" s="141"/>
      <c r="CA278" s="141"/>
      <c r="CB278" s="141"/>
      <c r="CC278" s="141"/>
      <c r="CD278" s="141"/>
      <c r="CE278" s="141"/>
      <c r="CF278" s="141"/>
      <c r="CG278" s="141"/>
      <c r="CH278" s="141"/>
      <c r="CI278" s="141"/>
      <c r="CJ278" s="141"/>
      <c r="CK278" s="141"/>
      <c r="CL278" s="141"/>
      <c r="CM278" s="141"/>
      <c r="CN278" s="141"/>
      <c r="CO278" s="141"/>
      <c r="CP278" s="141"/>
      <c r="CQ278" s="141"/>
      <c r="CR278" s="141"/>
      <c r="CS278" s="141"/>
      <c r="CT278" s="141"/>
      <c r="CU278" s="141"/>
      <c r="CV278" s="141"/>
      <c r="CW278" s="141"/>
      <c r="CX278" s="141"/>
      <c r="CY278" s="141"/>
      <c r="CZ278" s="141"/>
      <c r="DA278" s="141"/>
      <c r="DB278" s="141"/>
      <c r="DC278" s="141"/>
      <c r="DD278" s="141"/>
      <c r="DE278" s="141"/>
      <c r="DF278" s="141"/>
      <c r="DG278" s="141"/>
      <c r="DH278" s="141"/>
      <c r="DI278" s="141"/>
      <c r="DJ278" s="141"/>
      <c r="DK278" s="141"/>
      <c r="DL278" s="141"/>
      <c r="DM278" s="141"/>
      <c r="DN278" s="141"/>
      <c r="DO278" s="141"/>
      <c r="DP278" s="141"/>
      <c r="DQ278" s="141"/>
      <c r="DR278" s="141"/>
      <c r="DS278" s="141"/>
      <c r="DT278" s="141"/>
      <c r="DU278" s="141"/>
      <c r="DV278" s="141"/>
      <c r="DW278" s="141"/>
      <c r="DX278" s="141"/>
      <c r="DY278" s="141"/>
      <c r="DZ278" s="141"/>
      <c r="EA278" s="141"/>
      <c r="EB278" s="141"/>
      <c r="EC278" s="141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1"/>
      <c r="EN278" s="141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1"/>
      <c r="FA278" s="141"/>
      <c r="FB278" s="141"/>
      <c r="FC278" s="141"/>
      <c r="FD278" s="141"/>
      <c r="FE278" s="141"/>
      <c r="FF278" s="141"/>
      <c r="FG278" s="141"/>
      <c r="FH278" s="141"/>
      <c r="FI278" s="141"/>
      <c r="FJ278" s="141"/>
      <c r="FK278" s="141"/>
      <c r="FL278" s="141"/>
      <c r="FM278" s="141"/>
      <c r="FN278" s="141"/>
      <c r="FO278" s="141"/>
      <c r="FP278" s="141"/>
      <c r="FQ278" s="141"/>
      <c r="FR278" s="141"/>
      <c r="FS278" s="141"/>
      <c r="FT278" s="141"/>
      <c r="FU278" s="141"/>
      <c r="FV278" s="141"/>
      <c r="FW278" s="141"/>
      <c r="FX278" s="141"/>
      <c r="FY278" s="141"/>
      <c r="FZ278" s="141"/>
      <c r="GA278" s="141"/>
      <c r="GB278" s="141"/>
      <c r="GC278" s="141"/>
      <c r="GD278" s="141"/>
      <c r="GE278" s="141"/>
      <c r="GF278" s="141"/>
      <c r="GG278" s="141"/>
      <c r="GH278" s="141"/>
      <c r="GI278" s="141"/>
      <c r="GJ278" s="141"/>
      <c r="GK278" s="141"/>
      <c r="GL278" s="141"/>
      <c r="GM278" s="141"/>
      <c r="GN278" s="141"/>
      <c r="GO278" s="141"/>
      <c r="GP278" s="141"/>
      <c r="GQ278" s="141"/>
      <c r="GR278" s="141"/>
      <c r="GS278" s="141"/>
      <c r="GT278" s="141"/>
      <c r="GU278" s="141"/>
      <c r="GV278" s="141"/>
      <c r="GW278" s="141"/>
      <c r="GX278" s="141"/>
      <c r="GY278" s="141"/>
      <c r="GZ278" s="141"/>
      <c r="HA278" s="141"/>
      <c r="HB278" s="141"/>
      <c r="HC278" s="141"/>
      <c r="HD278" s="141"/>
      <c r="HE278" s="141"/>
      <c r="HF278" s="141"/>
      <c r="HG278" s="141"/>
      <c r="HH278" s="141"/>
      <c r="HI278" s="141"/>
      <c r="HJ278" s="141"/>
      <c r="HK278" s="141"/>
      <c r="HL278" s="141"/>
      <c r="HM278" s="141"/>
      <c r="HN278" s="141"/>
      <c r="HO278" s="141"/>
      <c r="HP278" s="141"/>
      <c r="HQ278" s="141"/>
      <c r="HR278" s="141"/>
      <c r="HS278" s="141"/>
      <c r="HT278" s="141"/>
      <c r="HU278" s="141"/>
      <c r="HV278" s="141"/>
      <c r="HW278" s="141"/>
      <c r="HX278" s="141"/>
      <c r="HY278" s="141"/>
      <c r="HZ278" s="141"/>
      <c r="IA278" s="141"/>
      <c r="IB278" s="141"/>
      <c r="IC278" s="141"/>
      <c r="ID278" s="141"/>
      <c r="IE278" s="141"/>
      <c r="IF278" s="141"/>
      <c r="IG278" s="141"/>
      <c r="IH278" s="141"/>
      <c r="II278" s="141"/>
      <c r="IJ278" s="141"/>
      <c r="IK278" s="141"/>
      <c r="IL278" s="141"/>
      <c r="IM278" s="141"/>
      <c r="IN278" s="141"/>
      <c r="IO278" s="141"/>
      <c r="IP278" s="141"/>
      <c r="IQ278" s="141"/>
      <c r="IR278" s="141"/>
      <c r="IS278" s="141"/>
      <c r="IT278" s="141"/>
      <c r="IU278" s="141"/>
      <c r="IV278" s="141"/>
      <c r="IW278" s="141"/>
    </row>
    <row r="279" customFormat="false" ht="12.75" hidden="false" customHeight="false" outlineLevel="0" collapsed="false">
      <c r="A279" s="141"/>
      <c r="B279" s="155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141"/>
      <c r="BP279" s="141"/>
      <c r="BQ279" s="141"/>
      <c r="BR279" s="141"/>
      <c r="BS279" s="141"/>
      <c r="BT279" s="141"/>
      <c r="BU279" s="141"/>
      <c r="BV279" s="141"/>
      <c r="BW279" s="141"/>
      <c r="BX279" s="141"/>
      <c r="BY279" s="141"/>
      <c r="BZ279" s="141"/>
      <c r="CA279" s="141"/>
      <c r="CB279" s="141"/>
      <c r="CC279" s="141"/>
      <c r="CD279" s="141"/>
      <c r="CE279" s="141"/>
      <c r="CF279" s="141"/>
      <c r="CG279" s="141"/>
      <c r="CH279" s="141"/>
      <c r="CI279" s="141"/>
      <c r="CJ279" s="141"/>
      <c r="CK279" s="141"/>
      <c r="CL279" s="141"/>
      <c r="CM279" s="141"/>
      <c r="CN279" s="141"/>
      <c r="CO279" s="141"/>
      <c r="CP279" s="141"/>
      <c r="CQ279" s="141"/>
      <c r="CR279" s="141"/>
      <c r="CS279" s="141"/>
      <c r="CT279" s="141"/>
      <c r="CU279" s="141"/>
      <c r="CV279" s="141"/>
      <c r="CW279" s="141"/>
      <c r="CX279" s="141"/>
      <c r="CY279" s="141"/>
      <c r="CZ279" s="141"/>
      <c r="DA279" s="141"/>
      <c r="DB279" s="141"/>
      <c r="DC279" s="141"/>
      <c r="DD279" s="141"/>
      <c r="DE279" s="141"/>
      <c r="DF279" s="141"/>
      <c r="DG279" s="141"/>
      <c r="DH279" s="141"/>
      <c r="DI279" s="141"/>
      <c r="DJ279" s="141"/>
      <c r="DK279" s="141"/>
      <c r="DL279" s="141"/>
      <c r="DM279" s="141"/>
      <c r="DN279" s="141"/>
      <c r="DO279" s="141"/>
      <c r="DP279" s="141"/>
      <c r="DQ279" s="141"/>
      <c r="DR279" s="141"/>
      <c r="DS279" s="141"/>
      <c r="DT279" s="141"/>
      <c r="DU279" s="141"/>
      <c r="DV279" s="141"/>
      <c r="DW279" s="141"/>
      <c r="DX279" s="141"/>
      <c r="DY279" s="141"/>
      <c r="DZ279" s="141"/>
      <c r="EA279" s="141"/>
      <c r="EB279" s="141"/>
      <c r="EC279" s="141"/>
      <c r="ED279" s="141"/>
      <c r="EE279" s="141"/>
      <c r="EF279" s="141"/>
      <c r="EG279" s="141"/>
      <c r="EH279" s="141"/>
      <c r="EI279" s="141"/>
      <c r="EJ279" s="141"/>
      <c r="EK279" s="141"/>
      <c r="EL279" s="141"/>
      <c r="EM279" s="141"/>
      <c r="EN279" s="141"/>
      <c r="EO279" s="141"/>
      <c r="EP279" s="141"/>
      <c r="EQ279" s="141"/>
      <c r="ER279" s="141"/>
      <c r="ES279" s="141"/>
      <c r="ET279" s="141"/>
      <c r="EU279" s="141"/>
      <c r="EV279" s="141"/>
      <c r="EW279" s="141"/>
      <c r="EX279" s="141"/>
      <c r="EY279" s="141"/>
      <c r="EZ279" s="141"/>
      <c r="FA279" s="141"/>
      <c r="FB279" s="141"/>
      <c r="FC279" s="141"/>
      <c r="FD279" s="141"/>
      <c r="FE279" s="141"/>
      <c r="FF279" s="141"/>
      <c r="FG279" s="141"/>
      <c r="FH279" s="141"/>
      <c r="FI279" s="141"/>
      <c r="FJ279" s="141"/>
      <c r="FK279" s="141"/>
      <c r="FL279" s="141"/>
      <c r="FM279" s="141"/>
      <c r="FN279" s="141"/>
      <c r="FO279" s="141"/>
      <c r="FP279" s="141"/>
      <c r="FQ279" s="141"/>
      <c r="FR279" s="141"/>
      <c r="FS279" s="141"/>
      <c r="FT279" s="141"/>
      <c r="FU279" s="141"/>
      <c r="FV279" s="141"/>
      <c r="FW279" s="141"/>
      <c r="FX279" s="141"/>
      <c r="FY279" s="141"/>
      <c r="FZ279" s="141"/>
      <c r="GA279" s="141"/>
      <c r="GB279" s="141"/>
      <c r="GC279" s="141"/>
      <c r="GD279" s="141"/>
      <c r="GE279" s="141"/>
      <c r="GF279" s="141"/>
      <c r="GG279" s="141"/>
      <c r="GH279" s="141"/>
      <c r="GI279" s="141"/>
      <c r="GJ279" s="141"/>
      <c r="GK279" s="141"/>
      <c r="GL279" s="141"/>
      <c r="GM279" s="141"/>
      <c r="GN279" s="141"/>
      <c r="GO279" s="141"/>
      <c r="GP279" s="141"/>
      <c r="GQ279" s="141"/>
      <c r="GR279" s="141"/>
      <c r="GS279" s="141"/>
      <c r="GT279" s="141"/>
      <c r="GU279" s="141"/>
      <c r="GV279" s="141"/>
      <c r="GW279" s="141"/>
      <c r="GX279" s="141"/>
      <c r="GY279" s="141"/>
      <c r="GZ279" s="141"/>
      <c r="HA279" s="141"/>
      <c r="HB279" s="141"/>
      <c r="HC279" s="141"/>
      <c r="HD279" s="141"/>
      <c r="HE279" s="141"/>
      <c r="HF279" s="141"/>
      <c r="HG279" s="141"/>
      <c r="HH279" s="141"/>
      <c r="HI279" s="141"/>
      <c r="HJ279" s="141"/>
      <c r="HK279" s="141"/>
      <c r="HL279" s="141"/>
      <c r="HM279" s="141"/>
      <c r="HN279" s="141"/>
      <c r="HO279" s="141"/>
      <c r="HP279" s="141"/>
      <c r="HQ279" s="141"/>
      <c r="HR279" s="141"/>
      <c r="HS279" s="141"/>
      <c r="HT279" s="141"/>
      <c r="HU279" s="141"/>
      <c r="HV279" s="141"/>
      <c r="HW279" s="141"/>
      <c r="HX279" s="141"/>
      <c r="HY279" s="141"/>
      <c r="HZ279" s="141"/>
      <c r="IA279" s="141"/>
      <c r="IB279" s="141"/>
      <c r="IC279" s="141"/>
      <c r="ID279" s="141"/>
      <c r="IE279" s="141"/>
      <c r="IF279" s="141"/>
      <c r="IG279" s="141"/>
      <c r="IH279" s="141"/>
      <c r="II279" s="141"/>
      <c r="IJ279" s="141"/>
      <c r="IK279" s="141"/>
      <c r="IL279" s="141"/>
      <c r="IM279" s="141"/>
      <c r="IN279" s="141"/>
      <c r="IO279" s="141"/>
      <c r="IP279" s="141"/>
      <c r="IQ279" s="141"/>
      <c r="IR279" s="141"/>
      <c r="IS279" s="141"/>
      <c r="IT279" s="141"/>
      <c r="IU279" s="141"/>
      <c r="IV279" s="141"/>
      <c r="IW279" s="141"/>
    </row>
    <row r="280" customFormat="false" ht="12.75" hidden="false" customHeight="false" outlineLevel="0" collapsed="false">
      <c r="A280" s="141"/>
      <c r="B280" s="155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141"/>
      <c r="BR280" s="141"/>
      <c r="BS280" s="141"/>
      <c r="BT280" s="141"/>
      <c r="BU280" s="141"/>
      <c r="BV280" s="141"/>
      <c r="BW280" s="141"/>
      <c r="BX280" s="141"/>
      <c r="BY280" s="141"/>
      <c r="BZ280" s="141"/>
      <c r="CA280" s="141"/>
      <c r="CB280" s="141"/>
      <c r="CC280" s="141"/>
      <c r="CD280" s="141"/>
      <c r="CE280" s="141"/>
      <c r="CF280" s="141"/>
      <c r="CG280" s="141"/>
      <c r="CH280" s="141"/>
      <c r="CI280" s="141"/>
      <c r="CJ280" s="141"/>
      <c r="CK280" s="141"/>
      <c r="CL280" s="141"/>
      <c r="CM280" s="141"/>
      <c r="CN280" s="141"/>
      <c r="CO280" s="141"/>
      <c r="CP280" s="141"/>
      <c r="CQ280" s="141"/>
      <c r="CR280" s="141"/>
      <c r="CS280" s="141"/>
      <c r="CT280" s="141"/>
      <c r="CU280" s="141"/>
      <c r="CV280" s="141"/>
      <c r="CW280" s="141"/>
      <c r="CX280" s="141"/>
      <c r="CY280" s="141"/>
      <c r="CZ280" s="141"/>
      <c r="DA280" s="141"/>
      <c r="DB280" s="141"/>
      <c r="DC280" s="141"/>
      <c r="DD280" s="141"/>
      <c r="DE280" s="141"/>
      <c r="DF280" s="141"/>
      <c r="DG280" s="141"/>
      <c r="DH280" s="141"/>
      <c r="DI280" s="141"/>
      <c r="DJ280" s="141"/>
      <c r="DK280" s="141"/>
      <c r="DL280" s="141"/>
      <c r="DM280" s="141"/>
      <c r="DN280" s="141"/>
      <c r="DO280" s="141"/>
      <c r="DP280" s="141"/>
      <c r="DQ280" s="141"/>
      <c r="DR280" s="141"/>
      <c r="DS280" s="141"/>
      <c r="DT280" s="141"/>
      <c r="DU280" s="141"/>
      <c r="DV280" s="141"/>
      <c r="DW280" s="141"/>
      <c r="DX280" s="141"/>
      <c r="DY280" s="141"/>
      <c r="DZ280" s="141"/>
      <c r="EA280" s="141"/>
      <c r="EB280" s="141"/>
      <c r="EC280" s="141"/>
      <c r="ED280" s="141"/>
      <c r="EE280" s="141"/>
      <c r="EF280" s="141"/>
      <c r="EG280" s="141"/>
      <c r="EH280" s="141"/>
      <c r="EI280" s="141"/>
      <c r="EJ280" s="141"/>
      <c r="EK280" s="141"/>
      <c r="EL280" s="141"/>
      <c r="EM280" s="141"/>
      <c r="EN280" s="141"/>
      <c r="EO280" s="141"/>
      <c r="EP280" s="141"/>
      <c r="EQ280" s="141"/>
      <c r="ER280" s="141"/>
      <c r="ES280" s="141"/>
      <c r="ET280" s="141"/>
      <c r="EU280" s="141"/>
      <c r="EV280" s="141"/>
      <c r="EW280" s="141"/>
      <c r="EX280" s="141"/>
      <c r="EY280" s="141"/>
      <c r="EZ280" s="141"/>
      <c r="FA280" s="141"/>
      <c r="FB280" s="141"/>
      <c r="FC280" s="141"/>
      <c r="FD280" s="141"/>
      <c r="FE280" s="141"/>
      <c r="FF280" s="141"/>
      <c r="FG280" s="141"/>
      <c r="FH280" s="141"/>
      <c r="FI280" s="141"/>
      <c r="FJ280" s="141"/>
      <c r="FK280" s="141"/>
      <c r="FL280" s="141"/>
      <c r="FM280" s="141"/>
      <c r="FN280" s="141"/>
      <c r="FO280" s="141"/>
      <c r="FP280" s="141"/>
      <c r="FQ280" s="141"/>
      <c r="FR280" s="141"/>
      <c r="FS280" s="141"/>
      <c r="FT280" s="141"/>
      <c r="FU280" s="141"/>
      <c r="FV280" s="141"/>
      <c r="FW280" s="141"/>
      <c r="FX280" s="141"/>
      <c r="FY280" s="141"/>
      <c r="FZ280" s="141"/>
      <c r="GA280" s="141"/>
      <c r="GB280" s="141"/>
      <c r="GC280" s="141"/>
      <c r="GD280" s="141"/>
      <c r="GE280" s="141"/>
      <c r="GF280" s="141"/>
      <c r="GG280" s="141"/>
      <c r="GH280" s="141"/>
      <c r="GI280" s="141"/>
      <c r="GJ280" s="141"/>
      <c r="GK280" s="141"/>
      <c r="GL280" s="141"/>
      <c r="GM280" s="141"/>
      <c r="GN280" s="141"/>
      <c r="GO280" s="141"/>
      <c r="GP280" s="141"/>
      <c r="GQ280" s="141"/>
      <c r="GR280" s="141"/>
      <c r="GS280" s="141"/>
      <c r="GT280" s="141"/>
      <c r="GU280" s="141"/>
      <c r="GV280" s="141"/>
      <c r="GW280" s="141"/>
      <c r="GX280" s="141"/>
      <c r="GY280" s="141"/>
      <c r="GZ280" s="141"/>
      <c r="HA280" s="141"/>
      <c r="HB280" s="141"/>
      <c r="HC280" s="141"/>
      <c r="HD280" s="141"/>
      <c r="HE280" s="141"/>
      <c r="HF280" s="141"/>
      <c r="HG280" s="141"/>
      <c r="HH280" s="141"/>
      <c r="HI280" s="141"/>
      <c r="HJ280" s="141"/>
      <c r="HK280" s="141"/>
      <c r="HL280" s="141"/>
      <c r="HM280" s="141"/>
      <c r="HN280" s="141"/>
      <c r="HO280" s="141"/>
      <c r="HP280" s="141"/>
      <c r="HQ280" s="141"/>
      <c r="HR280" s="141"/>
      <c r="HS280" s="141"/>
      <c r="HT280" s="141"/>
      <c r="HU280" s="141"/>
      <c r="HV280" s="141"/>
      <c r="HW280" s="141"/>
      <c r="HX280" s="141"/>
      <c r="HY280" s="141"/>
      <c r="HZ280" s="141"/>
      <c r="IA280" s="141"/>
      <c r="IB280" s="141"/>
      <c r="IC280" s="141"/>
      <c r="ID280" s="141"/>
      <c r="IE280" s="141"/>
      <c r="IF280" s="141"/>
      <c r="IG280" s="141"/>
      <c r="IH280" s="141"/>
      <c r="II280" s="141"/>
      <c r="IJ280" s="141"/>
      <c r="IK280" s="141"/>
      <c r="IL280" s="141"/>
      <c r="IM280" s="141"/>
      <c r="IN280" s="141"/>
      <c r="IO280" s="141"/>
      <c r="IP280" s="141"/>
      <c r="IQ280" s="141"/>
      <c r="IR280" s="141"/>
      <c r="IS280" s="141"/>
      <c r="IT280" s="141"/>
      <c r="IU280" s="141"/>
      <c r="IV280" s="141"/>
      <c r="IW280" s="141"/>
    </row>
    <row r="281" customFormat="false" ht="12.75" hidden="false" customHeight="false" outlineLevel="0" collapsed="false">
      <c r="A281" s="141"/>
      <c r="B281" s="155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141"/>
      <c r="BP281" s="141"/>
      <c r="BQ281" s="141"/>
      <c r="BR281" s="141"/>
      <c r="BS281" s="141"/>
      <c r="BT281" s="141"/>
      <c r="BU281" s="141"/>
      <c r="BV281" s="141"/>
      <c r="BW281" s="141"/>
      <c r="BX281" s="141"/>
      <c r="BY281" s="141"/>
      <c r="BZ281" s="141"/>
      <c r="CA281" s="141"/>
      <c r="CB281" s="141"/>
      <c r="CC281" s="141"/>
      <c r="CD281" s="141"/>
      <c r="CE281" s="141"/>
      <c r="CF281" s="141"/>
      <c r="CG281" s="141"/>
      <c r="CH281" s="141"/>
      <c r="CI281" s="141"/>
      <c r="CJ281" s="141"/>
      <c r="CK281" s="141"/>
      <c r="CL281" s="141"/>
      <c r="CM281" s="141"/>
      <c r="CN281" s="141"/>
      <c r="CO281" s="141"/>
      <c r="CP281" s="141"/>
      <c r="CQ281" s="141"/>
      <c r="CR281" s="141"/>
      <c r="CS281" s="141"/>
      <c r="CT281" s="141"/>
      <c r="CU281" s="141"/>
      <c r="CV281" s="141"/>
      <c r="CW281" s="141"/>
      <c r="CX281" s="141"/>
      <c r="CY281" s="141"/>
      <c r="CZ281" s="141"/>
      <c r="DA281" s="141"/>
      <c r="DB281" s="141"/>
      <c r="DC281" s="141"/>
      <c r="DD281" s="141"/>
      <c r="DE281" s="141"/>
      <c r="DF281" s="141"/>
      <c r="DG281" s="141"/>
      <c r="DH281" s="141"/>
      <c r="DI281" s="141"/>
      <c r="DJ281" s="141"/>
      <c r="DK281" s="141"/>
      <c r="DL281" s="141"/>
      <c r="DM281" s="141"/>
      <c r="DN281" s="141"/>
      <c r="DO281" s="141"/>
      <c r="DP281" s="141"/>
      <c r="DQ281" s="141"/>
      <c r="DR281" s="141"/>
      <c r="DS281" s="141"/>
      <c r="DT281" s="141"/>
      <c r="DU281" s="141"/>
      <c r="DV281" s="141"/>
      <c r="DW281" s="141"/>
      <c r="DX281" s="141"/>
      <c r="DY281" s="141"/>
      <c r="DZ281" s="141"/>
      <c r="EA281" s="141"/>
      <c r="EB281" s="141"/>
      <c r="EC281" s="141"/>
      <c r="ED281" s="141"/>
      <c r="EE281" s="141"/>
      <c r="EF281" s="141"/>
      <c r="EG281" s="141"/>
      <c r="EH281" s="141"/>
      <c r="EI281" s="141"/>
      <c r="EJ281" s="141"/>
      <c r="EK281" s="141"/>
      <c r="EL281" s="141"/>
      <c r="EM281" s="141"/>
      <c r="EN281" s="141"/>
      <c r="EO281" s="141"/>
      <c r="EP281" s="141"/>
      <c r="EQ281" s="141"/>
      <c r="ER281" s="141"/>
      <c r="ES281" s="141"/>
      <c r="ET281" s="141"/>
      <c r="EU281" s="141"/>
      <c r="EV281" s="141"/>
      <c r="EW281" s="141"/>
      <c r="EX281" s="141"/>
      <c r="EY281" s="141"/>
      <c r="EZ281" s="141"/>
      <c r="FA281" s="141"/>
      <c r="FB281" s="141"/>
      <c r="FC281" s="141"/>
      <c r="FD281" s="141"/>
      <c r="FE281" s="141"/>
      <c r="FF281" s="141"/>
      <c r="FG281" s="141"/>
      <c r="FH281" s="141"/>
      <c r="FI281" s="141"/>
      <c r="FJ281" s="141"/>
      <c r="FK281" s="141"/>
      <c r="FL281" s="141"/>
      <c r="FM281" s="141"/>
      <c r="FN281" s="141"/>
      <c r="FO281" s="141"/>
      <c r="FP281" s="141"/>
      <c r="FQ281" s="141"/>
      <c r="FR281" s="141"/>
      <c r="FS281" s="141"/>
      <c r="FT281" s="141"/>
      <c r="FU281" s="141"/>
      <c r="FV281" s="141"/>
      <c r="FW281" s="141"/>
      <c r="FX281" s="141"/>
      <c r="FY281" s="141"/>
      <c r="FZ281" s="141"/>
      <c r="GA281" s="141"/>
      <c r="GB281" s="141"/>
      <c r="GC281" s="141"/>
      <c r="GD281" s="141"/>
      <c r="GE281" s="141"/>
      <c r="GF281" s="141"/>
      <c r="GG281" s="141"/>
      <c r="GH281" s="141"/>
      <c r="GI281" s="141"/>
      <c r="GJ281" s="141"/>
      <c r="GK281" s="141"/>
      <c r="GL281" s="141"/>
      <c r="GM281" s="141"/>
      <c r="GN281" s="141"/>
      <c r="GO281" s="141"/>
      <c r="GP281" s="141"/>
      <c r="GQ281" s="141"/>
      <c r="GR281" s="141"/>
      <c r="GS281" s="141"/>
      <c r="GT281" s="141"/>
      <c r="GU281" s="141"/>
      <c r="GV281" s="141"/>
      <c r="GW281" s="141"/>
      <c r="GX281" s="141"/>
      <c r="GY281" s="141"/>
      <c r="GZ281" s="141"/>
      <c r="HA281" s="141"/>
      <c r="HB281" s="141"/>
      <c r="HC281" s="141"/>
      <c r="HD281" s="141"/>
      <c r="HE281" s="141"/>
      <c r="HF281" s="141"/>
      <c r="HG281" s="141"/>
      <c r="HH281" s="141"/>
      <c r="HI281" s="141"/>
      <c r="HJ281" s="141"/>
      <c r="HK281" s="141"/>
      <c r="HL281" s="141"/>
      <c r="HM281" s="141"/>
      <c r="HN281" s="141"/>
      <c r="HO281" s="141"/>
      <c r="HP281" s="141"/>
      <c r="HQ281" s="141"/>
      <c r="HR281" s="141"/>
      <c r="HS281" s="141"/>
      <c r="HT281" s="141"/>
      <c r="HU281" s="141"/>
      <c r="HV281" s="141"/>
      <c r="HW281" s="141"/>
      <c r="HX281" s="141"/>
      <c r="HY281" s="141"/>
      <c r="HZ281" s="141"/>
      <c r="IA281" s="141"/>
      <c r="IB281" s="141"/>
      <c r="IC281" s="141"/>
      <c r="ID281" s="141"/>
      <c r="IE281" s="141"/>
      <c r="IF281" s="141"/>
      <c r="IG281" s="141"/>
      <c r="IH281" s="141"/>
      <c r="II281" s="141"/>
      <c r="IJ281" s="141"/>
      <c r="IK281" s="141"/>
      <c r="IL281" s="141"/>
      <c r="IM281" s="141"/>
      <c r="IN281" s="141"/>
      <c r="IO281" s="141"/>
      <c r="IP281" s="141"/>
      <c r="IQ281" s="141"/>
      <c r="IR281" s="141"/>
      <c r="IS281" s="141"/>
      <c r="IT281" s="141"/>
      <c r="IU281" s="141"/>
      <c r="IV281" s="141"/>
      <c r="IW281" s="141"/>
    </row>
    <row r="282" customFormat="false" ht="12.75" hidden="false" customHeight="false" outlineLevel="0" collapsed="false">
      <c r="A282" s="141"/>
      <c r="B282" s="155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  <c r="BN282" s="141"/>
      <c r="BO282" s="141"/>
      <c r="BP282" s="141"/>
      <c r="BQ282" s="141"/>
      <c r="BR282" s="141"/>
      <c r="BS282" s="141"/>
      <c r="BT282" s="141"/>
      <c r="BU282" s="141"/>
      <c r="BV282" s="141"/>
      <c r="BW282" s="141"/>
      <c r="BX282" s="141"/>
      <c r="BY282" s="141"/>
      <c r="BZ282" s="141"/>
      <c r="CA282" s="141"/>
      <c r="CB282" s="141"/>
      <c r="CC282" s="141"/>
      <c r="CD282" s="141"/>
      <c r="CE282" s="141"/>
      <c r="CF282" s="141"/>
      <c r="CG282" s="141"/>
      <c r="CH282" s="141"/>
      <c r="CI282" s="141"/>
      <c r="CJ282" s="141"/>
      <c r="CK282" s="141"/>
      <c r="CL282" s="141"/>
      <c r="CM282" s="141"/>
      <c r="CN282" s="141"/>
      <c r="CO282" s="141"/>
      <c r="CP282" s="141"/>
      <c r="CQ282" s="141"/>
      <c r="CR282" s="141"/>
      <c r="CS282" s="141"/>
      <c r="CT282" s="141"/>
      <c r="CU282" s="141"/>
      <c r="CV282" s="141"/>
      <c r="CW282" s="141"/>
      <c r="CX282" s="141"/>
      <c r="CY282" s="141"/>
      <c r="CZ282" s="141"/>
      <c r="DA282" s="141"/>
      <c r="DB282" s="141"/>
      <c r="DC282" s="141"/>
      <c r="DD282" s="141"/>
      <c r="DE282" s="141"/>
      <c r="DF282" s="141"/>
      <c r="DG282" s="141"/>
      <c r="DH282" s="141"/>
      <c r="DI282" s="141"/>
      <c r="DJ282" s="141"/>
      <c r="DK282" s="141"/>
      <c r="DL282" s="141"/>
      <c r="DM282" s="141"/>
      <c r="DN282" s="141"/>
      <c r="DO282" s="141"/>
      <c r="DP282" s="141"/>
      <c r="DQ282" s="141"/>
      <c r="DR282" s="141"/>
      <c r="DS282" s="141"/>
      <c r="DT282" s="141"/>
      <c r="DU282" s="141"/>
      <c r="DV282" s="141"/>
      <c r="DW282" s="141"/>
      <c r="DX282" s="141"/>
      <c r="DY282" s="141"/>
      <c r="DZ282" s="141"/>
      <c r="EA282" s="141"/>
      <c r="EB282" s="141"/>
      <c r="EC282" s="141"/>
      <c r="ED282" s="141"/>
      <c r="EE282" s="141"/>
      <c r="EF282" s="141"/>
      <c r="EG282" s="141"/>
      <c r="EH282" s="141"/>
      <c r="EI282" s="141"/>
      <c r="EJ282" s="141"/>
      <c r="EK282" s="141"/>
      <c r="EL282" s="141"/>
      <c r="EM282" s="141"/>
      <c r="EN282" s="141"/>
      <c r="EO282" s="141"/>
      <c r="EP282" s="141"/>
      <c r="EQ282" s="141"/>
      <c r="ER282" s="141"/>
      <c r="ES282" s="141"/>
      <c r="ET282" s="141"/>
      <c r="EU282" s="141"/>
      <c r="EV282" s="141"/>
      <c r="EW282" s="141"/>
      <c r="EX282" s="141"/>
      <c r="EY282" s="141"/>
      <c r="EZ282" s="141"/>
      <c r="FA282" s="141"/>
      <c r="FB282" s="141"/>
      <c r="FC282" s="141"/>
      <c r="FD282" s="141"/>
      <c r="FE282" s="141"/>
      <c r="FF282" s="141"/>
      <c r="FG282" s="141"/>
      <c r="FH282" s="141"/>
      <c r="FI282" s="141"/>
      <c r="FJ282" s="141"/>
      <c r="FK282" s="141"/>
      <c r="FL282" s="141"/>
      <c r="FM282" s="141"/>
      <c r="FN282" s="141"/>
      <c r="FO282" s="141"/>
      <c r="FP282" s="141"/>
      <c r="FQ282" s="141"/>
      <c r="FR282" s="141"/>
      <c r="FS282" s="141"/>
      <c r="FT282" s="141"/>
      <c r="FU282" s="141"/>
      <c r="FV282" s="141"/>
      <c r="FW282" s="141"/>
      <c r="FX282" s="141"/>
      <c r="FY282" s="141"/>
      <c r="FZ282" s="141"/>
      <c r="GA282" s="141"/>
      <c r="GB282" s="141"/>
      <c r="GC282" s="141"/>
      <c r="GD282" s="141"/>
      <c r="GE282" s="141"/>
      <c r="GF282" s="141"/>
      <c r="GG282" s="141"/>
      <c r="GH282" s="141"/>
      <c r="GI282" s="141"/>
      <c r="GJ282" s="141"/>
      <c r="GK282" s="141"/>
      <c r="GL282" s="141"/>
      <c r="GM282" s="141"/>
      <c r="GN282" s="141"/>
      <c r="GO282" s="141"/>
      <c r="GP282" s="141"/>
      <c r="GQ282" s="141"/>
      <c r="GR282" s="141"/>
      <c r="GS282" s="141"/>
      <c r="GT282" s="141"/>
      <c r="GU282" s="141"/>
      <c r="GV282" s="141"/>
      <c r="GW282" s="141"/>
      <c r="GX282" s="141"/>
      <c r="GY282" s="141"/>
      <c r="GZ282" s="141"/>
      <c r="HA282" s="141"/>
      <c r="HB282" s="141"/>
      <c r="HC282" s="141"/>
      <c r="HD282" s="141"/>
      <c r="HE282" s="141"/>
      <c r="HF282" s="141"/>
      <c r="HG282" s="141"/>
      <c r="HH282" s="141"/>
      <c r="HI282" s="141"/>
      <c r="HJ282" s="141"/>
      <c r="HK282" s="141"/>
      <c r="HL282" s="141"/>
      <c r="HM282" s="141"/>
      <c r="HN282" s="141"/>
      <c r="HO282" s="141"/>
      <c r="HP282" s="141"/>
      <c r="HQ282" s="141"/>
      <c r="HR282" s="141"/>
      <c r="HS282" s="141"/>
      <c r="HT282" s="141"/>
      <c r="HU282" s="141"/>
      <c r="HV282" s="141"/>
      <c r="HW282" s="141"/>
      <c r="HX282" s="141"/>
      <c r="HY282" s="141"/>
      <c r="HZ282" s="141"/>
      <c r="IA282" s="141"/>
      <c r="IB282" s="141"/>
      <c r="IC282" s="141"/>
      <c r="ID282" s="141"/>
      <c r="IE282" s="141"/>
      <c r="IF282" s="141"/>
      <c r="IG282" s="141"/>
      <c r="IH282" s="141"/>
      <c r="II282" s="141"/>
      <c r="IJ282" s="141"/>
      <c r="IK282" s="141"/>
      <c r="IL282" s="141"/>
      <c r="IM282" s="141"/>
      <c r="IN282" s="141"/>
      <c r="IO282" s="141"/>
      <c r="IP282" s="141"/>
      <c r="IQ282" s="141"/>
      <c r="IR282" s="141"/>
      <c r="IS282" s="141"/>
      <c r="IT282" s="141"/>
      <c r="IU282" s="141"/>
      <c r="IV282" s="141"/>
      <c r="IW282" s="141"/>
    </row>
    <row r="283" customFormat="false" ht="12.75" hidden="false" customHeight="false" outlineLevel="0" collapsed="false">
      <c r="A283" s="141"/>
      <c r="B283" s="155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  <c r="BN283" s="141"/>
      <c r="BO283" s="141"/>
      <c r="BP283" s="141"/>
      <c r="BQ283" s="141"/>
      <c r="BR283" s="141"/>
      <c r="BS283" s="141"/>
      <c r="BT283" s="141"/>
      <c r="BU283" s="141"/>
      <c r="BV283" s="141"/>
      <c r="BW283" s="141"/>
      <c r="BX283" s="141"/>
      <c r="BY283" s="141"/>
      <c r="BZ283" s="141"/>
      <c r="CA283" s="141"/>
      <c r="CB283" s="141"/>
      <c r="CC283" s="141"/>
      <c r="CD283" s="141"/>
      <c r="CE283" s="141"/>
      <c r="CF283" s="141"/>
      <c r="CG283" s="141"/>
      <c r="CH283" s="141"/>
      <c r="CI283" s="141"/>
      <c r="CJ283" s="141"/>
      <c r="CK283" s="141"/>
      <c r="CL283" s="141"/>
      <c r="CM283" s="141"/>
      <c r="CN283" s="141"/>
      <c r="CO283" s="141"/>
      <c r="CP283" s="141"/>
      <c r="CQ283" s="141"/>
      <c r="CR283" s="141"/>
      <c r="CS283" s="141"/>
      <c r="CT283" s="141"/>
      <c r="CU283" s="141"/>
      <c r="CV283" s="141"/>
      <c r="CW283" s="141"/>
      <c r="CX283" s="141"/>
      <c r="CY283" s="141"/>
      <c r="CZ283" s="141"/>
      <c r="DA283" s="141"/>
      <c r="DB283" s="141"/>
      <c r="DC283" s="141"/>
      <c r="DD283" s="141"/>
      <c r="DE283" s="141"/>
      <c r="DF283" s="141"/>
      <c r="DG283" s="141"/>
      <c r="DH283" s="141"/>
      <c r="DI283" s="141"/>
      <c r="DJ283" s="141"/>
      <c r="DK283" s="141"/>
      <c r="DL283" s="141"/>
      <c r="DM283" s="141"/>
      <c r="DN283" s="141"/>
      <c r="DO283" s="141"/>
      <c r="DP283" s="141"/>
      <c r="DQ283" s="141"/>
      <c r="DR283" s="141"/>
      <c r="DS283" s="141"/>
      <c r="DT283" s="141"/>
      <c r="DU283" s="141"/>
      <c r="DV283" s="141"/>
      <c r="DW283" s="141"/>
      <c r="DX283" s="141"/>
      <c r="DY283" s="141"/>
      <c r="DZ283" s="141"/>
      <c r="EA283" s="141"/>
      <c r="EB283" s="141"/>
      <c r="EC283" s="141"/>
      <c r="ED283" s="141"/>
      <c r="EE283" s="141"/>
      <c r="EF283" s="141"/>
      <c r="EG283" s="141"/>
      <c r="EH283" s="141"/>
      <c r="EI283" s="141"/>
      <c r="EJ283" s="141"/>
      <c r="EK283" s="141"/>
      <c r="EL283" s="141"/>
      <c r="EM283" s="141"/>
      <c r="EN283" s="141"/>
      <c r="EO283" s="141"/>
      <c r="EP283" s="141"/>
      <c r="EQ283" s="141"/>
      <c r="ER283" s="141"/>
      <c r="ES283" s="141"/>
      <c r="ET283" s="141"/>
      <c r="EU283" s="141"/>
      <c r="EV283" s="141"/>
      <c r="EW283" s="141"/>
      <c r="EX283" s="141"/>
      <c r="EY283" s="141"/>
      <c r="EZ283" s="141"/>
      <c r="FA283" s="141"/>
      <c r="FB283" s="141"/>
      <c r="FC283" s="141"/>
      <c r="FD283" s="141"/>
      <c r="FE283" s="141"/>
      <c r="FF283" s="141"/>
      <c r="FG283" s="141"/>
      <c r="FH283" s="141"/>
      <c r="FI283" s="141"/>
      <c r="FJ283" s="141"/>
      <c r="FK283" s="141"/>
      <c r="FL283" s="141"/>
      <c r="FM283" s="141"/>
      <c r="FN283" s="141"/>
      <c r="FO283" s="141"/>
      <c r="FP283" s="141"/>
      <c r="FQ283" s="141"/>
      <c r="FR283" s="141"/>
      <c r="FS283" s="141"/>
      <c r="FT283" s="141"/>
      <c r="FU283" s="141"/>
      <c r="FV283" s="141"/>
      <c r="FW283" s="141"/>
      <c r="FX283" s="141"/>
      <c r="FY283" s="141"/>
      <c r="FZ283" s="141"/>
      <c r="GA283" s="141"/>
      <c r="GB283" s="141"/>
      <c r="GC283" s="141"/>
      <c r="GD283" s="141"/>
      <c r="GE283" s="141"/>
      <c r="GF283" s="141"/>
      <c r="GG283" s="141"/>
      <c r="GH283" s="141"/>
      <c r="GI283" s="141"/>
      <c r="GJ283" s="141"/>
      <c r="GK283" s="141"/>
      <c r="GL283" s="141"/>
      <c r="GM283" s="141"/>
      <c r="GN283" s="141"/>
      <c r="GO283" s="141"/>
      <c r="GP283" s="141"/>
      <c r="GQ283" s="141"/>
      <c r="GR283" s="141"/>
      <c r="GS283" s="141"/>
      <c r="GT283" s="141"/>
      <c r="GU283" s="141"/>
      <c r="GV283" s="141"/>
      <c r="GW283" s="141"/>
      <c r="GX283" s="141"/>
      <c r="GY283" s="141"/>
      <c r="GZ283" s="141"/>
      <c r="HA283" s="141"/>
      <c r="HB283" s="141"/>
      <c r="HC283" s="141"/>
      <c r="HD283" s="141"/>
      <c r="HE283" s="141"/>
      <c r="HF283" s="141"/>
      <c r="HG283" s="141"/>
      <c r="HH283" s="141"/>
      <c r="HI283" s="141"/>
      <c r="HJ283" s="141"/>
      <c r="HK283" s="141"/>
      <c r="HL283" s="141"/>
      <c r="HM283" s="141"/>
      <c r="HN283" s="141"/>
      <c r="HO283" s="141"/>
      <c r="HP283" s="141"/>
      <c r="HQ283" s="141"/>
      <c r="HR283" s="141"/>
      <c r="HS283" s="141"/>
      <c r="HT283" s="141"/>
      <c r="HU283" s="141"/>
      <c r="HV283" s="141"/>
      <c r="HW283" s="141"/>
      <c r="HX283" s="141"/>
      <c r="HY283" s="141"/>
      <c r="HZ283" s="141"/>
      <c r="IA283" s="141"/>
      <c r="IB283" s="141"/>
      <c r="IC283" s="141"/>
      <c r="ID283" s="141"/>
      <c r="IE283" s="141"/>
      <c r="IF283" s="141"/>
      <c r="IG283" s="141"/>
      <c r="IH283" s="141"/>
      <c r="II283" s="141"/>
      <c r="IJ283" s="141"/>
      <c r="IK283" s="141"/>
      <c r="IL283" s="141"/>
      <c r="IM283" s="141"/>
      <c r="IN283" s="141"/>
      <c r="IO283" s="141"/>
      <c r="IP283" s="141"/>
      <c r="IQ283" s="141"/>
      <c r="IR283" s="141"/>
      <c r="IS283" s="141"/>
      <c r="IT283" s="141"/>
      <c r="IU283" s="141"/>
      <c r="IV283" s="141"/>
      <c r="IW283" s="141"/>
    </row>
    <row r="284" customFormat="false" ht="12.75" hidden="false" customHeight="false" outlineLevel="0" collapsed="false">
      <c r="A284" s="141"/>
      <c r="B284" s="155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141"/>
      <c r="BR284" s="141"/>
      <c r="BS284" s="141"/>
      <c r="BT284" s="141"/>
      <c r="BU284" s="141"/>
      <c r="BV284" s="141"/>
      <c r="BW284" s="141"/>
      <c r="BX284" s="141"/>
      <c r="BY284" s="141"/>
      <c r="BZ284" s="141"/>
      <c r="CA284" s="141"/>
      <c r="CB284" s="141"/>
      <c r="CC284" s="141"/>
      <c r="CD284" s="141"/>
      <c r="CE284" s="141"/>
      <c r="CF284" s="141"/>
      <c r="CG284" s="141"/>
      <c r="CH284" s="141"/>
      <c r="CI284" s="141"/>
      <c r="CJ284" s="141"/>
      <c r="CK284" s="141"/>
      <c r="CL284" s="141"/>
      <c r="CM284" s="141"/>
      <c r="CN284" s="141"/>
      <c r="CO284" s="141"/>
      <c r="CP284" s="141"/>
      <c r="CQ284" s="141"/>
      <c r="CR284" s="141"/>
      <c r="CS284" s="141"/>
      <c r="CT284" s="141"/>
      <c r="CU284" s="141"/>
      <c r="CV284" s="141"/>
      <c r="CW284" s="141"/>
      <c r="CX284" s="141"/>
      <c r="CY284" s="141"/>
      <c r="CZ284" s="141"/>
      <c r="DA284" s="141"/>
      <c r="DB284" s="141"/>
      <c r="DC284" s="141"/>
      <c r="DD284" s="141"/>
      <c r="DE284" s="141"/>
      <c r="DF284" s="141"/>
      <c r="DG284" s="141"/>
      <c r="DH284" s="141"/>
      <c r="DI284" s="141"/>
      <c r="DJ284" s="141"/>
      <c r="DK284" s="141"/>
      <c r="DL284" s="141"/>
      <c r="DM284" s="141"/>
      <c r="DN284" s="141"/>
      <c r="DO284" s="141"/>
      <c r="DP284" s="141"/>
      <c r="DQ284" s="141"/>
      <c r="DR284" s="141"/>
      <c r="DS284" s="141"/>
      <c r="DT284" s="141"/>
      <c r="DU284" s="141"/>
      <c r="DV284" s="141"/>
      <c r="DW284" s="141"/>
      <c r="DX284" s="141"/>
      <c r="DY284" s="141"/>
      <c r="DZ284" s="141"/>
      <c r="EA284" s="141"/>
      <c r="EB284" s="141"/>
      <c r="EC284" s="141"/>
      <c r="ED284" s="141"/>
      <c r="EE284" s="141"/>
      <c r="EF284" s="141"/>
      <c r="EG284" s="141"/>
      <c r="EH284" s="141"/>
      <c r="EI284" s="141"/>
      <c r="EJ284" s="141"/>
      <c r="EK284" s="141"/>
      <c r="EL284" s="141"/>
      <c r="EM284" s="141"/>
      <c r="EN284" s="141"/>
      <c r="EO284" s="141"/>
      <c r="EP284" s="141"/>
      <c r="EQ284" s="141"/>
      <c r="ER284" s="141"/>
      <c r="ES284" s="141"/>
      <c r="ET284" s="141"/>
      <c r="EU284" s="141"/>
      <c r="EV284" s="141"/>
      <c r="EW284" s="141"/>
      <c r="EX284" s="141"/>
      <c r="EY284" s="141"/>
      <c r="EZ284" s="141"/>
      <c r="FA284" s="141"/>
      <c r="FB284" s="141"/>
      <c r="FC284" s="141"/>
      <c r="FD284" s="141"/>
      <c r="FE284" s="141"/>
      <c r="FF284" s="141"/>
      <c r="FG284" s="141"/>
      <c r="FH284" s="141"/>
      <c r="FI284" s="141"/>
      <c r="FJ284" s="141"/>
      <c r="FK284" s="141"/>
      <c r="FL284" s="141"/>
      <c r="FM284" s="141"/>
      <c r="FN284" s="141"/>
      <c r="FO284" s="141"/>
      <c r="FP284" s="141"/>
      <c r="FQ284" s="141"/>
      <c r="FR284" s="141"/>
      <c r="FS284" s="141"/>
      <c r="FT284" s="141"/>
      <c r="FU284" s="141"/>
      <c r="FV284" s="141"/>
      <c r="FW284" s="141"/>
      <c r="FX284" s="141"/>
      <c r="FY284" s="141"/>
      <c r="FZ284" s="141"/>
      <c r="GA284" s="141"/>
      <c r="GB284" s="141"/>
      <c r="GC284" s="141"/>
      <c r="GD284" s="141"/>
      <c r="GE284" s="141"/>
      <c r="GF284" s="141"/>
      <c r="GG284" s="141"/>
      <c r="GH284" s="141"/>
      <c r="GI284" s="141"/>
      <c r="GJ284" s="141"/>
      <c r="GK284" s="141"/>
      <c r="GL284" s="141"/>
      <c r="GM284" s="141"/>
      <c r="GN284" s="141"/>
      <c r="GO284" s="141"/>
      <c r="GP284" s="141"/>
      <c r="GQ284" s="141"/>
      <c r="GR284" s="141"/>
      <c r="GS284" s="141"/>
      <c r="GT284" s="141"/>
      <c r="GU284" s="141"/>
      <c r="GV284" s="141"/>
      <c r="GW284" s="141"/>
      <c r="GX284" s="141"/>
      <c r="GY284" s="141"/>
      <c r="GZ284" s="141"/>
      <c r="HA284" s="141"/>
      <c r="HB284" s="141"/>
      <c r="HC284" s="141"/>
      <c r="HD284" s="141"/>
      <c r="HE284" s="141"/>
      <c r="HF284" s="141"/>
      <c r="HG284" s="141"/>
      <c r="HH284" s="141"/>
      <c r="HI284" s="141"/>
      <c r="HJ284" s="141"/>
      <c r="HK284" s="141"/>
      <c r="HL284" s="141"/>
      <c r="HM284" s="141"/>
      <c r="HN284" s="141"/>
      <c r="HO284" s="141"/>
      <c r="HP284" s="141"/>
      <c r="HQ284" s="141"/>
      <c r="HR284" s="141"/>
      <c r="HS284" s="141"/>
      <c r="HT284" s="141"/>
      <c r="HU284" s="141"/>
      <c r="HV284" s="141"/>
      <c r="HW284" s="141"/>
      <c r="HX284" s="141"/>
      <c r="HY284" s="141"/>
      <c r="HZ284" s="141"/>
      <c r="IA284" s="141"/>
      <c r="IB284" s="141"/>
      <c r="IC284" s="141"/>
      <c r="ID284" s="141"/>
      <c r="IE284" s="141"/>
      <c r="IF284" s="141"/>
      <c r="IG284" s="141"/>
      <c r="IH284" s="141"/>
      <c r="II284" s="141"/>
      <c r="IJ284" s="141"/>
      <c r="IK284" s="141"/>
      <c r="IL284" s="141"/>
      <c r="IM284" s="141"/>
      <c r="IN284" s="141"/>
      <c r="IO284" s="141"/>
      <c r="IP284" s="141"/>
      <c r="IQ284" s="141"/>
      <c r="IR284" s="141"/>
      <c r="IS284" s="141"/>
      <c r="IT284" s="141"/>
      <c r="IU284" s="141"/>
      <c r="IV284" s="141"/>
      <c r="IW284" s="141"/>
    </row>
    <row r="285" customFormat="false" ht="12.75" hidden="false" customHeight="false" outlineLevel="0" collapsed="false">
      <c r="A285" s="141"/>
      <c r="B285" s="155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141"/>
      <c r="BP285" s="141"/>
      <c r="BQ285" s="141"/>
      <c r="BR285" s="141"/>
      <c r="BS285" s="141"/>
      <c r="BT285" s="141"/>
      <c r="BU285" s="141"/>
      <c r="BV285" s="141"/>
      <c r="BW285" s="141"/>
      <c r="BX285" s="141"/>
      <c r="BY285" s="141"/>
      <c r="BZ285" s="141"/>
      <c r="CA285" s="141"/>
      <c r="CB285" s="141"/>
      <c r="CC285" s="141"/>
      <c r="CD285" s="141"/>
      <c r="CE285" s="141"/>
      <c r="CF285" s="141"/>
      <c r="CG285" s="141"/>
      <c r="CH285" s="141"/>
      <c r="CI285" s="141"/>
      <c r="CJ285" s="141"/>
      <c r="CK285" s="141"/>
      <c r="CL285" s="141"/>
      <c r="CM285" s="141"/>
      <c r="CN285" s="141"/>
      <c r="CO285" s="141"/>
      <c r="CP285" s="141"/>
      <c r="CQ285" s="141"/>
      <c r="CR285" s="141"/>
      <c r="CS285" s="141"/>
      <c r="CT285" s="141"/>
      <c r="CU285" s="141"/>
      <c r="CV285" s="141"/>
      <c r="CW285" s="141"/>
      <c r="CX285" s="141"/>
      <c r="CY285" s="141"/>
      <c r="CZ285" s="141"/>
      <c r="DA285" s="141"/>
      <c r="DB285" s="141"/>
      <c r="DC285" s="141"/>
      <c r="DD285" s="141"/>
      <c r="DE285" s="141"/>
      <c r="DF285" s="141"/>
      <c r="DG285" s="141"/>
      <c r="DH285" s="141"/>
      <c r="DI285" s="141"/>
      <c r="DJ285" s="141"/>
      <c r="DK285" s="141"/>
      <c r="DL285" s="141"/>
      <c r="DM285" s="141"/>
      <c r="DN285" s="141"/>
      <c r="DO285" s="141"/>
      <c r="DP285" s="141"/>
      <c r="DQ285" s="141"/>
      <c r="DR285" s="141"/>
      <c r="DS285" s="141"/>
      <c r="DT285" s="141"/>
      <c r="DU285" s="141"/>
      <c r="DV285" s="141"/>
      <c r="DW285" s="141"/>
      <c r="DX285" s="141"/>
      <c r="DY285" s="141"/>
      <c r="DZ285" s="141"/>
      <c r="EA285" s="141"/>
      <c r="EB285" s="141"/>
      <c r="EC285" s="141"/>
      <c r="ED285" s="141"/>
      <c r="EE285" s="141"/>
      <c r="EF285" s="141"/>
      <c r="EG285" s="141"/>
      <c r="EH285" s="141"/>
      <c r="EI285" s="141"/>
      <c r="EJ285" s="141"/>
      <c r="EK285" s="141"/>
      <c r="EL285" s="141"/>
      <c r="EM285" s="141"/>
      <c r="EN285" s="141"/>
      <c r="EO285" s="141"/>
      <c r="EP285" s="141"/>
      <c r="EQ285" s="141"/>
      <c r="ER285" s="141"/>
      <c r="ES285" s="141"/>
      <c r="ET285" s="141"/>
      <c r="EU285" s="141"/>
      <c r="EV285" s="141"/>
      <c r="EW285" s="141"/>
      <c r="EX285" s="141"/>
      <c r="EY285" s="141"/>
      <c r="EZ285" s="141"/>
      <c r="FA285" s="141"/>
      <c r="FB285" s="141"/>
      <c r="FC285" s="141"/>
      <c r="FD285" s="141"/>
      <c r="FE285" s="141"/>
      <c r="FF285" s="141"/>
      <c r="FG285" s="141"/>
      <c r="FH285" s="141"/>
      <c r="FI285" s="141"/>
      <c r="FJ285" s="141"/>
      <c r="FK285" s="141"/>
      <c r="FL285" s="141"/>
      <c r="FM285" s="141"/>
      <c r="FN285" s="141"/>
      <c r="FO285" s="141"/>
      <c r="FP285" s="141"/>
      <c r="FQ285" s="141"/>
      <c r="FR285" s="141"/>
      <c r="FS285" s="141"/>
      <c r="FT285" s="141"/>
      <c r="FU285" s="141"/>
      <c r="FV285" s="141"/>
      <c r="FW285" s="141"/>
      <c r="FX285" s="141"/>
      <c r="FY285" s="141"/>
      <c r="FZ285" s="141"/>
      <c r="GA285" s="141"/>
      <c r="GB285" s="141"/>
      <c r="GC285" s="141"/>
      <c r="GD285" s="141"/>
      <c r="GE285" s="141"/>
      <c r="GF285" s="141"/>
      <c r="GG285" s="141"/>
      <c r="GH285" s="141"/>
      <c r="GI285" s="141"/>
      <c r="GJ285" s="141"/>
      <c r="GK285" s="141"/>
      <c r="GL285" s="141"/>
      <c r="GM285" s="141"/>
      <c r="GN285" s="141"/>
      <c r="GO285" s="141"/>
      <c r="GP285" s="141"/>
      <c r="GQ285" s="141"/>
      <c r="GR285" s="141"/>
      <c r="GS285" s="141"/>
      <c r="GT285" s="141"/>
      <c r="GU285" s="141"/>
      <c r="GV285" s="141"/>
      <c r="GW285" s="141"/>
      <c r="GX285" s="141"/>
      <c r="GY285" s="141"/>
      <c r="GZ285" s="141"/>
      <c r="HA285" s="141"/>
      <c r="HB285" s="141"/>
      <c r="HC285" s="141"/>
      <c r="HD285" s="141"/>
      <c r="HE285" s="141"/>
      <c r="HF285" s="141"/>
      <c r="HG285" s="141"/>
      <c r="HH285" s="141"/>
      <c r="HI285" s="141"/>
      <c r="HJ285" s="141"/>
      <c r="HK285" s="141"/>
      <c r="HL285" s="141"/>
      <c r="HM285" s="141"/>
      <c r="HN285" s="141"/>
      <c r="HO285" s="141"/>
      <c r="HP285" s="141"/>
      <c r="HQ285" s="141"/>
      <c r="HR285" s="141"/>
      <c r="HS285" s="141"/>
      <c r="HT285" s="141"/>
      <c r="HU285" s="141"/>
      <c r="HV285" s="141"/>
      <c r="HW285" s="141"/>
      <c r="HX285" s="141"/>
      <c r="HY285" s="141"/>
      <c r="HZ285" s="141"/>
      <c r="IA285" s="141"/>
      <c r="IB285" s="141"/>
      <c r="IC285" s="141"/>
      <c r="ID285" s="141"/>
      <c r="IE285" s="141"/>
      <c r="IF285" s="141"/>
      <c r="IG285" s="141"/>
      <c r="IH285" s="141"/>
      <c r="II285" s="141"/>
      <c r="IJ285" s="141"/>
      <c r="IK285" s="141"/>
      <c r="IL285" s="141"/>
      <c r="IM285" s="141"/>
      <c r="IN285" s="141"/>
      <c r="IO285" s="141"/>
      <c r="IP285" s="141"/>
      <c r="IQ285" s="141"/>
      <c r="IR285" s="141"/>
      <c r="IS285" s="141"/>
      <c r="IT285" s="141"/>
      <c r="IU285" s="141"/>
      <c r="IV285" s="141"/>
      <c r="IW285" s="141"/>
    </row>
    <row r="286" customFormat="false" ht="12.75" hidden="false" customHeight="false" outlineLevel="0" collapsed="false">
      <c r="A286" s="141"/>
      <c r="B286" s="155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141"/>
      <c r="BP286" s="141"/>
      <c r="BQ286" s="141"/>
      <c r="BR286" s="141"/>
      <c r="BS286" s="141"/>
      <c r="BT286" s="141"/>
      <c r="BU286" s="141"/>
      <c r="BV286" s="141"/>
      <c r="BW286" s="141"/>
      <c r="BX286" s="141"/>
      <c r="BY286" s="141"/>
      <c r="BZ286" s="141"/>
      <c r="CA286" s="141"/>
      <c r="CB286" s="141"/>
      <c r="CC286" s="141"/>
      <c r="CD286" s="141"/>
      <c r="CE286" s="141"/>
      <c r="CF286" s="141"/>
      <c r="CG286" s="141"/>
      <c r="CH286" s="141"/>
      <c r="CI286" s="141"/>
      <c r="CJ286" s="141"/>
      <c r="CK286" s="141"/>
      <c r="CL286" s="141"/>
      <c r="CM286" s="141"/>
      <c r="CN286" s="141"/>
      <c r="CO286" s="141"/>
      <c r="CP286" s="141"/>
      <c r="CQ286" s="141"/>
      <c r="CR286" s="141"/>
      <c r="CS286" s="141"/>
      <c r="CT286" s="141"/>
      <c r="CU286" s="141"/>
      <c r="CV286" s="141"/>
      <c r="CW286" s="141"/>
      <c r="CX286" s="141"/>
      <c r="CY286" s="141"/>
      <c r="CZ286" s="141"/>
      <c r="DA286" s="141"/>
      <c r="DB286" s="141"/>
      <c r="DC286" s="141"/>
      <c r="DD286" s="141"/>
      <c r="DE286" s="141"/>
      <c r="DF286" s="141"/>
      <c r="DG286" s="141"/>
      <c r="DH286" s="141"/>
      <c r="DI286" s="141"/>
      <c r="DJ286" s="141"/>
      <c r="DK286" s="141"/>
      <c r="DL286" s="141"/>
      <c r="DM286" s="141"/>
      <c r="DN286" s="141"/>
      <c r="DO286" s="141"/>
      <c r="DP286" s="141"/>
      <c r="DQ286" s="141"/>
      <c r="DR286" s="141"/>
      <c r="DS286" s="141"/>
      <c r="DT286" s="141"/>
      <c r="DU286" s="141"/>
      <c r="DV286" s="141"/>
      <c r="DW286" s="141"/>
      <c r="DX286" s="141"/>
      <c r="DY286" s="141"/>
      <c r="DZ286" s="141"/>
      <c r="EA286" s="141"/>
      <c r="EB286" s="141"/>
      <c r="EC286" s="141"/>
      <c r="ED286" s="141"/>
      <c r="EE286" s="141"/>
      <c r="EF286" s="141"/>
      <c r="EG286" s="141"/>
      <c r="EH286" s="141"/>
      <c r="EI286" s="141"/>
      <c r="EJ286" s="141"/>
      <c r="EK286" s="141"/>
      <c r="EL286" s="141"/>
      <c r="EM286" s="141"/>
      <c r="EN286" s="141"/>
      <c r="EO286" s="141"/>
      <c r="EP286" s="141"/>
      <c r="EQ286" s="141"/>
      <c r="ER286" s="141"/>
      <c r="ES286" s="141"/>
      <c r="ET286" s="141"/>
      <c r="EU286" s="141"/>
      <c r="EV286" s="141"/>
      <c r="EW286" s="141"/>
      <c r="EX286" s="141"/>
      <c r="EY286" s="141"/>
      <c r="EZ286" s="141"/>
      <c r="FA286" s="141"/>
      <c r="FB286" s="141"/>
      <c r="FC286" s="141"/>
      <c r="FD286" s="141"/>
      <c r="FE286" s="141"/>
      <c r="FF286" s="141"/>
      <c r="FG286" s="141"/>
      <c r="FH286" s="141"/>
      <c r="FI286" s="141"/>
      <c r="FJ286" s="141"/>
      <c r="FK286" s="141"/>
      <c r="FL286" s="141"/>
      <c r="FM286" s="141"/>
      <c r="FN286" s="141"/>
      <c r="FO286" s="141"/>
      <c r="FP286" s="141"/>
      <c r="FQ286" s="141"/>
      <c r="FR286" s="141"/>
      <c r="FS286" s="141"/>
      <c r="FT286" s="141"/>
      <c r="FU286" s="141"/>
      <c r="FV286" s="141"/>
      <c r="FW286" s="141"/>
      <c r="FX286" s="141"/>
      <c r="FY286" s="141"/>
      <c r="FZ286" s="141"/>
      <c r="GA286" s="141"/>
      <c r="GB286" s="141"/>
      <c r="GC286" s="141"/>
      <c r="GD286" s="141"/>
      <c r="GE286" s="141"/>
      <c r="GF286" s="141"/>
      <c r="GG286" s="141"/>
      <c r="GH286" s="141"/>
      <c r="GI286" s="141"/>
      <c r="GJ286" s="141"/>
      <c r="GK286" s="141"/>
      <c r="GL286" s="141"/>
      <c r="GM286" s="141"/>
      <c r="GN286" s="141"/>
      <c r="GO286" s="141"/>
      <c r="GP286" s="141"/>
      <c r="GQ286" s="141"/>
      <c r="GR286" s="141"/>
      <c r="GS286" s="141"/>
      <c r="GT286" s="141"/>
      <c r="GU286" s="141"/>
      <c r="GV286" s="141"/>
      <c r="GW286" s="141"/>
      <c r="GX286" s="141"/>
      <c r="GY286" s="141"/>
      <c r="GZ286" s="141"/>
      <c r="HA286" s="141"/>
      <c r="HB286" s="141"/>
      <c r="HC286" s="141"/>
      <c r="HD286" s="141"/>
      <c r="HE286" s="141"/>
      <c r="HF286" s="141"/>
      <c r="HG286" s="141"/>
      <c r="HH286" s="141"/>
      <c r="HI286" s="141"/>
      <c r="HJ286" s="141"/>
      <c r="HK286" s="141"/>
      <c r="HL286" s="141"/>
      <c r="HM286" s="141"/>
      <c r="HN286" s="141"/>
      <c r="HO286" s="141"/>
      <c r="HP286" s="141"/>
      <c r="HQ286" s="141"/>
      <c r="HR286" s="141"/>
      <c r="HS286" s="141"/>
      <c r="HT286" s="141"/>
      <c r="HU286" s="141"/>
      <c r="HV286" s="141"/>
      <c r="HW286" s="141"/>
      <c r="HX286" s="141"/>
      <c r="HY286" s="141"/>
      <c r="HZ286" s="141"/>
      <c r="IA286" s="141"/>
      <c r="IB286" s="141"/>
      <c r="IC286" s="141"/>
      <c r="ID286" s="141"/>
      <c r="IE286" s="141"/>
      <c r="IF286" s="141"/>
      <c r="IG286" s="141"/>
      <c r="IH286" s="141"/>
      <c r="II286" s="141"/>
      <c r="IJ286" s="141"/>
      <c r="IK286" s="141"/>
      <c r="IL286" s="141"/>
      <c r="IM286" s="141"/>
      <c r="IN286" s="141"/>
      <c r="IO286" s="141"/>
      <c r="IP286" s="141"/>
      <c r="IQ286" s="141"/>
      <c r="IR286" s="141"/>
      <c r="IS286" s="141"/>
      <c r="IT286" s="141"/>
      <c r="IU286" s="141"/>
      <c r="IV286" s="141"/>
      <c r="IW286" s="141"/>
    </row>
    <row r="287" customFormat="false" ht="12.75" hidden="false" customHeight="false" outlineLevel="0" collapsed="false">
      <c r="A287" s="141"/>
      <c r="B287" s="155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141"/>
      <c r="BP287" s="141"/>
      <c r="BQ287" s="141"/>
      <c r="BR287" s="141"/>
      <c r="BS287" s="141"/>
      <c r="BT287" s="141"/>
      <c r="BU287" s="141"/>
      <c r="BV287" s="141"/>
      <c r="BW287" s="141"/>
      <c r="BX287" s="141"/>
      <c r="BY287" s="141"/>
      <c r="BZ287" s="141"/>
      <c r="CA287" s="141"/>
      <c r="CB287" s="141"/>
      <c r="CC287" s="141"/>
      <c r="CD287" s="141"/>
      <c r="CE287" s="141"/>
      <c r="CF287" s="141"/>
      <c r="CG287" s="141"/>
      <c r="CH287" s="141"/>
      <c r="CI287" s="141"/>
      <c r="CJ287" s="141"/>
      <c r="CK287" s="141"/>
      <c r="CL287" s="141"/>
      <c r="CM287" s="141"/>
      <c r="CN287" s="141"/>
      <c r="CO287" s="141"/>
      <c r="CP287" s="141"/>
      <c r="CQ287" s="141"/>
      <c r="CR287" s="141"/>
      <c r="CS287" s="141"/>
      <c r="CT287" s="141"/>
      <c r="CU287" s="141"/>
      <c r="CV287" s="141"/>
      <c r="CW287" s="141"/>
      <c r="CX287" s="141"/>
      <c r="CY287" s="141"/>
      <c r="CZ287" s="141"/>
      <c r="DA287" s="141"/>
      <c r="DB287" s="141"/>
      <c r="DC287" s="141"/>
      <c r="DD287" s="141"/>
      <c r="DE287" s="141"/>
      <c r="DF287" s="141"/>
      <c r="DG287" s="141"/>
      <c r="DH287" s="141"/>
      <c r="DI287" s="141"/>
      <c r="DJ287" s="141"/>
      <c r="DK287" s="141"/>
      <c r="DL287" s="141"/>
      <c r="DM287" s="141"/>
      <c r="DN287" s="141"/>
      <c r="DO287" s="141"/>
      <c r="DP287" s="141"/>
      <c r="DQ287" s="141"/>
      <c r="DR287" s="141"/>
      <c r="DS287" s="141"/>
      <c r="DT287" s="141"/>
      <c r="DU287" s="141"/>
      <c r="DV287" s="141"/>
      <c r="DW287" s="141"/>
      <c r="DX287" s="141"/>
      <c r="DY287" s="141"/>
      <c r="DZ287" s="141"/>
      <c r="EA287" s="141"/>
      <c r="EB287" s="141"/>
      <c r="EC287" s="141"/>
      <c r="ED287" s="141"/>
      <c r="EE287" s="141"/>
      <c r="EF287" s="141"/>
      <c r="EG287" s="141"/>
      <c r="EH287" s="141"/>
      <c r="EI287" s="141"/>
      <c r="EJ287" s="141"/>
      <c r="EK287" s="141"/>
      <c r="EL287" s="141"/>
      <c r="EM287" s="141"/>
      <c r="EN287" s="141"/>
      <c r="EO287" s="141"/>
      <c r="EP287" s="141"/>
      <c r="EQ287" s="141"/>
      <c r="ER287" s="141"/>
      <c r="ES287" s="141"/>
      <c r="ET287" s="141"/>
      <c r="EU287" s="141"/>
      <c r="EV287" s="141"/>
      <c r="EW287" s="141"/>
      <c r="EX287" s="141"/>
      <c r="EY287" s="141"/>
      <c r="EZ287" s="141"/>
      <c r="FA287" s="141"/>
      <c r="FB287" s="141"/>
      <c r="FC287" s="141"/>
      <c r="FD287" s="141"/>
      <c r="FE287" s="141"/>
      <c r="FF287" s="141"/>
      <c r="FG287" s="141"/>
      <c r="FH287" s="141"/>
      <c r="FI287" s="141"/>
      <c r="FJ287" s="141"/>
      <c r="FK287" s="141"/>
      <c r="FL287" s="141"/>
      <c r="FM287" s="141"/>
      <c r="FN287" s="141"/>
      <c r="FO287" s="141"/>
      <c r="FP287" s="141"/>
      <c r="FQ287" s="141"/>
      <c r="FR287" s="141"/>
      <c r="FS287" s="141"/>
      <c r="FT287" s="141"/>
      <c r="FU287" s="141"/>
      <c r="FV287" s="141"/>
      <c r="FW287" s="141"/>
      <c r="FX287" s="141"/>
      <c r="FY287" s="141"/>
      <c r="FZ287" s="141"/>
      <c r="GA287" s="141"/>
      <c r="GB287" s="141"/>
      <c r="GC287" s="141"/>
      <c r="GD287" s="141"/>
      <c r="GE287" s="141"/>
      <c r="GF287" s="141"/>
      <c r="GG287" s="141"/>
      <c r="GH287" s="141"/>
      <c r="GI287" s="141"/>
      <c r="GJ287" s="141"/>
      <c r="GK287" s="141"/>
      <c r="GL287" s="141"/>
      <c r="GM287" s="141"/>
      <c r="GN287" s="141"/>
      <c r="GO287" s="141"/>
      <c r="GP287" s="141"/>
      <c r="GQ287" s="141"/>
      <c r="GR287" s="141"/>
      <c r="GS287" s="141"/>
      <c r="GT287" s="141"/>
      <c r="GU287" s="141"/>
      <c r="GV287" s="141"/>
      <c r="GW287" s="141"/>
      <c r="GX287" s="141"/>
      <c r="GY287" s="141"/>
      <c r="GZ287" s="141"/>
      <c r="HA287" s="141"/>
      <c r="HB287" s="141"/>
      <c r="HC287" s="141"/>
      <c r="HD287" s="141"/>
      <c r="HE287" s="141"/>
      <c r="HF287" s="141"/>
      <c r="HG287" s="141"/>
      <c r="HH287" s="141"/>
      <c r="HI287" s="141"/>
      <c r="HJ287" s="141"/>
      <c r="HK287" s="141"/>
      <c r="HL287" s="141"/>
      <c r="HM287" s="141"/>
      <c r="HN287" s="141"/>
      <c r="HO287" s="141"/>
      <c r="HP287" s="141"/>
      <c r="HQ287" s="141"/>
      <c r="HR287" s="141"/>
      <c r="HS287" s="141"/>
      <c r="HT287" s="141"/>
      <c r="HU287" s="141"/>
      <c r="HV287" s="141"/>
      <c r="HW287" s="141"/>
      <c r="HX287" s="141"/>
      <c r="HY287" s="141"/>
      <c r="HZ287" s="141"/>
      <c r="IA287" s="141"/>
      <c r="IB287" s="141"/>
      <c r="IC287" s="141"/>
      <c r="ID287" s="141"/>
      <c r="IE287" s="141"/>
      <c r="IF287" s="141"/>
      <c r="IG287" s="141"/>
      <c r="IH287" s="141"/>
      <c r="II287" s="141"/>
      <c r="IJ287" s="141"/>
      <c r="IK287" s="141"/>
      <c r="IL287" s="141"/>
      <c r="IM287" s="141"/>
      <c r="IN287" s="141"/>
      <c r="IO287" s="141"/>
      <c r="IP287" s="141"/>
      <c r="IQ287" s="141"/>
      <c r="IR287" s="141"/>
      <c r="IS287" s="141"/>
      <c r="IT287" s="141"/>
      <c r="IU287" s="141"/>
      <c r="IV287" s="141"/>
      <c r="IW287" s="141"/>
    </row>
    <row r="288" customFormat="false" ht="12.75" hidden="false" customHeight="false" outlineLevel="0" collapsed="false">
      <c r="A288" s="141"/>
      <c r="B288" s="155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141"/>
      <c r="BR288" s="141"/>
      <c r="BS288" s="141"/>
      <c r="BT288" s="141"/>
      <c r="BU288" s="141"/>
      <c r="BV288" s="141"/>
      <c r="BW288" s="141"/>
      <c r="BX288" s="141"/>
      <c r="BY288" s="141"/>
      <c r="BZ288" s="141"/>
      <c r="CA288" s="141"/>
      <c r="CB288" s="141"/>
      <c r="CC288" s="141"/>
      <c r="CD288" s="141"/>
      <c r="CE288" s="141"/>
      <c r="CF288" s="141"/>
      <c r="CG288" s="141"/>
      <c r="CH288" s="141"/>
      <c r="CI288" s="141"/>
      <c r="CJ288" s="141"/>
      <c r="CK288" s="141"/>
      <c r="CL288" s="141"/>
      <c r="CM288" s="141"/>
      <c r="CN288" s="141"/>
      <c r="CO288" s="141"/>
      <c r="CP288" s="141"/>
      <c r="CQ288" s="141"/>
      <c r="CR288" s="141"/>
      <c r="CS288" s="141"/>
      <c r="CT288" s="141"/>
      <c r="CU288" s="141"/>
      <c r="CV288" s="141"/>
      <c r="CW288" s="141"/>
      <c r="CX288" s="141"/>
      <c r="CY288" s="141"/>
      <c r="CZ288" s="141"/>
      <c r="DA288" s="141"/>
      <c r="DB288" s="141"/>
      <c r="DC288" s="141"/>
      <c r="DD288" s="141"/>
      <c r="DE288" s="141"/>
      <c r="DF288" s="141"/>
      <c r="DG288" s="141"/>
      <c r="DH288" s="141"/>
      <c r="DI288" s="141"/>
      <c r="DJ288" s="141"/>
      <c r="DK288" s="141"/>
      <c r="DL288" s="141"/>
      <c r="DM288" s="141"/>
      <c r="DN288" s="141"/>
      <c r="DO288" s="141"/>
      <c r="DP288" s="141"/>
      <c r="DQ288" s="141"/>
      <c r="DR288" s="141"/>
      <c r="DS288" s="141"/>
      <c r="DT288" s="141"/>
      <c r="DU288" s="141"/>
      <c r="DV288" s="141"/>
      <c r="DW288" s="141"/>
      <c r="DX288" s="141"/>
      <c r="DY288" s="141"/>
      <c r="DZ288" s="141"/>
      <c r="EA288" s="141"/>
      <c r="EB288" s="141"/>
      <c r="EC288" s="141"/>
      <c r="ED288" s="141"/>
      <c r="EE288" s="141"/>
      <c r="EF288" s="141"/>
      <c r="EG288" s="141"/>
      <c r="EH288" s="141"/>
      <c r="EI288" s="141"/>
      <c r="EJ288" s="141"/>
      <c r="EK288" s="141"/>
      <c r="EL288" s="141"/>
      <c r="EM288" s="141"/>
      <c r="EN288" s="141"/>
      <c r="EO288" s="141"/>
      <c r="EP288" s="141"/>
      <c r="EQ288" s="141"/>
      <c r="ER288" s="141"/>
      <c r="ES288" s="141"/>
      <c r="ET288" s="141"/>
      <c r="EU288" s="141"/>
      <c r="EV288" s="141"/>
      <c r="EW288" s="141"/>
      <c r="EX288" s="141"/>
      <c r="EY288" s="141"/>
      <c r="EZ288" s="141"/>
      <c r="FA288" s="141"/>
      <c r="FB288" s="141"/>
      <c r="FC288" s="141"/>
      <c r="FD288" s="141"/>
      <c r="FE288" s="141"/>
      <c r="FF288" s="141"/>
      <c r="FG288" s="141"/>
      <c r="FH288" s="141"/>
      <c r="FI288" s="141"/>
      <c r="FJ288" s="141"/>
      <c r="FK288" s="141"/>
      <c r="FL288" s="141"/>
      <c r="FM288" s="141"/>
      <c r="FN288" s="141"/>
      <c r="FO288" s="141"/>
      <c r="FP288" s="141"/>
      <c r="FQ288" s="141"/>
      <c r="FR288" s="141"/>
      <c r="FS288" s="141"/>
      <c r="FT288" s="141"/>
      <c r="FU288" s="141"/>
      <c r="FV288" s="141"/>
      <c r="FW288" s="141"/>
      <c r="FX288" s="141"/>
      <c r="FY288" s="141"/>
      <c r="FZ288" s="141"/>
      <c r="GA288" s="141"/>
      <c r="GB288" s="141"/>
      <c r="GC288" s="141"/>
      <c r="GD288" s="141"/>
      <c r="GE288" s="141"/>
      <c r="GF288" s="141"/>
      <c r="GG288" s="141"/>
      <c r="GH288" s="141"/>
      <c r="GI288" s="141"/>
      <c r="GJ288" s="141"/>
      <c r="GK288" s="141"/>
      <c r="GL288" s="141"/>
      <c r="GM288" s="141"/>
      <c r="GN288" s="141"/>
      <c r="GO288" s="141"/>
      <c r="GP288" s="141"/>
      <c r="GQ288" s="141"/>
      <c r="GR288" s="141"/>
      <c r="GS288" s="141"/>
      <c r="GT288" s="141"/>
      <c r="GU288" s="141"/>
      <c r="GV288" s="141"/>
      <c r="GW288" s="141"/>
      <c r="GX288" s="141"/>
      <c r="GY288" s="141"/>
      <c r="GZ288" s="141"/>
      <c r="HA288" s="141"/>
      <c r="HB288" s="141"/>
      <c r="HC288" s="141"/>
      <c r="HD288" s="141"/>
      <c r="HE288" s="141"/>
      <c r="HF288" s="141"/>
      <c r="HG288" s="141"/>
      <c r="HH288" s="141"/>
      <c r="HI288" s="141"/>
      <c r="HJ288" s="141"/>
      <c r="HK288" s="141"/>
      <c r="HL288" s="141"/>
      <c r="HM288" s="141"/>
      <c r="HN288" s="141"/>
      <c r="HO288" s="141"/>
      <c r="HP288" s="141"/>
      <c r="HQ288" s="141"/>
      <c r="HR288" s="141"/>
      <c r="HS288" s="141"/>
      <c r="HT288" s="141"/>
      <c r="HU288" s="141"/>
      <c r="HV288" s="141"/>
      <c r="HW288" s="141"/>
      <c r="HX288" s="141"/>
      <c r="HY288" s="141"/>
      <c r="HZ288" s="141"/>
      <c r="IA288" s="141"/>
      <c r="IB288" s="141"/>
      <c r="IC288" s="141"/>
      <c r="ID288" s="141"/>
      <c r="IE288" s="141"/>
      <c r="IF288" s="141"/>
      <c r="IG288" s="141"/>
      <c r="IH288" s="141"/>
      <c r="II288" s="141"/>
      <c r="IJ288" s="141"/>
      <c r="IK288" s="141"/>
      <c r="IL288" s="141"/>
      <c r="IM288" s="141"/>
      <c r="IN288" s="141"/>
      <c r="IO288" s="141"/>
      <c r="IP288" s="141"/>
      <c r="IQ288" s="141"/>
      <c r="IR288" s="141"/>
      <c r="IS288" s="141"/>
      <c r="IT288" s="141"/>
      <c r="IU288" s="141"/>
      <c r="IV288" s="141"/>
      <c r="IW288" s="141"/>
    </row>
    <row r="289" customFormat="false" ht="12.75" hidden="false" customHeight="false" outlineLevel="0" collapsed="false">
      <c r="A289" s="141"/>
      <c r="B289" s="155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141"/>
      <c r="BP289" s="141"/>
      <c r="BQ289" s="141"/>
      <c r="BR289" s="141"/>
      <c r="BS289" s="141"/>
      <c r="BT289" s="141"/>
      <c r="BU289" s="141"/>
      <c r="BV289" s="141"/>
      <c r="BW289" s="141"/>
      <c r="BX289" s="141"/>
      <c r="BY289" s="141"/>
      <c r="BZ289" s="141"/>
      <c r="CA289" s="141"/>
      <c r="CB289" s="141"/>
      <c r="CC289" s="141"/>
      <c r="CD289" s="141"/>
      <c r="CE289" s="141"/>
      <c r="CF289" s="141"/>
      <c r="CG289" s="141"/>
      <c r="CH289" s="141"/>
      <c r="CI289" s="141"/>
      <c r="CJ289" s="141"/>
      <c r="CK289" s="141"/>
      <c r="CL289" s="141"/>
      <c r="CM289" s="141"/>
      <c r="CN289" s="141"/>
      <c r="CO289" s="141"/>
      <c r="CP289" s="141"/>
      <c r="CQ289" s="141"/>
      <c r="CR289" s="141"/>
      <c r="CS289" s="141"/>
      <c r="CT289" s="141"/>
      <c r="CU289" s="141"/>
      <c r="CV289" s="141"/>
      <c r="CW289" s="141"/>
      <c r="CX289" s="141"/>
      <c r="CY289" s="141"/>
      <c r="CZ289" s="141"/>
      <c r="DA289" s="141"/>
      <c r="DB289" s="141"/>
      <c r="DC289" s="141"/>
      <c r="DD289" s="141"/>
      <c r="DE289" s="141"/>
      <c r="DF289" s="141"/>
      <c r="DG289" s="141"/>
      <c r="DH289" s="141"/>
      <c r="DI289" s="141"/>
      <c r="DJ289" s="141"/>
      <c r="DK289" s="141"/>
      <c r="DL289" s="141"/>
      <c r="DM289" s="141"/>
      <c r="DN289" s="141"/>
      <c r="DO289" s="141"/>
      <c r="DP289" s="141"/>
      <c r="DQ289" s="141"/>
      <c r="DR289" s="141"/>
      <c r="DS289" s="141"/>
      <c r="DT289" s="141"/>
      <c r="DU289" s="141"/>
      <c r="DV289" s="141"/>
      <c r="DW289" s="141"/>
      <c r="DX289" s="141"/>
      <c r="DY289" s="141"/>
      <c r="DZ289" s="141"/>
      <c r="EA289" s="141"/>
      <c r="EB289" s="141"/>
      <c r="EC289" s="141"/>
      <c r="ED289" s="141"/>
      <c r="EE289" s="141"/>
      <c r="EF289" s="141"/>
      <c r="EG289" s="141"/>
      <c r="EH289" s="141"/>
      <c r="EI289" s="141"/>
      <c r="EJ289" s="141"/>
      <c r="EK289" s="141"/>
      <c r="EL289" s="141"/>
      <c r="EM289" s="141"/>
      <c r="EN289" s="141"/>
      <c r="EO289" s="141"/>
      <c r="EP289" s="141"/>
      <c r="EQ289" s="141"/>
      <c r="ER289" s="141"/>
      <c r="ES289" s="141"/>
      <c r="ET289" s="141"/>
      <c r="EU289" s="141"/>
      <c r="EV289" s="141"/>
      <c r="EW289" s="141"/>
      <c r="EX289" s="141"/>
      <c r="EY289" s="141"/>
      <c r="EZ289" s="141"/>
      <c r="FA289" s="141"/>
      <c r="FB289" s="141"/>
      <c r="FC289" s="141"/>
      <c r="FD289" s="141"/>
      <c r="FE289" s="141"/>
      <c r="FF289" s="141"/>
      <c r="FG289" s="141"/>
      <c r="FH289" s="141"/>
      <c r="FI289" s="141"/>
      <c r="FJ289" s="141"/>
      <c r="FK289" s="141"/>
      <c r="FL289" s="141"/>
      <c r="FM289" s="141"/>
      <c r="FN289" s="141"/>
      <c r="FO289" s="141"/>
      <c r="FP289" s="141"/>
      <c r="FQ289" s="141"/>
      <c r="FR289" s="141"/>
      <c r="FS289" s="141"/>
      <c r="FT289" s="141"/>
      <c r="FU289" s="141"/>
      <c r="FV289" s="141"/>
      <c r="FW289" s="141"/>
      <c r="FX289" s="141"/>
      <c r="FY289" s="141"/>
      <c r="FZ289" s="141"/>
      <c r="GA289" s="141"/>
      <c r="GB289" s="141"/>
      <c r="GC289" s="141"/>
      <c r="GD289" s="141"/>
      <c r="GE289" s="141"/>
      <c r="GF289" s="141"/>
      <c r="GG289" s="141"/>
      <c r="GH289" s="141"/>
      <c r="GI289" s="141"/>
      <c r="GJ289" s="141"/>
      <c r="GK289" s="141"/>
      <c r="GL289" s="141"/>
      <c r="GM289" s="141"/>
      <c r="GN289" s="141"/>
      <c r="GO289" s="141"/>
      <c r="GP289" s="141"/>
      <c r="GQ289" s="141"/>
      <c r="GR289" s="141"/>
      <c r="GS289" s="141"/>
      <c r="GT289" s="141"/>
      <c r="GU289" s="141"/>
      <c r="GV289" s="141"/>
      <c r="GW289" s="141"/>
      <c r="GX289" s="141"/>
      <c r="GY289" s="141"/>
      <c r="GZ289" s="141"/>
      <c r="HA289" s="141"/>
      <c r="HB289" s="141"/>
      <c r="HC289" s="141"/>
      <c r="HD289" s="141"/>
      <c r="HE289" s="141"/>
      <c r="HF289" s="141"/>
      <c r="HG289" s="141"/>
      <c r="HH289" s="141"/>
      <c r="HI289" s="141"/>
      <c r="HJ289" s="141"/>
      <c r="HK289" s="141"/>
      <c r="HL289" s="141"/>
      <c r="HM289" s="141"/>
      <c r="HN289" s="141"/>
      <c r="HO289" s="141"/>
      <c r="HP289" s="141"/>
      <c r="HQ289" s="141"/>
      <c r="HR289" s="141"/>
      <c r="HS289" s="141"/>
      <c r="HT289" s="141"/>
      <c r="HU289" s="141"/>
      <c r="HV289" s="141"/>
      <c r="HW289" s="141"/>
      <c r="HX289" s="141"/>
      <c r="HY289" s="141"/>
      <c r="HZ289" s="141"/>
      <c r="IA289" s="141"/>
      <c r="IB289" s="141"/>
      <c r="IC289" s="141"/>
      <c r="ID289" s="141"/>
      <c r="IE289" s="141"/>
      <c r="IF289" s="141"/>
      <c r="IG289" s="141"/>
      <c r="IH289" s="141"/>
      <c r="II289" s="141"/>
      <c r="IJ289" s="141"/>
      <c r="IK289" s="141"/>
      <c r="IL289" s="141"/>
      <c r="IM289" s="141"/>
      <c r="IN289" s="141"/>
      <c r="IO289" s="141"/>
      <c r="IP289" s="141"/>
      <c r="IQ289" s="141"/>
      <c r="IR289" s="141"/>
      <c r="IS289" s="141"/>
      <c r="IT289" s="141"/>
      <c r="IU289" s="141"/>
      <c r="IV289" s="141"/>
      <c r="IW289" s="141"/>
    </row>
    <row r="290" customFormat="false" ht="12.75" hidden="false" customHeight="false" outlineLevel="0" collapsed="false">
      <c r="A290" s="141"/>
      <c r="B290" s="155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141"/>
      <c r="BR290" s="141"/>
      <c r="BS290" s="141"/>
      <c r="BT290" s="141"/>
      <c r="BU290" s="141"/>
      <c r="BV290" s="141"/>
      <c r="BW290" s="141"/>
      <c r="BX290" s="141"/>
      <c r="BY290" s="141"/>
      <c r="BZ290" s="141"/>
      <c r="CA290" s="141"/>
      <c r="CB290" s="141"/>
      <c r="CC290" s="141"/>
      <c r="CD290" s="141"/>
      <c r="CE290" s="141"/>
      <c r="CF290" s="141"/>
      <c r="CG290" s="141"/>
      <c r="CH290" s="141"/>
      <c r="CI290" s="141"/>
      <c r="CJ290" s="141"/>
      <c r="CK290" s="141"/>
      <c r="CL290" s="141"/>
      <c r="CM290" s="141"/>
      <c r="CN290" s="141"/>
      <c r="CO290" s="141"/>
      <c r="CP290" s="141"/>
      <c r="CQ290" s="141"/>
      <c r="CR290" s="141"/>
      <c r="CS290" s="141"/>
      <c r="CT290" s="141"/>
      <c r="CU290" s="141"/>
      <c r="CV290" s="141"/>
      <c r="CW290" s="141"/>
      <c r="CX290" s="141"/>
      <c r="CY290" s="141"/>
      <c r="CZ290" s="141"/>
      <c r="DA290" s="141"/>
      <c r="DB290" s="141"/>
      <c r="DC290" s="141"/>
      <c r="DD290" s="141"/>
      <c r="DE290" s="141"/>
      <c r="DF290" s="141"/>
      <c r="DG290" s="141"/>
      <c r="DH290" s="141"/>
      <c r="DI290" s="141"/>
      <c r="DJ290" s="141"/>
      <c r="DK290" s="141"/>
      <c r="DL290" s="141"/>
      <c r="DM290" s="141"/>
      <c r="DN290" s="141"/>
      <c r="DO290" s="141"/>
      <c r="DP290" s="141"/>
      <c r="DQ290" s="141"/>
      <c r="DR290" s="141"/>
      <c r="DS290" s="141"/>
      <c r="DT290" s="141"/>
      <c r="DU290" s="141"/>
      <c r="DV290" s="141"/>
      <c r="DW290" s="141"/>
      <c r="DX290" s="141"/>
      <c r="DY290" s="141"/>
      <c r="DZ290" s="141"/>
      <c r="EA290" s="141"/>
      <c r="EB290" s="141"/>
      <c r="EC290" s="141"/>
      <c r="ED290" s="141"/>
      <c r="EE290" s="141"/>
      <c r="EF290" s="141"/>
      <c r="EG290" s="141"/>
      <c r="EH290" s="141"/>
      <c r="EI290" s="141"/>
      <c r="EJ290" s="141"/>
      <c r="EK290" s="141"/>
      <c r="EL290" s="141"/>
      <c r="EM290" s="141"/>
      <c r="EN290" s="141"/>
      <c r="EO290" s="141"/>
      <c r="EP290" s="141"/>
      <c r="EQ290" s="141"/>
      <c r="ER290" s="141"/>
      <c r="ES290" s="141"/>
      <c r="ET290" s="141"/>
      <c r="EU290" s="141"/>
      <c r="EV290" s="141"/>
      <c r="EW290" s="141"/>
      <c r="EX290" s="141"/>
      <c r="EY290" s="141"/>
      <c r="EZ290" s="141"/>
      <c r="FA290" s="141"/>
      <c r="FB290" s="141"/>
      <c r="FC290" s="141"/>
      <c r="FD290" s="141"/>
      <c r="FE290" s="141"/>
      <c r="FF290" s="141"/>
      <c r="FG290" s="141"/>
      <c r="FH290" s="141"/>
      <c r="FI290" s="141"/>
      <c r="FJ290" s="141"/>
      <c r="FK290" s="141"/>
      <c r="FL290" s="141"/>
      <c r="FM290" s="141"/>
      <c r="FN290" s="141"/>
      <c r="FO290" s="141"/>
      <c r="FP290" s="141"/>
      <c r="FQ290" s="141"/>
      <c r="FR290" s="141"/>
      <c r="FS290" s="141"/>
      <c r="FT290" s="141"/>
      <c r="FU290" s="141"/>
      <c r="FV290" s="141"/>
      <c r="FW290" s="141"/>
      <c r="FX290" s="141"/>
      <c r="FY290" s="141"/>
      <c r="FZ290" s="141"/>
      <c r="GA290" s="141"/>
      <c r="GB290" s="141"/>
      <c r="GC290" s="141"/>
      <c r="GD290" s="141"/>
      <c r="GE290" s="141"/>
      <c r="GF290" s="141"/>
      <c r="GG290" s="141"/>
      <c r="GH290" s="141"/>
      <c r="GI290" s="141"/>
      <c r="GJ290" s="141"/>
      <c r="GK290" s="141"/>
      <c r="GL290" s="141"/>
      <c r="GM290" s="141"/>
      <c r="GN290" s="141"/>
      <c r="GO290" s="141"/>
      <c r="GP290" s="141"/>
      <c r="GQ290" s="141"/>
      <c r="GR290" s="141"/>
      <c r="GS290" s="141"/>
      <c r="GT290" s="141"/>
      <c r="GU290" s="141"/>
      <c r="GV290" s="141"/>
      <c r="GW290" s="141"/>
      <c r="GX290" s="141"/>
      <c r="GY290" s="141"/>
      <c r="GZ290" s="141"/>
      <c r="HA290" s="141"/>
      <c r="HB290" s="141"/>
      <c r="HC290" s="141"/>
      <c r="HD290" s="141"/>
      <c r="HE290" s="141"/>
      <c r="HF290" s="141"/>
      <c r="HG290" s="141"/>
      <c r="HH290" s="141"/>
      <c r="HI290" s="141"/>
      <c r="HJ290" s="141"/>
      <c r="HK290" s="141"/>
      <c r="HL290" s="141"/>
      <c r="HM290" s="141"/>
      <c r="HN290" s="141"/>
      <c r="HO290" s="141"/>
      <c r="HP290" s="141"/>
      <c r="HQ290" s="141"/>
      <c r="HR290" s="141"/>
      <c r="HS290" s="141"/>
      <c r="HT290" s="141"/>
      <c r="HU290" s="141"/>
      <c r="HV290" s="141"/>
      <c r="HW290" s="141"/>
      <c r="HX290" s="141"/>
      <c r="HY290" s="141"/>
      <c r="HZ290" s="141"/>
      <c r="IA290" s="141"/>
      <c r="IB290" s="141"/>
      <c r="IC290" s="141"/>
      <c r="ID290" s="141"/>
      <c r="IE290" s="141"/>
      <c r="IF290" s="141"/>
      <c r="IG290" s="141"/>
      <c r="IH290" s="141"/>
      <c r="II290" s="141"/>
      <c r="IJ290" s="141"/>
      <c r="IK290" s="141"/>
      <c r="IL290" s="141"/>
      <c r="IM290" s="141"/>
      <c r="IN290" s="141"/>
      <c r="IO290" s="141"/>
      <c r="IP290" s="141"/>
      <c r="IQ290" s="141"/>
      <c r="IR290" s="141"/>
      <c r="IS290" s="141"/>
      <c r="IT290" s="141"/>
      <c r="IU290" s="141"/>
      <c r="IV290" s="141"/>
      <c r="IW290" s="141"/>
    </row>
    <row r="291" customFormat="false" ht="12.75" hidden="false" customHeight="false" outlineLevel="0" collapsed="false">
      <c r="A291" s="141"/>
      <c r="B291" s="155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141"/>
      <c r="BR291" s="141"/>
      <c r="BS291" s="141"/>
      <c r="BT291" s="141"/>
      <c r="BU291" s="141"/>
      <c r="BV291" s="141"/>
      <c r="BW291" s="141"/>
      <c r="BX291" s="141"/>
      <c r="BY291" s="141"/>
      <c r="BZ291" s="141"/>
      <c r="CA291" s="141"/>
      <c r="CB291" s="141"/>
      <c r="CC291" s="141"/>
      <c r="CD291" s="141"/>
      <c r="CE291" s="141"/>
      <c r="CF291" s="141"/>
      <c r="CG291" s="141"/>
      <c r="CH291" s="141"/>
      <c r="CI291" s="141"/>
      <c r="CJ291" s="141"/>
      <c r="CK291" s="141"/>
      <c r="CL291" s="141"/>
      <c r="CM291" s="141"/>
      <c r="CN291" s="141"/>
      <c r="CO291" s="141"/>
      <c r="CP291" s="141"/>
      <c r="CQ291" s="141"/>
      <c r="CR291" s="141"/>
      <c r="CS291" s="141"/>
      <c r="CT291" s="141"/>
      <c r="CU291" s="141"/>
      <c r="CV291" s="141"/>
      <c r="CW291" s="141"/>
      <c r="CX291" s="141"/>
      <c r="CY291" s="141"/>
      <c r="CZ291" s="141"/>
      <c r="DA291" s="141"/>
      <c r="DB291" s="141"/>
      <c r="DC291" s="141"/>
      <c r="DD291" s="141"/>
      <c r="DE291" s="141"/>
      <c r="DF291" s="141"/>
      <c r="DG291" s="141"/>
      <c r="DH291" s="141"/>
      <c r="DI291" s="141"/>
      <c r="DJ291" s="141"/>
      <c r="DK291" s="141"/>
      <c r="DL291" s="141"/>
      <c r="DM291" s="141"/>
      <c r="DN291" s="141"/>
      <c r="DO291" s="141"/>
      <c r="DP291" s="141"/>
      <c r="DQ291" s="141"/>
      <c r="DR291" s="141"/>
      <c r="DS291" s="141"/>
      <c r="DT291" s="141"/>
      <c r="DU291" s="141"/>
      <c r="DV291" s="141"/>
      <c r="DW291" s="141"/>
      <c r="DX291" s="141"/>
      <c r="DY291" s="141"/>
      <c r="DZ291" s="141"/>
      <c r="EA291" s="141"/>
      <c r="EB291" s="141"/>
      <c r="EC291" s="141"/>
      <c r="ED291" s="141"/>
      <c r="EE291" s="141"/>
      <c r="EF291" s="141"/>
      <c r="EG291" s="141"/>
      <c r="EH291" s="141"/>
      <c r="EI291" s="141"/>
      <c r="EJ291" s="141"/>
      <c r="EK291" s="141"/>
      <c r="EL291" s="141"/>
      <c r="EM291" s="141"/>
      <c r="EN291" s="141"/>
      <c r="EO291" s="141"/>
      <c r="EP291" s="141"/>
      <c r="EQ291" s="141"/>
      <c r="ER291" s="141"/>
      <c r="ES291" s="141"/>
      <c r="ET291" s="141"/>
      <c r="EU291" s="141"/>
      <c r="EV291" s="141"/>
      <c r="EW291" s="141"/>
      <c r="EX291" s="141"/>
      <c r="EY291" s="141"/>
      <c r="EZ291" s="141"/>
      <c r="FA291" s="141"/>
      <c r="FB291" s="141"/>
      <c r="FC291" s="141"/>
      <c r="FD291" s="141"/>
      <c r="FE291" s="141"/>
      <c r="FF291" s="141"/>
      <c r="FG291" s="141"/>
      <c r="FH291" s="141"/>
      <c r="FI291" s="141"/>
      <c r="FJ291" s="141"/>
      <c r="FK291" s="141"/>
      <c r="FL291" s="141"/>
      <c r="FM291" s="141"/>
      <c r="FN291" s="141"/>
      <c r="FO291" s="141"/>
      <c r="FP291" s="141"/>
      <c r="FQ291" s="141"/>
      <c r="FR291" s="141"/>
      <c r="FS291" s="141"/>
      <c r="FT291" s="141"/>
      <c r="FU291" s="141"/>
      <c r="FV291" s="141"/>
      <c r="FW291" s="141"/>
      <c r="FX291" s="141"/>
      <c r="FY291" s="141"/>
      <c r="FZ291" s="141"/>
      <c r="GA291" s="141"/>
      <c r="GB291" s="141"/>
      <c r="GC291" s="141"/>
      <c r="GD291" s="141"/>
      <c r="GE291" s="141"/>
      <c r="GF291" s="141"/>
      <c r="GG291" s="141"/>
      <c r="GH291" s="141"/>
      <c r="GI291" s="141"/>
      <c r="GJ291" s="141"/>
      <c r="GK291" s="141"/>
      <c r="GL291" s="141"/>
      <c r="GM291" s="141"/>
      <c r="GN291" s="141"/>
      <c r="GO291" s="141"/>
      <c r="GP291" s="141"/>
      <c r="GQ291" s="141"/>
      <c r="GR291" s="141"/>
      <c r="GS291" s="141"/>
      <c r="GT291" s="141"/>
      <c r="GU291" s="141"/>
      <c r="GV291" s="141"/>
      <c r="GW291" s="141"/>
      <c r="GX291" s="141"/>
      <c r="GY291" s="141"/>
      <c r="GZ291" s="141"/>
      <c r="HA291" s="141"/>
      <c r="HB291" s="141"/>
      <c r="HC291" s="141"/>
      <c r="HD291" s="141"/>
      <c r="HE291" s="141"/>
      <c r="HF291" s="141"/>
      <c r="HG291" s="141"/>
      <c r="HH291" s="141"/>
      <c r="HI291" s="141"/>
      <c r="HJ291" s="141"/>
      <c r="HK291" s="141"/>
      <c r="HL291" s="141"/>
      <c r="HM291" s="141"/>
      <c r="HN291" s="141"/>
      <c r="HO291" s="141"/>
      <c r="HP291" s="141"/>
      <c r="HQ291" s="141"/>
      <c r="HR291" s="141"/>
      <c r="HS291" s="141"/>
      <c r="HT291" s="141"/>
      <c r="HU291" s="141"/>
      <c r="HV291" s="141"/>
      <c r="HW291" s="141"/>
      <c r="HX291" s="141"/>
      <c r="HY291" s="141"/>
      <c r="HZ291" s="141"/>
      <c r="IA291" s="141"/>
      <c r="IB291" s="141"/>
      <c r="IC291" s="141"/>
      <c r="ID291" s="141"/>
      <c r="IE291" s="141"/>
      <c r="IF291" s="141"/>
      <c r="IG291" s="141"/>
      <c r="IH291" s="141"/>
      <c r="II291" s="141"/>
      <c r="IJ291" s="141"/>
      <c r="IK291" s="141"/>
      <c r="IL291" s="141"/>
      <c r="IM291" s="141"/>
      <c r="IN291" s="141"/>
      <c r="IO291" s="141"/>
      <c r="IP291" s="141"/>
      <c r="IQ291" s="141"/>
      <c r="IR291" s="141"/>
      <c r="IS291" s="141"/>
      <c r="IT291" s="141"/>
      <c r="IU291" s="141"/>
      <c r="IV291" s="141"/>
      <c r="IW291" s="141"/>
    </row>
    <row r="292" customFormat="false" ht="12.75" hidden="false" customHeight="false" outlineLevel="0" collapsed="false">
      <c r="A292" s="141"/>
      <c r="B292" s="155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141"/>
      <c r="BR292" s="141"/>
      <c r="BS292" s="141"/>
      <c r="BT292" s="141"/>
      <c r="BU292" s="141"/>
      <c r="BV292" s="141"/>
      <c r="BW292" s="141"/>
      <c r="BX292" s="141"/>
      <c r="BY292" s="141"/>
      <c r="BZ292" s="141"/>
      <c r="CA292" s="141"/>
      <c r="CB292" s="141"/>
      <c r="CC292" s="141"/>
      <c r="CD292" s="141"/>
      <c r="CE292" s="141"/>
      <c r="CF292" s="141"/>
      <c r="CG292" s="141"/>
      <c r="CH292" s="141"/>
      <c r="CI292" s="141"/>
      <c r="CJ292" s="141"/>
      <c r="CK292" s="141"/>
      <c r="CL292" s="141"/>
      <c r="CM292" s="141"/>
      <c r="CN292" s="141"/>
      <c r="CO292" s="141"/>
      <c r="CP292" s="141"/>
      <c r="CQ292" s="141"/>
      <c r="CR292" s="141"/>
      <c r="CS292" s="141"/>
      <c r="CT292" s="141"/>
      <c r="CU292" s="141"/>
      <c r="CV292" s="141"/>
      <c r="CW292" s="141"/>
      <c r="CX292" s="141"/>
      <c r="CY292" s="141"/>
      <c r="CZ292" s="141"/>
      <c r="DA292" s="141"/>
      <c r="DB292" s="141"/>
      <c r="DC292" s="141"/>
      <c r="DD292" s="141"/>
      <c r="DE292" s="141"/>
      <c r="DF292" s="141"/>
      <c r="DG292" s="141"/>
      <c r="DH292" s="141"/>
      <c r="DI292" s="141"/>
      <c r="DJ292" s="141"/>
      <c r="DK292" s="141"/>
      <c r="DL292" s="141"/>
      <c r="DM292" s="141"/>
      <c r="DN292" s="141"/>
      <c r="DO292" s="141"/>
      <c r="DP292" s="141"/>
      <c r="DQ292" s="141"/>
      <c r="DR292" s="141"/>
      <c r="DS292" s="141"/>
      <c r="DT292" s="141"/>
      <c r="DU292" s="141"/>
      <c r="DV292" s="141"/>
      <c r="DW292" s="141"/>
      <c r="DX292" s="141"/>
      <c r="DY292" s="141"/>
      <c r="DZ292" s="141"/>
      <c r="EA292" s="141"/>
      <c r="EB292" s="141"/>
      <c r="EC292" s="141"/>
      <c r="ED292" s="141"/>
      <c r="EE292" s="141"/>
      <c r="EF292" s="141"/>
      <c r="EG292" s="141"/>
      <c r="EH292" s="141"/>
      <c r="EI292" s="141"/>
      <c r="EJ292" s="141"/>
      <c r="EK292" s="141"/>
      <c r="EL292" s="141"/>
      <c r="EM292" s="141"/>
      <c r="EN292" s="141"/>
      <c r="EO292" s="141"/>
      <c r="EP292" s="141"/>
      <c r="EQ292" s="141"/>
      <c r="ER292" s="141"/>
      <c r="ES292" s="141"/>
      <c r="ET292" s="141"/>
      <c r="EU292" s="141"/>
      <c r="EV292" s="141"/>
      <c r="EW292" s="141"/>
      <c r="EX292" s="141"/>
      <c r="EY292" s="141"/>
      <c r="EZ292" s="141"/>
      <c r="FA292" s="141"/>
      <c r="FB292" s="141"/>
      <c r="FC292" s="141"/>
      <c r="FD292" s="141"/>
      <c r="FE292" s="141"/>
      <c r="FF292" s="141"/>
      <c r="FG292" s="141"/>
      <c r="FH292" s="141"/>
      <c r="FI292" s="141"/>
      <c r="FJ292" s="141"/>
      <c r="FK292" s="141"/>
      <c r="FL292" s="141"/>
      <c r="FM292" s="141"/>
      <c r="FN292" s="141"/>
      <c r="FO292" s="141"/>
      <c r="FP292" s="141"/>
      <c r="FQ292" s="141"/>
      <c r="FR292" s="141"/>
      <c r="FS292" s="141"/>
      <c r="FT292" s="141"/>
      <c r="FU292" s="141"/>
      <c r="FV292" s="141"/>
      <c r="FW292" s="141"/>
      <c r="FX292" s="141"/>
      <c r="FY292" s="141"/>
      <c r="FZ292" s="141"/>
      <c r="GA292" s="141"/>
      <c r="GB292" s="141"/>
      <c r="GC292" s="141"/>
      <c r="GD292" s="141"/>
      <c r="GE292" s="141"/>
      <c r="GF292" s="141"/>
      <c r="GG292" s="141"/>
      <c r="GH292" s="141"/>
      <c r="GI292" s="141"/>
      <c r="GJ292" s="141"/>
      <c r="GK292" s="141"/>
      <c r="GL292" s="141"/>
      <c r="GM292" s="141"/>
      <c r="GN292" s="141"/>
      <c r="GO292" s="141"/>
      <c r="GP292" s="141"/>
      <c r="GQ292" s="141"/>
      <c r="GR292" s="141"/>
      <c r="GS292" s="141"/>
      <c r="GT292" s="141"/>
      <c r="GU292" s="141"/>
      <c r="GV292" s="141"/>
      <c r="GW292" s="141"/>
      <c r="GX292" s="141"/>
      <c r="GY292" s="141"/>
      <c r="GZ292" s="141"/>
      <c r="HA292" s="141"/>
      <c r="HB292" s="141"/>
      <c r="HC292" s="141"/>
      <c r="HD292" s="141"/>
      <c r="HE292" s="141"/>
      <c r="HF292" s="141"/>
      <c r="HG292" s="141"/>
      <c r="HH292" s="141"/>
      <c r="HI292" s="141"/>
      <c r="HJ292" s="141"/>
      <c r="HK292" s="141"/>
      <c r="HL292" s="141"/>
      <c r="HM292" s="141"/>
      <c r="HN292" s="141"/>
      <c r="HO292" s="141"/>
      <c r="HP292" s="141"/>
      <c r="HQ292" s="141"/>
      <c r="HR292" s="141"/>
      <c r="HS292" s="141"/>
      <c r="HT292" s="141"/>
      <c r="HU292" s="141"/>
      <c r="HV292" s="141"/>
      <c r="HW292" s="141"/>
      <c r="HX292" s="141"/>
      <c r="HY292" s="141"/>
      <c r="HZ292" s="141"/>
      <c r="IA292" s="141"/>
      <c r="IB292" s="141"/>
      <c r="IC292" s="141"/>
      <c r="ID292" s="141"/>
      <c r="IE292" s="141"/>
      <c r="IF292" s="141"/>
      <c r="IG292" s="141"/>
      <c r="IH292" s="141"/>
      <c r="II292" s="141"/>
      <c r="IJ292" s="141"/>
      <c r="IK292" s="141"/>
      <c r="IL292" s="141"/>
      <c r="IM292" s="141"/>
      <c r="IN292" s="141"/>
      <c r="IO292" s="141"/>
      <c r="IP292" s="141"/>
      <c r="IQ292" s="141"/>
      <c r="IR292" s="141"/>
      <c r="IS292" s="141"/>
      <c r="IT292" s="141"/>
      <c r="IU292" s="141"/>
      <c r="IV292" s="141"/>
      <c r="IW292" s="141"/>
    </row>
    <row r="293" customFormat="false" ht="12.75" hidden="false" customHeight="false" outlineLevel="0" collapsed="false">
      <c r="A293" s="141"/>
      <c r="B293" s="155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141"/>
      <c r="BP293" s="141"/>
      <c r="BQ293" s="141"/>
      <c r="BR293" s="141"/>
      <c r="BS293" s="141"/>
      <c r="BT293" s="141"/>
      <c r="BU293" s="141"/>
      <c r="BV293" s="141"/>
      <c r="BW293" s="141"/>
      <c r="BX293" s="141"/>
      <c r="BY293" s="141"/>
      <c r="BZ293" s="141"/>
      <c r="CA293" s="141"/>
      <c r="CB293" s="141"/>
      <c r="CC293" s="141"/>
      <c r="CD293" s="141"/>
      <c r="CE293" s="141"/>
      <c r="CF293" s="141"/>
      <c r="CG293" s="141"/>
      <c r="CH293" s="141"/>
      <c r="CI293" s="141"/>
      <c r="CJ293" s="141"/>
      <c r="CK293" s="141"/>
      <c r="CL293" s="141"/>
      <c r="CM293" s="141"/>
      <c r="CN293" s="141"/>
      <c r="CO293" s="141"/>
      <c r="CP293" s="141"/>
      <c r="CQ293" s="141"/>
      <c r="CR293" s="141"/>
      <c r="CS293" s="141"/>
      <c r="CT293" s="141"/>
      <c r="CU293" s="141"/>
      <c r="CV293" s="141"/>
      <c r="CW293" s="141"/>
      <c r="CX293" s="141"/>
      <c r="CY293" s="141"/>
      <c r="CZ293" s="141"/>
      <c r="DA293" s="141"/>
      <c r="DB293" s="141"/>
      <c r="DC293" s="141"/>
      <c r="DD293" s="141"/>
      <c r="DE293" s="141"/>
      <c r="DF293" s="141"/>
      <c r="DG293" s="141"/>
      <c r="DH293" s="141"/>
      <c r="DI293" s="141"/>
      <c r="DJ293" s="141"/>
      <c r="DK293" s="141"/>
      <c r="DL293" s="141"/>
      <c r="DM293" s="141"/>
      <c r="DN293" s="141"/>
      <c r="DO293" s="141"/>
      <c r="DP293" s="141"/>
      <c r="DQ293" s="141"/>
      <c r="DR293" s="141"/>
      <c r="DS293" s="141"/>
      <c r="DT293" s="141"/>
      <c r="DU293" s="141"/>
      <c r="DV293" s="141"/>
      <c r="DW293" s="141"/>
      <c r="DX293" s="141"/>
      <c r="DY293" s="141"/>
      <c r="DZ293" s="141"/>
      <c r="EA293" s="141"/>
      <c r="EB293" s="141"/>
      <c r="EC293" s="141"/>
      <c r="ED293" s="141"/>
      <c r="EE293" s="141"/>
      <c r="EF293" s="141"/>
      <c r="EG293" s="141"/>
      <c r="EH293" s="141"/>
      <c r="EI293" s="141"/>
      <c r="EJ293" s="141"/>
      <c r="EK293" s="141"/>
      <c r="EL293" s="141"/>
      <c r="EM293" s="141"/>
      <c r="EN293" s="141"/>
      <c r="EO293" s="141"/>
      <c r="EP293" s="141"/>
      <c r="EQ293" s="141"/>
      <c r="ER293" s="141"/>
      <c r="ES293" s="141"/>
      <c r="ET293" s="141"/>
      <c r="EU293" s="141"/>
      <c r="EV293" s="141"/>
      <c r="EW293" s="141"/>
      <c r="EX293" s="141"/>
      <c r="EY293" s="141"/>
      <c r="EZ293" s="141"/>
      <c r="FA293" s="141"/>
      <c r="FB293" s="141"/>
      <c r="FC293" s="141"/>
      <c r="FD293" s="141"/>
      <c r="FE293" s="141"/>
      <c r="FF293" s="141"/>
      <c r="FG293" s="141"/>
      <c r="FH293" s="141"/>
      <c r="FI293" s="141"/>
      <c r="FJ293" s="141"/>
      <c r="FK293" s="141"/>
      <c r="FL293" s="141"/>
      <c r="FM293" s="141"/>
      <c r="FN293" s="141"/>
      <c r="FO293" s="141"/>
      <c r="FP293" s="141"/>
      <c r="FQ293" s="141"/>
      <c r="FR293" s="141"/>
      <c r="FS293" s="141"/>
      <c r="FT293" s="141"/>
      <c r="FU293" s="141"/>
      <c r="FV293" s="141"/>
      <c r="FW293" s="141"/>
      <c r="FX293" s="141"/>
      <c r="FY293" s="141"/>
      <c r="FZ293" s="141"/>
      <c r="GA293" s="141"/>
      <c r="GB293" s="141"/>
      <c r="GC293" s="141"/>
      <c r="GD293" s="141"/>
      <c r="GE293" s="141"/>
      <c r="GF293" s="141"/>
      <c r="GG293" s="141"/>
      <c r="GH293" s="141"/>
      <c r="GI293" s="141"/>
      <c r="GJ293" s="141"/>
      <c r="GK293" s="141"/>
      <c r="GL293" s="141"/>
      <c r="GM293" s="141"/>
      <c r="GN293" s="141"/>
      <c r="GO293" s="141"/>
      <c r="GP293" s="141"/>
      <c r="GQ293" s="141"/>
      <c r="GR293" s="141"/>
      <c r="GS293" s="141"/>
      <c r="GT293" s="141"/>
      <c r="GU293" s="141"/>
      <c r="GV293" s="141"/>
      <c r="GW293" s="141"/>
      <c r="GX293" s="141"/>
      <c r="GY293" s="141"/>
      <c r="GZ293" s="141"/>
      <c r="HA293" s="141"/>
      <c r="HB293" s="141"/>
      <c r="HC293" s="141"/>
      <c r="HD293" s="141"/>
      <c r="HE293" s="141"/>
      <c r="HF293" s="141"/>
      <c r="HG293" s="141"/>
      <c r="HH293" s="141"/>
      <c r="HI293" s="141"/>
      <c r="HJ293" s="141"/>
      <c r="HK293" s="141"/>
      <c r="HL293" s="141"/>
      <c r="HM293" s="141"/>
      <c r="HN293" s="141"/>
      <c r="HO293" s="141"/>
      <c r="HP293" s="141"/>
      <c r="HQ293" s="141"/>
      <c r="HR293" s="141"/>
      <c r="HS293" s="141"/>
      <c r="HT293" s="141"/>
      <c r="HU293" s="141"/>
      <c r="HV293" s="141"/>
      <c r="HW293" s="141"/>
      <c r="HX293" s="141"/>
      <c r="HY293" s="141"/>
      <c r="HZ293" s="141"/>
      <c r="IA293" s="141"/>
      <c r="IB293" s="141"/>
      <c r="IC293" s="141"/>
      <c r="ID293" s="141"/>
      <c r="IE293" s="141"/>
      <c r="IF293" s="141"/>
      <c r="IG293" s="141"/>
      <c r="IH293" s="141"/>
      <c r="II293" s="141"/>
      <c r="IJ293" s="141"/>
      <c r="IK293" s="141"/>
      <c r="IL293" s="141"/>
      <c r="IM293" s="141"/>
      <c r="IN293" s="141"/>
      <c r="IO293" s="141"/>
      <c r="IP293" s="141"/>
      <c r="IQ293" s="141"/>
      <c r="IR293" s="141"/>
      <c r="IS293" s="141"/>
      <c r="IT293" s="141"/>
      <c r="IU293" s="141"/>
      <c r="IV293" s="141"/>
      <c r="IW293" s="141"/>
    </row>
    <row r="294" customFormat="false" ht="12.75" hidden="false" customHeight="false" outlineLevel="0" collapsed="false">
      <c r="A294" s="141"/>
      <c r="B294" s="155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141"/>
      <c r="BR294" s="141"/>
      <c r="BS294" s="141"/>
      <c r="BT294" s="141"/>
      <c r="BU294" s="141"/>
      <c r="BV294" s="141"/>
      <c r="BW294" s="141"/>
      <c r="BX294" s="141"/>
      <c r="BY294" s="141"/>
      <c r="BZ294" s="141"/>
      <c r="CA294" s="141"/>
      <c r="CB294" s="141"/>
      <c r="CC294" s="141"/>
      <c r="CD294" s="141"/>
      <c r="CE294" s="141"/>
      <c r="CF294" s="141"/>
      <c r="CG294" s="141"/>
      <c r="CH294" s="141"/>
      <c r="CI294" s="141"/>
      <c r="CJ294" s="141"/>
      <c r="CK294" s="141"/>
      <c r="CL294" s="141"/>
      <c r="CM294" s="141"/>
      <c r="CN294" s="141"/>
      <c r="CO294" s="141"/>
      <c r="CP294" s="141"/>
      <c r="CQ294" s="141"/>
      <c r="CR294" s="141"/>
      <c r="CS294" s="141"/>
      <c r="CT294" s="141"/>
      <c r="CU294" s="141"/>
      <c r="CV294" s="141"/>
      <c r="CW294" s="141"/>
      <c r="CX294" s="141"/>
      <c r="CY294" s="141"/>
      <c r="CZ294" s="141"/>
      <c r="DA294" s="141"/>
      <c r="DB294" s="141"/>
      <c r="DC294" s="141"/>
      <c r="DD294" s="141"/>
      <c r="DE294" s="141"/>
      <c r="DF294" s="141"/>
      <c r="DG294" s="141"/>
      <c r="DH294" s="141"/>
      <c r="DI294" s="141"/>
      <c r="DJ294" s="141"/>
      <c r="DK294" s="141"/>
      <c r="DL294" s="141"/>
      <c r="DM294" s="141"/>
      <c r="DN294" s="141"/>
      <c r="DO294" s="141"/>
      <c r="DP294" s="141"/>
      <c r="DQ294" s="141"/>
      <c r="DR294" s="141"/>
      <c r="DS294" s="141"/>
      <c r="DT294" s="141"/>
      <c r="DU294" s="141"/>
      <c r="DV294" s="141"/>
      <c r="DW294" s="141"/>
      <c r="DX294" s="141"/>
      <c r="DY294" s="141"/>
      <c r="DZ294" s="141"/>
      <c r="EA294" s="141"/>
      <c r="EB294" s="141"/>
      <c r="EC294" s="141"/>
      <c r="ED294" s="141"/>
      <c r="EE294" s="141"/>
      <c r="EF294" s="141"/>
      <c r="EG294" s="141"/>
      <c r="EH294" s="141"/>
      <c r="EI294" s="141"/>
      <c r="EJ294" s="141"/>
      <c r="EK294" s="141"/>
      <c r="EL294" s="141"/>
      <c r="EM294" s="141"/>
      <c r="EN294" s="141"/>
      <c r="EO294" s="141"/>
      <c r="EP294" s="141"/>
      <c r="EQ294" s="141"/>
      <c r="ER294" s="141"/>
      <c r="ES294" s="141"/>
      <c r="ET294" s="141"/>
      <c r="EU294" s="141"/>
      <c r="EV294" s="141"/>
      <c r="EW294" s="141"/>
      <c r="EX294" s="141"/>
      <c r="EY294" s="141"/>
      <c r="EZ294" s="141"/>
      <c r="FA294" s="141"/>
      <c r="FB294" s="141"/>
      <c r="FC294" s="141"/>
      <c r="FD294" s="141"/>
      <c r="FE294" s="141"/>
      <c r="FF294" s="141"/>
      <c r="FG294" s="141"/>
      <c r="FH294" s="141"/>
      <c r="FI294" s="141"/>
      <c r="FJ294" s="141"/>
      <c r="FK294" s="141"/>
      <c r="FL294" s="141"/>
      <c r="FM294" s="141"/>
      <c r="FN294" s="141"/>
      <c r="FO294" s="141"/>
      <c r="FP294" s="141"/>
      <c r="FQ294" s="141"/>
      <c r="FR294" s="141"/>
      <c r="FS294" s="141"/>
      <c r="FT294" s="141"/>
      <c r="FU294" s="141"/>
      <c r="FV294" s="141"/>
      <c r="FW294" s="141"/>
      <c r="FX294" s="141"/>
      <c r="FY294" s="141"/>
      <c r="FZ294" s="141"/>
      <c r="GA294" s="141"/>
      <c r="GB294" s="141"/>
      <c r="GC294" s="141"/>
      <c r="GD294" s="141"/>
      <c r="GE294" s="141"/>
      <c r="GF294" s="141"/>
      <c r="GG294" s="141"/>
      <c r="GH294" s="141"/>
      <c r="GI294" s="141"/>
      <c r="GJ294" s="141"/>
      <c r="GK294" s="141"/>
      <c r="GL294" s="141"/>
      <c r="GM294" s="141"/>
      <c r="GN294" s="141"/>
      <c r="GO294" s="141"/>
      <c r="GP294" s="141"/>
      <c r="GQ294" s="141"/>
      <c r="GR294" s="141"/>
      <c r="GS294" s="141"/>
      <c r="GT294" s="141"/>
      <c r="GU294" s="141"/>
      <c r="GV294" s="141"/>
      <c r="GW294" s="141"/>
      <c r="GX294" s="141"/>
      <c r="GY294" s="141"/>
      <c r="GZ294" s="141"/>
      <c r="HA294" s="141"/>
      <c r="HB294" s="141"/>
      <c r="HC294" s="141"/>
      <c r="HD294" s="141"/>
      <c r="HE294" s="141"/>
      <c r="HF294" s="141"/>
      <c r="HG294" s="141"/>
      <c r="HH294" s="141"/>
      <c r="HI294" s="141"/>
      <c r="HJ294" s="141"/>
      <c r="HK294" s="141"/>
      <c r="HL294" s="141"/>
      <c r="HM294" s="141"/>
      <c r="HN294" s="141"/>
      <c r="HO294" s="141"/>
      <c r="HP294" s="141"/>
      <c r="HQ294" s="141"/>
      <c r="HR294" s="141"/>
      <c r="HS294" s="141"/>
      <c r="HT294" s="141"/>
      <c r="HU294" s="141"/>
      <c r="HV294" s="141"/>
      <c r="HW294" s="141"/>
      <c r="HX294" s="141"/>
      <c r="HY294" s="141"/>
      <c r="HZ294" s="141"/>
      <c r="IA294" s="141"/>
      <c r="IB294" s="141"/>
      <c r="IC294" s="141"/>
      <c r="ID294" s="141"/>
      <c r="IE294" s="141"/>
      <c r="IF294" s="141"/>
      <c r="IG294" s="141"/>
      <c r="IH294" s="141"/>
      <c r="II294" s="141"/>
      <c r="IJ294" s="141"/>
      <c r="IK294" s="141"/>
      <c r="IL294" s="141"/>
      <c r="IM294" s="141"/>
      <c r="IN294" s="141"/>
      <c r="IO294" s="141"/>
      <c r="IP294" s="141"/>
      <c r="IQ294" s="141"/>
      <c r="IR294" s="141"/>
      <c r="IS294" s="141"/>
      <c r="IT294" s="141"/>
      <c r="IU294" s="141"/>
      <c r="IV294" s="141"/>
      <c r="IW294" s="141"/>
    </row>
    <row r="295" customFormat="false" ht="12.75" hidden="false" customHeight="false" outlineLevel="0" collapsed="false">
      <c r="A295" s="141"/>
      <c r="B295" s="155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141"/>
      <c r="BP295" s="141"/>
      <c r="BQ295" s="141"/>
      <c r="BR295" s="141"/>
      <c r="BS295" s="141"/>
      <c r="BT295" s="141"/>
      <c r="BU295" s="141"/>
      <c r="BV295" s="141"/>
      <c r="BW295" s="141"/>
      <c r="BX295" s="141"/>
      <c r="BY295" s="141"/>
      <c r="BZ295" s="141"/>
      <c r="CA295" s="141"/>
      <c r="CB295" s="141"/>
      <c r="CC295" s="141"/>
      <c r="CD295" s="141"/>
      <c r="CE295" s="141"/>
      <c r="CF295" s="141"/>
      <c r="CG295" s="141"/>
      <c r="CH295" s="141"/>
      <c r="CI295" s="141"/>
      <c r="CJ295" s="141"/>
      <c r="CK295" s="141"/>
      <c r="CL295" s="141"/>
      <c r="CM295" s="141"/>
      <c r="CN295" s="141"/>
      <c r="CO295" s="141"/>
      <c r="CP295" s="141"/>
      <c r="CQ295" s="141"/>
      <c r="CR295" s="141"/>
      <c r="CS295" s="141"/>
      <c r="CT295" s="141"/>
      <c r="CU295" s="141"/>
      <c r="CV295" s="141"/>
      <c r="CW295" s="141"/>
      <c r="CX295" s="141"/>
      <c r="CY295" s="141"/>
      <c r="CZ295" s="141"/>
      <c r="DA295" s="141"/>
      <c r="DB295" s="141"/>
      <c r="DC295" s="141"/>
      <c r="DD295" s="141"/>
      <c r="DE295" s="141"/>
      <c r="DF295" s="141"/>
      <c r="DG295" s="141"/>
      <c r="DH295" s="141"/>
      <c r="DI295" s="141"/>
      <c r="DJ295" s="141"/>
      <c r="DK295" s="141"/>
      <c r="DL295" s="141"/>
      <c r="DM295" s="141"/>
      <c r="DN295" s="141"/>
      <c r="DO295" s="141"/>
      <c r="DP295" s="141"/>
      <c r="DQ295" s="141"/>
      <c r="DR295" s="141"/>
      <c r="DS295" s="141"/>
      <c r="DT295" s="141"/>
      <c r="DU295" s="141"/>
      <c r="DV295" s="141"/>
      <c r="DW295" s="141"/>
      <c r="DX295" s="141"/>
      <c r="DY295" s="141"/>
      <c r="DZ295" s="141"/>
      <c r="EA295" s="141"/>
      <c r="EB295" s="141"/>
      <c r="EC295" s="141"/>
      <c r="ED295" s="141"/>
      <c r="EE295" s="141"/>
      <c r="EF295" s="141"/>
      <c r="EG295" s="141"/>
      <c r="EH295" s="141"/>
      <c r="EI295" s="141"/>
      <c r="EJ295" s="141"/>
      <c r="EK295" s="141"/>
      <c r="EL295" s="141"/>
      <c r="EM295" s="141"/>
      <c r="EN295" s="141"/>
      <c r="EO295" s="141"/>
      <c r="EP295" s="141"/>
      <c r="EQ295" s="141"/>
      <c r="ER295" s="141"/>
      <c r="ES295" s="141"/>
      <c r="ET295" s="141"/>
      <c r="EU295" s="141"/>
      <c r="EV295" s="141"/>
      <c r="EW295" s="141"/>
      <c r="EX295" s="141"/>
      <c r="EY295" s="141"/>
      <c r="EZ295" s="141"/>
      <c r="FA295" s="141"/>
      <c r="FB295" s="141"/>
      <c r="FC295" s="141"/>
      <c r="FD295" s="141"/>
      <c r="FE295" s="141"/>
      <c r="FF295" s="141"/>
      <c r="FG295" s="141"/>
      <c r="FH295" s="141"/>
      <c r="FI295" s="141"/>
      <c r="FJ295" s="141"/>
      <c r="FK295" s="141"/>
      <c r="FL295" s="141"/>
      <c r="FM295" s="141"/>
      <c r="FN295" s="141"/>
      <c r="FO295" s="141"/>
      <c r="FP295" s="141"/>
      <c r="FQ295" s="141"/>
      <c r="FR295" s="141"/>
      <c r="FS295" s="141"/>
      <c r="FT295" s="141"/>
      <c r="FU295" s="141"/>
      <c r="FV295" s="141"/>
      <c r="FW295" s="141"/>
      <c r="FX295" s="141"/>
      <c r="FY295" s="141"/>
      <c r="FZ295" s="141"/>
      <c r="GA295" s="141"/>
      <c r="GB295" s="141"/>
      <c r="GC295" s="141"/>
      <c r="GD295" s="141"/>
      <c r="GE295" s="141"/>
      <c r="GF295" s="141"/>
      <c r="GG295" s="141"/>
      <c r="GH295" s="141"/>
      <c r="GI295" s="141"/>
      <c r="GJ295" s="141"/>
      <c r="GK295" s="141"/>
      <c r="GL295" s="141"/>
      <c r="GM295" s="141"/>
      <c r="GN295" s="141"/>
      <c r="GO295" s="141"/>
      <c r="GP295" s="141"/>
      <c r="GQ295" s="141"/>
      <c r="GR295" s="141"/>
      <c r="GS295" s="141"/>
      <c r="GT295" s="141"/>
      <c r="GU295" s="141"/>
      <c r="GV295" s="141"/>
      <c r="GW295" s="141"/>
      <c r="GX295" s="141"/>
      <c r="GY295" s="141"/>
      <c r="GZ295" s="141"/>
      <c r="HA295" s="141"/>
      <c r="HB295" s="141"/>
      <c r="HC295" s="141"/>
      <c r="HD295" s="141"/>
      <c r="HE295" s="141"/>
      <c r="HF295" s="141"/>
      <c r="HG295" s="141"/>
      <c r="HH295" s="141"/>
      <c r="HI295" s="141"/>
      <c r="HJ295" s="141"/>
      <c r="HK295" s="141"/>
      <c r="HL295" s="141"/>
      <c r="HM295" s="141"/>
      <c r="HN295" s="141"/>
      <c r="HO295" s="141"/>
      <c r="HP295" s="141"/>
      <c r="HQ295" s="141"/>
      <c r="HR295" s="141"/>
      <c r="HS295" s="141"/>
      <c r="HT295" s="141"/>
      <c r="HU295" s="141"/>
      <c r="HV295" s="141"/>
      <c r="HW295" s="141"/>
      <c r="HX295" s="141"/>
      <c r="HY295" s="141"/>
      <c r="HZ295" s="141"/>
      <c r="IA295" s="141"/>
      <c r="IB295" s="141"/>
      <c r="IC295" s="141"/>
      <c r="ID295" s="141"/>
      <c r="IE295" s="141"/>
      <c r="IF295" s="141"/>
      <c r="IG295" s="141"/>
      <c r="IH295" s="141"/>
      <c r="II295" s="141"/>
      <c r="IJ295" s="141"/>
      <c r="IK295" s="141"/>
      <c r="IL295" s="141"/>
      <c r="IM295" s="141"/>
      <c r="IN295" s="141"/>
      <c r="IO295" s="141"/>
      <c r="IP295" s="141"/>
      <c r="IQ295" s="141"/>
      <c r="IR295" s="141"/>
      <c r="IS295" s="141"/>
      <c r="IT295" s="141"/>
      <c r="IU295" s="141"/>
      <c r="IV295" s="141"/>
      <c r="IW295" s="141"/>
    </row>
    <row r="296" customFormat="false" ht="12.75" hidden="false" customHeight="false" outlineLevel="0" collapsed="false">
      <c r="A296" s="141"/>
      <c r="B296" s="155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  <c r="BM296" s="141"/>
      <c r="BN296" s="141"/>
      <c r="BO296" s="141"/>
      <c r="BP296" s="141"/>
      <c r="BQ296" s="141"/>
      <c r="BR296" s="141"/>
      <c r="BS296" s="141"/>
      <c r="BT296" s="141"/>
      <c r="BU296" s="141"/>
      <c r="BV296" s="141"/>
      <c r="BW296" s="141"/>
      <c r="BX296" s="141"/>
      <c r="BY296" s="141"/>
      <c r="BZ296" s="141"/>
      <c r="CA296" s="141"/>
      <c r="CB296" s="141"/>
      <c r="CC296" s="141"/>
      <c r="CD296" s="141"/>
      <c r="CE296" s="141"/>
      <c r="CF296" s="141"/>
      <c r="CG296" s="141"/>
      <c r="CH296" s="141"/>
      <c r="CI296" s="141"/>
      <c r="CJ296" s="141"/>
      <c r="CK296" s="141"/>
      <c r="CL296" s="141"/>
      <c r="CM296" s="141"/>
      <c r="CN296" s="141"/>
      <c r="CO296" s="141"/>
      <c r="CP296" s="141"/>
      <c r="CQ296" s="141"/>
      <c r="CR296" s="141"/>
      <c r="CS296" s="141"/>
      <c r="CT296" s="141"/>
      <c r="CU296" s="141"/>
      <c r="CV296" s="141"/>
      <c r="CW296" s="141"/>
      <c r="CX296" s="141"/>
      <c r="CY296" s="141"/>
      <c r="CZ296" s="141"/>
      <c r="DA296" s="141"/>
      <c r="DB296" s="141"/>
      <c r="DC296" s="141"/>
      <c r="DD296" s="141"/>
      <c r="DE296" s="141"/>
      <c r="DF296" s="141"/>
      <c r="DG296" s="141"/>
      <c r="DH296" s="141"/>
      <c r="DI296" s="141"/>
      <c r="DJ296" s="141"/>
      <c r="DK296" s="141"/>
      <c r="DL296" s="141"/>
      <c r="DM296" s="141"/>
      <c r="DN296" s="141"/>
      <c r="DO296" s="141"/>
      <c r="DP296" s="141"/>
      <c r="DQ296" s="141"/>
      <c r="DR296" s="141"/>
      <c r="DS296" s="141"/>
      <c r="DT296" s="141"/>
      <c r="DU296" s="141"/>
      <c r="DV296" s="141"/>
      <c r="DW296" s="141"/>
      <c r="DX296" s="141"/>
      <c r="DY296" s="141"/>
      <c r="DZ296" s="141"/>
      <c r="EA296" s="141"/>
      <c r="EB296" s="141"/>
      <c r="EC296" s="141"/>
      <c r="ED296" s="141"/>
      <c r="EE296" s="141"/>
      <c r="EF296" s="141"/>
      <c r="EG296" s="141"/>
      <c r="EH296" s="141"/>
      <c r="EI296" s="141"/>
      <c r="EJ296" s="141"/>
      <c r="EK296" s="141"/>
      <c r="EL296" s="141"/>
      <c r="EM296" s="141"/>
      <c r="EN296" s="141"/>
      <c r="EO296" s="141"/>
      <c r="EP296" s="141"/>
      <c r="EQ296" s="141"/>
      <c r="ER296" s="141"/>
      <c r="ES296" s="141"/>
      <c r="ET296" s="141"/>
      <c r="EU296" s="141"/>
      <c r="EV296" s="141"/>
      <c r="EW296" s="141"/>
      <c r="EX296" s="141"/>
      <c r="EY296" s="141"/>
      <c r="EZ296" s="141"/>
      <c r="FA296" s="141"/>
      <c r="FB296" s="141"/>
      <c r="FC296" s="141"/>
      <c r="FD296" s="141"/>
      <c r="FE296" s="141"/>
      <c r="FF296" s="141"/>
      <c r="FG296" s="141"/>
      <c r="FH296" s="141"/>
      <c r="FI296" s="141"/>
      <c r="FJ296" s="141"/>
      <c r="FK296" s="141"/>
      <c r="FL296" s="141"/>
      <c r="FM296" s="141"/>
      <c r="FN296" s="141"/>
      <c r="FO296" s="141"/>
      <c r="FP296" s="141"/>
      <c r="FQ296" s="141"/>
      <c r="FR296" s="141"/>
      <c r="FS296" s="141"/>
      <c r="FT296" s="141"/>
      <c r="FU296" s="141"/>
      <c r="FV296" s="141"/>
      <c r="FW296" s="141"/>
      <c r="FX296" s="141"/>
      <c r="FY296" s="141"/>
      <c r="FZ296" s="141"/>
      <c r="GA296" s="141"/>
      <c r="GB296" s="141"/>
      <c r="GC296" s="141"/>
      <c r="GD296" s="141"/>
      <c r="GE296" s="141"/>
      <c r="GF296" s="141"/>
      <c r="GG296" s="141"/>
      <c r="GH296" s="141"/>
      <c r="GI296" s="141"/>
      <c r="GJ296" s="141"/>
      <c r="GK296" s="141"/>
      <c r="GL296" s="141"/>
      <c r="GM296" s="141"/>
      <c r="GN296" s="141"/>
      <c r="GO296" s="141"/>
      <c r="GP296" s="141"/>
      <c r="GQ296" s="141"/>
      <c r="GR296" s="141"/>
      <c r="GS296" s="141"/>
      <c r="GT296" s="141"/>
      <c r="GU296" s="141"/>
      <c r="GV296" s="141"/>
      <c r="GW296" s="141"/>
      <c r="GX296" s="141"/>
      <c r="GY296" s="141"/>
      <c r="GZ296" s="141"/>
      <c r="HA296" s="141"/>
      <c r="HB296" s="141"/>
      <c r="HC296" s="141"/>
      <c r="HD296" s="141"/>
      <c r="HE296" s="141"/>
      <c r="HF296" s="141"/>
      <c r="HG296" s="141"/>
      <c r="HH296" s="141"/>
      <c r="HI296" s="141"/>
      <c r="HJ296" s="141"/>
      <c r="HK296" s="141"/>
      <c r="HL296" s="141"/>
      <c r="HM296" s="141"/>
      <c r="HN296" s="141"/>
      <c r="HO296" s="141"/>
      <c r="HP296" s="141"/>
      <c r="HQ296" s="141"/>
      <c r="HR296" s="141"/>
      <c r="HS296" s="141"/>
      <c r="HT296" s="141"/>
      <c r="HU296" s="141"/>
      <c r="HV296" s="141"/>
      <c r="HW296" s="141"/>
      <c r="HX296" s="141"/>
      <c r="HY296" s="141"/>
      <c r="HZ296" s="141"/>
      <c r="IA296" s="141"/>
      <c r="IB296" s="141"/>
      <c r="IC296" s="141"/>
      <c r="ID296" s="141"/>
      <c r="IE296" s="141"/>
      <c r="IF296" s="141"/>
      <c r="IG296" s="141"/>
      <c r="IH296" s="141"/>
      <c r="II296" s="141"/>
      <c r="IJ296" s="141"/>
      <c r="IK296" s="141"/>
      <c r="IL296" s="141"/>
      <c r="IM296" s="141"/>
      <c r="IN296" s="141"/>
      <c r="IO296" s="141"/>
      <c r="IP296" s="141"/>
      <c r="IQ296" s="141"/>
      <c r="IR296" s="141"/>
      <c r="IS296" s="141"/>
      <c r="IT296" s="141"/>
      <c r="IU296" s="141"/>
      <c r="IV296" s="141"/>
      <c r="IW296" s="141"/>
    </row>
    <row r="297" customFormat="false" ht="12.75" hidden="false" customHeight="false" outlineLevel="0" collapsed="false">
      <c r="A297" s="141"/>
      <c r="B297" s="155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141"/>
      <c r="BP297" s="141"/>
      <c r="BQ297" s="141"/>
      <c r="BR297" s="141"/>
      <c r="BS297" s="141"/>
      <c r="BT297" s="141"/>
      <c r="BU297" s="141"/>
      <c r="BV297" s="141"/>
      <c r="BW297" s="141"/>
      <c r="BX297" s="141"/>
      <c r="BY297" s="141"/>
      <c r="BZ297" s="141"/>
      <c r="CA297" s="141"/>
      <c r="CB297" s="141"/>
      <c r="CC297" s="141"/>
      <c r="CD297" s="141"/>
      <c r="CE297" s="141"/>
      <c r="CF297" s="141"/>
      <c r="CG297" s="141"/>
      <c r="CH297" s="141"/>
      <c r="CI297" s="141"/>
      <c r="CJ297" s="141"/>
      <c r="CK297" s="141"/>
      <c r="CL297" s="141"/>
      <c r="CM297" s="141"/>
      <c r="CN297" s="141"/>
      <c r="CO297" s="141"/>
      <c r="CP297" s="141"/>
      <c r="CQ297" s="141"/>
      <c r="CR297" s="141"/>
      <c r="CS297" s="141"/>
      <c r="CT297" s="141"/>
      <c r="CU297" s="141"/>
      <c r="CV297" s="141"/>
      <c r="CW297" s="141"/>
      <c r="CX297" s="141"/>
      <c r="CY297" s="141"/>
      <c r="CZ297" s="141"/>
      <c r="DA297" s="141"/>
      <c r="DB297" s="141"/>
      <c r="DC297" s="141"/>
      <c r="DD297" s="141"/>
      <c r="DE297" s="141"/>
      <c r="DF297" s="141"/>
      <c r="DG297" s="141"/>
      <c r="DH297" s="141"/>
      <c r="DI297" s="141"/>
      <c r="DJ297" s="141"/>
      <c r="DK297" s="141"/>
      <c r="DL297" s="141"/>
      <c r="DM297" s="141"/>
      <c r="DN297" s="141"/>
      <c r="DO297" s="141"/>
      <c r="DP297" s="141"/>
      <c r="DQ297" s="141"/>
      <c r="DR297" s="141"/>
      <c r="DS297" s="141"/>
      <c r="DT297" s="141"/>
      <c r="DU297" s="141"/>
      <c r="DV297" s="141"/>
      <c r="DW297" s="141"/>
      <c r="DX297" s="141"/>
      <c r="DY297" s="141"/>
      <c r="DZ297" s="141"/>
      <c r="EA297" s="141"/>
      <c r="EB297" s="141"/>
      <c r="EC297" s="141"/>
      <c r="ED297" s="141"/>
      <c r="EE297" s="141"/>
      <c r="EF297" s="141"/>
      <c r="EG297" s="141"/>
      <c r="EH297" s="141"/>
      <c r="EI297" s="141"/>
      <c r="EJ297" s="141"/>
      <c r="EK297" s="141"/>
      <c r="EL297" s="141"/>
      <c r="EM297" s="141"/>
      <c r="EN297" s="141"/>
      <c r="EO297" s="141"/>
      <c r="EP297" s="141"/>
      <c r="EQ297" s="141"/>
      <c r="ER297" s="141"/>
      <c r="ES297" s="141"/>
      <c r="ET297" s="141"/>
      <c r="EU297" s="141"/>
      <c r="EV297" s="141"/>
      <c r="EW297" s="141"/>
      <c r="EX297" s="141"/>
      <c r="EY297" s="141"/>
      <c r="EZ297" s="141"/>
      <c r="FA297" s="141"/>
      <c r="FB297" s="141"/>
      <c r="FC297" s="141"/>
      <c r="FD297" s="141"/>
      <c r="FE297" s="141"/>
      <c r="FF297" s="141"/>
      <c r="FG297" s="141"/>
      <c r="FH297" s="141"/>
      <c r="FI297" s="141"/>
      <c r="FJ297" s="141"/>
      <c r="FK297" s="141"/>
      <c r="FL297" s="141"/>
      <c r="FM297" s="141"/>
      <c r="FN297" s="141"/>
      <c r="FO297" s="141"/>
      <c r="FP297" s="141"/>
      <c r="FQ297" s="141"/>
      <c r="FR297" s="141"/>
      <c r="FS297" s="141"/>
      <c r="FT297" s="141"/>
      <c r="FU297" s="141"/>
      <c r="FV297" s="141"/>
      <c r="FW297" s="141"/>
      <c r="FX297" s="141"/>
      <c r="FY297" s="141"/>
      <c r="FZ297" s="141"/>
      <c r="GA297" s="141"/>
      <c r="GB297" s="141"/>
      <c r="GC297" s="141"/>
      <c r="GD297" s="141"/>
      <c r="GE297" s="141"/>
      <c r="GF297" s="141"/>
      <c r="GG297" s="141"/>
      <c r="GH297" s="141"/>
      <c r="GI297" s="141"/>
      <c r="GJ297" s="141"/>
      <c r="GK297" s="141"/>
      <c r="GL297" s="141"/>
      <c r="GM297" s="141"/>
      <c r="GN297" s="141"/>
      <c r="GO297" s="141"/>
      <c r="GP297" s="141"/>
      <c r="GQ297" s="141"/>
      <c r="GR297" s="141"/>
      <c r="GS297" s="141"/>
      <c r="GT297" s="141"/>
      <c r="GU297" s="141"/>
      <c r="GV297" s="141"/>
      <c r="GW297" s="141"/>
      <c r="GX297" s="141"/>
      <c r="GY297" s="141"/>
      <c r="GZ297" s="141"/>
      <c r="HA297" s="141"/>
      <c r="HB297" s="141"/>
      <c r="HC297" s="141"/>
      <c r="HD297" s="141"/>
      <c r="HE297" s="141"/>
      <c r="HF297" s="141"/>
      <c r="HG297" s="141"/>
      <c r="HH297" s="141"/>
      <c r="HI297" s="141"/>
      <c r="HJ297" s="141"/>
      <c r="HK297" s="141"/>
      <c r="HL297" s="141"/>
      <c r="HM297" s="141"/>
      <c r="HN297" s="141"/>
      <c r="HO297" s="141"/>
      <c r="HP297" s="141"/>
      <c r="HQ297" s="141"/>
      <c r="HR297" s="141"/>
      <c r="HS297" s="141"/>
      <c r="HT297" s="141"/>
      <c r="HU297" s="141"/>
      <c r="HV297" s="141"/>
      <c r="HW297" s="141"/>
      <c r="HX297" s="141"/>
      <c r="HY297" s="141"/>
      <c r="HZ297" s="141"/>
      <c r="IA297" s="141"/>
      <c r="IB297" s="141"/>
      <c r="IC297" s="141"/>
      <c r="ID297" s="141"/>
      <c r="IE297" s="141"/>
      <c r="IF297" s="141"/>
      <c r="IG297" s="141"/>
      <c r="IH297" s="141"/>
      <c r="II297" s="141"/>
      <c r="IJ297" s="141"/>
      <c r="IK297" s="141"/>
      <c r="IL297" s="141"/>
      <c r="IM297" s="141"/>
      <c r="IN297" s="141"/>
      <c r="IO297" s="141"/>
      <c r="IP297" s="141"/>
      <c r="IQ297" s="141"/>
      <c r="IR297" s="141"/>
      <c r="IS297" s="141"/>
      <c r="IT297" s="141"/>
      <c r="IU297" s="141"/>
      <c r="IV297" s="141"/>
      <c r="IW297" s="141"/>
    </row>
    <row r="298" customFormat="false" ht="12.75" hidden="false" customHeight="false" outlineLevel="0" collapsed="false">
      <c r="A298" s="141"/>
      <c r="B298" s="155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141"/>
      <c r="BP298" s="141"/>
      <c r="BQ298" s="141"/>
      <c r="BR298" s="141"/>
      <c r="BS298" s="141"/>
      <c r="BT298" s="141"/>
      <c r="BU298" s="141"/>
      <c r="BV298" s="141"/>
      <c r="BW298" s="141"/>
      <c r="BX298" s="141"/>
      <c r="BY298" s="141"/>
      <c r="BZ298" s="141"/>
      <c r="CA298" s="141"/>
      <c r="CB298" s="141"/>
      <c r="CC298" s="141"/>
      <c r="CD298" s="141"/>
      <c r="CE298" s="141"/>
      <c r="CF298" s="141"/>
      <c r="CG298" s="141"/>
      <c r="CH298" s="141"/>
      <c r="CI298" s="141"/>
      <c r="CJ298" s="141"/>
      <c r="CK298" s="141"/>
      <c r="CL298" s="141"/>
      <c r="CM298" s="141"/>
      <c r="CN298" s="141"/>
      <c r="CO298" s="141"/>
      <c r="CP298" s="141"/>
      <c r="CQ298" s="141"/>
      <c r="CR298" s="141"/>
      <c r="CS298" s="141"/>
      <c r="CT298" s="141"/>
      <c r="CU298" s="141"/>
      <c r="CV298" s="141"/>
      <c r="CW298" s="141"/>
      <c r="CX298" s="141"/>
      <c r="CY298" s="141"/>
      <c r="CZ298" s="141"/>
      <c r="DA298" s="141"/>
      <c r="DB298" s="141"/>
      <c r="DC298" s="141"/>
      <c r="DD298" s="141"/>
      <c r="DE298" s="141"/>
      <c r="DF298" s="141"/>
      <c r="DG298" s="141"/>
      <c r="DH298" s="141"/>
      <c r="DI298" s="141"/>
      <c r="DJ298" s="141"/>
      <c r="DK298" s="141"/>
      <c r="DL298" s="141"/>
      <c r="DM298" s="141"/>
      <c r="DN298" s="141"/>
      <c r="DO298" s="141"/>
      <c r="DP298" s="141"/>
      <c r="DQ298" s="141"/>
      <c r="DR298" s="141"/>
      <c r="DS298" s="141"/>
      <c r="DT298" s="141"/>
      <c r="DU298" s="141"/>
      <c r="DV298" s="141"/>
      <c r="DW298" s="141"/>
      <c r="DX298" s="141"/>
      <c r="DY298" s="141"/>
      <c r="DZ298" s="141"/>
      <c r="EA298" s="141"/>
      <c r="EB298" s="141"/>
      <c r="EC298" s="141"/>
      <c r="ED298" s="141"/>
      <c r="EE298" s="141"/>
      <c r="EF298" s="141"/>
      <c r="EG298" s="141"/>
      <c r="EH298" s="141"/>
      <c r="EI298" s="141"/>
      <c r="EJ298" s="141"/>
      <c r="EK298" s="141"/>
      <c r="EL298" s="141"/>
      <c r="EM298" s="141"/>
      <c r="EN298" s="141"/>
      <c r="EO298" s="141"/>
      <c r="EP298" s="141"/>
      <c r="EQ298" s="141"/>
      <c r="ER298" s="141"/>
      <c r="ES298" s="141"/>
      <c r="ET298" s="141"/>
      <c r="EU298" s="141"/>
      <c r="EV298" s="141"/>
      <c r="EW298" s="141"/>
      <c r="EX298" s="141"/>
      <c r="EY298" s="141"/>
      <c r="EZ298" s="141"/>
      <c r="FA298" s="141"/>
      <c r="FB298" s="141"/>
      <c r="FC298" s="141"/>
      <c r="FD298" s="141"/>
      <c r="FE298" s="141"/>
      <c r="FF298" s="141"/>
      <c r="FG298" s="141"/>
      <c r="FH298" s="141"/>
      <c r="FI298" s="141"/>
      <c r="FJ298" s="141"/>
      <c r="FK298" s="141"/>
      <c r="FL298" s="141"/>
      <c r="FM298" s="141"/>
      <c r="FN298" s="141"/>
      <c r="FO298" s="141"/>
      <c r="FP298" s="141"/>
      <c r="FQ298" s="141"/>
      <c r="FR298" s="141"/>
      <c r="FS298" s="141"/>
      <c r="FT298" s="141"/>
      <c r="FU298" s="141"/>
      <c r="FV298" s="141"/>
      <c r="FW298" s="141"/>
      <c r="FX298" s="141"/>
      <c r="FY298" s="141"/>
      <c r="FZ298" s="141"/>
      <c r="GA298" s="141"/>
      <c r="GB298" s="141"/>
      <c r="GC298" s="141"/>
      <c r="GD298" s="141"/>
      <c r="GE298" s="141"/>
      <c r="GF298" s="141"/>
      <c r="GG298" s="141"/>
      <c r="GH298" s="141"/>
      <c r="GI298" s="141"/>
      <c r="GJ298" s="141"/>
      <c r="GK298" s="141"/>
      <c r="GL298" s="141"/>
      <c r="GM298" s="141"/>
      <c r="GN298" s="141"/>
      <c r="GO298" s="141"/>
      <c r="GP298" s="141"/>
      <c r="GQ298" s="141"/>
      <c r="GR298" s="141"/>
      <c r="GS298" s="141"/>
      <c r="GT298" s="141"/>
      <c r="GU298" s="141"/>
      <c r="GV298" s="141"/>
      <c r="GW298" s="141"/>
      <c r="GX298" s="141"/>
      <c r="GY298" s="141"/>
      <c r="GZ298" s="141"/>
      <c r="HA298" s="141"/>
      <c r="HB298" s="141"/>
      <c r="HC298" s="141"/>
      <c r="HD298" s="141"/>
      <c r="HE298" s="141"/>
      <c r="HF298" s="141"/>
      <c r="HG298" s="141"/>
      <c r="HH298" s="141"/>
      <c r="HI298" s="141"/>
      <c r="HJ298" s="141"/>
      <c r="HK298" s="141"/>
      <c r="HL298" s="141"/>
      <c r="HM298" s="141"/>
      <c r="HN298" s="141"/>
      <c r="HO298" s="141"/>
      <c r="HP298" s="141"/>
      <c r="HQ298" s="141"/>
      <c r="HR298" s="141"/>
      <c r="HS298" s="141"/>
      <c r="HT298" s="141"/>
      <c r="HU298" s="141"/>
      <c r="HV298" s="141"/>
      <c r="HW298" s="141"/>
      <c r="HX298" s="141"/>
      <c r="HY298" s="141"/>
      <c r="HZ298" s="141"/>
      <c r="IA298" s="141"/>
      <c r="IB298" s="141"/>
      <c r="IC298" s="141"/>
      <c r="ID298" s="141"/>
      <c r="IE298" s="141"/>
      <c r="IF298" s="141"/>
      <c r="IG298" s="141"/>
      <c r="IH298" s="141"/>
      <c r="II298" s="141"/>
      <c r="IJ298" s="141"/>
      <c r="IK298" s="141"/>
      <c r="IL298" s="141"/>
      <c r="IM298" s="141"/>
      <c r="IN298" s="141"/>
      <c r="IO298" s="141"/>
      <c r="IP298" s="141"/>
      <c r="IQ298" s="141"/>
      <c r="IR298" s="141"/>
      <c r="IS298" s="141"/>
      <c r="IT298" s="141"/>
      <c r="IU298" s="141"/>
      <c r="IV298" s="141"/>
      <c r="IW298" s="141"/>
    </row>
    <row r="299" customFormat="false" ht="12.75" hidden="false" customHeight="false" outlineLevel="0" collapsed="false">
      <c r="A299" s="141"/>
      <c r="B299" s="155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141"/>
      <c r="BP299" s="141"/>
      <c r="BQ299" s="141"/>
      <c r="BR299" s="141"/>
      <c r="BS299" s="141"/>
      <c r="BT299" s="141"/>
      <c r="BU299" s="141"/>
      <c r="BV299" s="141"/>
      <c r="BW299" s="141"/>
      <c r="BX299" s="141"/>
      <c r="BY299" s="141"/>
      <c r="BZ299" s="141"/>
      <c r="CA299" s="141"/>
      <c r="CB299" s="141"/>
      <c r="CC299" s="141"/>
      <c r="CD299" s="141"/>
      <c r="CE299" s="141"/>
      <c r="CF299" s="141"/>
      <c r="CG299" s="141"/>
      <c r="CH299" s="141"/>
      <c r="CI299" s="141"/>
      <c r="CJ299" s="141"/>
      <c r="CK299" s="141"/>
      <c r="CL299" s="141"/>
      <c r="CM299" s="141"/>
      <c r="CN299" s="141"/>
      <c r="CO299" s="141"/>
      <c r="CP299" s="141"/>
      <c r="CQ299" s="141"/>
      <c r="CR299" s="141"/>
      <c r="CS299" s="141"/>
      <c r="CT299" s="141"/>
      <c r="CU299" s="141"/>
      <c r="CV299" s="141"/>
      <c r="CW299" s="141"/>
      <c r="CX299" s="141"/>
      <c r="CY299" s="141"/>
      <c r="CZ299" s="141"/>
      <c r="DA299" s="141"/>
      <c r="DB299" s="141"/>
      <c r="DC299" s="141"/>
      <c r="DD299" s="141"/>
      <c r="DE299" s="141"/>
      <c r="DF299" s="141"/>
      <c r="DG299" s="141"/>
      <c r="DH299" s="141"/>
      <c r="DI299" s="141"/>
      <c r="DJ299" s="141"/>
      <c r="DK299" s="141"/>
      <c r="DL299" s="141"/>
      <c r="DM299" s="141"/>
      <c r="DN299" s="141"/>
      <c r="DO299" s="141"/>
      <c r="DP299" s="141"/>
      <c r="DQ299" s="141"/>
      <c r="DR299" s="141"/>
      <c r="DS299" s="141"/>
      <c r="DT299" s="141"/>
      <c r="DU299" s="141"/>
      <c r="DV299" s="141"/>
      <c r="DW299" s="141"/>
      <c r="DX299" s="141"/>
      <c r="DY299" s="141"/>
      <c r="DZ299" s="141"/>
      <c r="EA299" s="141"/>
      <c r="EB299" s="141"/>
      <c r="EC299" s="141"/>
      <c r="ED299" s="141"/>
      <c r="EE299" s="141"/>
      <c r="EF299" s="141"/>
      <c r="EG299" s="141"/>
      <c r="EH299" s="141"/>
      <c r="EI299" s="141"/>
      <c r="EJ299" s="141"/>
      <c r="EK299" s="141"/>
      <c r="EL299" s="141"/>
      <c r="EM299" s="141"/>
      <c r="EN299" s="141"/>
      <c r="EO299" s="141"/>
      <c r="EP299" s="141"/>
      <c r="EQ299" s="141"/>
      <c r="ER299" s="141"/>
      <c r="ES299" s="141"/>
      <c r="ET299" s="141"/>
      <c r="EU299" s="141"/>
      <c r="EV299" s="141"/>
      <c r="EW299" s="141"/>
      <c r="EX299" s="141"/>
      <c r="EY299" s="141"/>
      <c r="EZ299" s="141"/>
      <c r="FA299" s="141"/>
      <c r="FB299" s="141"/>
      <c r="FC299" s="141"/>
      <c r="FD299" s="141"/>
      <c r="FE299" s="141"/>
      <c r="FF299" s="141"/>
      <c r="FG299" s="141"/>
      <c r="FH299" s="141"/>
      <c r="FI299" s="141"/>
      <c r="FJ299" s="141"/>
      <c r="FK299" s="141"/>
      <c r="FL299" s="141"/>
      <c r="FM299" s="141"/>
      <c r="FN299" s="141"/>
      <c r="FO299" s="141"/>
      <c r="FP299" s="141"/>
      <c r="FQ299" s="141"/>
      <c r="FR299" s="141"/>
      <c r="FS299" s="141"/>
      <c r="FT299" s="141"/>
      <c r="FU299" s="141"/>
      <c r="FV299" s="141"/>
      <c r="FW299" s="141"/>
      <c r="FX299" s="141"/>
      <c r="FY299" s="141"/>
      <c r="FZ299" s="141"/>
      <c r="GA299" s="141"/>
      <c r="GB299" s="141"/>
      <c r="GC299" s="141"/>
      <c r="GD299" s="141"/>
      <c r="GE299" s="141"/>
      <c r="GF299" s="141"/>
      <c r="GG299" s="141"/>
      <c r="GH299" s="141"/>
      <c r="GI299" s="141"/>
      <c r="GJ299" s="141"/>
      <c r="GK299" s="141"/>
      <c r="GL299" s="141"/>
      <c r="GM299" s="141"/>
      <c r="GN299" s="141"/>
      <c r="GO299" s="141"/>
      <c r="GP299" s="141"/>
      <c r="GQ299" s="141"/>
      <c r="GR299" s="141"/>
      <c r="GS299" s="141"/>
      <c r="GT299" s="141"/>
      <c r="GU299" s="141"/>
      <c r="GV299" s="141"/>
      <c r="GW299" s="141"/>
      <c r="GX299" s="141"/>
      <c r="GY299" s="141"/>
      <c r="GZ299" s="141"/>
      <c r="HA299" s="141"/>
      <c r="HB299" s="141"/>
      <c r="HC299" s="141"/>
      <c r="HD299" s="141"/>
      <c r="HE299" s="141"/>
      <c r="HF299" s="141"/>
      <c r="HG299" s="141"/>
      <c r="HH299" s="141"/>
      <c r="HI299" s="141"/>
      <c r="HJ299" s="141"/>
      <c r="HK299" s="141"/>
      <c r="HL299" s="141"/>
      <c r="HM299" s="141"/>
      <c r="HN299" s="141"/>
      <c r="HO299" s="141"/>
      <c r="HP299" s="141"/>
      <c r="HQ299" s="141"/>
      <c r="HR299" s="141"/>
      <c r="HS299" s="141"/>
      <c r="HT299" s="141"/>
      <c r="HU299" s="141"/>
      <c r="HV299" s="141"/>
      <c r="HW299" s="141"/>
      <c r="HX299" s="141"/>
      <c r="HY299" s="141"/>
      <c r="HZ299" s="141"/>
      <c r="IA299" s="141"/>
      <c r="IB299" s="141"/>
      <c r="IC299" s="141"/>
      <c r="ID299" s="141"/>
      <c r="IE299" s="141"/>
      <c r="IF299" s="141"/>
      <c r="IG299" s="141"/>
      <c r="IH299" s="141"/>
      <c r="II299" s="141"/>
      <c r="IJ299" s="141"/>
      <c r="IK299" s="141"/>
      <c r="IL299" s="141"/>
      <c r="IM299" s="141"/>
      <c r="IN299" s="141"/>
      <c r="IO299" s="141"/>
      <c r="IP299" s="141"/>
      <c r="IQ299" s="141"/>
      <c r="IR299" s="141"/>
      <c r="IS299" s="141"/>
      <c r="IT299" s="141"/>
      <c r="IU299" s="141"/>
      <c r="IV299" s="141"/>
      <c r="IW299" s="141"/>
    </row>
    <row r="300" customFormat="false" ht="12.75" hidden="false" customHeight="false" outlineLevel="0" collapsed="false">
      <c r="A300" s="141"/>
      <c r="B300" s="155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141"/>
      <c r="BP300" s="141"/>
      <c r="BQ300" s="141"/>
      <c r="BR300" s="141"/>
      <c r="BS300" s="141"/>
      <c r="BT300" s="141"/>
      <c r="BU300" s="141"/>
      <c r="BV300" s="141"/>
      <c r="BW300" s="141"/>
      <c r="BX300" s="141"/>
      <c r="BY300" s="141"/>
      <c r="BZ300" s="141"/>
      <c r="CA300" s="141"/>
      <c r="CB300" s="141"/>
      <c r="CC300" s="141"/>
      <c r="CD300" s="141"/>
      <c r="CE300" s="141"/>
      <c r="CF300" s="141"/>
      <c r="CG300" s="141"/>
      <c r="CH300" s="141"/>
      <c r="CI300" s="141"/>
      <c r="CJ300" s="141"/>
      <c r="CK300" s="141"/>
      <c r="CL300" s="141"/>
      <c r="CM300" s="141"/>
      <c r="CN300" s="141"/>
      <c r="CO300" s="141"/>
      <c r="CP300" s="141"/>
      <c r="CQ300" s="141"/>
      <c r="CR300" s="141"/>
      <c r="CS300" s="141"/>
      <c r="CT300" s="141"/>
      <c r="CU300" s="141"/>
      <c r="CV300" s="141"/>
      <c r="CW300" s="141"/>
      <c r="CX300" s="141"/>
      <c r="CY300" s="141"/>
      <c r="CZ300" s="141"/>
      <c r="DA300" s="141"/>
      <c r="DB300" s="141"/>
      <c r="DC300" s="141"/>
      <c r="DD300" s="141"/>
      <c r="DE300" s="141"/>
      <c r="DF300" s="141"/>
      <c r="DG300" s="141"/>
      <c r="DH300" s="141"/>
      <c r="DI300" s="141"/>
      <c r="DJ300" s="141"/>
      <c r="DK300" s="141"/>
      <c r="DL300" s="141"/>
      <c r="DM300" s="141"/>
      <c r="DN300" s="141"/>
      <c r="DO300" s="141"/>
      <c r="DP300" s="141"/>
      <c r="DQ300" s="141"/>
      <c r="DR300" s="141"/>
      <c r="DS300" s="141"/>
      <c r="DT300" s="141"/>
      <c r="DU300" s="141"/>
      <c r="DV300" s="141"/>
      <c r="DW300" s="141"/>
      <c r="DX300" s="141"/>
      <c r="DY300" s="141"/>
      <c r="DZ300" s="141"/>
      <c r="EA300" s="141"/>
      <c r="EB300" s="141"/>
      <c r="EC300" s="141"/>
      <c r="ED300" s="141"/>
      <c r="EE300" s="141"/>
      <c r="EF300" s="141"/>
      <c r="EG300" s="141"/>
      <c r="EH300" s="141"/>
      <c r="EI300" s="141"/>
      <c r="EJ300" s="141"/>
      <c r="EK300" s="141"/>
      <c r="EL300" s="141"/>
      <c r="EM300" s="141"/>
      <c r="EN300" s="141"/>
      <c r="EO300" s="141"/>
      <c r="EP300" s="141"/>
      <c r="EQ300" s="141"/>
      <c r="ER300" s="141"/>
      <c r="ES300" s="141"/>
      <c r="ET300" s="141"/>
      <c r="EU300" s="141"/>
      <c r="EV300" s="141"/>
      <c r="EW300" s="141"/>
      <c r="EX300" s="141"/>
      <c r="EY300" s="141"/>
      <c r="EZ300" s="141"/>
      <c r="FA300" s="141"/>
      <c r="FB300" s="141"/>
      <c r="FC300" s="141"/>
      <c r="FD300" s="141"/>
      <c r="FE300" s="141"/>
      <c r="FF300" s="141"/>
      <c r="FG300" s="141"/>
      <c r="FH300" s="141"/>
      <c r="FI300" s="141"/>
      <c r="FJ300" s="141"/>
      <c r="FK300" s="141"/>
      <c r="FL300" s="141"/>
      <c r="FM300" s="141"/>
      <c r="FN300" s="141"/>
      <c r="FO300" s="141"/>
      <c r="FP300" s="141"/>
      <c r="FQ300" s="141"/>
      <c r="FR300" s="141"/>
      <c r="FS300" s="141"/>
      <c r="FT300" s="141"/>
      <c r="FU300" s="141"/>
      <c r="FV300" s="141"/>
      <c r="FW300" s="141"/>
      <c r="FX300" s="141"/>
      <c r="FY300" s="141"/>
      <c r="FZ300" s="141"/>
      <c r="GA300" s="141"/>
      <c r="GB300" s="141"/>
      <c r="GC300" s="141"/>
      <c r="GD300" s="141"/>
      <c r="GE300" s="141"/>
      <c r="GF300" s="141"/>
      <c r="GG300" s="141"/>
      <c r="GH300" s="141"/>
      <c r="GI300" s="141"/>
      <c r="GJ300" s="141"/>
      <c r="GK300" s="141"/>
      <c r="GL300" s="141"/>
      <c r="GM300" s="141"/>
      <c r="GN300" s="141"/>
      <c r="GO300" s="141"/>
      <c r="GP300" s="141"/>
      <c r="GQ300" s="141"/>
      <c r="GR300" s="141"/>
      <c r="GS300" s="141"/>
      <c r="GT300" s="141"/>
      <c r="GU300" s="141"/>
      <c r="GV300" s="141"/>
      <c r="GW300" s="141"/>
      <c r="GX300" s="141"/>
      <c r="GY300" s="141"/>
      <c r="GZ300" s="141"/>
      <c r="HA300" s="141"/>
      <c r="HB300" s="141"/>
      <c r="HC300" s="141"/>
      <c r="HD300" s="141"/>
      <c r="HE300" s="141"/>
      <c r="HF300" s="141"/>
      <c r="HG300" s="141"/>
      <c r="HH300" s="141"/>
      <c r="HI300" s="141"/>
      <c r="HJ300" s="141"/>
      <c r="HK300" s="141"/>
      <c r="HL300" s="141"/>
      <c r="HM300" s="141"/>
      <c r="HN300" s="141"/>
      <c r="HO300" s="141"/>
      <c r="HP300" s="141"/>
      <c r="HQ300" s="141"/>
      <c r="HR300" s="141"/>
      <c r="HS300" s="141"/>
      <c r="HT300" s="141"/>
      <c r="HU300" s="141"/>
      <c r="HV300" s="141"/>
      <c r="HW300" s="141"/>
      <c r="HX300" s="141"/>
      <c r="HY300" s="141"/>
      <c r="HZ300" s="141"/>
      <c r="IA300" s="141"/>
      <c r="IB300" s="141"/>
      <c r="IC300" s="141"/>
      <c r="ID300" s="141"/>
      <c r="IE300" s="141"/>
      <c r="IF300" s="141"/>
      <c r="IG300" s="141"/>
      <c r="IH300" s="141"/>
      <c r="II300" s="141"/>
      <c r="IJ300" s="141"/>
      <c r="IK300" s="141"/>
      <c r="IL300" s="141"/>
      <c r="IM300" s="141"/>
      <c r="IN300" s="141"/>
      <c r="IO300" s="141"/>
      <c r="IP300" s="141"/>
      <c r="IQ300" s="141"/>
      <c r="IR300" s="141"/>
      <c r="IS300" s="141"/>
      <c r="IT300" s="141"/>
      <c r="IU300" s="141"/>
      <c r="IV300" s="141"/>
      <c r="IW300" s="141"/>
    </row>
    <row r="301" customFormat="false" ht="12.75" hidden="false" customHeight="false" outlineLevel="0" collapsed="false">
      <c r="A301" s="141"/>
      <c r="B301" s="155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141"/>
      <c r="BR301" s="141"/>
      <c r="BS301" s="141"/>
      <c r="BT301" s="141"/>
      <c r="BU301" s="141"/>
      <c r="BV301" s="141"/>
      <c r="BW301" s="141"/>
      <c r="BX301" s="141"/>
      <c r="BY301" s="141"/>
      <c r="BZ301" s="141"/>
      <c r="CA301" s="141"/>
      <c r="CB301" s="141"/>
      <c r="CC301" s="141"/>
      <c r="CD301" s="141"/>
      <c r="CE301" s="141"/>
      <c r="CF301" s="141"/>
      <c r="CG301" s="141"/>
      <c r="CH301" s="141"/>
      <c r="CI301" s="141"/>
      <c r="CJ301" s="141"/>
      <c r="CK301" s="141"/>
      <c r="CL301" s="141"/>
      <c r="CM301" s="141"/>
      <c r="CN301" s="141"/>
      <c r="CO301" s="141"/>
      <c r="CP301" s="141"/>
      <c r="CQ301" s="141"/>
      <c r="CR301" s="141"/>
      <c r="CS301" s="141"/>
      <c r="CT301" s="141"/>
      <c r="CU301" s="141"/>
      <c r="CV301" s="141"/>
      <c r="CW301" s="141"/>
      <c r="CX301" s="141"/>
      <c r="CY301" s="141"/>
      <c r="CZ301" s="141"/>
      <c r="DA301" s="141"/>
      <c r="DB301" s="141"/>
      <c r="DC301" s="141"/>
      <c r="DD301" s="141"/>
      <c r="DE301" s="141"/>
      <c r="DF301" s="141"/>
      <c r="DG301" s="141"/>
      <c r="DH301" s="141"/>
      <c r="DI301" s="141"/>
      <c r="DJ301" s="141"/>
      <c r="DK301" s="141"/>
      <c r="DL301" s="141"/>
      <c r="DM301" s="141"/>
      <c r="DN301" s="141"/>
      <c r="DO301" s="141"/>
      <c r="DP301" s="141"/>
      <c r="DQ301" s="141"/>
      <c r="DR301" s="141"/>
      <c r="DS301" s="141"/>
      <c r="DT301" s="141"/>
      <c r="DU301" s="141"/>
      <c r="DV301" s="141"/>
      <c r="DW301" s="141"/>
      <c r="DX301" s="141"/>
      <c r="DY301" s="141"/>
      <c r="DZ301" s="141"/>
      <c r="EA301" s="141"/>
      <c r="EB301" s="141"/>
      <c r="EC301" s="141"/>
      <c r="ED301" s="141"/>
      <c r="EE301" s="141"/>
      <c r="EF301" s="141"/>
      <c r="EG301" s="141"/>
      <c r="EH301" s="141"/>
      <c r="EI301" s="141"/>
      <c r="EJ301" s="141"/>
      <c r="EK301" s="141"/>
      <c r="EL301" s="141"/>
      <c r="EM301" s="141"/>
      <c r="EN301" s="141"/>
      <c r="EO301" s="141"/>
      <c r="EP301" s="141"/>
      <c r="EQ301" s="141"/>
      <c r="ER301" s="141"/>
      <c r="ES301" s="141"/>
      <c r="ET301" s="141"/>
      <c r="EU301" s="141"/>
      <c r="EV301" s="141"/>
      <c r="EW301" s="141"/>
      <c r="EX301" s="141"/>
      <c r="EY301" s="141"/>
      <c r="EZ301" s="141"/>
      <c r="FA301" s="141"/>
      <c r="FB301" s="141"/>
      <c r="FC301" s="141"/>
      <c r="FD301" s="141"/>
      <c r="FE301" s="141"/>
      <c r="FF301" s="141"/>
      <c r="FG301" s="141"/>
      <c r="FH301" s="141"/>
      <c r="FI301" s="141"/>
      <c r="FJ301" s="141"/>
      <c r="FK301" s="141"/>
      <c r="FL301" s="141"/>
      <c r="FM301" s="141"/>
      <c r="FN301" s="141"/>
      <c r="FO301" s="141"/>
      <c r="FP301" s="141"/>
      <c r="FQ301" s="141"/>
      <c r="FR301" s="141"/>
      <c r="FS301" s="141"/>
      <c r="FT301" s="141"/>
      <c r="FU301" s="141"/>
      <c r="FV301" s="141"/>
      <c r="FW301" s="141"/>
      <c r="FX301" s="141"/>
      <c r="FY301" s="141"/>
      <c r="FZ301" s="141"/>
      <c r="GA301" s="141"/>
      <c r="GB301" s="141"/>
      <c r="GC301" s="141"/>
      <c r="GD301" s="141"/>
      <c r="GE301" s="141"/>
      <c r="GF301" s="141"/>
      <c r="GG301" s="141"/>
      <c r="GH301" s="141"/>
      <c r="GI301" s="141"/>
      <c r="GJ301" s="141"/>
      <c r="GK301" s="141"/>
      <c r="GL301" s="141"/>
      <c r="GM301" s="141"/>
      <c r="GN301" s="141"/>
      <c r="GO301" s="141"/>
      <c r="GP301" s="141"/>
      <c r="GQ301" s="141"/>
      <c r="GR301" s="141"/>
      <c r="GS301" s="141"/>
      <c r="GT301" s="141"/>
      <c r="GU301" s="141"/>
      <c r="GV301" s="141"/>
      <c r="GW301" s="141"/>
      <c r="GX301" s="141"/>
      <c r="GY301" s="141"/>
      <c r="GZ301" s="141"/>
      <c r="HA301" s="141"/>
      <c r="HB301" s="141"/>
      <c r="HC301" s="141"/>
      <c r="HD301" s="141"/>
      <c r="HE301" s="141"/>
      <c r="HF301" s="141"/>
      <c r="HG301" s="141"/>
      <c r="HH301" s="141"/>
      <c r="HI301" s="141"/>
      <c r="HJ301" s="141"/>
      <c r="HK301" s="141"/>
      <c r="HL301" s="141"/>
      <c r="HM301" s="141"/>
      <c r="HN301" s="141"/>
      <c r="HO301" s="141"/>
      <c r="HP301" s="141"/>
      <c r="HQ301" s="141"/>
      <c r="HR301" s="141"/>
      <c r="HS301" s="141"/>
      <c r="HT301" s="141"/>
      <c r="HU301" s="141"/>
      <c r="HV301" s="141"/>
      <c r="HW301" s="141"/>
      <c r="HX301" s="141"/>
      <c r="HY301" s="141"/>
      <c r="HZ301" s="141"/>
      <c r="IA301" s="141"/>
      <c r="IB301" s="141"/>
      <c r="IC301" s="141"/>
      <c r="ID301" s="141"/>
      <c r="IE301" s="141"/>
      <c r="IF301" s="141"/>
      <c r="IG301" s="141"/>
      <c r="IH301" s="141"/>
      <c r="II301" s="141"/>
      <c r="IJ301" s="141"/>
      <c r="IK301" s="141"/>
      <c r="IL301" s="141"/>
      <c r="IM301" s="141"/>
      <c r="IN301" s="141"/>
      <c r="IO301" s="141"/>
      <c r="IP301" s="141"/>
      <c r="IQ301" s="141"/>
      <c r="IR301" s="141"/>
      <c r="IS301" s="141"/>
      <c r="IT301" s="141"/>
      <c r="IU301" s="141"/>
      <c r="IV301" s="141"/>
      <c r="IW301" s="141"/>
    </row>
    <row r="302" customFormat="false" ht="12.75" hidden="false" customHeight="false" outlineLevel="0" collapsed="false">
      <c r="A302" s="141"/>
      <c r="B302" s="155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141"/>
      <c r="BR302" s="141"/>
      <c r="BS302" s="141"/>
      <c r="BT302" s="141"/>
      <c r="BU302" s="141"/>
      <c r="BV302" s="141"/>
      <c r="BW302" s="141"/>
      <c r="BX302" s="141"/>
      <c r="BY302" s="141"/>
      <c r="BZ302" s="141"/>
      <c r="CA302" s="141"/>
      <c r="CB302" s="141"/>
      <c r="CC302" s="141"/>
      <c r="CD302" s="141"/>
      <c r="CE302" s="141"/>
      <c r="CF302" s="141"/>
      <c r="CG302" s="141"/>
      <c r="CH302" s="141"/>
      <c r="CI302" s="141"/>
      <c r="CJ302" s="141"/>
      <c r="CK302" s="141"/>
      <c r="CL302" s="141"/>
      <c r="CM302" s="141"/>
      <c r="CN302" s="141"/>
      <c r="CO302" s="141"/>
      <c r="CP302" s="141"/>
      <c r="CQ302" s="141"/>
      <c r="CR302" s="141"/>
      <c r="CS302" s="141"/>
      <c r="CT302" s="141"/>
      <c r="CU302" s="141"/>
      <c r="CV302" s="141"/>
      <c r="CW302" s="141"/>
      <c r="CX302" s="141"/>
      <c r="CY302" s="141"/>
      <c r="CZ302" s="141"/>
      <c r="DA302" s="141"/>
      <c r="DB302" s="141"/>
      <c r="DC302" s="141"/>
      <c r="DD302" s="141"/>
      <c r="DE302" s="141"/>
      <c r="DF302" s="141"/>
      <c r="DG302" s="141"/>
      <c r="DH302" s="141"/>
      <c r="DI302" s="141"/>
      <c r="DJ302" s="141"/>
      <c r="DK302" s="141"/>
      <c r="DL302" s="141"/>
      <c r="DM302" s="141"/>
      <c r="DN302" s="141"/>
      <c r="DO302" s="141"/>
      <c r="DP302" s="141"/>
      <c r="DQ302" s="141"/>
      <c r="DR302" s="141"/>
      <c r="DS302" s="141"/>
      <c r="DT302" s="141"/>
      <c r="DU302" s="141"/>
      <c r="DV302" s="141"/>
      <c r="DW302" s="141"/>
      <c r="DX302" s="141"/>
      <c r="DY302" s="141"/>
      <c r="DZ302" s="141"/>
      <c r="EA302" s="141"/>
      <c r="EB302" s="141"/>
      <c r="EC302" s="141"/>
      <c r="ED302" s="141"/>
      <c r="EE302" s="141"/>
      <c r="EF302" s="141"/>
      <c r="EG302" s="141"/>
      <c r="EH302" s="141"/>
      <c r="EI302" s="141"/>
      <c r="EJ302" s="141"/>
      <c r="EK302" s="141"/>
      <c r="EL302" s="141"/>
      <c r="EM302" s="141"/>
      <c r="EN302" s="141"/>
      <c r="EO302" s="141"/>
      <c r="EP302" s="141"/>
      <c r="EQ302" s="141"/>
      <c r="ER302" s="141"/>
      <c r="ES302" s="141"/>
      <c r="ET302" s="141"/>
      <c r="EU302" s="141"/>
      <c r="EV302" s="141"/>
      <c r="EW302" s="141"/>
      <c r="EX302" s="141"/>
      <c r="EY302" s="141"/>
      <c r="EZ302" s="141"/>
      <c r="FA302" s="141"/>
      <c r="FB302" s="141"/>
      <c r="FC302" s="141"/>
      <c r="FD302" s="141"/>
      <c r="FE302" s="141"/>
      <c r="FF302" s="141"/>
      <c r="FG302" s="141"/>
      <c r="FH302" s="141"/>
      <c r="FI302" s="141"/>
      <c r="FJ302" s="141"/>
      <c r="FK302" s="141"/>
      <c r="FL302" s="141"/>
      <c r="FM302" s="141"/>
      <c r="FN302" s="141"/>
      <c r="FO302" s="141"/>
      <c r="FP302" s="141"/>
      <c r="FQ302" s="141"/>
      <c r="FR302" s="141"/>
      <c r="FS302" s="141"/>
      <c r="FT302" s="141"/>
      <c r="FU302" s="141"/>
      <c r="FV302" s="141"/>
      <c r="FW302" s="141"/>
      <c r="FX302" s="141"/>
      <c r="FY302" s="141"/>
      <c r="FZ302" s="141"/>
      <c r="GA302" s="141"/>
      <c r="GB302" s="141"/>
      <c r="GC302" s="141"/>
      <c r="GD302" s="141"/>
      <c r="GE302" s="141"/>
      <c r="GF302" s="141"/>
      <c r="GG302" s="141"/>
      <c r="GH302" s="141"/>
      <c r="GI302" s="141"/>
      <c r="GJ302" s="141"/>
      <c r="GK302" s="141"/>
      <c r="GL302" s="141"/>
      <c r="GM302" s="141"/>
      <c r="GN302" s="141"/>
      <c r="GO302" s="141"/>
      <c r="GP302" s="141"/>
      <c r="GQ302" s="141"/>
      <c r="GR302" s="141"/>
      <c r="GS302" s="141"/>
      <c r="GT302" s="141"/>
      <c r="GU302" s="141"/>
      <c r="GV302" s="141"/>
      <c r="GW302" s="141"/>
      <c r="GX302" s="141"/>
      <c r="GY302" s="141"/>
      <c r="GZ302" s="141"/>
      <c r="HA302" s="141"/>
      <c r="HB302" s="141"/>
      <c r="HC302" s="141"/>
      <c r="HD302" s="141"/>
      <c r="HE302" s="141"/>
      <c r="HF302" s="141"/>
      <c r="HG302" s="141"/>
      <c r="HH302" s="141"/>
      <c r="HI302" s="141"/>
      <c r="HJ302" s="141"/>
      <c r="HK302" s="141"/>
      <c r="HL302" s="141"/>
      <c r="HM302" s="141"/>
      <c r="HN302" s="141"/>
      <c r="HO302" s="141"/>
      <c r="HP302" s="141"/>
      <c r="HQ302" s="141"/>
      <c r="HR302" s="141"/>
      <c r="HS302" s="141"/>
      <c r="HT302" s="141"/>
      <c r="HU302" s="141"/>
      <c r="HV302" s="141"/>
      <c r="HW302" s="141"/>
      <c r="HX302" s="141"/>
      <c r="HY302" s="141"/>
      <c r="HZ302" s="141"/>
      <c r="IA302" s="141"/>
      <c r="IB302" s="141"/>
      <c r="IC302" s="141"/>
      <c r="ID302" s="141"/>
      <c r="IE302" s="141"/>
      <c r="IF302" s="141"/>
      <c r="IG302" s="141"/>
      <c r="IH302" s="141"/>
      <c r="II302" s="141"/>
      <c r="IJ302" s="141"/>
      <c r="IK302" s="141"/>
      <c r="IL302" s="141"/>
      <c r="IM302" s="141"/>
      <c r="IN302" s="141"/>
      <c r="IO302" s="141"/>
      <c r="IP302" s="141"/>
      <c r="IQ302" s="141"/>
      <c r="IR302" s="141"/>
      <c r="IS302" s="141"/>
      <c r="IT302" s="141"/>
      <c r="IU302" s="141"/>
      <c r="IV302" s="141"/>
      <c r="IW302" s="141"/>
    </row>
    <row r="303" customFormat="false" ht="12.75" hidden="false" customHeight="false" outlineLevel="0" collapsed="false">
      <c r="A303" s="141"/>
      <c r="B303" s="155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141"/>
      <c r="BR303" s="141"/>
      <c r="BS303" s="141"/>
      <c r="BT303" s="141"/>
      <c r="BU303" s="141"/>
      <c r="BV303" s="141"/>
      <c r="BW303" s="141"/>
      <c r="BX303" s="141"/>
      <c r="BY303" s="141"/>
      <c r="BZ303" s="141"/>
      <c r="CA303" s="141"/>
      <c r="CB303" s="141"/>
      <c r="CC303" s="141"/>
      <c r="CD303" s="141"/>
      <c r="CE303" s="141"/>
      <c r="CF303" s="141"/>
      <c r="CG303" s="141"/>
      <c r="CH303" s="141"/>
      <c r="CI303" s="141"/>
      <c r="CJ303" s="141"/>
      <c r="CK303" s="141"/>
      <c r="CL303" s="141"/>
      <c r="CM303" s="141"/>
      <c r="CN303" s="141"/>
      <c r="CO303" s="141"/>
      <c r="CP303" s="141"/>
      <c r="CQ303" s="141"/>
      <c r="CR303" s="141"/>
      <c r="CS303" s="141"/>
      <c r="CT303" s="141"/>
      <c r="CU303" s="141"/>
      <c r="CV303" s="141"/>
      <c r="CW303" s="141"/>
      <c r="CX303" s="141"/>
      <c r="CY303" s="141"/>
      <c r="CZ303" s="141"/>
      <c r="DA303" s="141"/>
      <c r="DB303" s="141"/>
      <c r="DC303" s="141"/>
      <c r="DD303" s="141"/>
      <c r="DE303" s="141"/>
      <c r="DF303" s="141"/>
      <c r="DG303" s="141"/>
      <c r="DH303" s="141"/>
      <c r="DI303" s="141"/>
      <c r="DJ303" s="141"/>
      <c r="DK303" s="141"/>
      <c r="DL303" s="141"/>
      <c r="DM303" s="141"/>
      <c r="DN303" s="141"/>
      <c r="DO303" s="141"/>
      <c r="DP303" s="141"/>
      <c r="DQ303" s="141"/>
      <c r="DR303" s="141"/>
      <c r="DS303" s="141"/>
      <c r="DT303" s="141"/>
      <c r="DU303" s="141"/>
      <c r="DV303" s="141"/>
      <c r="DW303" s="141"/>
      <c r="DX303" s="141"/>
      <c r="DY303" s="141"/>
      <c r="DZ303" s="141"/>
      <c r="EA303" s="141"/>
      <c r="EB303" s="141"/>
      <c r="EC303" s="141"/>
      <c r="ED303" s="141"/>
      <c r="EE303" s="141"/>
      <c r="EF303" s="141"/>
      <c r="EG303" s="141"/>
      <c r="EH303" s="141"/>
      <c r="EI303" s="141"/>
      <c r="EJ303" s="141"/>
      <c r="EK303" s="141"/>
      <c r="EL303" s="141"/>
      <c r="EM303" s="141"/>
      <c r="EN303" s="141"/>
      <c r="EO303" s="141"/>
      <c r="EP303" s="141"/>
      <c r="EQ303" s="141"/>
      <c r="ER303" s="141"/>
      <c r="ES303" s="141"/>
      <c r="ET303" s="141"/>
      <c r="EU303" s="141"/>
      <c r="EV303" s="141"/>
      <c r="EW303" s="141"/>
      <c r="EX303" s="141"/>
      <c r="EY303" s="141"/>
      <c r="EZ303" s="141"/>
      <c r="FA303" s="141"/>
      <c r="FB303" s="141"/>
      <c r="FC303" s="141"/>
      <c r="FD303" s="141"/>
      <c r="FE303" s="141"/>
      <c r="FF303" s="141"/>
      <c r="FG303" s="141"/>
      <c r="FH303" s="141"/>
      <c r="FI303" s="141"/>
      <c r="FJ303" s="141"/>
      <c r="FK303" s="141"/>
      <c r="FL303" s="141"/>
      <c r="FM303" s="141"/>
      <c r="FN303" s="141"/>
      <c r="FO303" s="141"/>
      <c r="FP303" s="141"/>
      <c r="FQ303" s="141"/>
      <c r="FR303" s="141"/>
      <c r="FS303" s="141"/>
      <c r="FT303" s="141"/>
      <c r="FU303" s="141"/>
      <c r="FV303" s="141"/>
      <c r="FW303" s="141"/>
      <c r="FX303" s="141"/>
      <c r="FY303" s="141"/>
      <c r="FZ303" s="141"/>
      <c r="GA303" s="141"/>
      <c r="GB303" s="141"/>
      <c r="GC303" s="141"/>
      <c r="GD303" s="141"/>
      <c r="GE303" s="141"/>
      <c r="GF303" s="141"/>
      <c r="GG303" s="141"/>
      <c r="GH303" s="141"/>
      <c r="GI303" s="141"/>
      <c r="GJ303" s="141"/>
      <c r="GK303" s="141"/>
      <c r="GL303" s="141"/>
      <c r="GM303" s="141"/>
      <c r="GN303" s="141"/>
      <c r="GO303" s="141"/>
      <c r="GP303" s="141"/>
      <c r="GQ303" s="141"/>
      <c r="GR303" s="141"/>
      <c r="GS303" s="141"/>
      <c r="GT303" s="141"/>
      <c r="GU303" s="141"/>
      <c r="GV303" s="141"/>
      <c r="GW303" s="141"/>
      <c r="GX303" s="141"/>
      <c r="GY303" s="141"/>
      <c r="GZ303" s="141"/>
      <c r="HA303" s="141"/>
      <c r="HB303" s="141"/>
      <c r="HC303" s="141"/>
      <c r="HD303" s="141"/>
      <c r="HE303" s="141"/>
      <c r="HF303" s="141"/>
      <c r="HG303" s="141"/>
      <c r="HH303" s="141"/>
      <c r="HI303" s="141"/>
      <c r="HJ303" s="141"/>
      <c r="HK303" s="141"/>
      <c r="HL303" s="141"/>
      <c r="HM303" s="141"/>
      <c r="HN303" s="141"/>
      <c r="HO303" s="141"/>
      <c r="HP303" s="141"/>
      <c r="HQ303" s="141"/>
      <c r="HR303" s="141"/>
      <c r="HS303" s="141"/>
      <c r="HT303" s="141"/>
      <c r="HU303" s="141"/>
      <c r="HV303" s="141"/>
      <c r="HW303" s="141"/>
      <c r="HX303" s="141"/>
      <c r="HY303" s="141"/>
      <c r="HZ303" s="141"/>
      <c r="IA303" s="141"/>
      <c r="IB303" s="141"/>
      <c r="IC303" s="141"/>
      <c r="ID303" s="141"/>
      <c r="IE303" s="141"/>
      <c r="IF303" s="141"/>
      <c r="IG303" s="141"/>
      <c r="IH303" s="141"/>
      <c r="II303" s="141"/>
      <c r="IJ303" s="141"/>
      <c r="IK303" s="141"/>
      <c r="IL303" s="141"/>
      <c r="IM303" s="141"/>
      <c r="IN303" s="141"/>
      <c r="IO303" s="141"/>
      <c r="IP303" s="141"/>
      <c r="IQ303" s="141"/>
      <c r="IR303" s="141"/>
      <c r="IS303" s="141"/>
      <c r="IT303" s="141"/>
      <c r="IU303" s="141"/>
      <c r="IV303" s="141"/>
      <c r="IW303" s="141"/>
    </row>
    <row r="304" customFormat="false" ht="12.75" hidden="false" customHeight="false" outlineLevel="0" collapsed="false">
      <c r="A304" s="141"/>
      <c r="B304" s="155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141"/>
      <c r="BR304" s="141"/>
      <c r="BS304" s="141"/>
      <c r="BT304" s="141"/>
      <c r="BU304" s="141"/>
      <c r="BV304" s="141"/>
      <c r="BW304" s="141"/>
      <c r="BX304" s="141"/>
      <c r="BY304" s="141"/>
      <c r="BZ304" s="141"/>
      <c r="CA304" s="141"/>
      <c r="CB304" s="141"/>
      <c r="CC304" s="141"/>
      <c r="CD304" s="141"/>
      <c r="CE304" s="141"/>
      <c r="CF304" s="141"/>
      <c r="CG304" s="141"/>
      <c r="CH304" s="141"/>
      <c r="CI304" s="141"/>
      <c r="CJ304" s="141"/>
      <c r="CK304" s="141"/>
      <c r="CL304" s="141"/>
      <c r="CM304" s="141"/>
      <c r="CN304" s="141"/>
      <c r="CO304" s="141"/>
      <c r="CP304" s="141"/>
      <c r="CQ304" s="141"/>
      <c r="CR304" s="141"/>
      <c r="CS304" s="141"/>
      <c r="CT304" s="141"/>
      <c r="CU304" s="141"/>
      <c r="CV304" s="141"/>
      <c r="CW304" s="141"/>
      <c r="CX304" s="141"/>
      <c r="CY304" s="141"/>
      <c r="CZ304" s="141"/>
      <c r="DA304" s="141"/>
      <c r="DB304" s="141"/>
      <c r="DC304" s="141"/>
      <c r="DD304" s="141"/>
      <c r="DE304" s="141"/>
      <c r="DF304" s="141"/>
      <c r="DG304" s="141"/>
      <c r="DH304" s="141"/>
      <c r="DI304" s="141"/>
      <c r="DJ304" s="141"/>
      <c r="DK304" s="141"/>
      <c r="DL304" s="141"/>
      <c r="DM304" s="141"/>
      <c r="DN304" s="141"/>
      <c r="DO304" s="141"/>
      <c r="DP304" s="141"/>
      <c r="DQ304" s="141"/>
      <c r="DR304" s="141"/>
      <c r="DS304" s="141"/>
      <c r="DT304" s="141"/>
      <c r="DU304" s="141"/>
      <c r="DV304" s="141"/>
      <c r="DW304" s="141"/>
      <c r="DX304" s="141"/>
      <c r="DY304" s="141"/>
      <c r="DZ304" s="141"/>
      <c r="EA304" s="141"/>
      <c r="EB304" s="141"/>
      <c r="EC304" s="141"/>
      <c r="ED304" s="141"/>
      <c r="EE304" s="141"/>
      <c r="EF304" s="141"/>
      <c r="EG304" s="141"/>
      <c r="EH304" s="141"/>
      <c r="EI304" s="141"/>
      <c r="EJ304" s="141"/>
      <c r="EK304" s="141"/>
      <c r="EL304" s="141"/>
      <c r="EM304" s="141"/>
      <c r="EN304" s="141"/>
      <c r="EO304" s="141"/>
      <c r="EP304" s="141"/>
      <c r="EQ304" s="141"/>
      <c r="ER304" s="141"/>
      <c r="ES304" s="141"/>
      <c r="ET304" s="141"/>
      <c r="EU304" s="141"/>
      <c r="EV304" s="141"/>
      <c r="EW304" s="141"/>
      <c r="EX304" s="141"/>
      <c r="EY304" s="141"/>
      <c r="EZ304" s="141"/>
      <c r="FA304" s="141"/>
      <c r="FB304" s="141"/>
      <c r="FC304" s="141"/>
      <c r="FD304" s="141"/>
      <c r="FE304" s="141"/>
      <c r="FF304" s="141"/>
      <c r="FG304" s="141"/>
      <c r="FH304" s="141"/>
      <c r="FI304" s="141"/>
      <c r="FJ304" s="141"/>
      <c r="FK304" s="141"/>
      <c r="FL304" s="141"/>
      <c r="FM304" s="141"/>
      <c r="FN304" s="141"/>
      <c r="FO304" s="141"/>
      <c r="FP304" s="141"/>
      <c r="FQ304" s="141"/>
      <c r="FR304" s="141"/>
      <c r="FS304" s="141"/>
      <c r="FT304" s="141"/>
      <c r="FU304" s="141"/>
      <c r="FV304" s="141"/>
      <c r="FW304" s="141"/>
      <c r="FX304" s="141"/>
      <c r="FY304" s="141"/>
      <c r="FZ304" s="141"/>
      <c r="GA304" s="141"/>
      <c r="GB304" s="141"/>
      <c r="GC304" s="141"/>
      <c r="GD304" s="141"/>
      <c r="GE304" s="141"/>
      <c r="GF304" s="141"/>
      <c r="GG304" s="141"/>
      <c r="GH304" s="141"/>
      <c r="GI304" s="141"/>
      <c r="GJ304" s="141"/>
      <c r="GK304" s="141"/>
      <c r="GL304" s="141"/>
      <c r="GM304" s="141"/>
      <c r="GN304" s="141"/>
      <c r="GO304" s="141"/>
      <c r="GP304" s="141"/>
      <c r="GQ304" s="141"/>
      <c r="GR304" s="141"/>
      <c r="GS304" s="141"/>
      <c r="GT304" s="141"/>
      <c r="GU304" s="141"/>
      <c r="GV304" s="141"/>
      <c r="GW304" s="141"/>
      <c r="GX304" s="141"/>
      <c r="GY304" s="141"/>
      <c r="GZ304" s="141"/>
      <c r="HA304" s="141"/>
      <c r="HB304" s="141"/>
      <c r="HC304" s="141"/>
      <c r="HD304" s="141"/>
      <c r="HE304" s="141"/>
      <c r="HF304" s="141"/>
      <c r="HG304" s="141"/>
      <c r="HH304" s="141"/>
      <c r="HI304" s="141"/>
      <c r="HJ304" s="141"/>
      <c r="HK304" s="141"/>
      <c r="HL304" s="141"/>
      <c r="HM304" s="141"/>
      <c r="HN304" s="141"/>
      <c r="HO304" s="141"/>
      <c r="HP304" s="141"/>
      <c r="HQ304" s="141"/>
      <c r="HR304" s="141"/>
      <c r="HS304" s="141"/>
      <c r="HT304" s="141"/>
      <c r="HU304" s="141"/>
      <c r="HV304" s="141"/>
      <c r="HW304" s="141"/>
      <c r="HX304" s="141"/>
      <c r="HY304" s="141"/>
      <c r="HZ304" s="141"/>
      <c r="IA304" s="141"/>
      <c r="IB304" s="141"/>
      <c r="IC304" s="141"/>
      <c r="ID304" s="141"/>
      <c r="IE304" s="141"/>
      <c r="IF304" s="141"/>
      <c r="IG304" s="141"/>
      <c r="IH304" s="141"/>
      <c r="II304" s="141"/>
      <c r="IJ304" s="141"/>
      <c r="IK304" s="141"/>
      <c r="IL304" s="141"/>
      <c r="IM304" s="141"/>
      <c r="IN304" s="141"/>
      <c r="IO304" s="141"/>
      <c r="IP304" s="141"/>
      <c r="IQ304" s="141"/>
      <c r="IR304" s="141"/>
      <c r="IS304" s="141"/>
      <c r="IT304" s="141"/>
      <c r="IU304" s="141"/>
      <c r="IV304" s="141"/>
      <c r="IW304" s="141"/>
    </row>
    <row r="305" customFormat="false" ht="12.75" hidden="false" customHeight="false" outlineLevel="0" collapsed="false">
      <c r="A305" s="141"/>
      <c r="B305" s="155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141"/>
      <c r="BR305" s="141"/>
      <c r="BS305" s="141"/>
      <c r="BT305" s="141"/>
      <c r="BU305" s="141"/>
      <c r="BV305" s="141"/>
      <c r="BW305" s="141"/>
      <c r="BX305" s="141"/>
      <c r="BY305" s="141"/>
      <c r="BZ305" s="141"/>
      <c r="CA305" s="141"/>
      <c r="CB305" s="141"/>
      <c r="CC305" s="141"/>
      <c r="CD305" s="141"/>
      <c r="CE305" s="141"/>
      <c r="CF305" s="141"/>
      <c r="CG305" s="141"/>
      <c r="CH305" s="141"/>
      <c r="CI305" s="141"/>
      <c r="CJ305" s="141"/>
      <c r="CK305" s="141"/>
      <c r="CL305" s="141"/>
      <c r="CM305" s="141"/>
      <c r="CN305" s="141"/>
      <c r="CO305" s="141"/>
      <c r="CP305" s="141"/>
      <c r="CQ305" s="141"/>
      <c r="CR305" s="141"/>
      <c r="CS305" s="141"/>
      <c r="CT305" s="141"/>
      <c r="CU305" s="141"/>
      <c r="CV305" s="141"/>
      <c r="CW305" s="141"/>
      <c r="CX305" s="141"/>
      <c r="CY305" s="141"/>
      <c r="CZ305" s="141"/>
      <c r="DA305" s="141"/>
      <c r="DB305" s="141"/>
      <c r="DC305" s="141"/>
      <c r="DD305" s="141"/>
      <c r="DE305" s="141"/>
      <c r="DF305" s="141"/>
      <c r="DG305" s="141"/>
      <c r="DH305" s="141"/>
      <c r="DI305" s="141"/>
      <c r="DJ305" s="141"/>
      <c r="DK305" s="141"/>
      <c r="DL305" s="141"/>
      <c r="DM305" s="141"/>
      <c r="DN305" s="141"/>
      <c r="DO305" s="141"/>
      <c r="DP305" s="141"/>
      <c r="DQ305" s="141"/>
      <c r="DR305" s="141"/>
      <c r="DS305" s="141"/>
      <c r="DT305" s="141"/>
      <c r="DU305" s="141"/>
      <c r="DV305" s="141"/>
      <c r="DW305" s="141"/>
      <c r="DX305" s="141"/>
      <c r="DY305" s="141"/>
      <c r="DZ305" s="141"/>
      <c r="EA305" s="141"/>
      <c r="EB305" s="141"/>
      <c r="EC305" s="141"/>
      <c r="ED305" s="141"/>
      <c r="EE305" s="141"/>
      <c r="EF305" s="141"/>
      <c r="EG305" s="141"/>
      <c r="EH305" s="141"/>
      <c r="EI305" s="141"/>
      <c r="EJ305" s="141"/>
      <c r="EK305" s="141"/>
      <c r="EL305" s="141"/>
      <c r="EM305" s="141"/>
      <c r="EN305" s="141"/>
      <c r="EO305" s="141"/>
      <c r="EP305" s="141"/>
      <c r="EQ305" s="141"/>
      <c r="ER305" s="141"/>
      <c r="ES305" s="141"/>
      <c r="ET305" s="141"/>
      <c r="EU305" s="141"/>
      <c r="EV305" s="141"/>
      <c r="EW305" s="141"/>
      <c r="EX305" s="141"/>
      <c r="EY305" s="141"/>
      <c r="EZ305" s="141"/>
      <c r="FA305" s="141"/>
      <c r="FB305" s="141"/>
      <c r="FC305" s="141"/>
      <c r="FD305" s="141"/>
      <c r="FE305" s="141"/>
      <c r="FF305" s="141"/>
      <c r="FG305" s="141"/>
      <c r="FH305" s="141"/>
      <c r="FI305" s="141"/>
      <c r="FJ305" s="141"/>
      <c r="FK305" s="141"/>
      <c r="FL305" s="141"/>
      <c r="FM305" s="141"/>
      <c r="FN305" s="141"/>
      <c r="FO305" s="141"/>
      <c r="FP305" s="141"/>
      <c r="FQ305" s="141"/>
      <c r="FR305" s="141"/>
      <c r="FS305" s="141"/>
      <c r="FT305" s="141"/>
      <c r="FU305" s="141"/>
      <c r="FV305" s="141"/>
      <c r="FW305" s="141"/>
      <c r="FX305" s="141"/>
      <c r="FY305" s="141"/>
      <c r="FZ305" s="141"/>
      <c r="GA305" s="141"/>
      <c r="GB305" s="141"/>
      <c r="GC305" s="141"/>
      <c r="GD305" s="141"/>
      <c r="GE305" s="141"/>
      <c r="GF305" s="141"/>
      <c r="GG305" s="141"/>
      <c r="GH305" s="141"/>
      <c r="GI305" s="141"/>
      <c r="GJ305" s="141"/>
      <c r="GK305" s="141"/>
      <c r="GL305" s="141"/>
      <c r="GM305" s="141"/>
      <c r="GN305" s="141"/>
      <c r="GO305" s="141"/>
      <c r="GP305" s="141"/>
      <c r="GQ305" s="141"/>
      <c r="GR305" s="141"/>
      <c r="GS305" s="141"/>
      <c r="GT305" s="141"/>
      <c r="GU305" s="141"/>
      <c r="GV305" s="141"/>
      <c r="GW305" s="141"/>
      <c r="GX305" s="141"/>
      <c r="GY305" s="141"/>
      <c r="GZ305" s="141"/>
      <c r="HA305" s="141"/>
      <c r="HB305" s="141"/>
      <c r="HC305" s="141"/>
      <c r="HD305" s="141"/>
      <c r="HE305" s="141"/>
      <c r="HF305" s="141"/>
      <c r="HG305" s="141"/>
      <c r="HH305" s="141"/>
      <c r="HI305" s="141"/>
      <c r="HJ305" s="141"/>
      <c r="HK305" s="141"/>
      <c r="HL305" s="141"/>
      <c r="HM305" s="141"/>
      <c r="HN305" s="141"/>
      <c r="HO305" s="141"/>
      <c r="HP305" s="141"/>
      <c r="HQ305" s="141"/>
      <c r="HR305" s="141"/>
      <c r="HS305" s="141"/>
      <c r="HT305" s="141"/>
      <c r="HU305" s="141"/>
      <c r="HV305" s="141"/>
      <c r="HW305" s="141"/>
      <c r="HX305" s="141"/>
      <c r="HY305" s="141"/>
      <c r="HZ305" s="141"/>
      <c r="IA305" s="141"/>
      <c r="IB305" s="141"/>
      <c r="IC305" s="141"/>
      <c r="ID305" s="141"/>
      <c r="IE305" s="141"/>
      <c r="IF305" s="141"/>
      <c r="IG305" s="141"/>
      <c r="IH305" s="141"/>
      <c r="II305" s="141"/>
      <c r="IJ305" s="141"/>
      <c r="IK305" s="141"/>
      <c r="IL305" s="141"/>
      <c r="IM305" s="141"/>
      <c r="IN305" s="141"/>
      <c r="IO305" s="141"/>
      <c r="IP305" s="141"/>
      <c r="IQ305" s="141"/>
      <c r="IR305" s="141"/>
      <c r="IS305" s="141"/>
      <c r="IT305" s="141"/>
      <c r="IU305" s="141"/>
      <c r="IV305" s="141"/>
      <c r="IW305" s="141"/>
    </row>
    <row r="306" customFormat="false" ht="12.75" hidden="false" customHeight="false" outlineLevel="0" collapsed="false">
      <c r="A306" s="141"/>
      <c r="B306" s="155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1"/>
      <c r="BY306" s="141"/>
      <c r="BZ306" s="141"/>
      <c r="CA306" s="141"/>
      <c r="CB306" s="141"/>
      <c r="CC306" s="141"/>
      <c r="CD306" s="141"/>
      <c r="CE306" s="141"/>
      <c r="CF306" s="141"/>
      <c r="CG306" s="141"/>
      <c r="CH306" s="141"/>
      <c r="CI306" s="141"/>
      <c r="CJ306" s="141"/>
      <c r="CK306" s="141"/>
      <c r="CL306" s="141"/>
      <c r="CM306" s="141"/>
      <c r="CN306" s="141"/>
      <c r="CO306" s="141"/>
      <c r="CP306" s="141"/>
      <c r="CQ306" s="141"/>
      <c r="CR306" s="141"/>
      <c r="CS306" s="141"/>
      <c r="CT306" s="141"/>
      <c r="CU306" s="141"/>
      <c r="CV306" s="141"/>
      <c r="CW306" s="141"/>
      <c r="CX306" s="141"/>
      <c r="CY306" s="141"/>
      <c r="CZ306" s="141"/>
      <c r="DA306" s="141"/>
      <c r="DB306" s="141"/>
      <c r="DC306" s="141"/>
      <c r="DD306" s="141"/>
      <c r="DE306" s="141"/>
      <c r="DF306" s="141"/>
      <c r="DG306" s="141"/>
      <c r="DH306" s="141"/>
      <c r="DI306" s="141"/>
      <c r="DJ306" s="141"/>
      <c r="DK306" s="141"/>
      <c r="DL306" s="141"/>
      <c r="DM306" s="141"/>
      <c r="DN306" s="141"/>
      <c r="DO306" s="141"/>
      <c r="DP306" s="141"/>
      <c r="DQ306" s="141"/>
      <c r="DR306" s="141"/>
      <c r="DS306" s="141"/>
      <c r="DT306" s="141"/>
      <c r="DU306" s="141"/>
      <c r="DV306" s="141"/>
      <c r="DW306" s="141"/>
      <c r="DX306" s="141"/>
      <c r="DY306" s="141"/>
      <c r="DZ306" s="141"/>
      <c r="EA306" s="141"/>
      <c r="EB306" s="141"/>
      <c r="EC306" s="141"/>
      <c r="ED306" s="141"/>
      <c r="EE306" s="141"/>
      <c r="EF306" s="141"/>
      <c r="EG306" s="141"/>
      <c r="EH306" s="141"/>
      <c r="EI306" s="141"/>
      <c r="EJ306" s="141"/>
      <c r="EK306" s="141"/>
      <c r="EL306" s="141"/>
      <c r="EM306" s="141"/>
      <c r="EN306" s="141"/>
      <c r="EO306" s="141"/>
      <c r="EP306" s="141"/>
      <c r="EQ306" s="141"/>
      <c r="ER306" s="141"/>
      <c r="ES306" s="141"/>
      <c r="ET306" s="141"/>
      <c r="EU306" s="141"/>
      <c r="EV306" s="141"/>
      <c r="EW306" s="141"/>
      <c r="EX306" s="141"/>
      <c r="EY306" s="141"/>
      <c r="EZ306" s="141"/>
      <c r="FA306" s="141"/>
      <c r="FB306" s="141"/>
      <c r="FC306" s="141"/>
      <c r="FD306" s="141"/>
      <c r="FE306" s="141"/>
      <c r="FF306" s="141"/>
      <c r="FG306" s="141"/>
      <c r="FH306" s="141"/>
      <c r="FI306" s="141"/>
      <c r="FJ306" s="141"/>
      <c r="FK306" s="141"/>
      <c r="FL306" s="141"/>
      <c r="FM306" s="141"/>
      <c r="FN306" s="141"/>
      <c r="FO306" s="141"/>
      <c r="FP306" s="141"/>
      <c r="FQ306" s="141"/>
      <c r="FR306" s="141"/>
      <c r="FS306" s="141"/>
      <c r="FT306" s="141"/>
      <c r="FU306" s="141"/>
      <c r="FV306" s="141"/>
      <c r="FW306" s="141"/>
      <c r="FX306" s="141"/>
      <c r="FY306" s="141"/>
      <c r="FZ306" s="141"/>
      <c r="GA306" s="141"/>
      <c r="GB306" s="141"/>
      <c r="GC306" s="141"/>
      <c r="GD306" s="141"/>
      <c r="GE306" s="141"/>
      <c r="GF306" s="141"/>
      <c r="GG306" s="141"/>
      <c r="GH306" s="141"/>
      <c r="GI306" s="141"/>
      <c r="GJ306" s="141"/>
      <c r="GK306" s="141"/>
      <c r="GL306" s="141"/>
      <c r="GM306" s="141"/>
      <c r="GN306" s="141"/>
      <c r="GO306" s="141"/>
      <c r="GP306" s="141"/>
      <c r="GQ306" s="141"/>
      <c r="GR306" s="141"/>
      <c r="GS306" s="141"/>
      <c r="GT306" s="141"/>
      <c r="GU306" s="141"/>
      <c r="GV306" s="141"/>
      <c r="GW306" s="141"/>
      <c r="GX306" s="141"/>
      <c r="GY306" s="141"/>
      <c r="GZ306" s="141"/>
      <c r="HA306" s="141"/>
      <c r="HB306" s="141"/>
      <c r="HC306" s="141"/>
      <c r="HD306" s="141"/>
      <c r="HE306" s="141"/>
      <c r="HF306" s="141"/>
      <c r="HG306" s="141"/>
      <c r="HH306" s="141"/>
      <c r="HI306" s="141"/>
      <c r="HJ306" s="141"/>
      <c r="HK306" s="141"/>
      <c r="HL306" s="141"/>
      <c r="HM306" s="141"/>
      <c r="HN306" s="141"/>
      <c r="HO306" s="141"/>
      <c r="HP306" s="141"/>
      <c r="HQ306" s="141"/>
      <c r="HR306" s="141"/>
      <c r="HS306" s="141"/>
      <c r="HT306" s="141"/>
      <c r="HU306" s="141"/>
      <c r="HV306" s="141"/>
      <c r="HW306" s="141"/>
      <c r="HX306" s="141"/>
      <c r="HY306" s="141"/>
      <c r="HZ306" s="141"/>
      <c r="IA306" s="141"/>
      <c r="IB306" s="141"/>
      <c r="IC306" s="141"/>
      <c r="ID306" s="141"/>
      <c r="IE306" s="141"/>
      <c r="IF306" s="141"/>
      <c r="IG306" s="141"/>
      <c r="IH306" s="141"/>
      <c r="II306" s="141"/>
      <c r="IJ306" s="141"/>
      <c r="IK306" s="141"/>
      <c r="IL306" s="141"/>
      <c r="IM306" s="141"/>
      <c r="IN306" s="141"/>
      <c r="IO306" s="141"/>
      <c r="IP306" s="141"/>
      <c r="IQ306" s="141"/>
      <c r="IR306" s="141"/>
      <c r="IS306" s="141"/>
      <c r="IT306" s="141"/>
      <c r="IU306" s="141"/>
      <c r="IV306" s="141"/>
      <c r="IW306" s="141"/>
    </row>
    <row r="307" customFormat="false" ht="12.75" hidden="false" customHeight="false" outlineLevel="0" collapsed="false">
      <c r="A307" s="141"/>
      <c r="B307" s="155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1"/>
      <c r="BY307" s="141"/>
      <c r="BZ307" s="141"/>
      <c r="CA307" s="141"/>
      <c r="CB307" s="141"/>
      <c r="CC307" s="141"/>
      <c r="CD307" s="141"/>
      <c r="CE307" s="141"/>
      <c r="CF307" s="141"/>
      <c r="CG307" s="141"/>
      <c r="CH307" s="141"/>
      <c r="CI307" s="141"/>
      <c r="CJ307" s="141"/>
      <c r="CK307" s="141"/>
      <c r="CL307" s="141"/>
      <c r="CM307" s="141"/>
      <c r="CN307" s="141"/>
      <c r="CO307" s="141"/>
      <c r="CP307" s="141"/>
      <c r="CQ307" s="141"/>
      <c r="CR307" s="141"/>
      <c r="CS307" s="141"/>
      <c r="CT307" s="141"/>
      <c r="CU307" s="141"/>
      <c r="CV307" s="141"/>
      <c r="CW307" s="141"/>
      <c r="CX307" s="141"/>
      <c r="CY307" s="141"/>
      <c r="CZ307" s="141"/>
      <c r="DA307" s="141"/>
      <c r="DB307" s="141"/>
      <c r="DC307" s="141"/>
      <c r="DD307" s="141"/>
      <c r="DE307" s="141"/>
      <c r="DF307" s="141"/>
      <c r="DG307" s="141"/>
      <c r="DH307" s="141"/>
      <c r="DI307" s="141"/>
      <c r="DJ307" s="141"/>
      <c r="DK307" s="141"/>
      <c r="DL307" s="141"/>
      <c r="DM307" s="141"/>
      <c r="DN307" s="141"/>
      <c r="DO307" s="141"/>
      <c r="DP307" s="141"/>
      <c r="DQ307" s="141"/>
      <c r="DR307" s="141"/>
      <c r="DS307" s="141"/>
      <c r="DT307" s="141"/>
      <c r="DU307" s="141"/>
      <c r="DV307" s="141"/>
      <c r="DW307" s="141"/>
      <c r="DX307" s="141"/>
      <c r="DY307" s="141"/>
      <c r="DZ307" s="141"/>
      <c r="EA307" s="141"/>
      <c r="EB307" s="141"/>
      <c r="EC307" s="141"/>
      <c r="ED307" s="141"/>
      <c r="EE307" s="141"/>
      <c r="EF307" s="141"/>
      <c r="EG307" s="141"/>
      <c r="EH307" s="141"/>
      <c r="EI307" s="141"/>
      <c r="EJ307" s="141"/>
      <c r="EK307" s="141"/>
      <c r="EL307" s="141"/>
      <c r="EM307" s="141"/>
      <c r="EN307" s="141"/>
      <c r="EO307" s="141"/>
      <c r="EP307" s="141"/>
      <c r="EQ307" s="141"/>
      <c r="ER307" s="141"/>
      <c r="ES307" s="141"/>
      <c r="ET307" s="141"/>
      <c r="EU307" s="141"/>
      <c r="EV307" s="141"/>
      <c r="EW307" s="141"/>
      <c r="EX307" s="141"/>
      <c r="EY307" s="141"/>
      <c r="EZ307" s="141"/>
      <c r="FA307" s="141"/>
      <c r="FB307" s="141"/>
      <c r="FC307" s="141"/>
      <c r="FD307" s="141"/>
      <c r="FE307" s="141"/>
      <c r="FF307" s="141"/>
      <c r="FG307" s="141"/>
      <c r="FH307" s="141"/>
      <c r="FI307" s="141"/>
      <c r="FJ307" s="141"/>
      <c r="FK307" s="141"/>
      <c r="FL307" s="141"/>
      <c r="FM307" s="141"/>
      <c r="FN307" s="141"/>
      <c r="FO307" s="141"/>
      <c r="FP307" s="141"/>
      <c r="FQ307" s="141"/>
      <c r="FR307" s="141"/>
      <c r="FS307" s="141"/>
      <c r="FT307" s="141"/>
      <c r="FU307" s="141"/>
      <c r="FV307" s="141"/>
      <c r="FW307" s="141"/>
      <c r="FX307" s="141"/>
      <c r="FY307" s="141"/>
      <c r="FZ307" s="141"/>
      <c r="GA307" s="141"/>
      <c r="GB307" s="141"/>
      <c r="GC307" s="141"/>
      <c r="GD307" s="141"/>
      <c r="GE307" s="141"/>
      <c r="GF307" s="141"/>
      <c r="GG307" s="141"/>
      <c r="GH307" s="141"/>
      <c r="GI307" s="141"/>
      <c r="GJ307" s="141"/>
      <c r="GK307" s="141"/>
      <c r="GL307" s="141"/>
      <c r="GM307" s="141"/>
      <c r="GN307" s="141"/>
      <c r="GO307" s="141"/>
      <c r="GP307" s="141"/>
      <c r="GQ307" s="141"/>
      <c r="GR307" s="141"/>
      <c r="GS307" s="141"/>
      <c r="GT307" s="141"/>
      <c r="GU307" s="141"/>
      <c r="GV307" s="141"/>
      <c r="GW307" s="141"/>
      <c r="GX307" s="141"/>
      <c r="GY307" s="141"/>
      <c r="GZ307" s="141"/>
      <c r="HA307" s="141"/>
      <c r="HB307" s="141"/>
      <c r="HC307" s="141"/>
      <c r="HD307" s="141"/>
      <c r="HE307" s="141"/>
      <c r="HF307" s="141"/>
      <c r="HG307" s="141"/>
      <c r="HH307" s="141"/>
      <c r="HI307" s="141"/>
      <c r="HJ307" s="141"/>
      <c r="HK307" s="141"/>
      <c r="HL307" s="141"/>
      <c r="HM307" s="141"/>
      <c r="HN307" s="141"/>
      <c r="HO307" s="141"/>
      <c r="HP307" s="141"/>
      <c r="HQ307" s="141"/>
      <c r="HR307" s="141"/>
      <c r="HS307" s="141"/>
      <c r="HT307" s="141"/>
      <c r="HU307" s="141"/>
      <c r="HV307" s="141"/>
      <c r="HW307" s="141"/>
      <c r="HX307" s="141"/>
      <c r="HY307" s="141"/>
      <c r="HZ307" s="141"/>
      <c r="IA307" s="141"/>
      <c r="IB307" s="141"/>
      <c r="IC307" s="141"/>
      <c r="ID307" s="141"/>
      <c r="IE307" s="141"/>
      <c r="IF307" s="141"/>
      <c r="IG307" s="141"/>
      <c r="IH307" s="141"/>
      <c r="II307" s="141"/>
      <c r="IJ307" s="141"/>
      <c r="IK307" s="141"/>
      <c r="IL307" s="141"/>
      <c r="IM307" s="141"/>
      <c r="IN307" s="141"/>
      <c r="IO307" s="141"/>
      <c r="IP307" s="141"/>
      <c r="IQ307" s="141"/>
      <c r="IR307" s="141"/>
      <c r="IS307" s="141"/>
      <c r="IT307" s="141"/>
      <c r="IU307" s="141"/>
      <c r="IV307" s="141"/>
      <c r="IW307" s="141"/>
    </row>
    <row r="308" customFormat="false" ht="12.75" hidden="false" customHeight="false" outlineLevel="0" collapsed="false">
      <c r="A308" s="141"/>
      <c r="B308" s="155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141"/>
      <c r="BR308" s="141"/>
      <c r="BS308" s="141"/>
      <c r="BT308" s="141"/>
      <c r="BU308" s="141"/>
      <c r="BV308" s="141"/>
      <c r="BW308" s="141"/>
      <c r="BX308" s="141"/>
      <c r="BY308" s="141"/>
      <c r="BZ308" s="141"/>
      <c r="CA308" s="141"/>
      <c r="CB308" s="141"/>
      <c r="CC308" s="141"/>
      <c r="CD308" s="141"/>
      <c r="CE308" s="141"/>
      <c r="CF308" s="141"/>
      <c r="CG308" s="141"/>
      <c r="CH308" s="141"/>
      <c r="CI308" s="141"/>
      <c r="CJ308" s="141"/>
      <c r="CK308" s="141"/>
      <c r="CL308" s="141"/>
      <c r="CM308" s="141"/>
      <c r="CN308" s="141"/>
      <c r="CO308" s="141"/>
      <c r="CP308" s="141"/>
      <c r="CQ308" s="141"/>
      <c r="CR308" s="141"/>
      <c r="CS308" s="141"/>
      <c r="CT308" s="141"/>
      <c r="CU308" s="141"/>
      <c r="CV308" s="141"/>
      <c r="CW308" s="141"/>
      <c r="CX308" s="141"/>
      <c r="CY308" s="141"/>
      <c r="CZ308" s="141"/>
      <c r="DA308" s="141"/>
      <c r="DB308" s="141"/>
      <c r="DC308" s="141"/>
      <c r="DD308" s="141"/>
      <c r="DE308" s="141"/>
      <c r="DF308" s="141"/>
      <c r="DG308" s="141"/>
      <c r="DH308" s="141"/>
      <c r="DI308" s="141"/>
      <c r="DJ308" s="141"/>
      <c r="DK308" s="141"/>
      <c r="DL308" s="141"/>
      <c r="DM308" s="141"/>
      <c r="DN308" s="141"/>
      <c r="DO308" s="141"/>
      <c r="DP308" s="141"/>
      <c r="DQ308" s="141"/>
      <c r="DR308" s="141"/>
      <c r="DS308" s="141"/>
      <c r="DT308" s="141"/>
      <c r="DU308" s="141"/>
      <c r="DV308" s="141"/>
      <c r="DW308" s="141"/>
      <c r="DX308" s="141"/>
      <c r="DY308" s="141"/>
      <c r="DZ308" s="141"/>
      <c r="EA308" s="141"/>
      <c r="EB308" s="141"/>
      <c r="EC308" s="141"/>
      <c r="ED308" s="141"/>
      <c r="EE308" s="141"/>
      <c r="EF308" s="141"/>
      <c r="EG308" s="141"/>
      <c r="EH308" s="141"/>
      <c r="EI308" s="141"/>
      <c r="EJ308" s="141"/>
      <c r="EK308" s="141"/>
      <c r="EL308" s="141"/>
      <c r="EM308" s="141"/>
      <c r="EN308" s="141"/>
      <c r="EO308" s="141"/>
      <c r="EP308" s="141"/>
      <c r="EQ308" s="141"/>
      <c r="ER308" s="141"/>
      <c r="ES308" s="141"/>
      <c r="ET308" s="141"/>
      <c r="EU308" s="141"/>
      <c r="EV308" s="141"/>
      <c r="EW308" s="141"/>
      <c r="EX308" s="141"/>
      <c r="EY308" s="141"/>
      <c r="EZ308" s="141"/>
      <c r="FA308" s="141"/>
      <c r="FB308" s="141"/>
      <c r="FC308" s="141"/>
      <c r="FD308" s="141"/>
      <c r="FE308" s="141"/>
      <c r="FF308" s="141"/>
      <c r="FG308" s="141"/>
      <c r="FH308" s="141"/>
      <c r="FI308" s="141"/>
      <c r="FJ308" s="141"/>
      <c r="FK308" s="141"/>
      <c r="FL308" s="141"/>
      <c r="FM308" s="141"/>
      <c r="FN308" s="141"/>
      <c r="FO308" s="141"/>
      <c r="FP308" s="141"/>
      <c r="FQ308" s="141"/>
      <c r="FR308" s="141"/>
      <c r="FS308" s="141"/>
      <c r="FT308" s="141"/>
      <c r="FU308" s="141"/>
      <c r="FV308" s="141"/>
      <c r="FW308" s="141"/>
      <c r="FX308" s="141"/>
      <c r="FY308" s="141"/>
      <c r="FZ308" s="141"/>
      <c r="GA308" s="141"/>
      <c r="GB308" s="141"/>
      <c r="GC308" s="141"/>
      <c r="GD308" s="141"/>
      <c r="GE308" s="141"/>
      <c r="GF308" s="141"/>
      <c r="GG308" s="141"/>
      <c r="GH308" s="141"/>
      <c r="GI308" s="141"/>
      <c r="GJ308" s="141"/>
      <c r="GK308" s="141"/>
      <c r="GL308" s="141"/>
      <c r="GM308" s="141"/>
      <c r="GN308" s="141"/>
      <c r="GO308" s="141"/>
      <c r="GP308" s="141"/>
      <c r="GQ308" s="141"/>
      <c r="GR308" s="141"/>
      <c r="GS308" s="141"/>
      <c r="GT308" s="141"/>
      <c r="GU308" s="141"/>
      <c r="GV308" s="141"/>
      <c r="GW308" s="141"/>
      <c r="GX308" s="141"/>
      <c r="GY308" s="141"/>
      <c r="GZ308" s="141"/>
      <c r="HA308" s="141"/>
      <c r="HB308" s="141"/>
      <c r="HC308" s="141"/>
      <c r="HD308" s="141"/>
      <c r="HE308" s="141"/>
      <c r="HF308" s="141"/>
      <c r="HG308" s="141"/>
      <c r="HH308" s="141"/>
      <c r="HI308" s="141"/>
      <c r="HJ308" s="141"/>
      <c r="HK308" s="141"/>
      <c r="HL308" s="141"/>
      <c r="HM308" s="141"/>
      <c r="HN308" s="141"/>
      <c r="HO308" s="141"/>
      <c r="HP308" s="141"/>
      <c r="HQ308" s="141"/>
      <c r="HR308" s="141"/>
      <c r="HS308" s="141"/>
      <c r="HT308" s="141"/>
      <c r="HU308" s="141"/>
      <c r="HV308" s="141"/>
      <c r="HW308" s="141"/>
      <c r="HX308" s="141"/>
      <c r="HY308" s="141"/>
      <c r="HZ308" s="141"/>
      <c r="IA308" s="141"/>
      <c r="IB308" s="141"/>
      <c r="IC308" s="141"/>
      <c r="ID308" s="141"/>
      <c r="IE308" s="141"/>
      <c r="IF308" s="141"/>
      <c r="IG308" s="141"/>
      <c r="IH308" s="141"/>
      <c r="II308" s="141"/>
      <c r="IJ308" s="141"/>
      <c r="IK308" s="141"/>
      <c r="IL308" s="141"/>
      <c r="IM308" s="141"/>
      <c r="IN308" s="141"/>
      <c r="IO308" s="141"/>
      <c r="IP308" s="141"/>
      <c r="IQ308" s="141"/>
      <c r="IR308" s="141"/>
      <c r="IS308" s="141"/>
      <c r="IT308" s="141"/>
      <c r="IU308" s="141"/>
      <c r="IV308" s="141"/>
      <c r="IW308" s="141"/>
    </row>
    <row r="309" customFormat="false" ht="12.75" hidden="false" customHeight="false" outlineLevel="0" collapsed="false">
      <c r="A309" s="141"/>
      <c r="B309" s="155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41"/>
      <c r="BW309" s="141"/>
      <c r="BX309" s="141"/>
      <c r="BY309" s="141"/>
      <c r="BZ309" s="141"/>
      <c r="CA309" s="141"/>
      <c r="CB309" s="141"/>
      <c r="CC309" s="141"/>
      <c r="CD309" s="141"/>
      <c r="CE309" s="141"/>
      <c r="CF309" s="141"/>
      <c r="CG309" s="141"/>
      <c r="CH309" s="141"/>
      <c r="CI309" s="141"/>
      <c r="CJ309" s="141"/>
      <c r="CK309" s="141"/>
      <c r="CL309" s="141"/>
      <c r="CM309" s="141"/>
      <c r="CN309" s="141"/>
      <c r="CO309" s="141"/>
      <c r="CP309" s="141"/>
      <c r="CQ309" s="141"/>
      <c r="CR309" s="141"/>
      <c r="CS309" s="141"/>
      <c r="CT309" s="141"/>
      <c r="CU309" s="141"/>
      <c r="CV309" s="141"/>
      <c r="CW309" s="141"/>
      <c r="CX309" s="141"/>
      <c r="CY309" s="141"/>
      <c r="CZ309" s="141"/>
      <c r="DA309" s="141"/>
      <c r="DB309" s="141"/>
      <c r="DC309" s="141"/>
      <c r="DD309" s="141"/>
      <c r="DE309" s="141"/>
      <c r="DF309" s="141"/>
      <c r="DG309" s="141"/>
      <c r="DH309" s="141"/>
      <c r="DI309" s="141"/>
      <c r="DJ309" s="141"/>
      <c r="DK309" s="141"/>
      <c r="DL309" s="141"/>
      <c r="DM309" s="141"/>
      <c r="DN309" s="141"/>
      <c r="DO309" s="141"/>
      <c r="DP309" s="141"/>
      <c r="DQ309" s="141"/>
      <c r="DR309" s="141"/>
      <c r="DS309" s="141"/>
      <c r="DT309" s="141"/>
      <c r="DU309" s="141"/>
      <c r="DV309" s="141"/>
      <c r="DW309" s="141"/>
      <c r="DX309" s="141"/>
      <c r="DY309" s="141"/>
      <c r="DZ309" s="141"/>
      <c r="EA309" s="141"/>
      <c r="EB309" s="141"/>
      <c r="EC309" s="141"/>
      <c r="ED309" s="141"/>
      <c r="EE309" s="141"/>
      <c r="EF309" s="141"/>
      <c r="EG309" s="141"/>
      <c r="EH309" s="141"/>
      <c r="EI309" s="141"/>
      <c r="EJ309" s="141"/>
      <c r="EK309" s="141"/>
      <c r="EL309" s="141"/>
      <c r="EM309" s="141"/>
      <c r="EN309" s="141"/>
      <c r="EO309" s="141"/>
      <c r="EP309" s="141"/>
      <c r="EQ309" s="141"/>
      <c r="ER309" s="141"/>
      <c r="ES309" s="141"/>
      <c r="ET309" s="141"/>
      <c r="EU309" s="141"/>
      <c r="EV309" s="141"/>
      <c r="EW309" s="141"/>
      <c r="EX309" s="141"/>
      <c r="EY309" s="141"/>
      <c r="EZ309" s="141"/>
      <c r="FA309" s="141"/>
      <c r="FB309" s="141"/>
      <c r="FC309" s="141"/>
      <c r="FD309" s="141"/>
      <c r="FE309" s="141"/>
      <c r="FF309" s="141"/>
      <c r="FG309" s="141"/>
      <c r="FH309" s="141"/>
      <c r="FI309" s="141"/>
      <c r="FJ309" s="141"/>
      <c r="FK309" s="141"/>
      <c r="FL309" s="141"/>
      <c r="FM309" s="141"/>
      <c r="FN309" s="141"/>
      <c r="FO309" s="141"/>
      <c r="FP309" s="141"/>
      <c r="FQ309" s="141"/>
      <c r="FR309" s="141"/>
      <c r="FS309" s="141"/>
      <c r="FT309" s="141"/>
      <c r="FU309" s="141"/>
      <c r="FV309" s="141"/>
      <c r="FW309" s="141"/>
      <c r="FX309" s="141"/>
      <c r="FY309" s="141"/>
      <c r="FZ309" s="141"/>
      <c r="GA309" s="141"/>
      <c r="GB309" s="141"/>
      <c r="GC309" s="141"/>
      <c r="GD309" s="141"/>
      <c r="GE309" s="141"/>
      <c r="GF309" s="141"/>
      <c r="GG309" s="141"/>
      <c r="GH309" s="141"/>
      <c r="GI309" s="141"/>
      <c r="GJ309" s="141"/>
      <c r="GK309" s="141"/>
      <c r="GL309" s="141"/>
      <c r="GM309" s="141"/>
      <c r="GN309" s="141"/>
      <c r="GO309" s="141"/>
      <c r="GP309" s="141"/>
      <c r="GQ309" s="141"/>
      <c r="GR309" s="141"/>
      <c r="GS309" s="141"/>
      <c r="GT309" s="141"/>
      <c r="GU309" s="141"/>
      <c r="GV309" s="141"/>
      <c r="GW309" s="141"/>
      <c r="GX309" s="141"/>
      <c r="GY309" s="141"/>
      <c r="GZ309" s="141"/>
      <c r="HA309" s="141"/>
      <c r="HB309" s="141"/>
      <c r="HC309" s="141"/>
      <c r="HD309" s="141"/>
      <c r="HE309" s="141"/>
      <c r="HF309" s="141"/>
      <c r="HG309" s="141"/>
      <c r="HH309" s="141"/>
      <c r="HI309" s="141"/>
      <c r="HJ309" s="141"/>
      <c r="HK309" s="141"/>
      <c r="HL309" s="141"/>
      <c r="HM309" s="141"/>
      <c r="HN309" s="141"/>
      <c r="HO309" s="141"/>
      <c r="HP309" s="141"/>
      <c r="HQ309" s="141"/>
      <c r="HR309" s="141"/>
      <c r="HS309" s="141"/>
      <c r="HT309" s="141"/>
      <c r="HU309" s="141"/>
      <c r="HV309" s="141"/>
      <c r="HW309" s="141"/>
      <c r="HX309" s="141"/>
      <c r="HY309" s="141"/>
      <c r="HZ309" s="141"/>
      <c r="IA309" s="141"/>
      <c r="IB309" s="141"/>
      <c r="IC309" s="141"/>
      <c r="ID309" s="141"/>
      <c r="IE309" s="141"/>
      <c r="IF309" s="141"/>
      <c r="IG309" s="141"/>
      <c r="IH309" s="141"/>
      <c r="II309" s="141"/>
      <c r="IJ309" s="141"/>
      <c r="IK309" s="141"/>
      <c r="IL309" s="141"/>
      <c r="IM309" s="141"/>
      <c r="IN309" s="141"/>
      <c r="IO309" s="141"/>
      <c r="IP309" s="141"/>
      <c r="IQ309" s="141"/>
      <c r="IR309" s="141"/>
      <c r="IS309" s="141"/>
      <c r="IT309" s="141"/>
      <c r="IU309" s="141"/>
      <c r="IV309" s="141"/>
      <c r="IW309" s="141"/>
    </row>
    <row r="310" customFormat="false" ht="12.75" hidden="false" customHeight="false" outlineLevel="0" collapsed="false">
      <c r="A310" s="141"/>
      <c r="B310" s="155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141"/>
      <c r="BR310" s="141"/>
      <c r="BS310" s="141"/>
      <c r="BT310" s="141"/>
      <c r="BU310" s="141"/>
      <c r="BV310" s="141"/>
      <c r="BW310" s="141"/>
      <c r="BX310" s="141"/>
      <c r="BY310" s="141"/>
      <c r="BZ310" s="141"/>
      <c r="CA310" s="141"/>
      <c r="CB310" s="141"/>
      <c r="CC310" s="141"/>
      <c r="CD310" s="141"/>
      <c r="CE310" s="141"/>
      <c r="CF310" s="141"/>
      <c r="CG310" s="141"/>
      <c r="CH310" s="141"/>
      <c r="CI310" s="141"/>
      <c r="CJ310" s="141"/>
      <c r="CK310" s="141"/>
      <c r="CL310" s="141"/>
      <c r="CM310" s="141"/>
      <c r="CN310" s="141"/>
      <c r="CO310" s="141"/>
      <c r="CP310" s="141"/>
      <c r="CQ310" s="141"/>
      <c r="CR310" s="141"/>
      <c r="CS310" s="141"/>
      <c r="CT310" s="141"/>
      <c r="CU310" s="141"/>
      <c r="CV310" s="141"/>
      <c r="CW310" s="141"/>
      <c r="CX310" s="141"/>
      <c r="CY310" s="141"/>
      <c r="CZ310" s="141"/>
      <c r="DA310" s="141"/>
      <c r="DB310" s="141"/>
      <c r="DC310" s="141"/>
      <c r="DD310" s="141"/>
      <c r="DE310" s="141"/>
      <c r="DF310" s="141"/>
      <c r="DG310" s="141"/>
      <c r="DH310" s="141"/>
      <c r="DI310" s="141"/>
      <c r="DJ310" s="141"/>
      <c r="DK310" s="141"/>
      <c r="DL310" s="141"/>
      <c r="DM310" s="141"/>
      <c r="DN310" s="141"/>
      <c r="DO310" s="141"/>
      <c r="DP310" s="141"/>
      <c r="DQ310" s="141"/>
      <c r="DR310" s="141"/>
      <c r="DS310" s="141"/>
      <c r="DT310" s="141"/>
      <c r="DU310" s="141"/>
      <c r="DV310" s="141"/>
      <c r="DW310" s="141"/>
      <c r="DX310" s="141"/>
      <c r="DY310" s="141"/>
      <c r="DZ310" s="141"/>
      <c r="EA310" s="141"/>
      <c r="EB310" s="141"/>
      <c r="EC310" s="141"/>
      <c r="ED310" s="141"/>
      <c r="EE310" s="141"/>
      <c r="EF310" s="141"/>
      <c r="EG310" s="141"/>
      <c r="EH310" s="141"/>
      <c r="EI310" s="141"/>
      <c r="EJ310" s="141"/>
      <c r="EK310" s="141"/>
      <c r="EL310" s="141"/>
      <c r="EM310" s="141"/>
      <c r="EN310" s="141"/>
      <c r="EO310" s="141"/>
      <c r="EP310" s="141"/>
      <c r="EQ310" s="141"/>
      <c r="ER310" s="141"/>
      <c r="ES310" s="141"/>
      <c r="ET310" s="141"/>
      <c r="EU310" s="141"/>
      <c r="EV310" s="141"/>
      <c r="EW310" s="141"/>
      <c r="EX310" s="141"/>
      <c r="EY310" s="141"/>
      <c r="EZ310" s="141"/>
      <c r="FA310" s="141"/>
      <c r="FB310" s="141"/>
      <c r="FC310" s="141"/>
      <c r="FD310" s="141"/>
      <c r="FE310" s="141"/>
      <c r="FF310" s="141"/>
      <c r="FG310" s="141"/>
      <c r="FH310" s="141"/>
      <c r="FI310" s="141"/>
      <c r="FJ310" s="141"/>
      <c r="FK310" s="141"/>
      <c r="FL310" s="141"/>
      <c r="FM310" s="141"/>
      <c r="FN310" s="141"/>
      <c r="FO310" s="141"/>
      <c r="FP310" s="141"/>
      <c r="FQ310" s="141"/>
      <c r="FR310" s="141"/>
      <c r="FS310" s="141"/>
      <c r="FT310" s="141"/>
      <c r="FU310" s="141"/>
      <c r="FV310" s="141"/>
      <c r="FW310" s="141"/>
      <c r="FX310" s="141"/>
      <c r="FY310" s="141"/>
      <c r="FZ310" s="141"/>
      <c r="GA310" s="141"/>
      <c r="GB310" s="141"/>
      <c r="GC310" s="141"/>
      <c r="GD310" s="141"/>
      <c r="GE310" s="141"/>
      <c r="GF310" s="141"/>
      <c r="GG310" s="141"/>
      <c r="GH310" s="141"/>
      <c r="GI310" s="141"/>
      <c r="GJ310" s="141"/>
      <c r="GK310" s="141"/>
      <c r="GL310" s="141"/>
      <c r="GM310" s="141"/>
      <c r="GN310" s="141"/>
      <c r="GO310" s="141"/>
      <c r="GP310" s="141"/>
      <c r="GQ310" s="141"/>
      <c r="GR310" s="141"/>
      <c r="GS310" s="141"/>
      <c r="GT310" s="141"/>
      <c r="GU310" s="141"/>
      <c r="GV310" s="141"/>
      <c r="GW310" s="141"/>
      <c r="GX310" s="141"/>
      <c r="GY310" s="141"/>
      <c r="GZ310" s="141"/>
      <c r="HA310" s="141"/>
      <c r="HB310" s="141"/>
      <c r="HC310" s="141"/>
      <c r="HD310" s="141"/>
      <c r="HE310" s="141"/>
      <c r="HF310" s="141"/>
      <c r="HG310" s="141"/>
      <c r="HH310" s="141"/>
      <c r="HI310" s="141"/>
      <c r="HJ310" s="141"/>
      <c r="HK310" s="141"/>
      <c r="HL310" s="141"/>
      <c r="HM310" s="141"/>
      <c r="HN310" s="141"/>
      <c r="HO310" s="141"/>
      <c r="HP310" s="141"/>
      <c r="HQ310" s="141"/>
      <c r="HR310" s="141"/>
      <c r="HS310" s="141"/>
      <c r="HT310" s="141"/>
      <c r="HU310" s="141"/>
      <c r="HV310" s="141"/>
      <c r="HW310" s="141"/>
      <c r="HX310" s="141"/>
      <c r="HY310" s="141"/>
      <c r="HZ310" s="141"/>
      <c r="IA310" s="141"/>
      <c r="IB310" s="141"/>
      <c r="IC310" s="141"/>
      <c r="ID310" s="141"/>
      <c r="IE310" s="141"/>
      <c r="IF310" s="141"/>
      <c r="IG310" s="141"/>
      <c r="IH310" s="141"/>
      <c r="II310" s="141"/>
      <c r="IJ310" s="141"/>
      <c r="IK310" s="141"/>
      <c r="IL310" s="141"/>
      <c r="IM310" s="141"/>
      <c r="IN310" s="141"/>
      <c r="IO310" s="141"/>
      <c r="IP310" s="141"/>
      <c r="IQ310" s="141"/>
      <c r="IR310" s="141"/>
      <c r="IS310" s="141"/>
      <c r="IT310" s="141"/>
      <c r="IU310" s="141"/>
      <c r="IV310" s="141"/>
      <c r="IW310" s="141"/>
    </row>
    <row r="311" customFormat="false" ht="12.75" hidden="false" customHeight="false" outlineLevel="0" collapsed="false">
      <c r="A311" s="141"/>
      <c r="B311" s="155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141"/>
      <c r="BR311" s="141"/>
      <c r="BS311" s="141"/>
      <c r="BT311" s="141"/>
      <c r="BU311" s="141"/>
      <c r="BV311" s="141"/>
      <c r="BW311" s="141"/>
      <c r="BX311" s="141"/>
      <c r="BY311" s="141"/>
      <c r="BZ311" s="141"/>
      <c r="CA311" s="141"/>
      <c r="CB311" s="141"/>
      <c r="CC311" s="141"/>
      <c r="CD311" s="141"/>
      <c r="CE311" s="141"/>
      <c r="CF311" s="141"/>
      <c r="CG311" s="141"/>
      <c r="CH311" s="141"/>
      <c r="CI311" s="141"/>
      <c r="CJ311" s="141"/>
      <c r="CK311" s="141"/>
      <c r="CL311" s="141"/>
      <c r="CM311" s="141"/>
      <c r="CN311" s="141"/>
      <c r="CO311" s="141"/>
      <c r="CP311" s="141"/>
      <c r="CQ311" s="141"/>
      <c r="CR311" s="141"/>
      <c r="CS311" s="141"/>
      <c r="CT311" s="141"/>
      <c r="CU311" s="141"/>
      <c r="CV311" s="141"/>
      <c r="CW311" s="141"/>
      <c r="CX311" s="141"/>
      <c r="CY311" s="141"/>
      <c r="CZ311" s="141"/>
      <c r="DA311" s="141"/>
      <c r="DB311" s="141"/>
      <c r="DC311" s="141"/>
      <c r="DD311" s="141"/>
      <c r="DE311" s="141"/>
      <c r="DF311" s="141"/>
      <c r="DG311" s="141"/>
      <c r="DH311" s="141"/>
      <c r="DI311" s="141"/>
      <c r="DJ311" s="141"/>
      <c r="DK311" s="141"/>
      <c r="DL311" s="141"/>
      <c r="DM311" s="141"/>
      <c r="DN311" s="141"/>
      <c r="DO311" s="141"/>
      <c r="DP311" s="141"/>
      <c r="DQ311" s="141"/>
      <c r="DR311" s="141"/>
      <c r="DS311" s="141"/>
      <c r="DT311" s="141"/>
      <c r="DU311" s="141"/>
      <c r="DV311" s="141"/>
      <c r="DW311" s="141"/>
      <c r="DX311" s="141"/>
      <c r="DY311" s="141"/>
      <c r="DZ311" s="141"/>
      <c r="EA311" s="141"/>
      <c r="EB311" s="141"/>
      <c r="EC311" s="141"/>
      <c r="ED311" s="141"/>
      <c r="EE311" s="141"/>
      <c r="EF311" s="141"/>
      <c r="EG311" s="141"/>
      <c r="EH311" s="141"/>
      <c r="EI311" s="141"/>
      <c r="EJ311" s="141"/>
      <c r="EK311" s="141"/>
      <c r="EL311" s="141"/>
      <c r="EM311" s="141"/>
      <c r="EN311" s="141"/>
      <c r="EO311" s="141"/>
      <c r="EP311" s="141"/>
      <c r="EQ311" s="141"/>
      <c r="ER311" s="141"/>
      <c r="ES311" s="141"/>
      <c r="ET311" s="141"/>
      <c r="EU311" s="141"/>
      <c r="EV311" s="141"/>
      <c r="EW311" s="141"/>
      <c r="EX311" s="141"/>
      <c r="EY311" s="141"/>
      <c r="EZ311" s="141"/>
      <c r="FA311" s="141"/>
      <c r="FB311" s="141"/>
      <c r="FC311" s="141"/>
      <c r="FD311" s="141"/>
      <c r="FE311" s="141"/>
      <c r="FF311" s="141"/>
      <c r="FG311" s="141"/>
      <c r="FH311" s="141"/>
      <c r="FI311" s="141"/>
      <c r="FJ311" s="141"/>
      <c r="FK311" s="141"/>
      <c r="FL311" s="141"/>
      <c r="FM311" s="141"/>
      <c r="FN311" s="141"/>
      <c r="FO311" s="141"/>
      <c r="FP311" s="141"/>
      <c r="FQ311" s="141"/>
      <c r="FR311" s="141"/>
      <c r="FS311" s="141"/>
      <c r="FT311" s="141"/>
      <c r="FU311" s="141"/>
      <c r="FV311" s="141"/>
      <c r="FW311" s="141"/>
      <c r="FX311" s="141"/>
      <c r="FY311" s="141"/>
      <c r="FZ311" s="141"/>
      <c r="GA311" s="141"/>
      <c r="GB311" s="141"/>
      <c r="GC311" s="141"/>
      <c r="GD311" s="141"/>
      <c r="GE311" s="141"/>
      <c r="GF311" s="141"/>
      <c r="GG311" s="141"/>
      <c r="GH311" s="141"/>
      <c r="GI311" s="141"/>
      <c r="GJ311" s="141"/>
      <c r="GK311" s="141"/>
      <c r="GL311" s="141"/>
      <c r="GM311" s="141"/>
      <c r="GN311" s="141"/>
      <c r="GO311" s="141"/>
      <c r="GP311" s="141"/>
      <c r="GQ311" s="141"/>
      <c r="GR311" s="141"/>
      <c r="GS311" s="141"/>
      <c r="GT311" s="141"/>
      <c r="GU311" s="141"/>
      <c r="GV311" s="141"/>
      <c r="GW311" s="141"/>
      <c r="GX311" s="141"/>
      <c r="GY311" s="141"/>
      <c r="GZ311" s="141"/>
      <c r="HA311" s="141"/>
      <c r="HB311" s="141"/>
      <c r="HC311" s="141"/>
      <c r="HD311" s="141"/>
      <c r="HE311" s="141"/>
      <c r="HF311" s="141"/>
      <c r="HG311" s="141"/>
      <c r="HH311" s="141"/>
      <c r="HI311" s="141"/>
      <c r="HJ311" s="141"/>
      <c r="HK311" s="141"/>
      <c r="HL311" s="141"/>
      <c r="HM311" s="141"/>
      <c r="HN311" s="141"/>
      <c r="HO311" s="141"/>
      <c r="HP311" s="141"/>
      <c r="HQ311" s="141"/>
      <c r="HR311" s="141"/>
      <c r="HS311" s="141"/>
      <c r="HT311" s="141"/>
      <c r="HU311" s="141"/>
      <c r="HV311" s="141"/>
      <c r="HW311" s="141"/>
      <c r="HX311" s="141"/>
      <c r="HY311" s="141"/>
      <c r="HZ311" s="141"/>
      <c r="IA311" s="141"/>
      <c r="IB311" s="141"/>
      <c r="IC311" s="141"/>
      <c r="ID311" s="141"/>
      <c r="IE311" s="141"/>
      <c r="IF311" s="141"/>
      <c r="IG311" s="141"/>
      <c r="IH311" s="141"/>
      <c r="II311" s="141"/>
      <c r="IJ311" s="141"/>
      <c r="IK311" s="141"/>
      <c r="IL311" s="141"/>
      <c r="IM311" s="141"/>
      <c r="IN311" s="141"/>
      <c r="IO311" s="141"/>
      <c r="IP311" s="141"/>
      <c r="IQ311" s="141"/>
      <c r="IR311" s="141"/>
      <c r="IS311" s="141"/>
      <c r="IT311" s="141"/>
      <c r="IU311" s="141"/>
      <c r="IV311" s="141"/>
      <c r="IW311" s="141"/>
    </row>
    <row r="312" customFormat="false" ht="12.75" hidden="false" customHeight="false" outlineLevel="0" collapsed="false">
      <c r="A312" s="141"/>
      <c r="B312" s="155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141"/>
      <c r="BR312" s="141"/>
      <c r="BS312" s="141"/>
      <c r="BT312" s="141"/>
      <c r="BU312" s="141"/>
      <c r="BV312" s="141"/>
      <c r="BW312" s="141"/>
      <c r="BX312" s="141"/>
      <c r="BY312" s="141"/>
      <c r="BZ312" s="141"/>
      <c r="CA312" s="141"/>
      <c r="CB312" s="141"/>
      <c r="CC312" s="141"/>
      <c r="CD312" s="141"/>
      <c r="CE312" s="141"/>
      <c r="CF312" s="141"/>
      <c r="CG312" s="141"/>
      <c r="CH312" s="141"/>
      <c r="CI312" s="141"/>
      <c r="CJ312" s="141"/>
      <c r="CK312" s="141"/>
      <c r="CL312" s="141"/>
      <c r="CM312" s="141"/>
      <c r="CN312" s="141"/>
      <c r="CO312" s="141"/>
      <c r="CP312" s="141"/>
      <c r="CQ312" s="141"/>
      <c r="CR312" s="141"/>
      <c r="CS312" s="141"/>
      <c r="CT312" s="141"/>
      <c r="CU312" s="141"/>
      <c r="CV312" s="141"/>
      <c r="CW312" s="141"/>
      <c r="CX312" s="141"/>
      <c r="CY312" s="141"/>
      <c r="CZ312" s="141"/>
      <c r="DA312" s="141"/>
      <c r="DB312" s="141"/>
      <c r="DC312" s="141"/>
      <c r="DD312" s="141"/>
      <c r="DE312" s="141"/>
      <c r="DF312" s="141"/>
      <c r="DG312" s="141"/>
      <c r="DH312" s="141"/>
      <c r="DI312" s="141"/>
      <c r="DJ312" s="141"/>
      <c r="DK312" s="141"/>
      <c r="DL312" s="141"/>
      <c r="DM312" s="141"/>
      <c r="DN312" s="141"/>
      <c r="DO312" s="141"/>
      <c r="DP312" s="141"/>
      <c r="DQ312" s="141"/>
      <c r="DR312" s="141"/>
      <c r="DS312" s="141"/>
      <c r="DT312" s="141"/>
      <c r="DU312" s="141"/>
      <c r="DV312" s="141"/>
      <c r="DW312" s="141"/>
      <c r="DX312" s="141"/>
      <c r="DY312" s="141"/>
      <c r="DZ312" s="141"/>
      <c r="EA312" s="141"/>
      <c r="EB312" s="141"/>
      <c r="EC312" s="141"/>
      <c r="ED312" s="141"/>
      <c r="EE312" s="141"/>
      <c r="EF312" s="141"/>
      <c r="EG312" s="141"/>
      <c r="EH312" s="141"/>
      <c r="EI312" s="141"/>
      <c r="EJ312" s="141"/>
      <c r="EK312" s="141"/>
      <c r="EL312" s="141"/>
      <c r="EM312" s="141"/>
      <c r="EN312" s="141"/>
      <c r="EO312" s="141"/>
      <c r="EP312" s="141"/>
      <c r="EQ312" s="141"/>
      <c r="ER312" s="141"/>
      <c r="ES312" s="141"/>
      <c r="ET312" s="141"/>
      <c r="EU312" s="141"/>
      <c r="EV312" s="141"/>
      <c r="EW312" s="141"/>
      <c r="EX312" s="141"/>
      <c r="EY312" s="141"/>
      <c r="EZ312" s="141"/>
      <c r="FA312" s="141"/>
      <c r="FB312" s="141"/>
      <c r="FC312" s="141"/>
      <c r="FD312" s="141"/>
      <c r="FE312" s="141"/>
      <c r="FF312" s="141"/>
      <c r="FG312" s="141"/>
      <c r="FH312" s="141"/>
      <c r="FI312" s="141"/>
      <c r="FJ312" s="141"/>
      <c r="FK312" s="141"/>
      <c r="FL312" s="141"/>
      <c r="FM312" s="141"/>
      <c r="FN312" s="141"/>
      <c r="FO312" s="141"/>
      <c r="FP312" s="141"/>
      <c r="FQ312" s="141"/>
      <c r="FR312" s="141"/>
      <c r="FS312" s="141"/>
      <c r="FT312" s="141"/>
      <c r="FU312" s="141"/>
      <c r="FV312" s="141"/>
      <c r="FW312" s="141"/>
      <c r="FX312" s="141"/>
      <c r="FY312" s="141"/>
      <c r="FZ312" s="141"/>
      <c r="GA312" s="141"/>
      <c r="GB312" s="141"/>
      <c r="GC312" s="141"/>
      <c r="GD312" s="141"/>
      <c r="GE312" s="141"/>
      <c r="GF312" s="141"/>
      <c r="GG312" s="141"/>
      <c r="GH312" s="141"/>
      <c r="GI312" s="141"/>
      <c r="GJ312" s="141"/>
      <c r="GK312" s="141"/>
      <c r="GL312" s="141"/>
      <c r="GM312" s="141"/>
      <c r="GN312" s="141"/>
      <c r="GO312" s="141"/>
      <c r="GP312" s="141"/>
      <c r="GQ312" s="141"/>
      <c r="GR312" s="141"/>
      <c r="GS312" s="141"/>
      <c r="GT312" s="141"/>
      <c r="GU312" s="141"/>
      <c r="GV312" s="141"/>
      <c r="GW312" s="141"/>
      <c r="GX312" s="141"/>
      <c r="GY312" s="141"/>
      <c r="GZ312" s="141"/>
      <c r="HA312" s="141"/>
      <c r="HB312" s="141"/>
      <c r="HC312" s="141"/>
      <c r="HD312" s="141"/>
      <c r="HE312" s="141"/>
      <c r="HF312" s="141"/>
      <c r="HG312" s="141"/>
      <c r="HH312" s="141"/>
      <c r="HI312" s="141"/>
      <c r="HJ312" s="141"/>
      <c r="HK312" s="141"/>
      <c r="HL312" s="141"/>
      <c r="HM312" s="141"/>
      <c r="HN312" s="141"/>
      <c r="HO312" s="141"/>
      <c r="HP312" s="141"/>
      <c r="HQ312" s="141"/>
      <c r="HR312" s="141"/>
      <c r="HS312" s="141"/>
      <c r="HT312" s="141"/>
      <c r="HU312" s="141"/>
      <c r="HV312" s="141"/>
      <c r="HW312" s="141"/>
      <c r="HX312" s="141"/>
      <c r="HY312" s="141"/>
      <c r="HZ312" s="141"/>
      <c r="IA312" s="141"/>
      <c r="IB312" s="141"/>
      <c r="IC312" s="141"/>
      <c r="ID312" s="141"/>
      <c r="IE312" s="141"/>
      <c r="IF312" s="141"/>
      <c r="IG312" s="141"/>
      <c r="IH312" s="141"/>
      <c r="II312" s="141"/>
      <c r="IJ312" s="141"/>
      <c r="IK312" s="141"/>
      <c r="IL312" s="141"/>
      <c r="IM312" s="141"/>
      <c r="IN312" s="141"/>
      <c r="IO312" s="141"/>
      <c r="IP312" s="141"/>
      <c r="IQ312" s="141"/>
      <c r="IR312" s="141"/>
      <c r="IS312" s="141"/>
      <c r="IT312" s="141"/>
      <c r="IU312" s="141"/>
      <c r="IV312" s="141"/>
      <c r="IW312" s="141"/>
    </row>
    <row r="313" customFormat="false" ht="12.75" hidden="false" customHeight="false" outlineLevel="0" collapsed="false">
      <c r="A313" s="141"/>
      <c r="B313" s="155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141"/>
      <c r="BR313" s="141"/>
      <c r="BS313" s="141"/>
      <c r="BT313" s="141"/>
      <c r="BU313" s="141"/>
      <c r="BV313" s="141"/>
      <c r="BW313" s="141"/>
      <c r="BX313" s="141"/>
      <c r="BY313" s="141"/>
      <c r="BZ313" s="141"/>
      <c r="CA313" s="141"/>
      <c r="CB313" s="141"/>
      <c r="CC313" s="141"/>
      <c r="CD313" s="141"/>
      <c r="CE313" s="141"/>
      <c r="CF313" s="141"/>
      <c r="CG313" s="141"/>
      <c r="CH313" s="141"/>
      <c r="CI313" s="141"/>
      <c r="CJ313" s="141"/>
      <c r="CK313" s="141"/>
      <c r="CL313" s="141"/>
      <c r="CM313" s="141"/>
      <c r="CN313" s="141"/>
      <c r="CO313" s="141"/>
      <c r="CP313" s="141"/>
      <c r="CQ313" s="141"/>
      <c r="CR313" s="141"/>
      <c r="CS313" s="141"/>
      <c r="CT313" s="141"/>
      <c r="CU313" s="141"/>
      <c r="CV313" s="141"/>
      <c r="CW313" s="141"/>
      <c r="CX313" s="141"/>
      <c r="CY313" s="141"/>
      <c r="CZ313" s="141"/>
      <c r="DA313" s="141"/>
      <c r="DB313" s="141"/>
      <c r="DC313" s="141"/>
      <c r="DD313" s="141"/>
      <c r="DE313" s="141"/>
      <c r="DF313" s="141"/>
      <c r="DG313" s="141"/>
      <c r="DH313" s="141"/>
      <c r="DI313" s="141"/>
      <c r="DJ313" s="141"/>
      <c r="DK313" s="141"/>
      <c r="DL313" s="141"/>
      <c r="DM313" s="141"/>
      <c r="DN313" s="141"/>
      <c r="DO313" s="141"/>
      <c r="DP313" s="141"/>
      <c r="DQ313" s="141"/>
      <c r="DR313" s="141"/>
      <c r="DS313" s="141"/>
      <c r="DT313" s="141"/>
      <c r="DU313" s="141"/>
      <c r="DV313" s="141"/>
      <c r="DW313" s="141"/>
      <c r="DX313" s="141"/>
      <c r="DY313" s="141"/>
      <c r="DZ313" s="141"/>
      <c r="EA313" s="141"/>
      <c r="EB313" s="141"/>
      <c r="EC313" s="141"/>
      <c r="ED313" s="141"/>
      <c r="EE313" s="141"/>
      <c r="EF313" s="141"/>
      <c r="EG313" s="141"/>
      <c r="EH313" s="141"/>
      <c r="EI313" s="141"/>
      <c r="EJ313" s="141"/>
      <c r="EK313" s="141"/>
      <c r="EL313" s="141"/>
      <c r="EM313" s="141"/>
      <c r="EN313" s="141"/>
      <c r="EO313" s="141"/>
      <c r="EP313" s="141"/>
      <c r="EQ313" s="141"/>
      <c r="ER313" s="141"/>
      <c r="ES313" s="141"/>
      <c r="ET313" s="141"/>
      <c r="EU313" s="141"/>
      <c r="EV313" s="141"/>
      <c r="EW313" s="141"/>
      <c r="EX313" s="141"/>
      <c r="EY313" s="141"/>
      <c r="EZ313" s="141"/>
      <c r="FA313" s="141"/>
      <c r="FB313" s="141"/>
      <c r="FC313" s="141"/>
      <c r="FD313" s="141"/>
      <c r="FE313" s="141"/>
      <c r="FF313" s="141"/>
      <c r="FG313" s="141"/>
      <c r="FH313" s="141"/>
      <c r="FI313" s="141"/>
      <c r="FJ313" s="141"/>
      <c r="FK313" s="141"/>
      <c r="FL313" s="141"/>
      <c r="FM313" s="141"/>
      <c r="FN313" s="141"/>
      <c r="FO313" s="141"/>
      <c r="FP313" s="141"/>
      <c r="FQ313" s="141"/>
      <c r="FR313" s="141"/>
      <c r="FS313" s="141"/>
      <c r="FT313" s="141"/>
      <c r="FU313" s="141"/>
      <c r="FV313" s="141"/>
      <c r="FW313" s="141"/>
      <c r="FX313" s="141"/>
      <c r="FY313" s="141"/>
      <c r="FZ313" s="141"/>
      <c r="GA313" s="141"/>
      <c r="GB313" s="141"/>
      <c r="GC313" s="141"/>
      <c r="GD313" s="141"/>
      <c r="GE313" s="141"/>
      <c r="GF313" s="141"/>
      <c r="GG313" s="141"/>
      <c r="GH313" s="141"/>
      <c r="GI313" s="141"/>
      <c r="GJ313" s="141"/>
      <c r="GK313" s="141"/>
      <c r="GL313" s="141"/>
      <c r="GM313" s="141"/>
      <c r="GN313" s="141"/>
      <c r="GO313" s="141"/>
      <c r="GP313" s="141"/>
      <c r="GQ313" s="141"/>
      <c r="GR313" s="141"/>
      <c r="GS313" s="141"/>
      <c r="GT313" s="141"/>
      <c r="GU313" s="141"/>
      <c r="GV313" s="141"/>
      <c r="GW313" s="141"/>
      <c r="GX313" s="141"/>
      <c r="GY313" s="141"/>
      <c r="GZ313" s="141"/>
      <c r="HA313" s="141"/>
      <c r="HB313" s="141"/>
      <c r="HC313" s="141"/>
      <c r="HD313" s="141"/>
      <c r="HE313" s="141"/>
      <c r="HF313" s="141"/>
      <c r="HG313" s="141"/>
      <c r="HH313" s="141"/>
      <c r="HI313" s="141"/>
      <c r="HJ313" s="141"/>
      <c r="HK313" s="141"/>
      <c r="HL313" s="141"/>
      <c r="HM313" s="141"/>
      <c r="HN313" s="141"/>
      <c r="HO313" s="141"/>
      <c r="HP313" s="141"/>
      <c r="HQ313" s="141"/>
      <c r="HR313" s="141"/>
      <c r="HS313" s="141"/>
      <c r="HT313" s="141"/>
      <c r="HU313" s="141"/>
      <c r="HV313" s="141"/>
      <c r="HW313" s="141"/>
      <c r="HX313" s="141"/>
      <c r="HY313" s="141"/>
      <c r="HZ313" s="141"/>
      <c r="IA313" s="141"/>
      <c r="IB313" s="141"/>
      <c r="IC313" s="141"/>
      <c r="ID313" s="141"/>
      <c r="IE313" s="141"/>
      <c r="IF313" s="141"/>
      <c r="IG313" s="141"/>
      <c r="IH313" s="141"/>
      <c r="II313" s="141"/>
      <c r="IJ313" s="141"/>
      <c r="IK313" s="141"/>
      <c r="IL313" s="141"/>
      <c r="IM313" s="141"/>
      <c r="IN313" s="141"/>
      <c r="IO313" s="141"/>
      <c r="IP313" s="141"/>
      <c r="IQ313" s="141"/>
      <c r="IR313" s="141"/>
      <c r="IS313" s="141"/>
      <c r="IT313" s="141"/>
      <c r="IU313" s="141"/>
      <c r="IV313" s="141"/>
      <c r="IW313" s="141"/>
    </row>
    <row r="314" customFormat="false" ht="12.75" hidden="false" customHeight="false" outlineLevel="0" collapsed="false">
      <c r="A314" s="141"/>
      <c r="B314" s="155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141"/>
      <c r="BR314" s="141"/>
      <c r="BS314" s="141"/>
      <c r="BT314" s="141"/>
      <c r="BU314" s="141"/>
      <c r="BV314" s="141"/>
      <c r="BW314" s="141"/>
      <c r="BX314" s="141"/>
      <c r="BY314" s="141"/>
      <c r="BZ314" s="141"/>
      <c r="CA314" s="141"/>
      <c r="CB314" s="141"/>
      <c r="CC314" s="141"/>
      <c r="CD314" s="141"/>
      <c r="CE314" s="141"/>
      <c r="CF314" s="141"/>
      <c r="CG314" s="141"/>
      <c r="CH314" s="141"/>
      <c r="CI314" s="141"/>
      <c r="CJ314" s="141"/>
      <c r="CK314" s="141"/>
      <c r="CL314" s="141"/>
      <c r="CM314" s="141"/>
      <c r="CN314" s="141"/>
      <c r="CO314" s="141"/>
      <c r="CP314" s="141"/>
      <c r="CQ314" s="141"/>
      <c r="CR314" s="141"/>
      <c r="CS314" s="141"/>
      <c r="CT314" s="141"/>
      <c r="CU314" s="141"/>
      <c r="CV314" s="141"/>
      <c r="CW314" s="141"/>
      <c r="CX314" s="141"/>
      <c r="CY314" s="141"/>
      <c r="CZ314" s="141"/>
      <c r="DA314" s="141"/>
      <c r="DB314" s="141"/>
      <c r="DC314" s="141"/>
      <c r="DD314" s="141"/>
      <c r="DE314" s="141"/>
      <c r="DF314" s="141"/>
      <c r="DG314" s="141"/>
      <c r="DH314" s="141"/>
      <c r="DI314" s="141"/>
      <c r="DJ314" s="141"/>
      <c r="DK314" s="141"/>
      <c r="DL314" s="141"/>
      <c r="DM314" s="141"/>
      <c r="DN314" s="141"/>
      <c r="DO314" s="141"/>
      <c r="DP314" s="141"/>
      <c r="DQ314" s="141"/>
      <c r="DR314" s="141"/>
      <c r="DS314" s="141"/>
      <c r="DT314" s="141"/>
      <c r="DU314" s="141"/>
      <c r="DV314" s="141"/>
      <c r="DW314" s="141"/>
      <c r="DX314" s="141"/>
      <c r="DY314" s="141"/>
      <c r="DZ314" s="141"/>
      <c r="EA314" s="141"/>
      <c r="EB314" s="141"/>
      <c r="EC314" s="141"/>
      <c r="ED314" s="141"/>
      <c r="EE314" s="141"/>
      <c r="EF314" s="141"/>
      <c r="EG314" s="141"/>
      <c r="EH314" s="141"/>
      <c r="EI314" s="141"/>
      <c r="EJ314" s="141"/>
      <c r="EK314" s="141"/>
      <c r="EL314" s="141"/>
      <c r="EM314" s="141"/>
      <c r="EN314" s="141"/>
      <c r="EO314" s="141"/>
      <c r="EP314" s="141"/>
      <c r="EQ314" s="141"/>
      <c r="ER314" s="141"/>
      <c r="ES314" s="141"/>
      <c r="ET314" s="141"/>
      <c r="EU314" s="141"/>
      <c r="EV314" s="141"/>
      <c r="EW314" s="141"/>
      <c r="EX314" s="141"/>
      <c r="EY314" s="141"/>
      <c r="EZ314" s="141"/>
      <c r="FA314" s="141"/>
      <c r="FB314" s="141"/>
      <c r="FC314" s="141"/>
      <c r="FD314" s="141"/>
      <c r="FE314" s="141"/>
      <c r="FF314" s="141"/>
      <c r="FG314" s="141"/>
      <c r="FH314" s="141"/>
      <c r="FI314" s="141"/>
      <c r="FJ314" s="141"/>
      <c r="FK314" s="141"/>
      <c r="FL314" s="141"/>
      <c r="FM314" s="141"/>
      <c r="FN314" s="141"/>
      <c r="FO314" s="141"/>
      <c r="FP314" s="141"/>
      <c r="FQ314" s="141"/>
      <c r="FR314" s="141"/>
      <c r="FS314" s="141"/>
      <c r="FT314" s="141"/>
      <c r="FU314" s="141"/>
      <c r="FV314" s="141"/>
      <c r="FW314" s="141"/>
      <c r="FX314" s="141"/>
      <c r="FY314" s="141"/>
      <c r="FZ314" s="141"/>
      <c r="GA314" s="141"/>
      <c r="GB314" s="141"/>
      <c r="GC314" s="141"/>
      <c r="GD314" s="141"/>
      <c r="GE314" s="141"/>
      <c r="GF314" s="141"/>
      <c r="GG314" s="141"/>
      <c r="GH314" s="141"/>
      <c r="GI314" s="141"/>
      <c r="GJ314" s="141"/>
      <c r="GK314" s="141"/>
      <c r="GL314" s="141"/>
      <c r="GM314" s="141"/>
      <c r="GN314" s="141"/>
      <c r="GO314" s="141"/>
      <c r="GP314" s="141"/>
      <c r="GQ314" s="141"/>
      <c r="GR314" s="141"/>
      <c r="GS314" s="141"/>
      <c r="GT314" s="141"/>
      <c r="GU314" s="141"/>
      <c r="GV314" s="141"/>
      <c r="GW314" s="141"/>
      <c r="GX314" s="141"/>
      <c r="GY314" s="141"/>
      <c r="GZ314" s="141"/>
      <c r="HA314" s="141"/>
      <c r="HB314" s="141"/>
      <c r="HC314" s="141"/>
      <c r="HD314" s="141"/>
      <c r="HE314" s="141"/>
      <c r="HF314" s="141"/>
      <c r="HG314" s="141"/>
      <c r="HH314" s="141"/>
      <c r="HI314" s="141"/>
      <c r="HJ314" s="141"/>
      <c r="HK314" s="141"/>
      <c r="HL314" s="141"/>
      <c r="HM314" s="141"/>
      <c r="HN314" s="141"/>
      <c r="HO314" s="141"/>
      <c r="HP314" s="141"/>
      <c r="HQ314" s="141"/>
      <c r="HR314" s="141"/>
      <c r="HS314" s="141"/>
      <c r="HT314" s="141"/>
      <c r="HU314" s="141"/>
      <c r="HV314" s="141"/>
      <c r="HW314" s="141"/>
      <c r="HX314" s="141"/>
      <c r="HY314" s="141"/>
      <c r="HZ314" s="141"/>
      <c r="IA314" s="141"/>
      <c r="IB314" s="141"/>
      <c r="IC314" s="141"/>
      <c r="ID314" s="141"/>
      <c r="IE314" s="141"/>
      <c r="IF314" s="141"/>
      <c r="IG314" s="141"/>
      <c r="IH314" s="141"/>
      <c r="II314" s="141"/>
      <c r="IJ314" s="141"/>
      <c r="IK314" s="141"/>
      <c r="IL314" s="141"/>
      <c r="IM314" s="141"/>
      <c r="IN314" s="141"/>
      <c r="IO314" s="141"/>
      <c r="IP314" s="141"/>
      <c r="IQ314" s="141"/>
      <c r="IR314" s="141"/>
      <c r="IS314" s="141"/>
      <c r="IT314" s="141"/>
      <c r="IU314" s="141"/>
      <c r="IV314" s="141"/>
      <c r="IW314" s="141"/>
    </row>
    <row r="315" customFormat="false" ht="12.75" hidden="false" customHeight="false" outlineLevel="0" collapsed="false">
      <c r="A315" s="141"/>
      <c r="B315" s="155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141"/>
      <c r="BR315" s="141"/>
      <c r="BS315" s="141"/>
      <c r="BT315" s="141"/>
      <c r="BU315" s="141"/>
      <c r="BV315" s="141"/>
      <c r="BW315" s="141"/>
      <c r="BX315" s="141"/>
      <c r="BY315" s="141"/>
      <c r="BZ315" s="141"/>
      <c r="CA315" s="141"/>
      <c r="CB315" s="141"/>
      <c r="CC315" s="141"/>
      <c r="CD315" s="141"/>
      <c r="CE315" s="141"/>
      <c r="CF315" s="141"/>
      <c r="CG315" s="141"/>
      <c r="CH315" s="141"/>
      <c r="CI315" s="141"/>
      <c r="CJ315" s="141"/>
      <c r="CK315" s="141"/>
      <c r="CL315" s="141"/>
      <c r="CM315" s="141"/>
      <c r="CN315" s="141"/>
      <c r="CO315" s="141"/>
      <c r="CP315" s="141"/>
      <c r="CQ315" s="141"/>
      <c r="CR315" s="141"/>
      <c r="CS315" s="141"/>
      <c r="CT315" s="141"/>
      <c r="CU315" s="141"/>
      <c r="CV315" s="141"/>
      <c r="CW315" s="141"/>
      <c r="CX315" s="141"/>
      <c r="CY315" s="141"/>
      <c r="CZ315" s="141"/>
      <c r="DA315" s="141"/>
      <c r="DB315" s="141"/>
      <c r="DC315" s="141"/>
      <c r="DD315" s="141"/>
      <c r="DE315" s="141"/>
      <c r="DF315" s="141"/>
      <c r="DG315" s="141"/>
      <c r="DH315" s="141"/>
      <c r="DI315" s="141"/>
      <c r="DJ315" s="141"/>
      <c r="DK315" s="141"/>
      <c r="DL315" s="141"/>
      <c r="DM315" s="141"/>
      <c r="DN315" s="141"/>
      <c r="DO315" s="141"/>
      <c r="DP315" s="141"/>
      <c r="DQ315" s="141"/>
      <c r="DR315" s="141"/>
      <c r="DS315" s="141"/>
      <c r="DT315" s="141"/>
      <c r="DU315" s="141"/>
      <c r="DV315" s="141"/>
      <c r="DW315" s="141"/>
      <c r="DX315" s="141"/>
      <c r="DY315" s="141"/>
      <c r="DZ315" s="141"/>
      <c r="EA315" s="141"/>
      <c r="EB315" s="141"/>
      <c r="EC315" s="141"/>
      <c r="ED315" s="141"/>
      <c r="EE315" s="141"/>
      <c r="EF315" s="141"/>
      <c r="EG315" s="141"/>
      <c r="EH315" s="141"/>
      <c r="EI315" s="141"/>
      <c r="EJ315" s="141"/>
      <c r="EK315" s="141"/>
      <c r="EL315" s="141"/>
      <c r="EM315" s="141"/>
      <c r="EN315" s="141"/>
      <c r="EO315" s="141"/>
      <c r="EP315" s="141"/>
      <c r="EQ315" s="141"/>
      <c r="ER315" s="141"/>
      <c r="ES315" s="141"/>
      <c r="ET315" s="141"/>
      <c r="EU315" s="141"/>
      <c r="EV315" s="141"/>
      <c r="EW315" s="141"/>
      <c r="EX315" s="141"/>
      <c r="EY315" s="141"/>
      <c r="EZ315" s="141"/>
      <c r="FA315" s="141"/>
      <c r="FB315" s="141"/>
      <c r="FC315" s="141"/>
      <c r="FD315" s="141"/>
      <c r="FE315" s="141"/>
      <c r="FF315" s="141"/>
      <c r="FG315" s="141"/>
      <c r="FH315" s="141"/>
      <c r="FI315" s="141"/>
      <c r="FJ315" s="141"/>
      <c r="FK315" s="141"/>
      <c r="FL315" s="141"/>
      <c r="FM315" s="141"/>
      <c r="FN315" s="141"/>
      <c r="FO315" s="141"/>
      <c r="FP315" s="141"/>
      <c r="FQ315" s="141"/>
      <c r="FR315" s="141"/>
      <c r="FS315" s="141"/>
      <c r="FT315" s="141"/>
      <c r="FU315" s="141"/>
      <c r="FV315" s="141"/>
      <c r="FW315" s="141"/>
      <c r="FX315" s="141"/>
      <c r="FY315" s="141"/>
      <c r="FZ315" s="141"/>
      <c r="GA315" s="141"/>
      <c r="GB315" s="141"/>
      <c r="GC315" s="141"/>
      <c r="GD315" s="141"/>
      <c r="GE315" s="141"/>
      <c r="GF315" s="141"/>
      <c r="GG315" s="141"/>
      <c r="GH315" s="141"/>
      <c r="GI315" s="141"/>
      <c r="GJ315" s="141"/>
      <c r="GK315" s="141"/>
      <c r="GL315" s="141"/>
      <c r="GM315" s="141"/>
      <c r="GN315" s="141"/>
      <c r="GO315" s="141"/>
      <c r="GP315" s="141"/>
      <c r="GQ315" s="141"/>
      <c r="GR315" s="141"/>
      <c r="GS315" s="141"/>
      <c r="GT315" s="141"/>
      <c r="GU315" s="141"/>
      <c r="GV315" s="141"/>
      <c r="GW315" s="141"/>
      <c r="GX315" s="141"/>
      <c r="GY315" s="141"/>
      <c r="GZ315" s="141"/>
      <c r="HA315" s="141"/>
      <c r="HB315" s="141"/>
      <c r="HC315" s="141"/>
      <c r="HD315" s="141"/>
      <c r="HE315" s="141"/>
      <c r="HF315" s="141"/>
      <c r="HG315" s="141"/>
      <c r="HH315" s="141"/>
      <c r="HI315" s="141"/>
      <c r="HJ315" s="141"/>
      <c r="HK315" s="141"/>
      <c r="HL315" s="141"/>
      <c r="HM315" s="141"/>
      <c r="HN315" s="141"/>
      <c r="HO315" s="141"/>
      <c r="HP315" s="141"/>
      <c r="HQ315" s="141"/>
      <c r="HR315" s="141"/>
      <c r="HS315" s="141"/>
      <c r="HT315" s="141"/>
      <c r="HU315" s="141"/>
      <c r="HV315" s="141"/>
      <c r="HW315" s="141"/>
      <c r="HX315" s="141"/>
      <c r="HY315" s="141"/>
      <c r="HZ315" s="141"/>
      <c r="IA315" s="141"/>
      <c r="IB315" s="141"/>
      <c r="IC315" s="141"/>
      <c r="ID315" s="141"/>
      <c r="IE315" s="141"/>
      <c r="IF315" s="141"/>
      <c r="IG315" s="141"/>
      <c r="IH315" s="141"/>
      <c r="II315" s="141"/>
      <c r="IJ315" s="141"/>
      <c r="IK315" s="141"/>
      <c r="IL315" s="141"/>
      <c r="IM315" s="141"/>
      <c r="IN315" s="141"/>
      <c r="IO315" s="141"/>
      <c r="IP315" s="141"/>
      <c r="IQ315" s="141"/>
      <c r="IR315" s="141"/>
      <c r="IS315" s="141"/>
      <c r="IT315" s="141"/>
      <c r="IU315" s="141"/>
      <c r="IV315" s="141"/>
      <c r="IW315" s="141"/>
    </row>
    <row r="316" customFormat="false" ht="12.75" hidden="false" customHeight="false" outlineLevel="0" collapsed="false">
      <c r="A316" s="141"/>
      <c r="B316" s="155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141"/>
      <c r="BR316" s="141"/>
      <c r="BS316" s="141"/>
      <c r="BT316" s="141"/>
      <c r="BU316" s="141"/>
      <c r="BV316" s="141"/>
      <c r="BW316" s="141"/>
      <c r="BX316" s="141"/>
      <c r="BY316" s="141"/>
      <c r="BZ316" s="141"/>
      <c r="CA316" s="141"/>
      <c r="CB316" s="141"/>
      <c r="CC316" s="141"/>
      <c r="CD316" s="141"/>
      <c r="CE316" s="141"/>
      <c r="CF316" s="141"/>
      <c r="CG316" s="141"/>
      <c r="CH316" s="141"/>
      <c r="CI316" s="141"/>
      <c r="CJ316" s="141"/>
      <c r="CK316" s="141"/>
      <c r="CL316" s="141"/>
      <c r="CM316" s="141"/>
      <c r="CN316" s="141"/>
      <c r="CO316" s="141"/>
      <c r="CP316" s="141"/>
      <c r="CQ316" s="141"/>
      <c r="CR316" s="141"/>
      <c r="CS316" s="141"/>
      <c r="CT316" s="141"/>
      <c r="CU316" s="141"/>
      <c r="CV316" s="141"/>
      <c r="CW316" s="141"/>
      <c r="CX316" s="141"/>
      <c r="CY316" s="141"/>
      <c r="CZ316" s="141"/>
      <c r="DA316" s="141"/>
      <c r="DB316" s="141"/>
      <c r="DC316" s="141"/>
      <c r="DD316" s="141"/>
      <c r="DE316" s="141"/>
      <c r="DF316" s="141"/>
      <c r="DG316" s="141"/>
      <c r="DH316" s="141"/>
      <c r="DI316" s="141"/>
      <c r="DJ316" s="141"/>
      <c r="DK316" s="141"/>
      <c r="DL316" s="141"/>
      <c r="DM316" s="141"/>
      <c r="DN316" s="141"/>
      <c r="DO316" s="141"/>
      <c r="DP316" s="141"/>
      <c r="DQ316" s="141"/>
      <c r="DR316" s="141"/>
      <c r="DS316" s="141"/>
      <c r="DT316" s="141"/>
      <c r="DU316" s="141"/>
      <c r="DV316" s="141"/>
      <c r="DW316" s="141"/>
      <c r="DX316" s="141"/>
      <c r="DY316" s="141"/>
      <c r="DZ316" s="141"/>
      <c r="EA316" s="141"/>
      <c r="EB316" s="141"/>
      <c r="EC316" s="141"/>
      <c r="ED316" s="141"/>
      <c r="EE316" s="141"/>
      <c r="EF316" s="141"/>
      <c r="EG316" s="141"/>
      <c r="EH316" s="141"/>
      <c r="EI316" s="141"/>
      <c r="EJ316" s="141"/>
      <c r="EK316" s="141"/>
      <c r="EL316" s="141"/>
      <c r="EM316" s="141"/>
      <c r="EN316" s="141"/>
      <c r="EO316" s="141"/>
      <c r="EP316" s="141"/>
      <c r="EQ316" s="141"/>
      <c r="ER316" s="141"/>
      <c r="ES316" s="141"/>
      <c r="ET316" s="141"/>
      <c r="EU316" s="141"/>
      <c r="EV316" s="141"/>
      <c r="EW316" s="141"/>
      <c r="EX316" s="141"/>
      <c r="EY316" s="141"/>
      <c r="EZ316" s="141"/>
      <c r="FA316" s="141"/>
      <c r="FB316" s="141"/>
      <c r="FC316" s="141"/>
      <c r="FD316" s="141"/>
      <c r="FE316" s="141"/>
      <c r="FF316" s="141"/>
      <c r="FG316" s="141"/>
      <c r="FH316" s="141"/>
      <c r="FI316" s="141"/>
      <c r="FJ316" s="141"/>
      <c r="FK316" s="141"/>
      <c r="FL316" s="141"/>
      <c r="FM316" s="141"/>
      <c r="FN316" s="141"/>
      <c r="FO316" s="141"/>
      <c r="FP316" s="141"/>
      <c r="FQ316" s="141"/>
      <c r="FR316" s="141"/>
      <c r="FS316" s="141"/>
      <c r="FT316" s="141"/>
      <c r="FU316" s="141"/>
      <c r="FV316" s="141"/>
      <c r="FW316" s="141"/>
      <c r="FX316" s="141"/>
      <c r="FY316" s="141"/>
      <c r="FZ316" s="141"/>
      <c r="GA316" s="141"/>
      <c r="GB316" s="141"/>
      <c r="GC316" s="141"/>
      <c r="GD316" s="141"/>
      <c r="GE316" s="141"/>
      <c r="GF316" s="141"/>
      <c r="GG316" s="141"/>
      <c r="GH316" s="141"/>
      <c r="GI316" s="141"/>
      <c r="GJ316" s="141"/>
      <c r="GK316" s="141"/>
      <c r="GL316" s="141"/>
      <c r="GM316" s="141"/>
      <c r="GN316" s="141"/>
      <c r="GO316" s="141"/>
      <c r="GP316" s="141"/>
      <c r="GQ316" s="141"/>
      <c r="GR316" s="141"/>
      <c r="GS316" s="141"/>
      <c r="GT316" s="141"/>
      <c r="GU316" s="141"/>
      <c r="GV316" s="141"/>
      <c r="GW316" s="141"/>
      <c r="GX316" s="141"/>
      <c r="GY316" s="141"/>
      <c r="GZ316" s="141"/>
      <c r="HA316" s="141"/>
      <c r="HB316" s="141"/>
      <c r="HC316" s="141"/>
      <c r="HD316" s="141"/>
      <c r="HE316" s="141"/>
      <c r="HF316" s="141"/>
      <c r="HG316" s="141"/>
      <c r="HH316" s="141"/>
      <c r="HI316" s="141"/>
      <c r="HJ316" s="141"/>
      <c r="HK316" s="141"/>
      <c r="HL316" s="141"/>
      <c r="HM316" s="141"/>
      <c r="HN316" s="141"/>
      <c r="HO316" s="141"/>
      <c r="HP316" s="141"/>
      <c r="HQ316" s="141"/>
      <c r="HR316" s="141"/>
      <c r="HS316" s="141"/>
      <c r="HT316" s="141"/>
      <c r="HU316" s="141"/>
      <c r="HV316" s="141"/>
      <c r="HW316" s="141"/>
      <c r="HX316" s="141"/>
      <c r="HY316" s="141"/>
      <c r="HZ316" s="141"/>
      <c r="IA316" s="141"/>
      <c r="IB316" s="141"/>
      <c r="IC316" s="141"/>
      <c r="ID316" s="141"/>
      <c r="IE316" s="141"/>
      <c r="IF316" s="141"/>
      <c r="IG316" s="141"/>
      <c r="IH316" s="141"/>
      <c r="II316" s="141"/>
      <c r="IJ316" s="141"/>
      <c r="IK316" s="141"/>
      <c r="IL316" s="141"/>
      <c r="IM316" s="141"/>
      <c r="IN316" s="141"/>
      <c r="IO316" s="141"/>
      <c r="IP316" s="141"/>
      <c r="IQ316" s="141"/>
      <c r="IR316" s="141"/>
      <c r="IS316" s="141"/>
      <c r="IT316" s="141"/>
      <c r="IU316" s="141"/>
      <c r="IV316" s="141"/>
      <c r="IW316" s="141"/>
    </row>
    <row r="317" customFormat="false" ht="12.75" hidden="false" customHeight="false" outlineLevel="0" collapsed="false">
      <c r="A317" s="141"/>
      <c r="B317" s="155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141"/>
      <c r="BR317" s="141"/>
      <c r="BS317" s="141"/>
      <c r="BT317" s="141"/>
      <c r="BU317" s="141"/>
      <c r="BV317" s="141"/>
      <c r="BW317" s="141"/>
      <c r="BX317" s="141"/>
      <c r="BY317" s="141"/>
      <c r="BZ317" s="141"/>
      <c r="CA317" s="141"/>
      <c r="CB317" s="141"/>
      <c r="CC317" s="141"/>
      <c r="CD317" s="141"/>
      <c r="CE317" s="141"/>
      <c r="CF317" s="141"/>
      <c r="CG317" s="141"/>
      <c r="CH317" s="141"/>
      <c r="CI317" s="141"/>
      <c r="CJ317" s="141"/>
      <c r="CK317" s="141"/>
      <c r="CL317" s="141"/>
      <c r="CM317" s="141"/>
      <c r="CN317" s="141"/>
      <c r="CO317" s="141"/>
      <c r="CP317" s="141"/>
      <c r="CQ317" s="141"/>
      <c r="CR317" s="141"/>
      <c r="CS317" s="141"/>
      <c r="CT317" s="141"/>
      <c r="CU317" s="141"/>
      <c r="CV317" s="141"/>
      <c r="CW317" s="141"/>
      <c r="CX317" s="141"/>
      <c r="CY317" s="141"/>
      <c r="CZ317" s="141"/>
      <c r="DA317" s="141"/>
      <c r="DB317" s="141"/>
      <c r="DC317" s="141"/>
      <c r="DD317" s="141"/>
      <c r="DE317" s="141"/>
      <c r="DF317" s="141"/>
      <c r="DG317" s="141"/>
      <c r="DH317" s="141"/>
      <c r="DI317" s="141"/>
      <c r="DJ317" s="141"/>
      <c r="DK317" s="141"/>
      <c r="DL317" s="141"/>
      <c r="DM317" s="141"/>
      <c r="DN317" s="141"/>
      <c r="DO317" s="141"/>
      <c r="DP317" s="141"/>
      <c r="DQ317" s="141"/>
      <c r="DR317" s="141"/>
      <c r="DS317" s="141"/>
      <c r="DT317" s="141"/>
      <c r="DU317" s="141"/>
      <c r="DV317" s="141"/>
      <c r="DW317" s="141"/>
      <c r="DX317" s="141"/>
      <c r="DY317" s="141"/>
      <c r="DZ317" s="141"/>
      <c r="EA317" s="141"/>
      <c r="EB317" s="141"/>
      <c r="EC317" s="141"/>
      <c r="ED317" s="141"/>
      <c r="EE317" s="141"/>
      <c r="EF317" s="141"/>
      <c r="EG317" s="141"/>
      <c r="EH317" s="141"/>
      <c r="EI317" s="141"/>
      <c r="EJ317" s="141"/>
      <c r="EK317" s="141"/>
      <c r="EL317" s="141"/>
      <c r="EM317" s="141"/>
      <c r="EN317" s="141"/>
      <c r="EO317" s="141"/>
      <c r="EP317" s="141"/>
      <c r="EQ317" s="141"/>
      <c r="ER317" s="141"/>
      <c r="ES317" s="141"/>
      <c r="ET317" s="141"/>
      <c r="EU317" s="141"/>
      <c r="EV317" s="141"/>
      <c r="EW317" s="141"/>
      <c r="EX317" s="141"/>
      <c r="EY317" s="141"/>
      <c r="EZ317" s="141"/>
      <c r="FA317" s="141"/>
      <c r="FB317" s="141"/>
      <c r="FC317" s="141"/>
      <c r="FD317" s="141"/>
      <c r="FE317" s="141"/>
      <c r="FF317" s="141"/>
      <c r="FG317" s="141"/>
      <c r="FH317" s="141"/>
      <c r="FI317" s="141"/>
      <c r="FJ317" s="141"/>
      <c r="FK317" s="141"/>
      <c r="FL317" s="141"/>
      <c r="FM317" s="141"/>
      <c r="FN317" s="141"/>
      <c r="FO317" s="141"/>
      <c r="FP317" s="141"/>
      <c r="FQ317" s="141"/>
      <c r="FR317" s="141"/>
      <c r="FS317" s="141"/>
      <c r="FT317" s="141"/>
      <c r="FU317" s="141"/>
      <c r="FV317" s="141"/>
      <c r="FW317" s="141"/>
      <c r="FX317" s="141"/>
      <c r="FY317" s="141"/>
      <c r="FZ317" s="141"/>
      <c r="GA317" s="141"/>
      <c r="GB317" s="141"/>
      <c r="GC317" s="141"/>
      <c r="GD317" s="141"/>
      <c r="GE317" s="141"/>
      <c r="GF317" s="141"/>
      <c r="GG317" s="141"/>
      <c r="GH317" s="141"/>
      <c r="GI317" s="141"/>
      <c r="GJ317" s="141"/>
      <c r="GK317" s="141"/>
      <c r="GL317" s="141"/>
      <c r="GM317" s="141"/>
      <c r="GN317" s="141"/>
      <c r="GO317" s="141"/>
      <c r="GP317" s="141"/>
      <c r="GQ317" s="141"/>
      <c r="GR317" s="141"/>
      <c r="GS317" s="141"/>
      <c r="GT317" s="141"/>
      <c r="GU317" s="141"/>
      <c r="GV317" s="141"/>
      <c r="GW317" s="141"/>
      <c r="GX317" s="141"/>
      <c r="GY317" s="141"/>
      <c r="GZ317" s="141"/>
      <c r="HA317" s="141"/>
      <c r="HB317" s="141"/>
      <c r="HC317" s="141"/>
      <c r="HD317" s="141"/>
      <c r="HE317" s="141"/>
      <c r="HF317" s="141"/>
      <c r="HG317" s="141"/>
      <c r="HH317" s="141"/>
      <c r="HI317" s="141"/>
      <c r="HJ317" s="141"/>
      <c r="HK317" s="141"/>
      <c r="HL317" s="141"/>
      <c r="HM317" s="141"/>
      <c r="HN317" s="141"/>
      <c r="HO317" s="141"/>
      <c r="HP317" s="141"/>
      <c r="HQ317" s="141"/>
      <c r="HR317" s="141"/>
      <c r="HS317" s="141"/>
      <c r="HT317" s="141"/>
      <c r="HU317" s="141"/>
      <c r="HV317" s="141"/>
      <c r="HW317" s="141"/>
      <c r="HX317" s="141"/>
      <c r="HY317" s="141"/>
      <c r="HZ317" s="141"/>
      <c r="IA317" s="141"/>
      <c r="IB317" s="141"/>
      <c r="IC317" s="141"/>
      <c r="ID317" s="141"/>
      <c r="IE317" s="141"/>
      <c r="IF317" s="141"/>
      <c r="IG317" s="141"/>
      <c r="IH317" s="141"/>
      <c r="II317" s="141"/>
      <c r="IJ317" s="141"/>
      <c r="IK317" s="141"/>
      <c r="IL317" s="141"/>
      <c r="IM317" s="141"/>
      <c r="IN317" s="141"/>
      <c r="IO317" s="141"/>
      <c r="IP317" s="141"/>
      <c r="IQ317" s="141"/>
      <c r="IR317" s="141"/>
      <c r="IS317" s="141"/>
      <c r="IT317" s="141"/>
      <c r="IU317" s="141"/>
      <c r="IV317" s="141"/>
      <c r="IW317" s="141"/>
    </row>
    <row r="318" customFormat="false" ht="12.75" hidden="false" customHeight="false" outlineLevel="0" collapsed="false">
      <c r="A318" s="141"/>
      <c r="B318" s="155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141"/>
      <c r="BR318" s="141"/>
      <c r="BS318" s="141"/>
      <c r="BT318" s="141"/>
      <c r="BU318" s="141"/>
      <c r="BV318" s="141"/>
      <c r="BW318" s="141"/>
      <c r="BX318" s="141"/>
      <c r="BY318" s="141"/>
      <c r="BZ318" s="141"/>
      <c r="CA318" s="141"/>
      <c r="CB318" s="141"/>
      <c r="CC318" s="141"/>
      <c r="CD318" s="141"/>
      <c r="CE318" s="141"/>
      <c r="CF318" s="141"/>
      <c r="CG318" s="141"/>
      <c r="CH318" s="141"/>
      <c r="CI318" s="141"/>
      <c r="CJ318" s="141"/>
      <c r="CK318" s="141"/>
      <c r="CL318" s="141"/>
      <c r="CM318" s="141"/>
      <c r="CN318" s="141"/>
      <c r="CO318" s="141"/>
      <c r="CP318" s="141"/>
      <c r="CQ318" s="141"/>
      <c r="CR318" s="141"/>
      <c r="CS318" s="141"/>
      <c r="CT318" s="141"/>
      <c r="CU318" s="141"/>
      <c r="CV318" s="141"/>
      <c r="CW318" s="141"/>
      <c r="CX318" s="141"/>
      <c r="CY318" s="141"/>
      <c r="CZ318" s="141"/>
      <c r="DA318" s="141"/>
      <c r="DB318" s="141"/>
      <c r="DC318" s="141"/>
      <c r="DD318" s="141"/>
      <c r="DE318" s="141"/>
      <c r="DF318" s="141"/>
      <c r="DG318" s="141"/>
      <c r="DH318" s="141"/>
      <c r="DI318" s="141"/>
      <c r="DJ318" s="141"/>
      <c r="DK318" s="141"/>
      <c r="DL318" s="141"/>
      <c r="DM318" s="141"/>
      <c r="DN318" s="141"/>
      <c r="DO318" s="141"/>
      <c r="DP318" s="141"/>
      <c r="DQ318" s="141"/>
      <c r="DR318" s="141"/>
      <c r="DS318" s="141"/>
      <c r="DT318" s="141"/>
      <c r="DU318" s="141"/>
      <c r="DV318" s="141"/>
      <c r="DW318" s="141"/>
      <c r="DX318" s="141"/>
      <c r="DY318" s="141"/>
      <c r="DZ318" s="141"/>
      <c r="EA318" s="141"/>
      <c r="EB318" s="141"/>
      <c r="EC318" s="141"/>
      <c r="ED318" s="141"/>
      <c r="EE318" s="141"/>
      <c r="EF318" s="141"/>
      <c r="EG318" s="141"/>
      <c r="EH318" s="141"/>
      <c r="EI318" s="141"/>
      <c r="EJ318" s="141"/>
      <c r="EK318" s="141"/>
      <c r="EL318" s="141"/>
      <c r="EM318" s="141"/>
      <c r="EN318" s="141"/>
      <c r="EO318" s="141"/>
      <c r="EP318" s="141"/>
      <c r="EQ318" s="141"/>
      <c r="ER318" s="141"/>
      <c r="ES318" s="141"/>
      <c r="ET318" s="141"/>
      <c r="EU318" s="141"/>
      <c r="EV318" s="141"/>
      <c r="EW318" s="141"/>
      <c r="EX318" s="141"/>
      <c r="EY318" s="141"/>
      <c r="EZ318" s="141"/>
      <c r="FA318" s="141"/>
      <c r="FB318" s="141"/>
      <c r="FC318" s="141"/>
      <c r="FD318" s="141"/>
      <c r="FE318" s="141"/>
      <c r="FF318" s="141"/>
      <c r="FG318" s="141"/>
      <c r="FH318" s="141"/>
      <c r="FI318" s="141"/>
      <c r="FJ318" s="141"/>
      <c r="FK318" s="141"/>
      <c r="FL318" s="141"/>
      <c r="FM318" s="141"/>
      <c r="FN318" s="141"/>
      <c r="FO318" s="141"/>
      <c r="FP318" s="141"/>
      <c r="FQ318" s="141"/>
      <c r="FR318" s="141"/>
      <c r="FS318" s="141"/>
      <c r="FT318" s="141"/>
      <c r="FU318" s="141"/>
      <c r="FV318" s="141"/>
      <c r="FW318" s="141"/>
      <c r="FX318" s="141"/>
      <c r="FY318" s="141"/>
      <c r="FZ318" s="141"/>
      <c r="GA318" s="141"/>
      <c r="GB318" s="141"/>
      <c r="GC318" s="141"/>
      <c r="GD318" s="141"/>
      <c r="GE318" s="141"/>
      <c r="GF318" s="141"/>
      <c r="GG318" s="141"/>
      <c r="GH318" s="141"/>
      <c r="GI318" s="141"/>
      <c r="GJ318" s="141"/>
      <c r="GK318" s="141"/>
      <c r="GL318" s="141"/>
      <c r="GM318" s="141"/>
      <c r="GN318" s="141"/>
      <c r="GO318" s="141"/>
      <c r="GP318" s="141"/>
      <c r="GQ318" s="141"/>
      <c r="GR318" s="141"/>
      <c r="GS318" s="141"/>
      <c r="GT318" s="141"/>
      <c r="GU318" s="141"/>
      <c r="GV318" s="141"/>
      <c r="GW318" s="141"/>
      <c r="GX318" s="141"/>
      <c r="GY318" s="141"/>
      <c r="GZ318" s="141"/>
      <c r="HA318" s="141"/>
      <c r="HB318" s="141"/>
      <c r="HC318" s="141"/>
      <c r="HD318" s="141"/>
      <c r="HE318" s="141"/>
      <c r="HF318" s="141"/>
      <c r="HG318" s="141"/>
      <c r="HH318" s="141"/>
      <c r="HI318" s="141"/>
      <c r="HJ318" s="141"/>
      <c r="HK318" s="141"/>
      <c r="HL318" s="141"/>
      <c r="HM318" s="141"/>
      <c r="HN318" s="141"/>
      <c r="HO318" s="141"/>
      <c r="HP318" s="141"/>
      <c r="HQ318" s="141"/>
      <c r="HR318" s="141"/>
      <c r="HS318" s="141"/>
      <c r="HT318" s="141"/>
      <c r="HU318" s="141"/>
      <c r="HV318" s="141"/>
      <c r="HW318" s="141"/>
      <c r="HX318" s="141"/>
      <c r="HY318" s="141"/>
      <c r="HZ318" s="141"/>
      <c r="IA318" s="141"/>
      <c r="IB318" s="141"/>
      <c r="IC318" s="141"/>
      <c r="ID318" s="141"/>
      <c r="IE318" s="141"/>
      <c r="IF318" s="141"/>
      <c r="IG318" s="141"/>
      <c r="IH318" s="141"/>
      <c r="II318" s="141"/>
      <c r="IJ318" s="141"/>
      <c r="IK318" s="141"/>
      <c r="IL318" s="141"/>
      <c r="IM318" s="141"/>
      <c r="IN318" s="141"/>
      <c r="IO318" s="141"/>
      <c r="IP318" s="141"/>
      <c r="IQ318" s="141"/>
      <c r="IR318" s="141"/>
      <c r="IS318" s="141"/>
      <c r="IT318" s="141"/>
      <c r="IU318" s="141"/>
      <c r="IV318" s="141"/>
      <c r="IW318" s="141"/>
    </row>
    <row r="319" customFormat="false" ht="12.75" hidden="false" customHeight="false" outlineLevel="0" collapsed="false">
      <c r="A319" s="141"/>
      <c r="B319" s="155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141"/>
      <c r="BR319" s="141"/>
      <c r="BS319" s="141"/>
      <c r="BT319" s="141"/>
      <c r="BU319" s="141"/>
      <c r="BV319" s="141"/>
      <c r="BW319" s="141"/>
      <c r="BX319" s="141"/>
      <c r="BY319" s="141"/>
      <c r="BZ319" s="141"/>
      <c r="CA319" s="141"/>
      <c r="CB319" s="141"/>
      <c r="CC319" s="141"/>
      <c r="CD319" s="141"/>
      <c r="CE319" s="141"/>
      <c r="CF319" s="141"/>
      <c r="CG319" s="141"/>
      <c r="CH319" s="141"/>
      <c r="CI319" s="141"/>
      <c r="CJ319" s="141"/>
      <c r="CK319" s="141"/>
      <c r="CL319" s="141"/>
      <c r="CM319" s="141"/>
      <c r="CN319" s="141"/>
      <c r="CO319" s="141"/>
      <c r="CP319" s="141"/>
      <c r="CQ319" s="141"/>
      <c r="CR319" s="141"/>
      <c r="CS319" s="141"/>
      <c r="CT319" s="141"/>
      <c r="CU319" s="141"/>
      <c r="CV319" s="141"/>
      <c r="CW319" s="141"/>
      <c r="CX319" s="141"/>
      <c r="CY319" s="141"/>
      <c r="CZ319" s="141"/>
      <c r="DA319" s="141"/>
      <c r="DB319" s="141"/>
      <c r="DC319" s="141"/>
      <c r="DD319" s="141"/>
      <c r="DE319" s="141"/>
      <c r="DF319" s="141"/>
      <c r="DG319" s="141"/>
      <c r="DH319" s="141"/>
      <c r="DI319" s="141"/>
      <c r="DJ319" s="141"/>
      <c r="DK319" s="141"/>
      <c r="DL319" s="141"/>
      <c r="DM319" s="141"/>
      <c r="DN319" s="141"/>
      <c r="DO319" s="141"/>
      <c r="DP319" s="141"/>
      <c r="DQ319" s="141"/>
      <c r="DR319" s="141"/>
      <c r="DS319" s="141"/>
      <c r="DT319" s="141"/>
      <c r="DU319" s="141"/>
      <c r="DV319" s="141"/>
      <c r="DW319" s="141"/>
      <c r="DX319" s="141"/>
      <c r="DY319" s="141"/>
      <c r="DZ319" s="141"/>
      <c r="EA319" s="141"/>
      <c r="EB319" s="141"/>
      <c r="EC319" s="141"/>
      <c r="ED319" s="141"/>
      <c r="EE319" s="141"/>
      <c r="EF319" s="141"/>
      <c r="EG319" s="141"/>
      <c r="EH319" s="141"/>
      <c r="EI319" s="141"/>
      <c r="EJ319" s="141"/>
      <c r="EK319" s="141"/>
      <c r="EL319" s="141"/>
      <c r="EM319" s="141"/>
      <c r="EN319" s="141"/>
      <c r="EO319" s="141"/>
      <c r="EP319" s="141"/>
      <c r="EQ319" s="141"/>
      <c r="ER319" s="141"/>
      <c r="ES319" s="141"/>
      <c r="ET319" s="141"/>
      <c r="EU319" s="141"/>
      <c r="EV319" s="141"/>
      <c r="EW319" s="141"/>
      <c r="EX319" s="141"/>
      <c r="EY319" s="141"/>
      <c r="EZ319" s="141"/>
      <c r="FA319" s="141"/>
      <c r="FB319" s="141"/>
      <c r="FC319" s="141"/>
      <c r="FD319" s="141"/>
      <c r="FE319" s="141"/>
      <c r="FF319" s="141"/>
      <c r="FG319" s="141"/>
      <c r="FH319" s="141"/>
      <c r="FI319" s="141"/>
      <c r="FJ319" s="141"/>
      <c r="FK319" s="141"/>
      <c r="FL319" s="141"/>
      <c r="FM319" s="141"/>
      <c r="FN319" s="141"/>
      <c r="FO319" s="141"/>
      <c r="FP319" s="141"/>
      <c r="FQ319" s="141"/>
      <c r="FR319" s="141"/>
      <c r="FS319" s="141"/>
      <c r="FT319" s="141"/>
      <c r="FU319" s="141"/>
      <c r="FV319" s="141"/>
      <c r="FW319" s="141"/>
      <c r="FX319" s="141"/>
      <c r="FY319" s="141"/>
      <c r="FZ319" s="141"/>
      <c r="GA319" s="141"/>
      <c r="GB319" s="141"/>
      <c r="GC319" s="141"/>
      <c r="GD319" s="141"/>
      <c r="GE319" s="141"/>
      <c r="GF319" s="141"/>
      <c r="GG319" s="141"/>
      <c r="GH319" s="141"/>
      <c r="GI319" s="141"/>
      <c r="GJ319" s="141"/>
      <c r="GK319" s="141"/>
      <c r="GL319" s="141"/>
      <c r="GM319" s="141"/>
      <c r="GN319" s="141"/>
      <c r="GO319" s="141"/>
      <c r="GP319" s="141"/>
      <c r="GQ319" s="141"/>
      <c r="GR319" s="141"/>
      <c r="GS319" s="141"/>
      <c r="GT319" s="141"/>
      <c r="GU319" s="141"/>
      <c r="GV319" s="141"/>
      <c r="GW319" s="141"/>
      <c r="GX319" s="141"/>
      <c r="GY319" s="141"/>
      <c r="GZ319" s="141"/>
      <c r="HA319" s="141"/>
      <c r="HB319" s="141"/>
      <c r="HC319" s="141"/>
      <c r="HD319" s="141"/>
      <c r="HE319" s="141"/>
      <c r="HF319" s="141"/>
      <c r="HG319" s="141"/>
      <c r="HH319" s="141"/>
      <c r="HI319" s="141"/>
      <c r="HJ319" s="141"/>
      <c r="HK319" s="141"/>
      <c r="HL319" s="141"/>
      <c r="HM319" s="141"/>
      <c r="HN319" s="141"/>
      <c r="HO319" s="141"/>
      <c r="HP319" s="141"/>
      <c r="HQ319" s="141"/>
      <c r="HR319" s="141"/>
      <c r="HS319" s="141"/>
      <c r="HT319" s="141"/>
      <c r="HU319" s="141"/>
      <c r="HV319" s="141"/>
      <c r="HW319" s="141"/>
      <c r="HX319" s="141"/>
      <c r="HY319" s="141"/>
      <c r="HZ319" s="141"/>
      <c r="IA319" s="141"/>
      <c r="IB319" s="141"/>
      <c r="IC319" s="141"/>
      <c r="ID319" s="141"/>
      <c r="IE319" s="141"/>
      <c r="IF319" s="141"/>
      <c r="IG319" s="141"/>
      <c r="IH319" s="141"/>
      <c r="II319" s="141"/>
      <c r="IJ319" s="141"/>
      <c r="IK319" s="141"/>
      <c r="IL319" s="141"/>
      <c r="IM319" s="141"/>
      <c r="IN319" s="141"/>
      <c r="IO319" s="141"/>
      <c r="IP319" s="141"/>
      <c r="IQ319" s="141"/>
      <c r="IR319" s="141"/>
      <c r="IS319" s="141"/>
      <c r="IT319" s="141"/>
      <c r="IU319" s="141"/>
      <c r="IV319" s="141"/>
      <c r="IW319" s="141"/>
    </row>
    <row r="320" customFormat="false" ht="12.75" hidden="false" customHeight="false" outlineLevel="0" collapsed="false">
      <c r="A320" s="141"/>
      <c r="B320" s="155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141"/>
      <c r="BR320" s="141"/>
      <c r="BS320" s="141"/>
      <c r="BT320" s="141"/>
      <c r="BU320" s="141"/>
      <c r="BV320" s="141"/>
      <c r="BW320" s="141"/>
      <c r="BX320" s="141"/>
      <c r="BY320" s="141"/>
      <c r="BZ320" s="141"/>
      <c r="CA320" s="141"/>
      <c r="CB320" s="141"/>
      <c r="CC320" s="141"/>
      <c r="CD320" s="141"/>
      <c r="CE320" s="141"/>
      <c r="CF320" s="141"/>
      <c r="CG320" s="141"/>
      <c r="CH320" s="141"/>
      <c r="CI320" s="141"/>
      <c r="CJ320" s="141"/>
      <c r="CK320" s="141"/>
      <c r="CL320" s="141"/>
      <c r="CM320" s="141"/>
      <c r="CN320" s="141"/>
      <c r="CO320" s="141"/>
      <c r="CP320" s="141"/>
      <c r="CQ320" s="141"/>
      <c r="CR320" s="141"/>
      <c r="CS320" s="141"/>
      <c r="CT320" s="141"/>
      <c r="CU320" s="141"/>
      <c r="CV320" s="141"/>
      <c r="CW320" s="141"/>
      <c r="CX320" s="141"/>
      <c r="CY320" s="141"/>
      <c r="CZ320" s="141"/>
      <c r="DA320" s="141"/>
      <c r="DB320" s="141"/>
      <c r="DC320" s="141"/>
      <c r="DD320" s="141"/>
      <c r="DE320" s="141"/>
      <c r="DF320" s="141"/>
      <c r="DG320" s="141"/>
      <c r="DH320" s="141"/>
      <c r="DI320" s="141"/>
      <c r="DJ320" s="141"/>
      <c r="DK320" s="141"/>
      <c r="DL320" s="141"/>
      <c r="DM320" s="141"/>
      <c r="DN320" s="141"/>
      <c r="DO320" s="141"/>
      <c r="DP320" s="141"/>
      <c r="DQ320" s="141"/>
      <c r="DR320" s="141"/>
      <c r="DS320" s="141"/>
      <c r="DT320" s="141"/>
      <c r="DU320" s="141"/>
      <c r="DV320" s="141"/>
      <c r="DW320" s="141"/>
      <c r="DX320" s="141"/>
      <c r="DY320" s="141"/>
      <c r="DZ320" s="141"/>
      <c r="EA320" s="141"/>
      <c r="EB320" s="141"/>
      <c r="EC320" s="141"/>
      <c r="ED320" s="141"/>
      <c r="EE320" s="141"/>
      <c r="EF320" s="141"/>
      <c r="EG320" s="141"/>
      <c r="EH320" s="141"/>
      <c r="EI320" s="141"/>
      <c r="EJ320" s="141"/>
      <c r="EK320" s="141"/>
      <c r="EL320" s="141"/>
      <c r="EM320" s="141"/>
      <c r="EN320" s="141"/>
      <c r="EO320" s="141"/>
      <c r="EP320" s="141"/>
      <c r="EQ320" s="141"/>
      <c r="ER320" s="141"/>
      <c r="ES320" s="141"/>
      <c r="ET320" s="141"/>
      <c r="EU320" s="141"/>
      <c r="EV320" s="141"/>
      <c r="EW320" s="141"/>
      <c r="EX320" s="141"/>
      <c r="EY320" s="141"/>
      <c r="EZ320" s="141"/>
      <c r="FA320" s="141"/>
      <c r="FB320" s="141"/>
      <c r="FC320" s="141"/>
      <c r="FD320" s="141"/>
      <c r="FE320" s="141"/>
      <c r="FF320" s="141"/>
      <c r="FG320" s="141"/>
      <c r="FH320" s="141"/>
      <c r="FI320" s="141"/>
      <c r="FJ320" s="141"/>
      <c r="FK320" s="141"/>
      <c r="FL320" s="141"/>
      <c r="FM320" s="141"/>
      <c r="FN320" s="141"/>
      <c r="FO320" s="141"/>
      <c r="FP320" s="141"/>
      <c r="FQ320" s="141"/>
      <c r="FR320" s="141"/>
      <c r="FS320" s="141"/>
      <c r="FT320" s="141"/>
      <c r="FU320" s="141"/>
      <c r="FV320" s="141"/>
      <c r="FW320" s="141"/>
      <c r="FX320" s="141"/>
      <c r="FY320" s="141"/>
      <c r="FZ320" s="141"/>
      <c r="GA320" s="141"/>
      <c r="GB320" s="141"/>
      <c r="GC320" s="141"/>
      <c r="GD320" s="141"/>
      <c r="GE320" s="141"/>
      <c r="GF320" s="141"/>
      <c r="GG320" s="141"/>
      <c r="GH320" s="141"/>
      <c r="GI320" s="141"/>
      <c r="GJ320" s="141"/>
      <c r="GK320" s="141"/>
      <c r="GL320" s="141"/>
      <c r="GM320" s="141"/>
      <c r="GN320" s="141"/>
      <c r="GO320" s="141"/>
      <c r="GP320" s="141"/>
      <c r="GQ320" s="141"/>
      <c r="GR320" s="141"/>
      <c r="GS320" s="141"/>
      <c r="GT320" s="141"/>
      <c r="GU320" s="141"/>
      <c r="GV320" s="141"/>
      <c r="GW320" s="141"/>
      <c r="GX320" s="141"/>
      <c r="GY320" s="141"/>
      <c r="GZ320" s="141"/>
      <c r="HA320" s="141"/>
      <c r="HB320" s="141"/>
      <c r="HC320" s="141"/>
      <c r="HD320" s="141"/>
      <c r="HE320" s="141"/>
      <c r="HF320" s="141"/>
      <c r="HG320" s="141"/>
      <c r="HH320" s="141"/>
      <c r="HI320" s="141"/>
      <c r="HJ320" s="141"/>
      <c r="HK320" s="141"/>
      <c r="HL320" s="141"/>
      <c r="HM320" s="141"/>
      <c r="HN320" s="141"/>
      <c r="HO320" s="141"/>
      <c r="HP320" s="141"/>
      <c r="HQ320" s="141"/>
      <c r="HR320" s="141"/>
      <c r="HS320" s="141"/>
      <c r="HT320" s="141"/>
      <c r="HU320" s="141"/>
      <c r="HV320" s="141"/>
      <c r="HW320" s="141"/>
      <c r="HX320" s="141"/>
      <c r="HY320" s="141"/>
      <c r="HZ320" s="141"/>
      <c r="IA320" s="141"/>
      <c r="IB320" s="141"/>
      <c r="IC320" s="141"/>
      <c r="ID320" s="141"/>
      <c r="IE320" s="141"/>
      <c r="IF320" s="141"/>
      <c r="IG320" s="141"/>
      <c r="IH320" s="141"/>
      <c r="II320" s="141"/>
      <c r="IJ320" s="141"/>
      <c r="IK320" s="141"/>
      <c r="IL320" s="141"/>
      <c r="IM320" s="141"/>
      <c r="IN320" s="141"/>
      <c r="IO320" s="141"/>
      <c r="IP320" s="141"/>
      <c r="IQ320" s="141"/>
      <c r="IR320" s="141"/>
      <c r="IS320" s="141"/>
      <c r="IT320" s="141"/>
      <c r="IU320" s="141"/>
      <c r="IV320" s="141"/>
      <c r="IW320" s="141"/>
    </row>
    <row r="321" customFormat="false" ht="12.75" hidden="false" customHeight="false" outlineLevel="0" collapsed="false">
      <c r="A321" s="141"/>
      <c r="B321" s="155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141"/>
      <c r="BR321" s="141"/>
      <c r="BS321" s="141"/>
      <c r="BT321" s="141"/>
      <c r="BU321" s="141"/>
      <c r="BV321" s="141"/>
      <c r="BW321" s="141"/>
      <c r="BX321" s="141"/>
      <c r="BY321" s="141"/>
      <c r="BZ321" s="141"/>
      <c r="CA321" s="141"/>
      <c r="CB321" s="141"/>
      <c r="CC321" s="141"/>
      <c r="CD321" s="141"/>
      <c r="CE321" s="141"/>
      <c r="CF321" s="141"/>
      <c r="CG321" s="141"/>
      <c r="CH321" s="141"/>
      <c r="CI321" s="141"/>
      <c r="CJ321" s="141"/>
      <c r="CK321" s="141"/>
      <c r="CL321" s="141"/>
      <c r="CM321" s="141"/>
      <c r="CN321" s="141"/>
      <c r="CO321" s="141"/>
      <c r="CP321" s="141"/>
      <c r="CQ321" s="141"/>
      <c r="CR321" s="141"/>
      <c r="CS321" s="141"/>
      <c r="CT321" s="141"/>
      <c r="CU321" s="141"/>
      <c r="CV321" s="141"/>
      <c r="CW321" s="141"/>
      <c r="CX321" s="141"/>
      <c r="CY321" s="141"/>
      <c r="CZ321" s="141"/>
      <c r="DA321" s="141"/>
      <c r="DB321" s="141"/>
      <c r="DC321" s="141"/>
      <c r="DD321" s="141"/>
      <c r="DE321" s="141"/>
      <c r="DF321" s="141"/>
      <c r="DG321" s="141"/>
      <c r="DH321" s="141"/>
      <c r="DI321" s="141"/>
      <c r="DJ321" s="141"/>
      <c r="DK321" s="141"/>
      <c r="DL321" s="141"/>
      <c r="DM321" s="141"/>
      <c r="DN321" s="141"/>
      <c r="DO321" s="141"/>
      <c r="DP321" s="141"/>
      <c r="DQ321" s="141"/>
      <c r="DR321" s="141"/>
      <c r="DS321" s="141"/>
      <c r="DT321" s="141"/>
      <c r="DU321" s="141"/>
      <c r="DV321" s="141"/>
      <c r="DW321" s="141"/>
      <c r="DX321" s="141"/>
      <c r="DY321" s="141"/>
      <c r="DZ321" s="141"/>
      <c r="EA321" s="141"/>
      <c r="EB321" s="141"/>
      <c r="EC321" s="141"/>
      <c r="ED321" s="141"/>
      <c r="EE321" s="141"/>
      <c r="EF321" s="141"/>
      <c r="EG321" s="141"/>
      <c r="EH321" s="141"/>
      <c r="EI321" s="141"/>
      <c r="EJ321" s="141"/>
      <c r="EK321" s="141"/>
      <c r="EL321" s="141"/>
      <c r="EM321" s="141"/>
      <c r="EN321" s="141"/>
      <c r="EO321" s="141"/>
      <c r="EP321" s="141"/>
      <c r="EQ321" s="141"/>
      <c r="ER321" s="141"/>
      <c r="ES321" s="141"/>
      <c r="ET321" s="141"/>
      <c r="EU321" s="141"/>
      <c r="EV321" s="141"/>
      <c r="EW321" s="141"/>
      <c r="EX321" s="141"/>
      <c r="EY321" s="141"/>
      <c r="EZ321" s="141"/>
      <c r="FA321" s="141"/>
      <c r="FB321" s="141"/>
      <c r="FC321" s="141"/>
      <c r="FD321" s="141"/>
      <c r="FE321" s="141"/>
      <c r="FF321" s="141"/>
      <c r="FG321" s="141"/>
      <c r="FH321" s="141"/>
      <c r="FI321" s="141"/>
      <c r="FJ321" s="141"/>
      <c r="FK321" s="141"/>
      <c r="FL321" s="141"/>
      <c r="FM321" s="141"/>
      <c r="FN321" s="141"/>
      <c r="FO321" s="141"/>
      <c r="FP321" s="141"/>
      <c r="FQ321" s="141"/>
      <c r="FR321" s="141"/>
      <c r="FS321" s="141"/>
      <c r="FT321" s="141"/>
      <c r="FU321" s="141"/>
      <c r="FV321" s="141"/>
      <c r="FW321" s="141"/>
      <c r="FX321" s="141"/>
      <c r="FY321" s="141"/>
      <c r="FZ321" s="141"/>
      <c r="GA321" s="141"/>
      <c r="GB321" s="141"/>
      <c r="GC321" s="141"/>
      <c r="GD321" s="141"/>
      <c r="GE321" s="141"/>
      <c r="GF321" s="141"/>
      <c r="GG321" s="141"/>
      <c r="GH321" s="141"/>
      <c r="GI321" s="141"/>
      <c r="GJ321" s="141"/>
      <c r="GK321" s="141"/>
      <c r="GL321" s="141"/>
      <c r="GM321" s="141"/>
      <c r="GN321" s="141"/>
      <c r="GO321" s="141"/>
      <c r="GP321" s="141"/>
      <c r="GQ321" s="141"/>
      <c r="GR321" s="141"/>
      <c r="GS321" s="141"/>
      <c r="GT321" s="141"/>
      <c r="GU321" s="141"/>
      <c r="GV321" s="141"/>
      <c r="GW321" s="141"/>
      <c r="GX321" s="141"/>
      <c r="GY321" s="141"/>
      <c r="GZ321" s="141"/>
      <c r="HA321" s="141"/>
      <c r="HB321" s="141"/>
      <c r="HC321" s="141"/>
      <c r="HD321" s="141"/>
      <c r="HE321" s="141"/>
      <c r="HF321" s="141"/>
      <c r="HG321" s="141"/>
      <c r="HH321" s="141"/>
      <c r="HI321" s="141"/>
      <c r="HJ321" s="141"/>
      <c r="HK321" s="141"/>
      <c r="HL321" s="141"/>
      <c r="HM321" s="141"/>
      <c r="HN321" s="141"/>
      <c r="HO321" s="141"/>
      <c r="HP321" s="141"/>
      <c r="HQ321" s="141"/>
      <c r="HR321" s="141"/>
      <c r="HS321" s="141"/>
      <c r="HT321" s="141"/>
      <c r="HU321" s="141"/>
      <c r="HV321" s="141"/>
      <c r="HW321" s="141"/>
      <c r="HX321" s="141"/>
      <c r="HY321" s="141"/>
      <c r="HZ321" s="141"/>
      <c r="IA321" s="141"/>
      <c r="IB321" s="141"/>
      <c r="IC321" s="141"/>
      <c r="ID321" s="141"/>
      <c r="IE321" s="141"/>
      <c r="IF321" s="141"/>
      <c r="IG321" s="141"/>
      <c r="IH321" s="141"/>
      <c r="II321" s="141"/>
      <c r="IJ321" s="141"/>
      <c r="IK321" s="141"/>
      <c r="IL321" s="141"/>
      <c r="IM321" s="141"/>
      <c r="IN321" s="141"/>
      <c r="IO321" s="141"/>
      <c r="IP321" s="141"/>
      <c r="IQ321" s="141"/>
      <c r="IR321" s="141"/>
      <c r="IS321" s="141"/>
      <c r="IT321" s="141"/>
      <c r="IU321" s="141"/>
      <c r="IV321" s="141"/>
      <c r="IW321" s="141"/>
    </row>
    <row r="322" customFormat="false" ht="12.75" hidden="false" customHeight="false" outlineLevel="0" collapsed="false">
      <c r="A322" s="141"/>
      <c r="B322" s="155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1"/>
      <c r="BY322" s="141"/>
      <c r="BZ322" s="141"/>
      <c r="CA322" s="141"/>
      <c r="CB322" s="141"/>
      <c r="CC322" s="141"/>
      <c r="CD322" s="141"/>
      <c r="CE322" s="141"/>
      <c r="CF322" s="141"/>
      <c r="CG322" s="141"/>
      <c r="CH322" s="141"/>
      <c r="CI322" s="141"/>
      <c r="CJ322" s="141"/>
      <c r="CK322" s="141"/>
      <c r="CL322" s="141"/>
      <c r="CM322" s="141"/>
      <c r="CN322" s="141"/>
      <c r="CO322" s="141"/>
      <c r="CP322" s="141"/>
      <c r="CQ322" s="141"/>
      <c r="CR322" s="141"/>
      <c r="CS322" s="141"/>
      <c r="CT322" s="141"/>
      <c r="CU322" s="141"/>
      <c r="CV322" s="141"/>
      <c r="CW322" s="141"/>
      <c r="CX322" s="141"/>
      <c r="CY322" s="141"/>
      <c r="CZ322" s="141"/>
      <c r="DA322" s="141"/>
      <c r="DB322" s="141"/>
      <c r="DC322" s="141"/>
      <c r="DD322" s="141"/>
      <c r="DE322" s="141"/>
      <c r="DF322" s="141"/>
      <c r="DG322" s="141"/>
      <c r="DH322" s="141"/>
      <c r="DI322" s="141"/>
      <c r="DJ322" s="141"/>
      <c r="DK322" s="141"/>
      <c r="DL322" s="141"/>
      <c r="DM322" s="141"/>
      <c r="DN322" s="141"/>
      <c r="DO322" s="141"/>
      <c r="DP322" s="141"/>
      <c r="DQ322" s="141"/>
      <c r="DR322" s="141"/>
      <c r="DS322" s="141"/>
      <c r="DT322" s="141"/>
      <c r="DU322" s="141"/>
      <c r="DV322" s="141"/>
      <c r="DW322" s="141"/>
      <c r="DX322" s="141"/>
      <c r="DY322" s="141"/>
      <c r="DZ322" s="141"/>
      <c r="EA322" s="141"/>
      <c r="EB322" s="141"/>
      <c r="EC322" s="141"/>
      <c r="ED322" s="141"/>
      <c r="EE322" s="141"/>
      <c r="EF322" s="141"/>
      <c r="EG322" s="141"/>
      <c r="EH322" s="141"/>
      <c r="EI322" s="141"/>
      <c r="EJ322" s="141"/>
      <c r="EK322" s="141"/>
      <c r="EL322" s="141"/>
      <c r="EM322" s="141"/>
      <c r="EN322" s="141"/>
      <c r="EO322" s="141"/>
      <c r="EP322" s="141"/>
      <c r="EQ322" s="141"/>
      <c r="ER322" s="141"/>
      <c r="ES322" s="141"/>
      <c r="ET322" s="141"/>
      <c r="EU322" s="141"/>
      <c r="EV322" s="141"/>
      <c r="EW322" s="141"/>
      <c r="EX322" s="141"/>
      <c r="EY322" s="141"/>
      <c r="EZ322" s="141"/>
      <c r="FA322" s="141"/>
      <c r="FB322" s="141"/>
      <c r="FC322" s="141"/>
      <c r="FD322" s="141"/>
      <c r="FE322" s="141"/>
      <c r="FF322" s="141"/>
      <c r="FG322" s="141"/>
      <c r="FH322" s="141"/>
      <c r="FI322" s="141"/>
      <c r="FJ322" s="141"/>
      <c r="FK322" s="141"/>
      <c r="FL322" s="141"/>
      <c r="FM322" s="141"/>
      <c r="FN322" s="141"/>
      <c r="FO322" s="141"/>
      <c r="FP322" s="141"/>
      <c r="FQ322" s="141"/>
      <c r="FR322" s="141"/>
      <c r="FS322" s="141"/>
      <c r="FT322" s="141"/>
      <c r="FU322" s="141"/>
      <c r="FV322" s="141"/>
      <c r="FW322" s="141"/>
      <c r="FX322" s="141"/>
      <c r="FY322" s="141"/>
      <c r="FZ322" s="141"/>
      <c r="GA322" s="141"/>
      <c r="GB322" s="141"/>
      <c r="GC322" s="141"/>
      <c r="GD322" s="141"/>
      <c r="GE322" s="141"/>
      <c r="GF322" s="141"/>
      <c r="GG322" s="141"/>
      <c r="GH322" s="141"/>
      <c r="GI322" s="141"/>
      <c r="GJ322" s="141"/>
      <c r="GK322" s="141"/>
      <c r="GL322" s="141"/>
      <c r="GM322" s="141"/>
      <c r="GN322" s="141"/>
      <c r="GO322" s="141"/>
      <c r="GP322" s="141"/>
      <c r="GQ322" s="141"/>
      <c r="GR322" s="141"/>
      <c r="GS322" s="141"/>
      <c r="GT322" s="141"/>
      <c r="GU322" s="141"/>
      <c r="GV322" s="141"/>
      <c r="GW322" s="141"/>
      <c r="GX322" s="141"/>
      <c r="GY322" s="141"/>
      <c r="GZ322" s="141"/>
      <c r="HA322" s="141"/>
      <c r="HB322" s="141"/>
      <c r="HC322" s="141"/>
      <c r="HD322" s="141"/>
      <c r="HE322" s="141"/>
      <c r="HF322" s="141"/>
      <c r="HG322" s="141"/>
      <c r="HH322" s="141"/>
      <c r="HI322" s="141"/>
      <c r="HJ322" s="141"/>
      <c r="HK322" s="141"/>
      <c r="HL322" s="141"/>
      <c r="HM322" s="141"/>
      <c r="HN322" s="141"/>
      <c r="HO322" s="141"/>
      <c r="HP322" s="141"/>
      <c r="HQ322" s="141"/>
      <c r="HR322" s="141"/>
      <c r="HS322" s="141"/>
      <c r="HT322" s="141"/>
      <c r="HU322" s="141"/>
      <c r="HV322" s="141"/>
      <c r="HW322" s="141"/>
      <c r="HX322" s="141"/>
      <c r="HY322" s="141"/>
      <c r="HZ322" s="141"/>
      <c r="IA322" s="141"/>
      <c r="IB322" s="141"/>
      <c r="IC322" s="141"/>
      <c r="ID322" s="141"/>
      <c r="IE322" s="141"/>
      <c r="IF322" s="141"/>
      <c r="IG322" s="141"/>
      <c r="IH322" s="141"/>
      <c r="II322" s="141"/>
      <c r="IJ322" s="141"/>
      <c r="IK322" s="141"/>
      <c r="IL322" s="141"/>
      <c r="IM322" s="141"/>
      <c r="IN322" s="141"/>
      <c r="IO322" s="141"/>
      <c r="IP322" s="141"/>
      <c r="IQ322" s="141"/>
      <c r="IR322" s="141"/>
      <c r="IS322" s="141"/>
      <c r="IT322" s="141"/>
      <c r="IU322" s="141"/>
      <c r="IV322" s="141"/>
      <c r="IW322" s="141"/>
    </row>
    <row r="323" customFormat="false" ht="12.75" hidden="false" customHeight="false" outlineLevel="0" collapsed="false">
      <c r="A323" s="141"/>
      <c r="B323" s="155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1"/>
      <c r="BY323" s="141"/>
      <c r="BZ323" s="141"/>
      <c r="CA323" s="141"/>
      <c r="CB323" s="141"/>
      <c r="CC323" s="141"/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/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  <c r="FF323" s="141"/>
      <c r="FG323" s="141"/>
      <c r="FH323" s="141"/>
      <c r="FI323" s="141"/>
      <c r="FJ323" s="141"/>
      <c r="FK323" s="141"/>
      <c r="FL323" s="141"/>
      <c r="FM323" s="141"/>
      <c r="FN323" s="141"/>
      <c r="FO323" s="141"/>
      <c r="FP323" s="141"/>
      <c r="FQ323" s="141"/>
      <c r="FR323" s="141"/>
      <c r="FS323" s="141"/>
      <c r="FT323" s="141"/>
      <c r="FU323" s="141"/>
      <c r="FV323" s="141"/>
      <c r="FW323" s="141"/>
      <c r="FX323" s="141"/>
      <c r="FY323" s="141"/>
      <c r="FZ323" s="141"/>
      <c r="GA323" s="141"/>
      <c r="GB323" s="141"/>
      <c r="GC323" s="141"/>
      <c r="GD323" s="141"/>
      <c r="GE323" s="141"/>
      <c r="GF323" s="141"/>
      <c r="GG323" s="141"/>
      <c r="GH323" s="141"/>
      <c r="GI323" s="141"/>
      <c r="GJ323" s="141"/>
      <c r="GK323" s="141"/>
      <c r="GL323" s="141"/>
      <c r="GM323" s="141"/>
      <c r="GN323" s="141"/>
      <c r="GO323" s="141"/>
      <c r="GP323" s="141"/>
      <c r="GQ323" s="141"/>
      <c r="GR323" s="141"/>
      <c r="GS323" s="141"/>
      <c r="GT323" s="141"/>
      <c r="GU323" s="141"/>
      <c r="GV323" s="141"/>
      <c r="GW323" s="141"/>
      <c r="GX323" s="141"/>
      <c r="GY323" s="141"/>
      <c r="GZ323" s="141"/>
      <c r="HA323" s="141"/>
      <c r="HB323" s="141"/>
      <c r="HC323" s="141"/>
      <c r="HD323" s="141"/>
      <c r="HE323" s="141"/>
      <c r="HF323" s="141"/>
      <c r="HG323" s="141"/>
      <c r="HH323" s="141"/>
      <c r="HI323" s="141"/>
      <c r="HJ323" s="141"/>
      <c r="HK323" s="141"/>
      <c r="HL323" s="141"/>
      <c r="HM323" s="141"/>
      <c r="HN323" s="141"/>
      <c r="HO323" s="141"/>
      <c r="HP323" s="141"/>
      <c r="HQ323" s="141"/>
      <c r="HR323" s="141"/>
      <c r="HS323" s="141"/>
      <c r="HT323" s="141"/>
      <c r="HU323" s="141"/>
      <c r="HV323" s="141"/>
      <c r="HW323" s="141"/>
      <c r="HX323" s="141"/>
      <c r="HY323" s="141"/>
      <c r="HZ323" s="141"/>
      <c r="IA323" s="141"/>
      <c r="IB323" s="141"/>
      <c r="IC323" s="141"/>
      <c r="ID323" s="141"/>
      <c r="IE323" s="141"/>
      <c r="IF323" s="141"/>
      <c r="IG323" s="141"/>
      <c r="IH323" s="141"/>
      <c r="II323" s="141"/>
      <c r="IJ323" s="141"/>
      <c r="IK323" s="141"/>
      <c r="IL323" s="141"/>
      <c r="IM323" s="141"/>
      <c r="IN323" s="141"/>
      <c r="IO323" s="141"/>
      <c r="IP323" s="141"/>
      <c r="IQ323" s="141"/>
      <c r="IR323" s="141"/>
      <c r="IS323" s="141"/>
      <c r="IT323" s="141"/>
      <c r="IU323" s="141"/>
      <c r="IV323" s="141"/>
      <c r="IW323" s="141"/>
    </row>
    <row r="324" customFormat="false" ht="12.75" hidden="false" customHeight="false" outlineLevel="0" collapsed="false">
      <c r="A324" s="141"/>
      <c r="B324" s="155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1"/>
      <c r="BY324" s="141"/>
      <c r="BZ324" s="141"/>
      <c r="CA324" s="141"/>
      <c r="CB324" s="141"/>
      <c r="CC324" s="141"/>
      <c r="CD324" s="141"/>
      <c r="CE324" s="141"/>
      <c r="CF324" s="141"/>
      <c r="CG324" s="141"/>
      <c r="CH324" s="141"/>
      <c r="CI324" s="141"/>
      <c r="CJ324" s="141"/>
      <c r="CK324" s="141"/>
      <c r="CL324" s="141"/>
      <c r="CM324" s="141"/>
      <c r="CN324" s="141"/>
      <c r="CO324" s="141"/>
      <c r="CP324" s="141"/>
      <c r="CQ324" s="141"/>
      <c r="CR324" s="141"/>
      <c r="CS324" s="141"/>
      <c r="CT324" s="141"/>
      <c r="CU324" s="141"/>
      <c r="CV324" s="141"/>
      <c r="CW324" s="141"/>
      <c r="CX324" s="141"/>
      <c r="CY324" s="141"/>
      <c r="CZ324" s="141"/>
      <c r="DA324" s="141"/>
      <c r="DB324" s="141"/>
      <c r="DC324" s="141"/>
      <c r="DD324" s="141"/>
      <c r="DE324" s="141"/>
      <c r="DF324" s="141"/>
      <c r="DG324" s="141"/>
      <c r="DH324" s="141"/>
      <c r="DI324" s="141"/>
      <c r="DJ324" s="141"/>
      <c r="DK324" s="141"/>
      <c r="DL324" s="141"/>
      <c r="DM324" s="141"/>
      <c r="DN324" s="141"/>
      <c r="DO324" s="141"/>
      <c r="DP324" s="141"/>
      <c r="DQ324" s="141"/>
      <c r="DR324" s="141"/>
      <c r="DS324" s="141"/>
      <c r="DT324" s="141"/>
      <c r="DU324" s="141"/>
      <c r="DV324" s="141"/>
      <c r="DW324" s="141"/>
      <c r="DX324" s="141"/>
      <c r="DY324" s="141"/>
      <c r="DZ324" s="141"/>
      <c r="EA324" s="141"/>
      <c r="EB324" s="141"/>
      <c r="EC324" s="141"/>
      <c r="ED324" s="141"/>
      <c r="EE324" s="141"/>
      <c r="EF324" s="141"/>
      <c r="EG324" s="141"/>
      <c r="EH324" s="141"/>
      <c r="EI324" s="141"/>
      <c r="EJ324" s="141"/>
      <c r="EK324" s="141"/>
      <c r="EL324" s="141"/>
      <c r="EM324" s="141"/>
      <c r="EN324" s="141"/>
      <c r="EO324" s="141"/>
      <c r="EP324" s="141"/>
      <c r="EQ324" s="141"/>
      <c r="ER324" s="141"/>
      <c r="ES324" s="141"/>
      <c r="ET324" s="141"/>
      <c r="EU324" s="141"/>
      <c r="EV324" s="141"/>
      <c r="EW324" s="141"/>
      <c r="EX324" s="141"/>
      <c r="EY324" s="141"/>
      <c r="EZ324" s="141"/>
      <c r="FA324" s="141"/>
      <c r="FB324" s="141"/>
      <c r="FC324" s="141"/>
      <c r="FD324" s="141"/>
      <c r="FE324" s="141"/>
      <c r="FF324" s="141"/>
      <c r="FG324" s="141"/>
      <c r="FH324" s="141"/>
      <c r="FI324" s="141"/>
      <c r="FJ324" s="141"/>
      <c r="FK324" s="141"/>
      <c r="FL324" s="141"/>
      <c r="FM324" s="141"/>
      <c r="FN324" s="141"/>
      <c r="FO324" s="141"/>
      <c r="FP324" s="141"/>
      <c r="FQ324" s="141"/>
      <c r="FR324" s="141"/>
      <c r="FS324" s="141"/>
      <c r="FT324" s="141"/>
      <c r="FU324" s="141"/>
      <c r="FV324" s="141"/>
      <c r="FW324" s="141"/>
      <c r="FX324" s="141"/>
      <c r="FY324" s="141"/>
      <c r="FZ324" s="141"/>
      <c r="GA324" s="141"/>
      <c r="GB324" s="141"/>
      <c r="GC324" s="141"/>
      <c r="GD324" s="141"/>
      <c r="GE324" s="141"/>
      <c r="GF324" s="141"/>
      <c r="GG324" s="141"/>
      <c r="GH324" s="141"/>
      <c r="GI324" s="141"/>
      <c r="GJ324" s="141"/>
      <c r="GK324" s="141"/>
      <c r="GL324" s="141"/>
      <c r="GM324" s="141"/>
      <c r="GN324" s="141"/>
      <c r="GO324" s="141"/>
      <c r="GP324" s="141"/>
      <c r="GQ324" s="141"/>
      <c r="GR324" s="141"/>
      <c r="GS324" s="141"/>
      <c r="GT324" s="141"/>
      <c r="GU324" s="141"/>
      <c r="GV324" s="141"/>
      <c r="GW324" s="141"/>
      <c r="GX324" s="141"/>
      <c r="GY324" s="141"/>
      <c r="GZ324" s="141"/>
      <c r="HA324" s="141"/>
      <c r="HB324" s="141"/>
      <c r="HC324" s="141"/>
      <c r="HD324" s="141"/>
      <c r="HE324" s="141"/>
      <c r="HF324" s="141"/>
      <c r="HG324" s="141"/>
      <c r="HH324" s="141"/>
      <c r="HI324" s="141"/>
      <c r="HJ324" s="141"/>
      <c r="HK324" s="141"/>
      <c r="HL324" s="141"/>
      <c r="HM324" s="141"/>
      <c r="HN324" s="141"/>
      <c r="HO324" s="141"/>
      <c r="HP324" s="141"/>
      <c r="HQ324" s="141"/>
      <c r="HR324" s="141"/>
      <c r="HS324" s="141"/>
      <c r="HT324" s="141"/>
      <c r="HU324" s="141"/>
      <c r="HV324" s="141"/>
      <c r="HW324" s="141"/>
      <c r="HX324" s="141"/>
      <c r="HY324" s="141"/>
      <c r="HZ324" s="141"/>
      <c r="IA324" s="141"/>
      <c r="IB324" s="141"/>
      <c r="IC324" s="141"/>
      <c r="ID324" s="141"/>
      <c r="IE324" s="141"/>
      <c r="IF324" s="141"/>
      <c r="IG324" s="141"/>
      <c r="IH324" s="141"/>
      <c r="II324" s="141"/>
      <c r="IJ324" s="141"/>
      <c r="IK324" s="141"/>
      <c r="IL324" s="141"/>
      <c r="IM324" s="141"/>
      <c r="IN324" s="141"/>
      <c r="IO324" s="141"/>
      <c r="IP324" s="141"/>
      <c r="IQ324" s="141"/>
      <c r="IR324" s="141"/>
      <c r="IS324" s="141"/>
      <c r="IT324" s="141"/>
      <c r="IU324" s="141"/>
      <c r="IV324" s="141"/>
      <c r="IW324" s="141"/>
    </row>
    <row r="325" customFormat="false" ht="12.75" hidden="false" customHeight="false" outlineLevel="0" collapsed="false">
      <c r="A325" s="141"/>
      <c r="B325" s="155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1"/>
      <c r="BY325" s="141"/>
      <c r="BZ325" s="141"/>
      <c r="CA325" s="141"/>
      <c r="CB325" s="141"/>
      <c r="CC325" s="141"/>
      <c r="CD325" s="141"/>
      <c r="CE325" s="141"/>
      <c r="CF325" s="141"/>
      <c r="CG325" s="141"/>
      <c r="CH325" s="141"/>
      <c r="CI325" s="141"/>
      <c r="CJ325" s="141"/>
      <c r="CK325" s="141"/>
      <c r="CL325" s="141"/>
      <c r="CM325" s="141"/>
      <c r="CN325" s="141"/>
      <c r="CO325" s="141"/>
      <c r="CP325" s="141"/>
      <c r="CQ325" s="141"/>
      <c r="CR325" s="141"/>
      <c r="CS325" s="141"/>
      <c r="CT325" s="141"/>
      <c r="CU325" s="141"/>
      <c r="CV325" s="141"/>
      <c r="CW325" s="141"/>
      <c r="CX325" s="141"/>
      <c r="CY325" s="141"/>
      <c r="CZ325" s="141"/>
      <c r="DA325" s="141"/>
      <c r="DB325" s="141"/>
      <c r="DC325" s="141"/>
      <c r="DD325" s="141"/>
      <c r="DE325" s="141"/>
      <c r="DF325" s="141"/>
      <c r="DG325" s="141"/>
      <c r="DH325" s="141"/>
      <c r="DI325" s="141"/>
      <c r="DJ325" s="141"/>
      <c r="DK325" s="141"/>
      <c r="DL325" s="141"/>
      <c r="DM325" s="141"/>
      <c r="DN325" s="141"/>
      <c r="DO325" s="141"/>
      <c r="DP325" s="141"/>
      <c r="DQ325" s="141"/>
      <c r="DR325" s="141"/>
      <c r="DS325" s="141"/>
      <c r="DT325" s="141"/>
      <c r="DU325" s="141"/>
      <c r="DV325" s="141"/>
      <c r="DW325" s="141"/>
      <c r="DX325" s="141"/>
      <c r="DY325" s="141"/>
      <c r="DZ325" s="141"/>
      <c r="EA325" s="141"/>
      <c r="EB325" s="141"/>
      <c r="EC325" s="141"/>
      <c r="ED325" s="141"/>
      <c r="EE325" s="141"/>
      <c r="EF325" s="141"/>
      <c r="EG325" s="141"/>
      <c r="EH325" s="141"/>
      <c r="EI325" s="141"/>
      <c r="EJ325" s="141"/>
      <c r="EK325" s="141"/>
      <c r="EL325" s="141"/>
      <c r="EM325" s="141"/>
      <c r="EN325" s="141"/>
      <c r="EO325" s="141"/>
      <c r="EP325" s="141"/>
      <c r="EQ325" s="141"/>
      <c r="ER325" s="141"/>
      <c r="ES325" s="141"/>
      <c r="ET325" s="141"/>
      <c r="EU325" s="141"/>
      <c r="EV325" s="141"/>
      <c r="EW325" s="141"/>
      <c r="EX325" s="141"/>
      <c r="EY325" s="141"/>
      <c r="EZ325" s="141"/>
      <c r="FA325" s="141"/>
      <c r="FB325" s="141"/>
      <c r="FC325" s="141"/>
      <c r="FD325" s="141"/>
      <c r="FE325" s="141"/>
      <c r="FF325" s="141"/>
      <c r="FG325" s="141"/>
      <c r="FH325" s="141"/>
      <c r="FI325" s="141"/>
      <c r="FJ325" s="141"/>
      <c r="FK325" s="141"/>
      <c r="FL325" s="141"/>
      <c r="FM325" s="141"/>
      <c r="FN325" s="141"/>
      <c r="FO325" s="141"/>
      <c r="FP325" s="141"/>
      <c r="FQ325" s="141"/>
      <c r="FR325" s="141"/>
      <c r="FS325" s="141"/>
      <c r="FT325" s="141"/>
      <c r="FU325" s="141"/>
      <c r="FV325" s="141"/>
      <c r="FW325" s="141"/>
      <c r="FX325" s="141"/>
      <c r="FY325" s="141"/>
      <c r="FZ325" s="141"/>
      <c r="GA325" s="141"/>
      <c r="GB325" s="141"/>
      <c r="GC325" s="141"/>
      <c r="GD325" s="141"/>
      <c r="GE325" s="141"/>
      <c r="GF325" s="141"/>
      <c r="GG325" s="141"/>
      <c r="GH325" s="141"/>
      <c r="GI325" s="141"/>
      <c r="GJ325" s="141"/>
      <c r="GK325" s="141"/>
      <c r="GL325" s="141"/>
      <c r="GM325" s="141"/>
      <c r="GN325" s="141"/>
      <c r="GO325" s="141"/>
      <c r="GP325" s="141"/>
      <c r="GQ325" s="141"/>
      <c r="GR325" s="141"/>
      <c r="GS325" s="141"/>
      <c r="GT325" s="141"/>
      <c r="GU325" s="141"/>
      <c r="GV325" s="141"/>
      <c r="GW325" s="141"/>
      <c r="GX325" s="141"/>
      <c r="GY325" s="141"/>
      <c r="GZ325" s="141"/>
      <c r="HA325" s="141"/>
      <c r="HB325" s="141"/>
      <c r="HC325" s="141"/>
      <c r="HD325" s="141"/>
      <c r="HE325" s="141"/>
      <c r="HF325" s="141"/>
      <c r="HG325" s="141"/>
      <c r="HH325" s="141"/>
      <c r="HI325" s="141"/>
      <c r="HJ325" s="141"/>
      <c r="HK325" s="141"/>
      <c r="HL325" s="141"/>
      <c r="HM325" s="141"/>
      <c r="HN325" s="141"/>
      <c r="HO325" s="141"/>
      <c r="HP325" s="141"/>
      <c r="HQ325" s="141"/>
      <c r="HR325" s="141"/>
      <c r="HS325" s="141"/>
      <c r="HT325" s="141"/>
      <c r="HU325" s="141"/>
      <c r="HV325" s="141"/>
      <c r="HW325" s="141"/>
      <c r="HX325" s="141"/>
      <c r="HY325" s="141"/>
      <c r="HZ325" s="141"/>
      <c r="IA325" s="141"/>
      <c r="IB325" s="141"/>
      <c r="IC325" s="141"/>
      <c r="ID325" s="141"/>
      <c r="IE325" s="141"/>
      <c r="IF325" s="141"/>
      <c r="IG325" s="141"/>
      <c r="IH325" s="141"/>
      <c r="II325" s="141"/>
      <c r="IJ325" s="141"/>
      <c r="IK325" s="141"/>
      <c r="IL325" s="141"/>
      <c r="IM325" s="141"/>
      <c r="IN325" s="141"/>
      <c r="IO325" s="141"/>
      <c r="IP325" s="141"/>
      <c r="IQ325" s="141"/>
      <c r="IR325" s="141"/>
      <c r="IS325" s="141"/>
      <c r="IT325" s="141"/>
      <c r="IU325" s="141"/>
      <c r="IV325" s="141"/>
      <c r="IW325" s="141"/>
    </row>
    <row r="326" customFormat="false" ht="12.75" hidden="false" customHeight="false" outlineLevel="0" collapsed="false">
      <c r="A326" s="141"/>
      <c r="B326" s="155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1"/>
      <c r="BY326" s="141"/>
      <c r="BZ326" s="141"/>
      <c r="CA326" s="141"/>
      <c r="CB326" s="141"/>
      <c r="CC326" s="141"/>
      <c r="CD326" s="141"/>
      <c r="CE326" s="141"/>
      <c r="CF326" s="141"/>
      <c r="CG326" s="141"/>
      <c r="CH326" s="141"/>
      <c r="CI326" s="141"/>
      <c r="CJ326" s="141"/>
      <c r="CK326" s="141"/>
      <c r="CL326" s="141"/>
      <c r="CM326" s="141"/>
      <c r="CN326" s="141"/>
      <c r="CO326" s="141"/>
      <c r="CP326" s="141"/>
      <c r="CQ326" s="141"/>
      <c r="CR326" s="141"/>
      <c r="CS326" s="141"/>
      <c r="CT326" s="141"/>
      <c r="CU326" s="141"/>
      <c r="CV326" s="141"/>
      <c r="CW326" s="141"/>
      <c r="CX326" s="141"/>
      <c r="CY326" s="141"/>
      <c r="CZ326" s="141"/>
      <c r="DA326" s="141"/>
      <c r="DB326" s="141"/>
      <c r="DC326" s="141"/>
      <c r="DD326" s="141"/>
      <c r="DE326" s="141"/>
      <c r="DF326" s="141"/>
      <c r="DG326" s="141"/>
      <c r="DH326" s="141"/>
      <c r="DI326" s="141"/>
      <c r="DJ326" s="141"/>
      <c r="DK326" s="141"/>
      <c r="DL326" s="141"/>
      <c r="DM326" s="141"/>
      <c r="DN326" s="141"/>
      <c r="DO326" s="141"/>
      <c r="DP326" s="141"/>
      <c r="DQ326" s="141"/>
      <c r="DR326" s="141"/>
      <c r="DS326" s="141"/>
      <c r="DT326" s="141"/>
      <c r="DU326" s="141"/>
      <c r="DV326" s="141"/>
      <c r="DW326" s="141"/>
      <c r="DX326" s="141"/>
      <c r="DY326" s="141"/>
      <c r="DZ326" s="141"/>
      <c r="EA326" s="141"/>
      <c r="EB326" s="141"/>
      <c r="EC326" s="141"/>
      <c r="ED326" s="141"/>
      <c r="EE326" s="141"/>
      <c r="EF326" s="141"/>
      <c r="EG326" s="141"/>
      <c r="EH326" s="141"/>
      <c r="EI326" s="141"/>
      <c r="EJ326" s="141"/>
      <c r="EK326" s="141"/>
      <c r="EL326" s="141"/>
      <c r="EM326" s="141"/>
      <c r="EN326" s="141"/>
      <c r="EO326" s="141"/>
      <c r="EP326" s="141"/>
      <c r="EQ326" s="141"/>
      <c r="ER326" s="141"/>
      <c r="ES326" s="141"/>
      <c r="ET326" s="141"/>
      <c r="EU326" s="141"/>
      <c r="EV326" s="141"/>
      <c r="EW326" s="141"/>
      <c r="EX326" s="141"/>
      <c r="EY326" s="141"/>
      <c r="EZ326" s="141"/>
      <c r="FA326" s="141"/>
      <c r="FB326" s="141"/>
      <c r="FC326" s="141"/>
      <c r="FD326" s="141"/>
      <c r="FE326" s="141"/>
      <c r="FF326" s="141"/>
      <c r="FG326" s="141"/>
      <c r="FH326" s="141"/>
      <c r="FI326" s="141"/>
      <c r="FJ326" s="141"/>
      <c r="FK326" s="141"/>
      <c r="FL326" s="141"/>
      <c r="FM326" s="141"/>
      <c r="FN326" s="141"/>
      <c r="FO326" s="141"/>
      <c r="FP326" s="141"/>
      <c r="FQ326" s="141"/>
      <c r="FR326" s="141"/>
      <c r="FS326" s="141"/>
      <c r="FT326" s="141"/>
      <c r="FU326" s="141"/>
      <c r="FV326" s="141"/>
      <c r="FW326" s="141"/>
      <c r="FX326" s="141"/>
      <c r="FY326" s="141"/>
      <c r="FZ326" s="141"/>
      <c r="GA326" s="141"/>
      <c r="GB326" s="141"/>
      <c r="GC326" s="141"/>
      <c r="GD326" s="141"/>
      <c r="GE326" s="141"/>
      <c r="GF326" s="141"/>
      <c r="GG326" s="141"/>
      <c r="GH326" s="141"/>
      <c r="GI326" s="141"/>
      <c r="GJ326" s="141"/>
      <c r="GK326" s="141"/>
      <c r="GL326" s="141"/>
      <c r="GM326" s="141"/>
      <c r="GN326" s="141"/>
      <c r="GO326" s="141"/>
      <c r="GP326" s="141"/>
      <c r="GQ326" s="141"/>
      <c r="GR326" s="141"/>
      <c r="GS326" s="141"/>
      <c r="GT326" s="141"/>
      <c r="GU326" s="141"/>
      <c r="GV326" s="141"/>
      <c r="GW326" s="141"/>
      <c r="GX326" s="141"/>
      <c r="GY326" s="141"/>
      <c r="GZ326" s="141"/>
      <c r="HA326" s="141"/>
      <c r="HB326" s="141"/>
      <c r="HC326" s="141"/>
      <c r="HD326" s="141"/>
      <c r="HE326" s="141"/>
      <c r="HF326" s="141"/>
      <c r="HG326" s="141"/>
      <c r="HH326" s="141"/>
      <c r="HI326" s="141"/>
      <c r="HJ326" s="141"/>
      <c r="HK326" s="141"/>
      <c r="HL326" s="141"/>
      <c r="HM326" s="141"/>
      <c r="HN326" s="141"/>
      <c r="HO326" s="141"/>
      <c r="HP326" s="141"/>
      <c r="HQ326" s="141"/>
      <c r="HR326" s="141"/>
      <c r="HS326" s="141"/>
      <c r="HT326" s="141"/>
      <c r="HU326" s="141"/>
      <c r="HV326" s="141"/>
      <c r="HW326" s="141"/>
      <c r="HX326" s="141"/>
      <c r="HY326" s="141"/>
      <c r="HZ326" s="141"/>
      <c r="IA326" s="141"/>
      <c r="IB326" s="141"/>
      <c r="IC326" s="141"/>
      <c r="ID326" s="141"/>
      <c r="IE326" s="141"/>
      <c r="IF326" s="141"/>
      <c r="IG326" s="141"/>
      <c r="IH326" s="141"/>
      <c r="II326" s="141"/>
      <c r="IJ326" s="141"/>
      <c r="IK326" s="141"/>
      <c r="IL326" s="141"/>
      <c r="IM326" s="141"/>
      <c r="IN326" s="141"/>
      <c r="IO326" s="141"/>
      <c r="IP326" s="141"/>
      <c r="IQ326" s="141"/>
      <c r="IR326" s="141"/>
      <c r="IS326" s="141"/>
      <c r="IT326" s="141"/>
      <c r="IU326" s="141"/>
      <c r="IV326" s="141"/>
      <c r="IW326" s="141"/>
    </row>
    <row r="327" customFormat="false" ht="12.75" hidden="false" customHeight="false" outlineLevel="0" collapsed="false">
      <c r="A327" s="141"/>
      <c r="B327" s="155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141"/>
      <c r="BR327" s="141"/>
      <c r="BS327" s="141"/>
      <c r="BT327" s="141"/>
      <c r="BU327" s="141"/>
      <c r="BV327" s="141"/>
      <c r="BW327" s="141"/>
      <c r="BX327" s="141"/>
      <c r="BY327" s="141"/>
      <c r="BZ327" s="141"/>
      <c r="CA327" s="141"/>
      <c r="CB327" s="141"/>
      <c r="CC327" s="141"/>
      <c r="CD327" s="141"/>
      <c r="CE327" s="141"/>
      <c r="CF327" s="141"/>
      <c r="CG327" s="141"/>
      <c r="CH327" s="141"/>
      <c r="CI327" s="141"/>
      <c r="CJ327" s="141"/>
      <c r="CK327" s="141"/>
      <c r="CL327" s="141"/>
      <c r="CM327" s="141"/>
      <c r="CN327" s="141"/>
      <c r="CO327" s="141"/>
      <c r="CP327" s="141"/>
      <c r="CQ327" s="141"/>
      <c r="CR327" s="141"/>
      <c r="CS327" s="141"/>
      <c r="CT327" s="141"/>
      <c r="CU327" s="141"/>
      <c r="CV327" s="141"/>
      <c r="CW327" s="141"/>
      <c r="CX327" s="141"/>
      <c r="CY327" s="141"/>
      <c r="CZ327" s="141"/>
      <c r="DA327" s="141"/>
      <c r="DB327" s="141"/>
      <c r="DC327" s="141"/>
      <c r="DD327" s="141"/>
      <c r="DE327" s="141"/>
      <c r="DF327" s="141"/>
      <c r="DG327" s="141"/>
      <c r="DH327" s="141"/>
      <c r="DI327" s="141"/>
      <c r="DJ327" s="141"/>
      <c r="DK327" s="141"/>
      <c r="DL327" s="141"/>
      <c r="DM327" s="141"/>
      <c r="DN327" s="141"/>
      <c r="DO327" s="141"/>
      <c r="DP327" s="141"/>
      <c r="DQ327" s="141"/>
      <c r="DR327" s="141"/>
      <c r="DS327" s="141"/>
      <c r="DT327" s="141"/>
      <c r="DU327" s="141"/>
      <c r="DV327" s="141"/>
      <c r="DW327" s="141"/>
      <c r="DX327" s="141"/>
      <c r="DY327" s="141"/>
      <c r="DZ327" s="141"/>
      <c r="EA327" s="141"/>
      <c r="EB327" s="141"/>
      <c r="EC327" s="141"/>
      <c r="ED327" s="141"/>
      <c r="EE327" s="141"/>
      <c r="EF327" s="141"/>
      <c r="EG327" s="141"/>
      <c r="EH327" s="141"/>
      <c r="EI327" s="141"/>
      <c r="EJ327" s="141"/>
      <c r="EK327" s="141"/>
      <c r="EL327" s="141"/>
      <c r="EM327" s="141"/>
      <c r="EN327" s="141"/>
      <c r="EO327" s="141"/>
      <c r="EP327" s="141"/>
      <c r="EQ327" s="141"/>
      <c r="ER327" s="141"/>
      <c r="ES327" s="141"/>
      <c r="ET327" s="141"/>
      <c r="EU327" s="141"/>
      <c r="EV327" s="141"/>
      <c r="EW327" s="141"/>
      <c r="EX327" s="141"/>
      <c r="EY327" s="141"/>
      <c r="EZ327" s="141"/>
      <c r="FA327" s="141"/>
      <c r="FB327" s="141"/>
      <c r="FC327" s="141"/>
      <c r="FD327" s="141"/>
      <c r="FE327" s="141"/>
      <c r="FF327" s="141"/>
      <c r="FG327" s="141"/>
      <c r="FH327" s="141"/>
      <c r="FI327" s="141"/>
      <c r="FJ327" s="141"/>
      <c r="FK327" s="141"/>
      <c r="FL327" s="141"/>
      <c r="FM327" s="141"/>
      <c r="FN327" s="141"/>
      <c r="FO327" s="141"/>
      <c r="FP327" s="141"/>
      <c r="FQ327" s="141"/>
      <c r="FR327" s="141"/>
      <c r="FS327" s="141"/>
      <c r="FT327" s="141"/>
      <c r="FU327" s="141"/>
      <c r="FV327" s="141"/>
      <c r="FW327" s="141"/>
      <c r="FX327" s="141"/>
      <c r="FY327" s="141"/>
      <c r="FZ327" s="141"/>
      <c r="GA327" s="141"/>
      <c r="GB327" s="141"/>
      <c r="GC327" s="141"/>
      <c r="GD327" s="141"/>
      <c r="GE327" s="141"/>
      <c r="GF327" s="141"/>
      <c r="GG327" s="141"/>
      <c r="GH327" s="141"/>
      <c r="GI327" s="141"/>
      <c r="GJ327" s="141"/>
      <c r="GK327" s="141"/>
      <c r="GL327" s="141"/>
      <c r="GM327" s="141"/>
      <c r="GN327" s="141"/>
      <c r="GO327" s="141"/>
      <c r="GP327" s="141"/>
      <c r="GQ327" s="141"/>
      <c r="GR327" s="141"/>
      <c r="GS327" s="141"/>
      <c r="GT327" s="141"/>
      <c r="GU327" s="141"/>
      <c r="GV327" s="141"/>
      <c r="GW327" s="141"/>
      <c r="GX327" s="141"/>
      <c r="GY327" s="141"/>
      <c r="GZ327" s="141"/>
      <c r="HA327" s="141"/>
      <c r="HB327" s="141"/>
      <c r="HC327" s="141"/>
      <c r="HD327" s="141"/>
      <c r="HE327" s="141"/>
      <c r="HF327" s="141"/>
      <c r="HG327" s="141"/>
      <c r="HH327" s="141"/>
      <c r="HI327" s="141"/>
      <c r="HJ327" s="141"/>
      <c r="HK327" s="141"/>
      <c r="HL327" s="141"/>
      <c r="HM327" s="141"/>
      <c r="HN327" s="141"/>
      <c r="HO327" s="141"/>
      <c r="HP327" s="141"/>
      <c r="HQ327" s="141"/>
      <c r="HR327" s="141"/>
      <c r="HS327" s="141"/>
      <c r="HT327" s="141"/>
      <c r="HU327" s="141"/>
      <c r="HV327" s="141"/>
      <c r="HW327" s="141"/>
      <c r="HX327" s="141"/>
      <c r="HY327" s="141"/>
      <c r="HZ327" s="141"/>
      <c r="IA327" s="141"/>
      <c r="IB327" s="141"/>
      <c r="IC327" s="141"/>
      <c r="ID327" s="141"/>
      <c r="IE327" s="141"/>
      <c r="IF327" s="141"/>
      <c r="IG327" s="141"/>
      <c r="IH327" s="141"/>
      <c r="II327" s="141"/>
      <c r="IJ327" s="141"/>
      <c r="IK327" s="141"/>
      <c r="IL327" s="141"/>
      <c r="IM327" s="141"/>
      <c r="IN327" s="141"/>
      <c r="IO327" s="141"/>
      <c r="IP327" s="141"/>
      <c r="IQ327" s="141"/>
      <c r="IR327" s="141"/>
      <c r="IS327" s="141"/>
      <c r="IT327" s="141"/>
      <c r="IU327" s="141"/>
      <c r="IV327" s="141"/>
      <c r="IW327" s="141"/>
    </row>
    <row r="328" customFormat="false" ht="12.75" hidden="false" customHeight="false" outlineLevel="0" collapsed="false">
      <c r="A328" s="141"/>
      <c r="B328" s="155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141"/>
      <c r="BR328" s="141"/>
      <c r="BS328" s="141"/>
      <c r="BT328" s="141"/>
      <c r="BU328" s="141"/>
      <c r="BV328" s="141"/>
      <c r="BW328" s="141"/>
      <c r="BX328" s="141"/>
      <c r="BY328" s="141"/>
      <c r="BZ328" s="141"/>
      <c r="CA328" s="141"/>
      <c r="CB328" s="141"/>
      <c r="CC328" s="141"/>
      <c r="CD328" s="141"/>
      <c r="CE328" s="141"/>
      <c r="CF328" s="141"/>
      <c r="CG328" s="141"/>
      <c r="CH328" s="141"/>
      <c r="CI328" s="141"/>
      <c r="CJ328" s="141"/>
      <c r="CK328" s="141"/>
      <c r="CL328" s="141"/>
      <c r="CM328" s="141"/>
      <c r="CN328" s="141"/>
      <c r="CO328" s="141"/>
      <c r="CP328" s="141"/>
      <c r="CQ328" s="141"/>
      <c r="CR328" s="141"/>
      <c r="CS328" s="141"/>
      <c r="CT328" s="141"/>
      <c r="CU328" s="141"/>
      <c r="CV328" s="141"/>
      <c r="CW328" s="141"/>
      <c r="CX328" s="141"/>
      <c r="CY328" s="141"/>
      <c r="CZ328" s="141"/>
      <c r="DA328" s="141"/>
      <c r="DB328" s="141"/>
      <c r="DC328" s="141"/>
      <c r="DD328" s="141"/>
      <c r="DE328" s="141"/>
      <c r="DF328" s="141"/>
      <c r="DG328" s="141"/>
      <c r="DH328" s="141"/>
      <c r="DI328" s="141"/>
      <c r="DJ328" s="141"/>
      <c r="DK328" s="141"/>
      <c r="DL328" s="141"/>
      <c r="DM328" s="141"/>
      <c r="DN328" s="141"/>
      <c r="DO328" s="141"/>
      <c r="DP328" s="141"/>
      <c r="DQ328" s="141"/>
      <c r="DR328" s="141"/>
      <c r="DS328" s="141"/>
      <c r="DT328" s="141"/>
      <c r="DU328" s="141"/>
      <c r="DV328" s="141"/>
      <c r="DW328" s="141"/>
      <c r="DX328" s="141"/>
      <c r="DY328" s="141"/>
      <c r="DZ328" s="141"/>
      <c r="EA328" s="141"/>
      <c r="EB328" s="141"/>
      <c r="EC328" s="141"/>
      <c r="ED328" s="141"/>
      <c r="EE328" s="141"/>
      <c r="EF328" s="141"/>
      <c r="EG328" s="141"/>
      <c r="EH328" s="141"/>
      <c r="EI328" s="141"/>
      <c r="EJ328" s="141"/>
      <c r="EK328" s="141"/>
      <c r="EL328" s="141"/>
      <c r="EM328" s="141"/>
      <c r="EN328" s="141"/>
      <c r="EO328" s="141"/>
      <c r="EP328" s="141"/>
      <c r="EQ328" s="141"/>
      <c r="ER328" s="141"/>
      <c r="ES328" s="141"/>
      <c r="ET328" s="141"/>
      <c r="EU328" s="141"/>
      <c r="EV328" s="141"/>
      <c r="EW328" s="141"/>
      <c r="EX328" s="141"/>
      <c r="EY328" s="141"/>
      <c r="EZ328" s="141"/>
      <c r="FA328" s="141"/>
      <c r="FB328" s="141"/>
      <c r="FC328" s="141"/>
      <c r="FD328" s="141"/>
      <c r="FE328" s="141"/>
      <c r="FF328" s="141"/>
      <c r="FG328" s="141"/>
      <c r="FH328" s="141"/>
      <c r="FI328" s="141"/>
      <c r="FJ328" s="141"/>
      <c r="FK328" s="141"/>
      <c r="FL328" s="141"/>
      <c r="FM328" s="141"/>
      <c r="FN328" s="141"/>
      <c r="FO328" s="141"/>
      <c r="FP328" s="141"/>
      <c r="FQ328" s="141"/>
      <c r="FR328" s="141"/>
      <c r="FS328" s="141"/>
      <c r="FT328" s="141"/>
      <c r="FU328" s="141"/>
      <c r="FV328" s="141"/>
      <c r="FW328" s="141"/>
      <c r="FX328" s="141"/>
      <c r="FY328" s="141"/>
      <c r="FZ328" s="141"/>
      <c r="GA328" s="141"/>
      <c r="GB328" s="141"/>
      <c r="GC328" s="141"/>
      <c r="GD328" s="141"/>
      <c r="GE328" s="141"/>
      <c r="GF328" s="141"/>
      <c r="GG328" s="141"/>
      <c r="GH328" s="141"/>
      <c r="GI328" s="141"/>
      <c r="GJ328" s="141"/>
      <c r="GK328" s="141"/>
      <c r="GL328" s="141"/>
      <c r="GM328" s="141"/>
      <c r="GN328" s="141"/>
      <c r="GO328" s="141"/>
      <c r="GP328" s="141"/>
      <c r="GQ328" s="141"/>
      <c r="GR328" s="141"/>
      <c r="GS328" s="141"/>
      <c r="GT328" s="141"/>
      <c r="GU328" s="141"/>
      <c r="GV328" s="141"/>
      <c r="GW328" s="141"/>
      <c r="GX328" s="141"/>
      <c r="GY328" s="141"/>
      <c r="GZ328" s="141"/>
      <c r="HA328" s="141"/>
      <c r="HB328" s="141"/>
      <c r="HC328" s="141"/>
      <c r="HD328" s="141"/>
      <c r="HE328" s="141"/>
      <c r="HF328" s="141"/>
      <c r="HG328" s="141"/>
      <c r="HH328" s="141"/>
      <c r="HI328" s="141"/>
      <c r="HJ328" s="141"/>
      <c r="HK328" s="141"/>
      <c r="HL328" s="141"/>
      <c r="HM328" s="141"/>
      <c r="HN328" s="141"/>
      <c r="HO328" s="141"/>
      <c r="HP328" s="141"/>
      <c r="HQ328" s="141"/>
      <c r="HR328" s="141"/>
      <c r="HS328" s="141"/>
      <c r="HT328" s="141"/>
      <c r="HU328" s="141"/>
      <c r="HV328" s="141"/>
      <c r="HW328" s="141"/>
      <c r="HX328" s="141"/>
      <c r="HY328" s="141"/>
      <c r="HZ328" s="141"/>
      <c r="IA328" s="141"/>
      <c r="IB328" s="141"/>
      <c r="IC328" s="141"/>
      <c r="ID328" s="141"/>
      <c r="IE328" s="141"/>
      <c r="IF328" s="141"/>
      <c r="IG328" s="141"/>
      <c r="IH328" s="141"/>
      <c r="II328" s="141"/>
      <c r="IJ328" s="141"/>
      <c r="IK328" s="141"/>
      <c r="IL328" s="141"/>
      <c r="IM328" s="141"/>
      <c r="IN328" s="141"/>
      <c r="IO328" s="141"/>
      <c r="IP328" s="141"/>
      <c r="IQ328" s="141"/>
      <c r="IR328" s="141"/>
      <c r="IS328" s="141"/>
      <c r="IT328" s="141"/>
      <c r="IU328" s="141"/>
      <c r="IV328" s="141"/>
      <c r="IW328" s="141"/>
    </row>
    <row r="329" customFormat="false" ht="12.75" hidden="false" customHeight="false" outlineLevel="0" collapsed="false">
      <c r="A329" s="141"/>
      <c r="B329" s="155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1"/>
      <c r="BY329" s="141"/>
      <c r="BZ329" s="141"/>
      <c r="CA329" s="141"/>
      <c r="CB329" s="141"/>
      <c r="CC329" s="141"/>
      <c r="CD329" s="141"/>
      <c r="CE329" s="141"/>
      <c r="CF329" s="141"/>
      <c r="CG329" s="141"/>
      <c r="CH329" s="141"/>
      <c r="CI329" s="141"/>
      <c r="CJ329" s="141"/>
      <c r="CK329" s="141"/>
      <c r="CL329" s="141"/>
      <c r="CM329" s="141"/>
      <c r="CN329" s="141"/>
      <c r="CO329" s="141"/>
      <c r="CP329" s="141"/>
      <c r="CQ329" s="141"/>
      <c r="CR329" s="141"/>
      <c r="CS329" s="141"/>
      <c r="CT329" s="141"/>
      <c r="CU329" s="141"/>
      <c r="CV329" s="141"/>
      <c r="CW329" s="141"/>
      <c r="CX329" s="141"/>
      <c r="CY329" s="141"/>
      <c r="CZ329" s="141"/>
      <c r="DA329" s="141"/>
      <c r="DB329" s="141"/>
      <c r="DC329" s="141"/>
      <c r="DD329" s="141"/>
      <c r="DE329" s="141"/>
      <c r="DF329" s="141"/>
      <c r="DG329" s="141"/>
      <c r="DH329" s="141"/>
      <c r="DI329" s="141"/>
      <c r="DJ329" s="141"/>
      <c r="DK329" s="141"/>
      <c r="DL329" s="141"/>
      <c r="DM329" s="141"/>
      <c r="DN329" s="141"/>
      <c r="DO329" s="141"/>
      <c r="DP329" s="141"/>
      <c r="DQ329" s="141"/>
      <c r="DR329" s="141"/>
      <c r="DS329" s="141"/>
      <c r="DT329" s="141"/>
      <c r="DU329" s="141"/>
      <c r="DV329" s="141"/>
      <c r="DW329" s="141"/>
      <c r="DX329" s="141"/>
      <c r="DY329" s="141"/>
      <c r="DZ329" s="141"/>
      <c r="EA329" s="141"/>
      <c r="EB329" s="141"/>
      <c r="EC329" s="141"/>
      <c r="ED329" s="141"/>
      <c r="EE329" s="141"/>
      <c r="EF329" s="141"/>
      <c r="EG329" s="141"/>
      <c r="EH329" s="141"/>
      <c r="EI329" s="141"/>
      <c r="EJ329" s="141"/>
      <c r="EK329" s="141"/>
      <c r="EL329" s="141"/>
      <c r="EM329" s="141"/>
      <c r="EN329" s="141"/>
      <c r="EO329" s="141"/>
      <c r="EP329" s="141"/>
      <c r="EQ329" s="141"/>
      <c r="ER329" s="141"/>
      <c r="ES329" s="141"/>
      <c r="ET329" s="141"/>
      <c r="EU329" s="141"/>
      <c r="EV329" s="141"/>
      <c r="EW329" s="141"/>
      <c r="EX329" s="141"/>
      <c r="EY329" s="141"/>
      <c r="EZ329" s="141"/>
      <c r="FA329" s="141"/>
      <c r="FB329" s="141"/>
      <c r="FC329" s="141"/>
      <c r="FD329" s="141"/>
      <c r="FE329" s="141"/>
      <c r="FF329" s="141"/>
      <c r="FG329" s="141"/>
      <c r="FH329" s="141"/>
      <c r="FI329" s="141"/>
      <c r="FJ329" s="141"/>
      <c r="FK329" s="141"/>
      <c r="FL329" s="141"/>
      <c r="FM329" s="141"/>
      <c r="FN329" s="141"/>
      <c r="FO329" s="141"/>
      <c r="FP329" s="141"/>
      <c r="FQ329" s="141"/>
      <c r="FR329" s="141"/>
      <c r="FS329" s="141"/>
      <c r="FT329" s="141"/>
      <c r="FU329" s="141"/>
      <c r="FV329" s="141"/>
      <c r="FW329" s="141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141"/>
      <c r="GK329" s="141"/>
      <c r="GL329" s="141"/>
      <c r="GM329" s="141"/>
      <c r="GN329" s="141"/>
      <c r="GO329" s="141"/>
      <c r="GP329" s="141"/>
      <c r="GQ329" s="141"/>
      <c r="GR329" s="141"/>
      <c r="GS329" s="141"/>
      <c r="GT329" s="141"/>
      <c r="GU329" s="141"/>
      <c r="GV329" s="141"/>
      <c r="GW329" s="141"/>
      <c r="GX329" s="141"/>
      <c r="GY329" s="141"/>
      <c r="GZ329" s="141"/>
      <c r="HA329" s="141"/>
      <c r="HB329" s="141"/>
      <c r="HC329" s="141"/>
      <c r="HD329" s="141"/>
      <c r="HE329" s="141"/>
      <c r="HF329" s="141"/>
      <c r="HG329" s="141"/>
      <c r="HH329" s="141"/>
      <c r="HI329" s="141"/>
      <c r="HJ329" s="141"/>
      <c r="HK329" s="141"/>
      <c r="HL329" s="141"/>
      <c r="HM329" s="141"/>
      <c r="HN329" s="141"/>
      <c r="HO329" s="141"/>
      <c r="HP329" s="141"/>
      <c r="HQ329" s="141"/>
      <c r="HR329" s="141"/>
      <c r="HS329" s="141"/>
      <c r="HT329" s="141"/>
      <c r="HU329" s="141"/>
      <c r="HV329" s="141"/>
      <c r="HW329" s="141"/>
      <c r="HX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141"/>
      <c r="IL329" s="141"/>
      <c r="IM329" s="141"/>
      <c r="IN329" s="141"/>
      <c r="IO329" s="141"/>
      <c r="IP329" s="141"/>
      <c r="IQ329" s="141"/>
      <c r="IR329" s="141"/>
      <c r="IS329" s="141"/>
      <c r="IT329" s="141"/>
      <c r="IU329" s="141"/>
      <c r="IV329" s="141"/>
      <c r="IW329" s="141"/>
    </row>
    <row r="330" customFormat="false" ht="12.75" hidden="false" customHeight="false" outlineLevel="0" collapsed="false">
      <c r="A330" s="141"/>
      <c r="B330" s="155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141"/>
      <c r="BR330" s="141"/>
      <c r="BS330" s="141"/>
      <c r="BT330" s="141"/>
      <c r="BU330" s="141"/>
      <c r="BV330" s="141"/>
      <c r="BW330" s="141"/>
      <c r="BX330" s="141"/>
      <c r="BY330" s="141"/>
      <c r="BZ330" s="141"/>
      <c r="CA330" s="141"/>
      <c r="CB330" s="141"/>
      <c r="CC330" s="141"/>
      <c r="CD330" s="141"/>
      <c r="CE330" s="141"/>
      <c r="CF330" s="141"/>
      <c r="CG330" s="141"/>
      <c r="CH330" s="141"/>
      <c r="CI330" s="141"/>
      <c r="CJ330" s="141"/>
      <c r="CK330" s="141"/>
      <c r="CL330" s="141"/>
      <c r="CM330" s="141"/>
      <c r="CN330" s="141"/>
      <c r="CO330" s="141"/>
      <c r="CP330" s="141"/>
      <c r="CQ330" s="141"/>
      <c r="CR330" s="141"/>
      <c r="CS330" s="141"/>
      <c r="CT330" s="141"/>
      <c r="CU330" s="141"/>
      <c r="CV330" s="141"/>
      <c r="CW330" s="141"/>
      <c r="CX330" s="141"/>
      <c r="CY330" s="141"/>
      <c r="CZ330" s="141"/>
      <c r="DA330" s="141"/>
      <c r="DB330" s="141"/>
      <c r="DC330" s="141"/>
      <c r="DD330" s="141"/>
      <c r="DE330" s="141"/>
      <c r="DF330" s="141"/>
      <c r="DG330" s="141"/>
      <c r="DH330" s="141"/>
      <c r="DI330" s="141"/>
      <c r="DJ330" s="141"/>
      <c r="DK330" s="141"/>
      <c r="DL330" s="141"/>
      <c r="DM330" s="141"/>
      <c r="DN330" s="141"/>
      <c r="DO330" s="141"/>
      <c r="DP330" s="141"/>
      <c r="DQ330" s="141"/>
      <c r="DR330" s="141"/>
      <c r="DS330" s="141"/>
      <c r="DT330" s="141"/>
      <c r="DU330" s="141"/>
      <c r="DV330" s="141"/>
      <c r="DW330" s="141"/>
      <c r="DX330" s="141"/>
      <c r="DY330" s="141"/>
      <c r="DZ330" s="141"/>
      <c r="EA330" s="141"/>
      <c r="EB330" s="141"/>
      <c r="EC330" s="141"/>
      <c r="ED330" s="141"/>
      <c r="EE330" s="141"/>
      <c r="EF330" s="141"/>
      <c r="EG330" s="141"/>
      <c r="EH330" s="141"/>
      <c r="EI330" s="141"/>
      <c r="EJ330" s="141"/>
      <c r="EK330" s="141"/>
      <c r="EL330" s="141"/>
      <c r="EM330" s="141"/>
      <c r="EN330" s="141"/>
      <c r="EO330" s="141"/>
      <c r="EP330" s="141"/>
      <c r="EQ330" s="141"/>
      <c r="ER330" s="141"/>
      <c r="ES330" s="141"/>
      <c r="ET330" s="141"/>
      <c r="EU330" s="141"/>
      <c r="EV330" s="141"/>
      <c r="EW330" s="141"/>
      <c r="EX330" s="141"/>
      <c r="EY330" s="141"/>
      <c r="EZ330" s="141"/>
      <c r="FA330" s="141"/>
      <c r="FB330" s="141"/>
      <c r="FC330" s="141"/>
      <c r="FD330" s="141"/>
      <c r="FE330" s="141"/>
      <c r="FF330" s="141"/>
      <c r="FG330" s="141"/>
      <c r="FH330" s="141"/>
      <c r="FI330" s="141"/>
      <c r="FJ330" s="141"/>
      <c r="FK330" s="141"/>
      <c r="FL330" s="141"/>
      <c r="FM330" s="141"/>
      <c r="FN330" s="141"/>
      <c r="FO330" s="141"/>
      <c r="FP330" s="141"/>
      <c r="FQ330" s="141"/>
      <c r="FR330" s="141"/>
      <c r="FS330" s="141"/>
      <c r="FT330" s="141"/>
      <c r="FU330" s="141"/>
      <c r="FV330" s="141"/>
      <c r="FW330" s="141"/>
      <c r="FX330" s="141"/>
      <c r="FY330" s="141"/>
      <c r="FZ330" s="141"/>
      <c r="GA330" s="141"/>
      <c r="GB330" s="141"/>
      <c r="GC330" s="141"/>
      <c r="GD330" s="141"/>
      <c r="GE330" s="141"/>
      <c r="GF330" s="141"/>
      <c r="GG330" s="141"/>
      <c r="GH330" s="141"/>
      <c r="GI330" s="141"/>
      <c r="GJ330" s="141"/>
      <c r="GK330" s="141"/>
      <c r="GL330" s="141"/>
      <c r="GM330" s="141"/>
      <c r="GN330" s="141"/>
      <c r="GO330" s="141"/>
      <c r="GP330" s="141"/>
      <c r="GQ330" s="141"/>
      <c r="GR330" s="141"/>
      <c r="GS330" s="141"/>
      <c r="GT330" s="141"/>
      <c r="GU330" s="141"/>
      <c r="GV330" s="141"/>
      <c r="GW330" s="141"/>
      <c r="GX330" s="141"/>
      <c r="GY330" s="141"/>
      <c r="GZ330" s="141"/>
      <c r="HA330" s="141"/>
      <c r="HB330" s="141"/>
      <c r="HC330" s="141"/>
      <c r="HD330" s="141"/>
      <c r="HE330" s="141"/>
      <c r="HF330" s="141"/>
      <c r="HG330" s="141"/>
      <c r="HH330" s="141"/>
      <c r="HI330" s="141"/>
      <c r="HJ330" s="141"/>
      <c r="HK330" s="141"/>
      <c r="HL330" s="141"/>
      <c r="HM330" s="141"/>
      <c r="HN330" s="141"/>
      <c r="HO330" s="141"/>
      <c r="HP330" s="141"/>
      <c r="HQ330" s="141"/>
      <c r="HR330" s="141"/>
      <c r="HS330" s="141"/>
      <c r="HT330" s="141"/>
      <c r="HU330" s="141"/>
      <c r="HV330" s="141"/>
      <c r="HW330" s="141"/>
      <c r="HX330" s="141"/>
      <c r="HY330" s="141"/>
      <c r="HZ330" s="141"/>
      <c r="IA330" s="141"/>
      <c r="IB330" s="141"/>
      <c r="IC330" s="141"/>
      <c r="ID330" s="141"/>
      <c r="IE330" s="141"/>
      <c r="IF330" s="141"/>
      <c r="IG330" s="141"/>
      <c r="IH330" s="141"/>
      <c r="II330" s="141"/>
      <c r="IJ330" s="141"/>
      <c r="IK330" s="141"/>
      <c r="IL330" s="141"/>
      <c r="IM330" s="141"/>
      <c r="IN330" s="141"/>
      <c r="IO330" s="141"/>
      <c r="IP330" s="141"/>
      <c r="IQ330" s="141"/>
      <c r="IR330" s="141"/>
      <c r="IS330" s="141"/>
      <c r="IT330" s="141"/>
      <c r="IU330" s="141"/>
      <c r="IV330" s="141"/>
      <c r="IW330" s="141"/>
    </row>
    <row r="331" customFormat="false" ht="12.75" hidden="false" customHeight="false" outlineLevel="0" collapsed="false">
      <c r="A331" s="141"/>
      <c r="B331" s="155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141"/>
      <c r="BP331" s="141"/>
      <c r="BQ331" s="141"/>
      <c r="BR331" s="141"/>
      <c r="BS331" s="141"/>
      <c r="BT331" s="141"/>
      <c r="BU331" s="141"/>
      <c r="BV331" s="141"/>
      <c r="BW331" s="141"/>
      <c r="BX331" s="141"/>
      <c r="BY331" s="141"/>
      <c r="BZ331" s="141"/>
      <c r="CA331" s="141"/>
      <c r="CB331" s="141"/>
      <c r="CC331" s="141"/>
      <c r="CD331" s="141"/>
      <c r="CE331" s="141"/>
      <c r="CF331" s="141"/>
      <c r="CG331" s="141"/>
      <c r="CH331" s="141"/>
      <c r="CI331" s="141"/>
      <c r="CJ331" s="141"/>
      <c r="CK331" s="141"/>
      <c r="CL331" s="141"/>
      <c r="CM331" s="141"/>
      <c r="CN331" s="141"/>
      <c r="CO331" s="141"/>
      <c r="CP331" s="141"/>
      <c r="CQ331" s="141"/>
      <c r="CR331" s="141"/>
      <c r="CS331" s="141"/>
      <c r="CT331" s="141"/>
      <c r="CU331" s="141"/>
      <c r="CV331" s="141"/>
      <c r="CW331" s="141"/>
      <c r="CX331" s="141"/>
      <c r="CY331" s="141"/>
      <c r="CZ331" s="141"/>
      <c r="DA331" s="141"/>
      <c r="DB331" s="141"/>
      <c r="DC331" s="141"/>
      <c r="DD331" s="141"/>
      <c r="DE331" s="141"/>
      <c r="DF331" s="141"/>
      <c r="DG331" s="141"/>
      <c r="DH331" s="141"/>
      <c r="DI331" s="141"/>
      <c r="DJ331" s="141"/>
      <c r="DK331" s="141"/>
      <c r="DL331" s="141"/>
      <c r="DM331" s="141"/>
      <c r="DN331" s="141"/>
      <c r="DO331" s="141"/>
      <c r="DP331" s="141"/>
      <c r="DQ331" s="141"/>
      <c r="DR331" s="141"/>
      <c r="DS331" s="141"/>
      <c r="DT331" s="141"/>
      <c r="DU331" s="141"/>
      <c r="DV331" s="141"/>
      <c r="DW331" s="141"/>
      <c r="DX331" s="141"/>
      <c r="DY331" s="141"/>
      <c r="DZ331" s="141"/>
      <c r="EA331" s="141"/>
      <c r="EB331" s="141"/>
      <c r="EC331" s="141"/>
      <c r="ED331" s="141"/>
      <c r="EE331" s="141"/>
      <c r="EF331" s="141"/>
      <c r="EG331" s="141"/>
      <c r="EH331" s="141"/>
      <c r="EI331" s="141"/>
      <c r="EJ331" s="141"/>
      <c r="EK331" s="141"/>
      <c r="EL331" s="141"/>
      <c r="EM331" s="141"/>
      <c r="EN331" s="141"/>
      <c r="EO331" s="141"/>
      <c r="EP331" s="141"/>
      <c r="EQ331" s="141"/>
      <c r="ER331" s="141"/>
      <c r="ES331" s="141"/>
      <c r="ET331" s="141"/>
      <c r="EU331" s="141"/>
      <c r="EV331" s="141"/>
      <c r="EW331" s="141"/>
      <c r="EX331" s="141"/>
      <c r="EY331" s="141"/>
      <c r="EZ331" s="141"/>
      <c r="FA331" s="141"/>
      <c r="FB331" s="141"/>
      <c r="FC331" s="141"/>
      <c r="FD331" s="141"/>
      <c r="FE331" s="141"/>
      <c r="FF331" s="141"/>
      <c r="FG331" s="141"/>
      <c r="FH331" s="141"/>
      <c r="FI331" s="141"/>
      <c r="FJ331" s="141"/>
      <c r="FK331" s="141"/>
      <c r="FL331" s="141"/>
      <c r="FM331" s="141"/>
      <c r="FN331" s="141"/>
      <c r="FO331" s="141"/>
      <c r="FP331" s="141"/>
      <c r="FQ331" s="141"/>
      <c r="FR331" s="141"/>
      <c r="FS331" s="141"/>
      <c r="FT331" s="141"/>
      <c r="FU331" s="141"/>
      <c r="FV331" s="141"/>
      <c r="FW331" s="141"/>
      <c r="FX331" s="141"/>
      <c r="FY331" s="141"/>
      <c r="FZ331" s="141"/>
      <c r="GA331" s="141"/>
      <c r="GB331" s="141"/>
      <c r="GC331" s="141"/>
      <c r="GD331" s="141"/>
      <c r="GE331" s="141"/>
      <c r="GF331" s="141"/>
      <c r="GG331" s="141"/>
      <c r="GH331" s="141"/>
      <c r="GI331" s="141"/>
      <c r="GJ331" s="141"/>
      <c r="GK331" s="141"/>
      <c r="GL331" s="141"/>
      <c r="GM331" s="141"/>
      <c r="GN331" s="141"/>
      <c r="GO331" s="141"/>
      <c r="GP331" s="141"/>
      <c r="GQ331" s="141"/>
      <c r="GR331" s="141"/>
      <c r="GS331" s="141"/>
      <c r="GT331" s="141"/>
      <c r="GU331" s="141"/>
      <c r="GV331" s="141"/>
      <c r="GW331" s="141"/>
      <c r="GX331" s="141"/>
      <c r="GY331" s="141"/>
      <c r="GZ331" s="141"/>
      <c r="HA331" s="141"/>
      <c r="HB331" s="141"/>
      <c r="HC331" s="141"/>
      <c r="HD331" s="141"/>
      <c r="HE331" s="141"/>
      <c r="HF331" s="141"/>
      <c r="HG331" s="141"/>
      <c r="HH331" s="141"/>
      <c r="HI331" s="141"/>
      <c r="HJ331" s="141"/>
      <c r="HK331" s="141"/>
      <c r="HL331" s="141"/>
      <c r="HM331" s="141"/>
      <c r="HN331" s="141"/>
      <c r="HO331" s="141"/>
      <c r="HP331" s="141"/>
      <c r="HQ331" s="141"/>
      <c r="HR331" s="141"/>
      <c r="HS331" s="141"/>
      <c r="HT331" s="141"/>
      <c r="HU331" s="141"/>
      <c r="HV331" s="141"/>
      <c r="HW331" s="141"/>
      <c r="HX331" s="141"/>
      <c r="HY331" s="141"/>
      <c r="HZ331" s="141"/>
      <c r="IA331" s="141"/>
      <c r="IB331" s="141"/>
      <c r="IC331" s="141"/>
      <c r="ID331" s="141"/>
      <c r="IE331" s="141"/>
      <c r="IF331" s="141"/>
      <c r="IG331" s="141"/>
      <c r="IH331" s="141"/>
      <c r="II331" s="141"/>
      <c r="IJ331" s="141"/>
      <c r="IK331" s="141"/>
      <c r="IL331" s="141"/>
      <c r="IM331" s="141"/>
      <c r="IN331" s="141"/>
      <c r="IO331" s="141"/>
      <c r="IP331" s="141"/>
      <c r="IQ331" s="141"/>
      <c r="IR331" s="141"/>
      <c r="IS331" s="141"/>
      <c r="IT331" s="141"/>
      <c r="IU331" s="141"/>
      <c r="IV331" s="141"/>
      <c r="IW331" s="141"/>
    </row>
    <row r="332" customFormat="false" ht="12.75" hidden="false" customHeight="false" outlineLevel="0" collapsed="false">
      <c r="A332" s="141"/>
      <c r="B332" s="155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1"/>
      <c r="BY332" s="141"/>
      <c r="BZ332" s="141"/>
      <c r="CA332" s="141"/>
      <c r="CB332" s="141"/>
      <c r="CC332" s="141"/>
      <c r="CD332" s="141"/>
      <c r="CE332" s="141"/>
      <c r="CF332" s="141"/>
      <c r="CG332" s="141"/>
      <c r="CH332" s="141"/>
      <c r="CI332" s="141"/>
      <c r="CJ332" s="141"/>
      <c r="CK332" s="141"/>
      <c r="CL332" s="141"/>
      <c r="CM332" s="141"/>
      <c r="CN332" s="141"/>
      <c r="CO332" s="141"/>
      <c r="CP332" s="141"/>
      <c r="CQ332" s="141"/>
      <c r="CR332" s="141"/>
      <c r="CS332" s="141"/>
      <c r="CT332" s="141"/>
      <c r="CU332" s="141"/>
      <c r="CV332" s="141"/>
      <c r="CW332" s="141"/>
      <c r="CX332" s="141"/>
      <c r="CY332" s="141"/>
      <c r="CZ332" s="141"/>
      <c r="DA332" s="141"/>
      <c r="DB332" s="141"/>
      <c r="DC332" s="141"/>
      <c r="DD332" s="141"/>
      <c r="DE332" s="141"/>
      <c r="DF332" s="141"/>
      <c r="DG332" s="141"/>
      <c r="DH332" s="141"/>
      <c r="DI332" s="141"/>
      <c r="DJ332" s="141"/>
      <c r="DK332" s="141"/>
      <c r="DL332" s="141"/>
      <c r="DM332" s="141"/>
      <c r="DN332" s="141"/>
      <c r="DO332" s="141"/>
      <c r="DP332" s="141"/>
      <c r="DQ332" s="141"/>
      <c r="DR332" s="141"/>
      <c r="DS332" s="141"/>
      <c r="DT332" s="141"/>
      <c r="DU332" s="141"/>
      <c r="DV332" s="141"/>
      <c r="DW332" s="141"/>
      <c r="DX332" s="141"/>
      <c r="DY332" s="141"/>
      <c r="DZ332" s="141"/>
      <c r="EA332" s="141"/>
      <c r="EB332" s="141"/>
      <c r="EC332" s="141"/>
      <c r="ED332" s="141"/>
      <c r="EE332" s="141"/>
      <c r="EF332" s="141"/>
      <c r="EG332" s="141"/>
      <c r="EH332" s="141"/>
      <c r="EI332" s="141"/>
      <c r="EJ332" s="141"/>
      <c r="EK332" s="141"/>
      <c r="EL332" s="141"/>
      <c r="EM332" s="141"/>
      <c r="EN332" s="141"/>
      <c r="EO332" s="141"/>
      <c r="EP332" s="141"/>
      <c r="EQ332" s="141"/>
      <c r="ER332" s="141"/>
      <c r="ES332" s="141"/>
      <c r="ET332" s="141"/>
      <c r="EU332" s="141"/>
      <c r="EV332" s="141"/>
      <c r="EW332" s="141"/>
      <c r="EX332" s="141"/>
      <c r="EY332" s="141"/>
      <c r="EZ332" s="141"/>
      <c r="FA332" s="141"/>
      <c r="FB332" s="141"/>
      <c r="FC332" s="141"/>
      <c r="FD332" s="141"/>
      <c r="FE332" s="141"/>
      <c r="FF332" s="141"/>
      <c r="FG332" s="141"/>
      <c r="FH332" s="141"/>
      <c r="FI332" s="141"/>
      <c r="FJ332" s="141"/>
      <c r="FK332" s="141"/>
      <c r="FL332" s="141"/>
      <c r="FM332" s="141"/>
      <c r="FN332" s="141"/>
      <c r="FO332" s="141"/>
      <c r="FP332" s="141"/>
      <c r="FQ332" s="141"/>
      <c r="FR332" s="141"/>
      <c r="FS332" s="141"/>
      <c r="FT332" s="141"/>
      <c r="FU332" s="141"/>
      <c r="FV332" s="141"/>
      <c r="FW332" s="141"/>
      <c r="FX332" s="141"/>
      <c r="FY332" s="141"/>
      <c r="FZ332" s="141"/>
      <c r="GA332" s="141"/>
      <c r="GB332" s="141"/>
      <c r="GC332" s="141"/>
      <c r="GD332" s="141"/>
      <c r="GE332" s="141"/>
      <c r="GF332" s="141"/>
      <c r="GG332" s="141"/>
      <c r="GH332" s="141"/>
      <c r="GI332" s="141"/>
      <c r="GJ332" s="141"/>
      <c r="GK332" s="141"/>
      <c r="GL332" s="141"/>
      <c r="GM332" s="141"/>
      <c r="GN332" s="141"/>
      <c r="GO332" s="141"/>
      <c r="GP332" s="141"/>
      <c r="GQ332" s="141"/>
      <c r="GR332" s="141"/>
      <c r="GS332" s="141"/>
      <c r="GT332" s="141"/>
      <c r="GU332" s="141"/>
      <c r="GV332" s="141"/>
      <c r="GW332" s="141"/>
      <c r="GX332" s="141"/>
      <c r="GY332" s="141"/>
      <c r="GZ332" s="141"/>
      <c r="HA332" s="141"/>
      <c r="HB332" s="141"/>
      <c r="HC332" s="141"/>
      <c r="HD332" s="141"/>
      <c r="HE332" s="141"/>
      <c r="HF332" s="141"/>
      <c r="HG332" s="141"/>
      <c r="HH332" s="141"/>
      <c r="HI332" s="141"/>
      <c r="HJ332" s="141"/>
      <c r="HK332" s="141"/>
      <c r="HL332" s="141"/>
      <c r="HM332" s="141"/>
      <c r="HN332" s="141"/>
      <c r="HO332" s="141"/>
      <c r="HP332" s="141"/>
      <c r="HQ332" s="141"/>
      <c r="HR332" s="141"/>
      <c r="HS332" s="141"/>
      <c r="HT332" s="141"/>
      <c r="HU332" s="141"/>
      <c r="HV332" s="141"/>
      <c r="HW332" s="141"/>
      <c r="HX332" s="141"/>
      <c r="HY332" s="141"/>
      <c r="HZ332" s="141"/>
      <c r="IA332" s="141"/>
      <c r="IB332" s="141"/>
      <c r="IC332" s="141"/>
      <c r="ID332" s="141"/>
      <c r="IE332" s="141"/>
      <c r="IF332" s="141"/>
      <c r="IG332" s="141"/>
      <c r="IH332" s="141"/>
      <c r="II332" s="141"/>
      <c r="IJ332" s="141"/>
      <c r="IK332" s="141"/>
      <c r="IL332" s="141"/>
      <c r="IM332" s="141"/>
      <c r="IN332" s="141"/>
      <c r="IO332" s="141"/>
      <c r="IP332" s="141"/>
      <c r="IQ332" s="141"/>
      <c r="IR332" s="141"/>
      <c r="IS332" s="141"/>
      <c r="IT332" s="141"/>
      <c r="IU332" s="141"/>
      <c r="IV332" s="141"/>
      <c r="IW332" s="141"/>
    </row>
    <row r="333" customFormat="false" ht="12.75" hidden="false" customHeight="false" outlineLevel="0" collapsed="false">
      <c r="A333" s="141"/>
      <c r="B333" s="155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1"/>
      <c r="BY333" s="141"/>
      <c r="BZ333" s="141"/>
      <c r="CA333" s="141"/>
      <c r="CB333" s="141"/>
      <c r="CC333" s="141"/>
      <c r="CD333" s="141"/>
      <c r="CE333" s="141"/>
      <c r="CF333" s="141"/>
      <c r="CG333" s="141"/>
      <c r="CH333" s="141"/>
      <c r="CI333" s="141"/>
      <c r="CJ333" s="141"/>
      <c r="CK333" s="141"/>
      <c r="CL333" s="141"/>
      <c r="CM333" s="141"/>
      <c r="CN333" s="141"/>
      <c r="CO333" s="141"/>
      <c r="CP333" s="141"/>
      <c r="CQ333" s="141"/>
      <c r="CR333" s="141"/>
      <c r="CS333" s="141"/>
      <c r="CT333" s="141"/>
      <c r="CU333" s="141"/>
      <c r="CV333" s="141"/>
      <c r="CW333" s="141"/>
      <c r="CX333" s="141"/>
      <c r="CY333" s="141"/>
      <c r="CZ333" s="141"/>
      <c r="DA333" s="141"/>
      <c r="DB333" s="141"/>
      <c r="DC333" s="141"/>
      <c r="DD333" s="141"/>
      <c r="DE333" s="141"/>
      <c r="DF333" s="141"/>
      <c r="DG333" s="141"/>
      <c r="DH333" s="141"/>
      <c r="DI333" s="141"/>
      <c r="DJ333" s="141"/>
      <c r="DK333" s="141"/>
      <c r="DL333" s="141"/>
      <c r="DM333" s="141"/>
      <c r="DN333" s="141"/>
      <c r="DO333" s="141"/>
      <c r="DP333" s="141"/>
      <c r="DQ333" s="141"/>
      <c r="DR333" s="141"/>
      <c r="DS333" s="141"/>
      <c r="DT333" s="141"/>
      <c r="DU333" s="141"/>
      <c r="DV333" s="141"/>
      <c r="DW333" s="141"/>
      <c r="DX333" s="141"/>
      <c r="DY333" s="141"/>
      <c r="DZ333" s="141"/>
      <c r="EA333" s="141"/>
      <c r="EB333" s="141"/>
      <c r="EC333" s="141"/>
      <c r="ED333" s="141"/>
      <c r="EE333" s="141"/>
      <c r="EF333" s="141"/>
      <c r="EG333" s="141"/>
      <c r="EH333" s="141"/>
      <c r="EI333" s="141"/>
      <c r="EJ333" s="141"/>
      <c r="EK333" s="141"/>
      <c r="EL333" s="141"/>
      <c r="EM333" s="141"/>
      <c r="EN333" s="141"/>
      <c r="EO333" s="141"/>
      <c r="EP333" s="141"/>
      <c r="EQ333" s="141"/>
      <c r="ER333" s="141"/>
      <c r="ES333" s="141"/>
      <c r="ET333" s="141"/>
      <c r="EU333" s="141"/>
      <c r="EV333" s="141"/>
      <c r="EW333" s="141"/>
      <c r="EX333" s="141"/>
      <c r="EY333" s="141"/>
      <c r="EZ333" s="141"/>
      <c r="FA333" s="141"/>
      <c r="FB333" s="141"/>
      <c r="FC333" s="141"/>
      <c r="FD333" s="141"/>
      <c r="FE333" s="141"/>
      <c r="FF333" s="141"/>
      <c r="FG333" s="141"/>
      <c r="FH333" s="141"/>
      <c r="FI333" s="141"/>
      <c r="FJ333" s="141"/>
      <c r="FK333" s="141"/>
      <c r="FL333" s="141"/>
      <c r="FM333" s="141"/>
      <c r="FN333" s="141"/>
      <c r="FO333" s="141"/>
      <c r="FP333" s="141"/>
      <c r="FQ333" s="141"/>
      <c r="FR333" s="141"/>
      <c r="FS333" s="141"/>
      <c r="FT333" s="141"/>
      <c r="FU333" s="141"/>
      <c r="FV333" s="141"/>
      <c r="FW333" s="141"/>
      <c r="FX333" s="141"/>
      <c r="FY333" s="141"/>
      <c r="FZ333" s="141"/>
      <c r="GA333" s="141"/>
      <c r="GB333" s="141"/>
      <c r="GC333" s="141"/>
      <c r="GD333" s="141"/>
      <c r="GE333" s="141"/>
      <c r="GF333" s="141"/>
      <c r="GG333" s="141"/>
      <c r="GH333" s="141"/>
      <c r="GI333" s="141"/>
      <c r="GJ333" s="141"/>
      <c r="GK333" s="141"/>
      <c r="GL333" s="141"/>
      <c r="GM333" s="141"/>
      <c r="GN333" s="141"/>
      <c r="GO333" s="141"/>
      <c r="GP333" s="141"/>
      <c r="GQ333" s="141"/>
      <c r="GR333" s="141"/>
      <c r="GS333" s="141"/>
      <c r="GT333" s="141"/>
      <c r="GU333" s="141"/>
      <c r="GV333" s="141"/>
      <c r="GW333" s="141"/>
      <c r="GX333" s="141"/>
      <c r="GY333" s="141"/>
      <c r="GZ333" s="141"/>
      <c r="HA333" s="141"/>
      <c r="HB333" s="141"/>
      <c r="HC333" s="141"/>
      <c r="HD333" s="141"/>
      <c r="HE333" s="141"/>
      <c r="HF333" s="141"/>
      <c r="HG333" s="141"/>
      <c r="HH333" s="141"/>
      <c r="HI333" s="141"/>
      <c r="HJ333" s="141"/>
      <c r="HK333" s="141"/>
      <c r="HL333" s="141"/>
      <c r="HM333" s="141"/>
      <c r="HN333" s="141"/>
      <c r="HO333" s="141"/>
      <c r="HP333" s="141"/>
      <c r="HQ333" s="141"/>
      <c r="HR333" s="141"/>
      <c r="HS333" s="141"/>
      <c r="HT333" s="141"/>
      <c r="HU333" s="141"/>
      <c r="HV333" s="141"/>
      <c r="HW333" s="141"/>
      <c r="HX333" s="141"/>
      <c r="HY333" s="141"/>
      <c r="HZ333" s="141"/>
      <c r="IA333" s="141"/>
      <c r="IB333" s="141"/>
      <c r="IC333" s="141"/>
      <c r="ID333" s="141"/>
      <c r="IE333" s="141"/>
      <c r="IF333" s="141"/>
      <c r="IG333" s="141"/>
      <c r="IH333" s="141"/>
      <c r="II333" s="141"/>
      <c r="IJ333" s="141"/>
      <c r="IK333" s="141"/>
      <c r="IL333" s="141"/>
      <c r="IM333" s="141"/>
      <c r="IN333" s="141"/>
      <c r="IO333" s="141"/>
      <c r="IP333" s="141"/>
      <c r="IQ333" s="141"/>
      <c r="IR333" s="141"/>
      <c r="IS333" s="141"/>
      <c r="IT333" s="141"/>
      <c r="IU333" s="141"/>
      <c r="IV333" s="141"/>
      <c r="IW333" s="141"/>
    </row>
    <row r="334" customFormat="false" ht="12.75" hidden="false" customHeight="false" outlineLevel="0" collapsed="false">
      <c r="A334" s="141"/>
      <c r="B334" s="155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1"/>
      <c r="BY334" s="141"/>
      <c r="BZ334" s="141"/>
      <c r="CA334" s="141"/>
      <c r="CB334" s="141"/>
      <c r="CC334" s="141"/>
      <c r="CD334" s="141"/>
      <c r="CE334" s="141"/>
      <c r="CF334" s="141"/>
      <c r="CG334" s="141"/>
      <c r="CH334" s="141"/>
      <c r="CI334" s="141"/>
      <c r="CJ334" s="141"/>
      <c r="CK334" s="141"/>
      <c r="CL334" s="141"/>
      <c r="CM334" s="141"/>
      <c r="CN334" s="141"/>
      <c r="CO334" s="141"/>
      <c r="CP334" s="141"/>
      <c r="CQ334" s="141"/>
      <c r="CR334" s="141"/>
      <c r="CS334" s="141"/>
      <c r="CT334" s="141"/>
      <c r="CU334" s="141"/>
      <c r="CV334" s="141"/>
      <c r="CW334" s="141"/>
      <c r="CX334" s="141"/>
      <c r="CY334" s="141"/>
      <c r="CZ334" s="141"/>
      <c r="DA334" s="141"/>
      <c r="DB334" s="141"/>
      <c r="DC334" s="141"/>
      <c r="DD334" s="141"/>
      <c r="DE334" s="141"/>
      <c r="DF334" s="141"/>
      <c r="DG334" s="141"/>
      <c r="DH334" s="141"/>
      <c r="DI334" s="141"/>
      <c r="DJ334" s="141"/>
      <c r="DK334" s="141"/>
      <c r="DL334" s="141"/>
      <c r="DM334" s="141"/>
      <c r="DN334" s="141"/>
      <c r="DO334" s="141"/>
      <c r="DP334" s="141"/>
      <c r="DQ334" s="141"/>
      <c r="DR334" s="141"/>
      <c r="DS334" s="141"/>
      <c r="DT334" s="141"/>
      <c r="DU334" s="141"/>
      <c r="DV334" s="141"/>
      <c r="DW334" s="141"/>
      <c r="DX334" s="141"/>
      <c r="DY334" s="141"/>
      <c r="DZ334" s="141"/>
      <c r="EA334" s="141"/>
      <c r="EB334" s="141"/>
      <c r="EC334" s="141"/>
      <c r="ED334" s="141"/>
      <c r="EE334" s="141"/>
      <c r="EF334" s="141"/>
      <c r="EG334" s="141"/>
      <c r="EH334" s="141"/>
      <c r="EI334" s="141"/>
      <c r="EJ334" s="141"/>
      <c r="EK334" s="141"/>
      <c r="EL334" s="141"/>
      <c r="EM334" s="141"/>
      <c r="EN334" s="141"/>
      <c r="EO334" s="141"/>
      <c r="EP334" s="141"/>
      <c r="EQ334" s="141"/>
      <c r="ER334" s="141"/>
      <c r="ES334" s="141"/>
      <c r="ET334" s="141"/>
      <c r="EU334" s="141"/>
      <c r="EV334" s="141"/>
      <c r="EW334" s="141"/>
      <c r="EX334" s="141"/>
      <c r="EY334" s="141"/>
      <c r="EZ334" s="141"/>
      <c r="FA334" s="141"/>
      <c r="FB334" s="141"/>
      <c r="FC334" s="141"/>
      <c r="FD334" s="141"/>
      <c r="FE334" s="141"/>
      <c r="FF334" s="141"/>
      <c r="FG334" s="141"/>
      <c r="FH334" s="141"/>
      <c r="FI334" s="141"/>
      <c r="FJ334" s="141"/>
      <c r="FK334" s="141"/>
      <c r="FL334" s="141"/>
      <c r="FM334" s="141"/>
      <c r="FN334" s="141"/>
      <c r="FO334" s="141"/>
      <c r="FP334" s="141"/>
      <c r="FQ334" s="141"/>
      <c r="FR334" s="141"/>
      <c r="FS334" s="141"/>
      <c r="FT334" s="141"/>
      <c r="FU334" s="141"/>
      <c r="FV334" s="141"/>
      <c r="FW334" s="141"/>
      <c r="FX334" s="141"/>
      <c r="FY334" s="141"/>
      <c r="FZ334" s="141"/>
      <c r="GA334" s="141"/>
      <c r="GB334" s="141"/>
      <c r="GC334" s="141"/>
      <c r="GD334" s="141"/>
      <c r="GE334" s="141"/>
      <c r="GF334" s="141"/>
      <c r="GG334" s="141"/>
      <c r="GH334" s="141"/>
      <c r="GI334" s="141"/>
      <c r="GJ334" s="141"/>
      <c r="GK334" s="141"/>
      <c r="GL334" s="141"/>
      <c r="GM334" s="141"/>
      <c r="GN334" s="141"/>
      <c r="GO334" s="141"/>
      <c r="GP334" s="141"/>
      <c r="GQ334" s="141"/>
      <c r="GR334" s="141"/>
      <c r="GS334" s="141"/>
      <c r="GT334" s="141"/>
      <c r="GU334" s="141"/>
      <c r="GV334" s="141"/>
      <c r="GW334" s="141"/>
      <c r="GX334" s="141"/>
      <c r="GY334" s="141"/>
      <c r="GZ334" s="141"/>
      <c r="HA334" s="141"/>
      <c r="HB334" s="141"/>
      <c r="HC334" s="141"/>
      <c r="HD334" s="141"/>
      <c r="HE334" s="141"/>
      <c r="HF334" s="141"/>
      <c r="HG334" s="141"/>
      <c r="HH334" s="141"/>
      <c r="HI334" s="141"/>
      <c r="HJ334" s="141"/>
      <c r="HK334" s="141"/>
      <c r="HL334" s="141"/>
      <c r="HM334" s="141"/>
      <c r="HN334" s="141"/>
      <c r="HO334" s="141"/>
      <c r="HP334" s="141"/>
      <c r="HQ334" s="141"/>
      <c r="HR334" s="141"/>
      <c r="HS334" s="141"/>
      <c r="HT334" s="141"/>
      <c r="HU334" s="141"/>
      <c r="HV334" s="141"/>
      <c r="HW334" s="141"/>
      <c r="HX334" s="141"/>
      <c r="HY334" s="141"/>
      <c r="HZ334" s="141"/>
      <c r="IA334" s="141"/>
      <c r="IB334" s="141"/>
      <c r="IC334" s="141"/>
      <c r="ID334" s="141"/>
      <c r="IE334" s="141"/>
      <c r="IF334" s="141"/>
      <c r="IG334" s="141"/>
      <c r="IH334" s="141"/>
      <c r="II334" s="141"/>
      <c r="IJ334" s="141"/>
      <c r="IK334" s="141"/>
      <c r="IL334" s="141"/>
      <c r="IM334" s="141"/>
      <c r="IN334" s="141"/>
      <c r="IO334" s="141"/>
      <c r="IP334" s="141"/>
      <c r="IQ334" s="141"/>
      <c r="IR334" s="141"/>
      <c r="IS334" s="141"/>
      <c r="IT334" s="141"/>
      <c r="IU334" s="141"/>
      <c r="IV334" s="141"/>
      <c r="IW334" s="141"/>
    </row>
    <row r="335" customFormat="false" ht="12.75" hidden="false" customHeight="false" outlineLevel="0" collapsed="false">
      <c r="A335" s="141"/>
      <c r="B335" s="155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1"/>
      <c r="BY335" s="141"/>
      <c r="BZ335" s="141"/>
      <c r="CA335" s="141"/>
      <c r="CB335" s="141"/>
      <c r="CC335" s="141"/>
      <c r="CD335" s="141"/>
      <c r="CE335" s="141"/>
      <c r="CF335" s="141"/>
      <c r="CG335" s="141"/>
      <c r="CH335" s="141"/>
      <c r="CI335" s="141"/>
      <c r="CJ335" s="141"/>
      <c r="CK335" s="141"/>
      <c r="CL335" s="141"/>
      <c r="CM335" s="141"/>
      <c r="CN335" s="141"/>
      <c r="CO335" s="141"/>
      <c r="CP335" s="141"/>
      <c r="CQ335" s="141"/>
      <c r="CR335" s="141"/>
      <c r="CS335" s="141"/>
      <c r="CT335" s="141"/>
      <c r="CU335" s="141"/>
      <c r="CV335" s="141"/>
      <c r="CW335" s="141"/>
      <c r="CX335" s="141"/>
      <c r="CY335" s="141"/>
      <c r="CZ335" s="141"/>
      <c r="DA335" s="141"/>
      <c r="DB335" s="141"/>
      <c r="DC335" s="141"/>
      <c r="DD335" s="141"/>
      <c r="DE335" s="141"/>
      <c r="DF335" s="141"/>
      <c r="DG335" s="141"/>
      <c r="DH335" s="141"/>
      <c r="DI335" s="141"/>
      <c r="DJ335" s="141"/>
      <c r="DK335" s="141"/>
      <c r="DL335" s="141"/>
      <c r="DM335" s="141"/>
      <c r="DN335" s="141"/>
      <c r="DO335" s="141"/>
      <c r="DP335" s="141"/>
      <c r="DQ335" s="141"/>
      <c r="DR335" s="141"/>
      <c r="DS335" s="141"/>
      <c r="DT335" s="141"/>
      <c r="DU335" s="141"/>
      <c r="DV335" s="141"/>
      <c r="DW335" s="141"/>
      <c r="DX335" s="141"/>
      <c r="DY335" s="141"/>
      <c r="DZ335" s="141"/>
      <c r="EA335" s="141"/>
      <c r="EB335" s="141"/>
      <c r="EC335" s="141"/>
      <c r="ED335" s="141"/>
      <c r="EE335" s="141"/>
      <c r="EF335" s="141"/>
      <c r="EG335" s="141"/>
      <c r="EH335" s="141"/>
      <c r="EI335" s="141"/>
      <c r="EJ335" s="141"/>
      <c r="EK335" s="141"/>
      <c r="EL335" s="141"/>
      <c r="EM335" s="141"/>
      <c r="EN335" s="141"/>
      <c r="EO335" s="141"/>
      <c r="EP335" s="141"/>
      <c r="EQ335" s="141"/>
      <c r="ER335" s="141"/>
      <c r="ES335" s="141"/>
      <c r="ET335" s="141"/>
      <c r="EU335" s="141"/>
      <c r="EV335" s="141"/>
      <c r="EW335" s="141"/>
      <c r="EX335" s="141"/>
      <c r="EY335" s="141"/>
      <c r="EZ335" s="141"/>
      <c r="FA335" s="141"/>
      <c r="FB335" s="141"/>
      <c r="FC335" s="141"/>
      <c r="FD335" s="141"/>
      <c r="FE335" s="141"/>
      <c r="FF335" s="141"/>
      <c r="FG335" s="141"/>
      <c r="FH335" s="141"/>
      <c r="FI335" s="141"/>
      <c r="FJ335" s="141"/>
      <c r="FK335" s="141"/>
      <c r="FL335" s="141"/>
      <c r="FM335" s="141"/>
      <c r="FN335" s="141"/>
      <c r="FO335" s="141"/>
      <c r="FP335" s="141"/>
      <c r="FQ335" s="141"/>
      <c r="FR335" s="141"/>
      <c r="FS335" s="141"/>
      <c r="FT335" s="141"/>
      <c r="FU335" s="141"/>
      <c r="FV335" s="141"/>
      <c r="FW335" s="141"/>
      <c r="FX335" s="141"/>
      <c r="FY335" s="141"/>
      <c r="FZ335" s="141"/>
      <c r="GA335" s="141"/>
      <c r="GB335" s="141"/>
      <c r="GC335" s="141"/>
      <c r="GD335" s="141"/>
      <c r="GE335" s="141"/>
      <c r="GF335" s="141"/>
      <c r="GG335" s="141"/>
      <c r="GH335" s="141"/>
      <c r="GI335" s="141"/>
      <c r="GJ335" s="141"/>
      <c r="GK335" s="141"/>
      <c r="GL335" s="141"/>
      <c r="GM335" s="141"/>
      <c r="GN335" s="141"/>
      <c r="GO335" s="141"/>
      <c r="GP335" s="141"/>
      <c r="GQ335" s="141"/>
      <c r="GR335" s="141"/>
      <c r="GS335" s="141"/>
      <c r="GT335" s="141"/>
      <c r="GU335" s="141"/>
      <c r="GV335" s="141"/>
      <c r="GW335" s="141"/>
      <c r="GX335" s="141"/>
      <c r="GY335" s="141"/>
      <c r="GZ335" s="141"/>
      <c r="HA335" s="141"/>
      <c r="HB335" s="141"/>
      <c r="HC335" s="141"/>
      <c r="HD335" s="141"/>
      <c r="HE335" s="141"/>
      <c r="HF335" s="141"/>
      <c r="HG335" s="141"/>
      <c r="HH335" s="141"/>
      <c r="HI335" s="141"/>
      <c r="HJ335" s="141"/>
      <c r="HK335" s="141"/>
      <c r="HL335" s="141"/>
      <c r="HM335" s="141"/>
      <c r="HN335" s="141"/>
      <c r="HO335" s="141"/>
      <c r="HP335" s="141"/>
      <c r="HQ335" s="141"/>
      <c r="HR335" s="141"/>
      <c r="HS335" s="141"/>
      <c r="HT335" s="141"/>
      <c r="HU335" s="141"/>
      <c r="HV335" s="141"/>
      <c r="HW335" s="141"/>
      <c r="HX335" s="141"/>
      <c r="HY335" s="141"/>
      <c r="HZ335" s="141"/>
      <c r="IA335" s="141"/>
      <c r="IB335" s="141"/>
      <c r="IC335" s="141"/>
      <c r="ID335" s="141"/>
      <c r="IE335" s="141"/>
      <c r="IF335" s="141"/>
      <c r="IG335" s="141"/>
      <c r="IH335" s="141"/>
      <c r="II335" s="141"/>
      <c r="IJ335" s="141"/>
      <c r="IK335" s="141"/>
      <c r="IL335" s="141"/>
      <c r="IM335" s="141"/>
      <c r="IN335" s="141"/>
      <c r="IO335" s="141"/>
      <c r="IP335" s="141"/>
      <c r="IQ335" s="141"/>
      <c r="IR335" s="141"/>
      <c r="IS335" s="141"/>
      <c r="IT335" s="141"/>
      <c r="IU335" s="141"/>
      <c r="IV335" s="141"/>
      <c r="IW335" s="141"/>
    </row>
    <row r="336" customFormat="false" ht="12.75" hidden="false" customHeight="false" outlineLevel="0" collapsed="false">
      <c r="A336" s="141"/>
      <c r="B336" s="155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1"/>
      <c r="BY336" s="141"/>
      <c r="BZ336" s="141"/>
      <c r="CA336" s="141"/>
      <c r="CB336" s="141"/>
      <c r="CC336" s="141"/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/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  <c r="FF336" s="141"/>
      <c r="FG336" s="141"/>
      <c r="FH336" s="141"/>
      <c r="FI336" s="141"/>
      <c r="FJ336" s="141"/>
      <c r="FK336" s="141"/>
      <c r="FL336" s="141"/>
      <c r="FM336" s="141"/>
      <c r="FN336" s="141"/>
      <c r="FO336" s="141"/>
      <c r="FP336" s="141"/>
      <c r="FQ336" s="141"/>
      <c r="FR336" s="141"/>
      <c r="FS336" s="141"/>
      <c r="FT336" s="141"/>
      <c r="FU336" s="141"/>
      <c r="FV336" s="141"/>
      <c r="FW336" s="141"/>
      <c r="FX336" s="141"/>
      <c r="FY336" s="141"/>
      <c r="FZ336" s="141"/>
      <c r="GA336" s="141"/>
      <c r="GB336" s="141"/>
      <c r="GC336" s="141"/>
      <c r="GD336" s="141"/>
      <c r="GE336" s="141"/>
      <c r="GF336" s="141"/>
      <c r="GG336" s="141"/>
      <c r="GH336" s="141"/>
      <c r="GI336" s="141"/>
      <c r="GJ336" s="141"/>
      <c r="GK336" s="141"/>
      <c r="GL336" s="141"/>
      <c r="GM336" s="141"/>
      <c r="GN336" s="141"/>
      <c r="GO336" s="141"/>
      <c r="GP336" s="141"/>
      <c r="GQ336" s="141"/>
      <c r="GR336" s="141"/>
      <c r="GS336" s="141"/>
      <c r="GT336" s="141"/>
      <c r="GU336" s="141"/>
      <c r="GV336" s="141"/>
      <c r="GW336" s="141"/>
      <c r="GX336" s="141"/>
      <c r="GY336" s="141"/>
      <c r="GZ336" s="141"/>
      <c r="HA336" s="141"/>
      <c r="HB336" s="141"/>
      <c r="HC336" s="141"/>
      <c r="HD336" s="141"/>
      <c r="HE336" s="141"/>
      <c r="HF336" s="141"/>
      <c r="HG336" s="141"/>
      <c r="HH336" s="141"/>
      <c r="HI336" s="141"/>
      <c r="HJ336" s="141"/>
      <c r="HK336" s="141"/>
      <c r="HL336" s="141"/>
      <c r="HM336" s="141"/>
      <c r="HN336" s="141"/>
      <c r="HO336" s="141"/>
      <c r="HP336" s="141"/>
      <c r="HQ336" s="141"/>
      <c r="HR336" s="141"/>
      <c r="HS336" s="141"/>
      <c r="HT336" s="141"/>
      <c r="HU336" s="141"/>
      <c r="HV336" s="141"/>
      <c r="HW336" s="141"/>
      <c r="HX336" s="141"/>
      <c r="HY336" s="141"/>
      <c r="HZ336" s="141"/>
      <c r="IA336" s="141"/>
      <c r="IB336" s="141"/>
      <c r="IC336" s="141"/>
      <c r="ID336" s="141"/>
      <c r="IE336" s="141"/>
      <c r="IF336" s="141"/>
      <c r="IG336" s="141"/>
      <c r="IH336" s="141"/>
      <c r="II336" s="141"/>
      <c r="IJ336" s="141"/>
      <c r="IK336" s="141"/>
      <c r="IL336" s="141"/>
      <c r="IM336" s="141"/>
      <c r="IN336" s="141"/>
      <c r="IO336" s="141"/>
      <c r="IP336" s="141"/>
      <c r="IQ336" s="141"/>
      <c r="IR336" s="141"/>
      <c r="IS336" s="141"/>
      <c r="IT336" s="141"/>
      <c r="IU336" s="141"/>
      <c r="IV336" s="141"/>
      <c r="IW336" s="141"/>
    </row>
    <row r="337" customFormat="false" ht="12.75" hidden="false" customHeight="false" outlineLevel="0" collapsed="false">
      <c r="A337" s="141"/>
      <c r="B337" s="155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1"/>
      <c r="BY337" s="141"/>
      <c r="BZ337" s="141"/>
      <c r="CA337" s="141"/>
      <c r="CB337" s="141"/>
      <c r="CC337" s="141"/>
      <c r="CD337" s="141"/>
      <c r="CE337" s="141"/>
      <c r="CF337" s="141"/>
      <c r="CG337" s="141"/>
      <c r="CH337" s="141"/>
      <c r="CI337" s="141"/>
      <c r="CJ337" s="141"/>
      <c r="CK337" s="141"/>
      <c r="CL337" s="141"/>
      <c r="CM337" s="141"/>
      <c r="CN337" s="141"/>
      <c r="CO337" s="141"/>
      <c r="CP337" s="141"/>
      <c r="CQ337" s="141"/>
      <c r="CR337" s="141"/>
      <c r="CS337" s="141"/>
      <c r="CT337" s="141"/>
      <c r="CU337" s="141"/>
      <c r="CV337" s="141"/>
      <c r="CW337" s="141"/>
      <c r="CX337" s="141"/>
      <c r="CY337" s="141"/>
      <c r="CZ337" s="141"/>
      <c r="DA337" s="141"/>
      <c r="DB337" s="141"/>
      <c r="DC337" s="141"/>
      <c r="DD337" s="141"/>
      <c r="DE337" s="141"/>
      <c r="DF337" s="141"/>
      <c r="DG337" s="141"/>
      <c r="DH337" s="141"/>
      <c r="DI337" s="141"/>
      <c r="DJ337" s="141"/>
      <c r="DK337" s="141"/>
      <c r="DL337" s="141"/>
      <c r="DM337" s="141"/>
      <c r="DN337" s="141"/>
      <c r="DO337" s="141"/>
      <c r="DP337" s="141"/>
      <c r="DQ337" s="141"/>
      <c r="DR337" s="141"/>
      <c r="DS337" s="141"/>
      <c r="DT337" s="141"/>
      <c r="DU337" s="141"/>
      <c r="DV337" s="141"/>
      <c r="DW337" s="141"/>
      <c r="DX337" s="141"/>
      <c r="DY337" s="141"/>
      <c r="DZ337" s="141"/>
      <c r="EA337" s="141"/>
      <c r="EB337" s="141"/>
      <c r="EC337" s="141"/>
      <c r="ED337" s="141"/>
      <c r="EE337" s="141"/>
      <c r="EF337" s="141"/>
      <c r="EG337" s="141"/>
      <c r="EH337" s="141"/>
      <c r="EI337" s="141"/>
      <c r="EJ337" s="141"/>
      <c r="EK337" s="141"/>
      <c r="EL337" s="141"/>
      <c r="EM337" s="141"/>
      <c r="EN337" s="141"/>
      <c r="EO337" s="141"/>
      <c r="EP337" s="141"/>
      <c r="EQ337" s="141"/>
      <c r="ER337" s="141"/>
      <c r="ES337" s="141"/>
      <c r="ET337" s="141"/>
      <c r="EU337" s="141"/>
      <c r="EV337" s="141"/>
      <c r="EW337" s="141"/>
      <c r="EX337" s="141"/>
      <c r="EY337" s="141"/>
      <c r="EZ337" s="141"/>
      <c r="FA337" s="141"/>
      <c r="FB337" s="141"/>
      <c r="FC337" s="141"/>
      <c r="FD337" s="141"/>
      <c r="FE337" s="141"/>
      <c r="FF337" s="141"/>
      <c r="FG337" s="141"/>
      <c r="FH337" s="141"/>
      <c r="FI337" s="141"/>
      <c r="FJ337" s="141"/>
      <c r="FK337" s="141"/>
      <c r="FL337" s="141"/>
      <c r="FM337" s="141"/>
      <c r="FN337" s="141"/>
      <c r="FO337" s="141"/>
      <c r="FP337" s="141"/>
      <c r="FQ337" s="141"/>
      <c r="FR337" s="141"/>
      <c r="FS337" s="141"/>
      <c r="FT337" s="141"/>
      <c r="FU337" s="141"/>
      <c r="FV337" s="141"/>
      <c r="FW337" s="141"/>
      <c r="FX337" s="141"/>
      <c r="FY337" s="141"/>
      <c r="FZ337" s="141"/>
      <c r="GA337" s="141"/>
      <c r="GB337" s="141"/>
      <c r="GC337" s="141"/>
      <c r="GD337" s="141"/>
      <c r="GE337" s="141"/>
      <c r="GF337" s="141"/>
      <c r="GG337" s="141"/>
      <c r="GH337" s="141"/>
      <c r="GI337" s="141"/>
      <c r="GJ337" s="141"/>
      <c r="GK337" s="141"/>
      <c r="GL337" s="141"/>
      <c r="GM337" s="141"/>
      <c r="GN337" s="141"/>
      <c r="GO337" s="141"/>
      <c r="GP337" s="141"/>
      <c r="GQ337" s="141"/>
      <c r="GR337" s="141"/>
      <c r="GS337" s="141"/>
      <c r="GT337" s="141"/>
      <c r="GU337" s="141"/>
      <c r="GV337" s="141"/>
      <c r="GW337" s="141"/>
      <c r="GX337" s="141"/>
      <c r="GY337" s="141"/>
      <c r="GZ337" s="141"/>
      <c r="HA337" s="141"/>
      <c r="HB337" s="141"/>
      <c r="HC337" s="141"/>
      <c r="HD337" s="141"/>
      <c r="HE337" s="141"/>
      <c r="HF337" s="141"/>
      <c r="HG337" s="141"/>
      <c r="HH337" s="141"/>
      <c r="HI337" s="141"/>
      <c r="HJ337" s="141"/>
      <c r="HK337" s="141"/>
      <c r="HL337" s="141"/>
      <c r="HM337" s="141"/>
      <c r="HN337" s="141"/>
      <c r="HO337" s="141"/>
      <c r="HP337" s="141"/>
      <c r="HQ337" s="141"/>
      <c r="HR337" s="141"/>
      <c r="HS337" s="141"/>
      <c r="HT337" s="141"/>
      <c r="HU337" s="141"/>
      <c r="HV337" s="141"/>
      <c r="HW337" s="141"/>
      <c r="HX337" s="141"/>
      <c r="HY337" s="141"/>
      <c r="HZ337" s="141"/>
      <c r="IA337" s="141"/>
      <c r="IB337" s="141"/>
      <c r="IC337" s="141"/>
      <c r="ID337" s="141"/>
      <c r="IE337" s="141"/>
      <c r="IF337" s="141"/>
      <c r="IG337" s="141"/>
      <c r="IH337" s="141"/>
      <c r="II337" s="141"/>
      <c r="IJ337" s="141"/>
      <c r="IK337" s="141"/>
      <c r="IL337" s="141"/>
      <c r="IM337" s="141"/>
      <c r="IN337" s="141"/>
      <c r="IO337" s="141"/>
      <c r="IP337" s="141"/>
      <c r="IQ337" s="141"/>
      <c r="IR337" s="141"/>
      <c r="IS337" s="141"/>
      <c r="IT337" s="141"/>
      <c r="IU337" s="141"/>
      <c r="IV337" s="141"/>
      <c r="IW337" s="141"/>
    </row>
    <row r="338" customFormat="false" ht="12.75" hidden="false" customHeight="false" outlineLevel="0" collapsed="false">
      <c r="A338" s="141"/>
      <c r="B338" s="155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1"/>
      <c r="BY338" s="141"/>
      <c r="BZ338" s="141"/>
      <c r="CA338" s="141"/>
      <c r="CB338" s="141"/>
      <c r="CC338" s="141"/>
      <c r="CD338" s="141"/>
      <c r="CE338" s="141"/>
      <c r="CF338" s="141"/>
      <c r="CG338" s="141"/>
      <c r="CH338" s="141"/>
      <c r="CI338" s="141"/>
      <c r="CJ338" s="141"/>
      <c r="CK338" s="141"/>
      <c r="CL338" s="141"/>
      <c r="CM338" s="141"/>
      <c r="CN338" s="141"/>
      <c r="CO338" s="141"/>
      <c r="CP338" s="141"/>
      <c r="CQ338" s="141"/>
      <c r="CR338" s="141"/>
      <c r="CS338" s="141"/>
      <c r="CT338" s="141"/>
      <c r="CU338" s="141"/>
      <c r="CV338" s="141"/>
      <c r="CW338" s="141"/>
      <c r="CX338" s="141"/>
      <c r="CY338" s="141"/>
      <c r="CZ338" s="141"/>
      <c r="DA338" s="141"/>
      <c r="DB338" s="141"/>
      <c r="DC338" s="141"/>
      <c r="DD338" s="141"/>
      <c r="DE338" s="141"/>
      <c r="DF338" s="141"/>
      <c r="DG338" s="141"/>
      <c r="DH338" s="141"/>
      <c r="DI338" s="141"/>
      <c r="DJ338" s="141"/>
      <c r="DK338" s="141"/>
      <c r="DL338" s="141"/>
      <c r="DM338" s="141"/>
      <c r="DN338" s="141"/>
      <c r="DO338" s="141"/>
      <c r="DP338" s="141"/>
      <c r="DQ338" s="141"/>
      <c r="DR338" s="141"/>
      <c r="DS338" s="141"/>
      <c r="DT338" s="141"/>
      <c r="DU338" s="141"/>
      <c r="DV338" s="141"/>
      <c r="DW338" s="141"/>
      <c r="DX338" s="141"/>
      <c r="DY338" s="141"/>
      <c r="DZ338" s="141"/>
      <c r="EA338" s="141"/>
      <c r="EB338" s="141"/>
      <c r="EC338" s="141"/>
      <c r="ED338" s="141"/>
      <c r="EE338" s="141"/>
      <c r="EF338" s="141"/>
      <c r="EG338" s="141"/>
      <c r="EH338" s="141"/>
      <c r="EI338" s="141"/>
      <c r="EJ338" s="141"/>
      <c r="EK338" s="141"/>
      <c r="EL338" s="141"/>
      <c r="EM338" s="141"/>
      <c r="EN338" s="141"/>
      <c r="EO338" s="141"/>
      <c r="EP338" s="141"/>
      <c r="EQ338" s="141"/>
      <c r="ER338" s="141"/>
      <c r="ES338" s="141"/>
      <c r="ET338" s="141"/>
      <c r="EU338" s="141"/>
      <c r="EV338" s="141"/>
      <c r="EW338" s="141"/>
      <c r="EX338" s="141"/>
      <c r="EY338" s="141"/>
      <c r="EZ338" s="141"/>
      <c r="FA338" s="141"/>
      <c r="FB338" s="141"/>
      <c r="FC338" s="141"/>
      <c r="FD338" s="141"/>
      <c r="FE338" s="141"/>
      <c r="FF338" s="141"/>
      <c r="FG338" s="141"/>
      <c r="FH338" s="141"/>
      <c r="FI338" s="141"/>
      <c r="FJ338" s="141"/>
      <c r="FK338" s="141"/>
      <c r="FL338" s="141"/>
      <c r="FM338" s="141"/>
      <c r="FN338" s="141"/>
      <c r="FO338" s="141"/>
      <c r="FP338" s="141"/>
      <c r="FQ338" s="141"/>
      <c r="FR338" s="141"/>
      <c r="FS338" s="141"/>
      <c r="FT338" s="141"/>
      <c r="FU338" s="141"/>
      <c r="FV338" s="141"/>
      <c r="FW338" s="141"/>
      <c r="FX338" s="141"/>
      <c r="FY338" s="141"/>
      <c r="FZ338" s="141"/>
      <c r="GA338" s="141"/>
      <c r="GB338" s="141"/>
      <c r="GC338" s="141"/>
      <c r="GD338" s="141"/>
      <c r="GE338" s="141"/>
      <c r="GF338" s="141"/>
      <c r="GG338" s="141"/>
      <c r="GH338" s="141"/>
      <c r="GI338" s="141"/>
      <c r="GJ338" s="141"/>
      <c r="GK338" s="141"/>
      <c r="GL338" s="141"/>
      <c r="GM338" s="141"/>
      <c r="GN338" s="141"/>
      <c r="GO338" s="141"/>
      <c r="GP338" s="141"/>
      <c r="GQ338" s="141"/>
      <c r="GR338" s="141"/>
      <c r="GS338" s="141"/>
      <c r="GT338" s="141"/>
      <c r="GU338" s="141"/>
      <c r="GV338" s="141"/>
      <c r="GW338" s="141"/>
      <c r="GX338" s="141"/>
      <c r="GY338" s="141"/>
      <c r="GZ338" s="141"/>
      <c r="HA338" s="141"/>
      <c r="HB338" s="141"/>
      <c r="HC338" s="141"/>
      <c r="HD338" s="141"/>
      <c r="HE338" s="141"/>
      <c r="HF338" s="141"/>
      <c r="HG338" s="141"/>
      <c r="HH338" s="141"/>
      <c r="HI338" s="141"/>
      <c r="HJ338" s="141"/>
      <c r="HK338" s="141"/>
      <c r="HL338" s="141"/>
      <c r="HM338" s="141"/>
      <c r="HN338" s="141"/>
      <c r="HO338" s="141"/>
      <c r="HP338" s="141"/>
      <c r="HQ338" s="141"/>
      <c r="HR338" s="141"/>
      <c r="HS338" s="141"/>
      <c r="HT338" s="141"/>
      <c r="HU338" s="141"/>
      <c r="HV338" s="141"/>
      <c r="HW338" s="141"/>
      <c r="HX338" s="141"/>
      <c r="HY338" s="141"/>
      <c r="HZ338" s="141"/>
      <c r="IA338" s="141"/>
      <c r="IB338" s="141"/>
      <c r="IC338" s="141"/>
      <c r="ID338" s="141"/>
      <c r="IE338" s="141"/>
      <c r="IF338" s="141"/>
      <c r="IG338" s="141"/>
      <c r="IH338" s="141"/>
      <c r="II338" s="141"/>
      <c r="IJ338" s="141"/>
      <c r="IK338" s="141"/>
      <c r="IL338" s="141"/>
      <c r="IM338" s="141"/>
      <c r="IN338" s="141"/>
      <c r="IO338" s="141"/>
      <c r="IP338" s="141"/>
      <c r="IQ338" s="141"/>
      <c r="IR338" s="141"/>
      <c r="IS338" s="141"/>
      <c r="IT338" s="141"/>
      <c r="IU338" s="141"/>
      <c r="IV338" s="141"/>
      <c r="IW338" s="141"/>
    </row>
    <row r="339" customFormat="false" ht="12.75" hidden="false" customHeight="false" outlineLevel="0" collapsed="false">
      <c r="A339" s="141"/>
      <c r="B339" s="155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1"/>
      <c r="BY339" s="141"/>
      <c r="BZ339" s="141"/>
      <c r="CA339" s="141"/>
      <c r="CB339" s="141"/>
      <c r="CC339" s="141"/>
      <c r="CD339" s="141"/>
      <c r="CE339" s="141"/>
      <c r="CF339" s="141"/>
      <c r="CG339" s="141"/>
      <c r="CH339" s="141"/>
      <c r="CI339" s="141"/>
      <c r="CJ339" s="141"/>
      <c r="CK339" s="141"/>
      <c r="CL339" s="141"/>
      <c r="CM339" s="141"/>
      <c r="CN339" s="141"/>
      <c r="CO339" s="141"/>
      <c r="CP339" s="141"/>
      <c r="CQ339" s="141"/>
      <c r="CR339" s="141"/>
      <c r="CS339" s="141"/>
      <c r="CT339" s="141"/>
      <c r="CU339" s="141"/>
      <c r="CV339" s="141"/>
      <c r="CW339" s="141"/>
      <c r="CX339" s="141"/>
      <c r="CY339" s="141"/>
      <c r="CZ339" s="141"/>
      <c r="DA339" s="141"/>
      <c r="DB339" s="141"/>
      <c r="DC339" s="141"/>
      <c r="DD339" s="141"/>
      <c r="DE339" s="141"/>
      <c r="DF339" s="141"/>
      <c r="DG339" s="141"/>
      <c r="DH339" s="141"/>
      <c r="DI339" s="141"/>
      <c r="DJ339" s="141"/>
      <c r="DK339" s="141"/>
      <c r="DL339" s="141"/>
      <c r="DM339" s="141"/>
      <c r="DN339" s="141"/>
      <c r="DO339" s="141"/>
      <c r="DP339" s="141"/>
      <c r="DQ339" s="141"/>
      <c r="DR339" s="141"/>
      <c r="DS339" s="141"/>
      <c r="DT339" s="141"/>
      <c r="DU339" s="141"/>
      <c r="DV339" s="141"/>
      <c r="DW339" s="141"/>
      <c r="DX339" s="141"/>
      <c r="DY339" s="141"/>
      <c r="DZ339" s="141"/>
      <c r="EA339" s="141"/>
      <c r="EB339" s="141"/>
      <c r="EC339" s="141"/>
      <c r="ED339" s="141"/>
      <c r="EE339" s="141"/>
      <c r="EF339" s="141"/>
      <c r="EG339" s="141"/>
      <c r="EH339" s="141"/>
      <c r="EI339" s="141"/>
      <c r="EJ339" s="141"/>
      <c r="EK339" s="141"/>
      <c r="EL339" s="141"/>
      <c r="EM339" s="141"/>
      <c r="EN339" s="141"/>
      <c r="EO339" s="141"/>
      <c r="EP339" s="141"/>
      <c r="EQ339" s="141"/>
      <c r="ER339" s="141"/>
      <c r="ES339" s="141"/>
      <c r="ET339" s="141"/>
      <c r="EU339" s="141"/>
      <c r="EV339" s="141"/>
      <c r="EW339" s="141"/>
      <c r="EX339" s="141"/>
      <c r="EY339" s="141"/>
      <c r="EZ339" s="141"/>
      <c r="FA339" s="141"/>
      <c r="FB339" s="141"/>
      <c r="FC339" s="141"/>
      <c r="FD339" s="141"/>
      <c r="FE339" s="141"/>
      <c r="FF339" s="141"/>
      <c r="FG339" s="141"/>
      <c r="FH339" s="141"/>
      <c r="FI339" s="141"/>
      <c r="FJ339" s="141"/>
      <c r="FK339" s="141"/>
      <c r="FL339" s="141"/>
      <c r="FM339" s="141"/>
      <c r="FN339" s="141"/>
      <c r="FO339" s="141"/>
      <c r="FP339" s="141"/>
      <c r="FQ339" s="141"/>
      <c r="FR339" s="141"/>
      <c r="FS339" s="141"/>
      <c r="FT339" s="141"/>
      <c r="FU339" s="141"/>
      <c r="FV339" s="141"/>
      <c r="FW339" s="141"/>
      <c r="FX339" s="141"/>
      <c r="FY339" s="141"/>
      <c r="FZ339" s="141"/>
      <c r="GA339" s="141"/>
      <c r="GB339" s="141"/>
      <c r="GC339" s="141"/>
      <c r="GD339" s="141"/>
      <c r="GE339" s="141"/>
      <c r="GF339" s="141"/>
      <c r="GG339" s="141"/>
      <c r="GH339" s="141"/>
      <c r="GI339" s="141"/>
      <c r="GJ339" s="141"/>
      <c r="GK339" s="141"/>
      <c r="GL339" s="141"/>
      <c r="GM339" s="141"/>
      <c r="GN339" s="141"/>
      <c r="GO339" s="141"/>
      <c r="GP339" s="141"/>
      <c r="GQ339" s="141"/>
      <c r="GR339" s="141"/>
      <c r="GS339" s="141"/>
      <c r="GT339" s="141"/>
      <c r="GU339" s="141"/>
      <c r="GV339" s="141"/>
      <c r="GW339" s="141"/>
      <c r="GX339" s="141"/>
      <c r="GY339" s="141"/>
      <c r="GZ339" s="141"/>
      <c r="HA339" s="141"/>
      <c r="HB339" s="141"/>
      <c r="HC339" s="141"/>
      <c r="HD339" s="141"/>
      <c r="HE339" s="141"/>
      <c r="HF339" s="141"/>
      <c r="HG339" s="141"/>
      <c r="HH339" s="141"/>
      <c r="HI339" s="141"/>
      <c r="HJ339" s="141"/>
      <c r="HK339" s="141"/>
      <c r="HL339" s="141"/>
      <c r="HM339" s="141"/>
      <c r="HN339" s="141"/>
      <c r="HO339" s="141"/>
      <c r="HP339" s="141"/>
      <c r="HQ339" s="141"/>
      <c r="HR339" s="141"/>
      <c r="HS339" s="141"/>
      <c r="HT339" s="141"/>
      <c r="HU339" s="141"/>
      <c r="HV339" s="141"/>
      <c r="HW339" s="141"/>
      <c r="HX339" s="141"/>
      <c r="HY339" s="141"/>
      <c r="HZ339" s="141"/>
      <c r="IA339" s="141"/>
      <c r="IB339" s="141"/>
      <c r="IC339" s="141"/>
      <c r="ID339" s="141"/>
      <c r="IE339" s="141"/>
      <c r="IF339" s="141"/>
      <c r="IG339" s="141"/>
      <c r="IH339" s="141"/>
      <c r="II339" s="141"/>
      <c r="IJ339" s="141"/>
      <c r="IK339" s="141"/>
      <c r="IL339" s="141"/>
      <c r="IM339" s="141"/>
      <c r="IN339" s="141"/>
      <c r="IO339" s="141"/>
      <c r="IP339" s="141"/>
      <c r="IQ339" s="141"/>
      <c r="IR339" s="141"/>
      <c r="IS339" s="141"/>
      <c r="IT339" s="141"/>
      <c r="IU339" s="141"/>
      <c r="IV339" s="141"/>
      <c r="IW339" s="141"/>
    </row>
    <row r="340" customFormat="false" ht="12.75" hidden="false" customHeight="false" outlineLevel="0" collapsed="false">
      <c r="A340" s="141"/>
      <c r="B340" s="155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1"/>
      <c r="BY340" s="141"/>
      <c r="BZ340" s="141"/>
      <c r="CA340" s="141"/>
      <c r="CB340" s="141"/>
      <c r="CC340" s="141"/>
      <c r="CD340" s="141"/>
      <c r="CE340" s="141"/>
      <c r="CF340" s="141"/>
      <c r="CG340" s="141"/>
      <c r="CH340" s="141"/>
      <c r="CI340" s="141"/>
      <c r="CJ340" s="141"/>
      <c r="CK340" s="141"/>
      <c r="CL340" s="141"/>
      <c r="CM340" s="141"/>
      <c r="CN340" s="141"/>
      <c r="CO340" s="141"/>
      <c r="CP340" s="141"/>
      <c r="CQ340" s="141"/>
      <c r="CR340" s="141"/>
      <c r="CS340" s="141"/>
      <c r="CT340" s="141"/>
      <c r="CU340" s="141"/>
      <c r="CV340" s="141"/>
      <c r="CW340" s="141"/>
      <c r="CX340" s="141"/>
      <c r="CY340" s="141"/>
      <c r="CZ340" s="141"/>
      <c r="DA340" s="141"/>
      <c r="DB340" s="141"/>
      <c r="DC340" s="141"/>
      <c r="DD340" s="141"/>
      <c r="DE340" s="141"/>
      <c r="DF340" s="141"/>
      <c r="DG340" s="141"/>
      <c r="DH340" s="141"/>
      <c r="DI340" s="141"/>
      <c r="DJ340" s="141"/>
      <c r="DK340" s="141"/>
      <c r="DL340" s="141"/>
      <c r="DM340" s="141"/>
      <c r="DN340" s="141"/>
      <c r="DO340" s="141"/>
      <c r="DP340" s="141"/>
      <c r="DQ340" s="141"/>
      <c r="DR340" s="141"/>
      <c r="DS340" s="141"/>
      <c r="DT340" s="141"/>
      <c r="DU340" s="141"/>
      <c r="DV340" s="141"/>
      <c r="DW340" s="141"/>
      <c r="DX340" s="141"/>
      <c r="DY340" s="141"/>
      <c r="DZ340" s="141"/>
      <c r="EA340" s="141"/>
      <c r="EB340" s="141"/>
      <c r="EC340" s="141"/>
      <c r="ED340" s="141"/>
      <c r="EE340" s="141"/>
      <c r="EF340" s="141"/>
      <c r="EG340" s="141"/>
      <c r="EH340" s="141"/>
      <c r="EI340" s="141"/>
      <c r="EJ340" s="141"/>
      <c r="EK340" s="141"/>
      <c r="EL340" s="141"/>
      <c r="EM340" s="141"/>
      <c r="EN340" s="141"/>
      <c r="EO340" s="141"/>
      <c r="EP340" s="141"/>
      <c r="EQ340" s="141"/>
      <c r="ER340" s="141"/>
      <c r="ES340" s="141"/>
      <c r="ET340" s="141"/>
      <c r="EU340" s="141"/>
      <c r="EV340" s="141"/>
      <c r="EW340" s="141"/>
      <c r="EX340" s="141"/>
      <c r="EY340" s="141"/>
      <c r="EZ340" s="141"/>
      <c r="FA340" s="141"/>
      <c r="FB340" s="141"/>
      <c r="FC340" s="141"/>
      <c r="FD340" s="141"/>
      <c r="FE340" s="141"/>
      <c r="FF340" s="141"/>
      <c r="FG340" s="141"/>
      <c r="FH340" s="141"/>
      <c r="FI340" s="141"/>
      <c r="FJ340" s="141"/>
      <c r="FK340" s="141"/>
      <c r="FL340" s="141"/>
      <c r="FM340" s="141"/>
      <c r="FN340" s="141"/>
      <c r="FO340" s="141"/>
      <c r="FP340" s="141"/>
      <c r="FQ340" s="141"/>
      <c r="FR340" s="141"/>
      <c r="FS340" s="141"/>
      <c r="FT340" s="141"/>
      <c r="FU340" s="141"/>
      <c r="FV340" s="141"/>
      <c r="FW340" s="141"/>
      <c r="FX340" s="141"/>
      <c r="FY340" s="141"/>
      <c r="FZ340" s="141"/>
      <c r="GA340" s="141"/>
      <c r="GB340" s="141"/>
      <c r="GC340" s="141"/>
      <c r="GD340" s="141"/>
      <c r="GE340" s="141"/>
      <c r="GF340" s="141"/>
      <c r="GG340" s="141"/>
      <c r="GH340" s="141"/>
      <c r="GI340" s="141"/>
      <c r="GJ340" s="141"/>
      <c r="GK340" s="141"/>
      <c r="GL340" s="141"/>
      <c r="GM340" s="141"/>
      <c r="GN340" s="141"/>
      <c r="GO340" s="141"/>
      <c r="GP340" s="141"/>
      <c r="GQ340" s="141"/>
      <c r="GR340" s="141"/>
      <c r="GS340" s="141"/>
      <c r="GT340" s="141"/>
      <c r="GU340" s="141"/>
      <c r="GV340" s="141"/>
      <c r="GW340" s="141"/>
      <c r="GX340" s="141"/>
      <c r="GY340" s="141"/>
      <c r="GZ340" s="141"/>
      <c r="HA340" s="141"/>
      <c r="HB340" s="141"/>
      <c r="HC340" s="141"/>
      <c r="HD340" s="141"/>
      <c r="HE340" s="141"/>
      <c r="HF340" s="141"/>
      <c r="HG340" s="141"/>
      <c r="HH340" s="141"/>
      <c r="HI340" s="141"/>
      <c r="HJ340" s="141"/>
      <c r="HK340" s="141"/>
      <c r="HL340" s="141"/>
      <c r="HM340" s="141"/>
      <c r="HN340" s="141"/>
      <c r="HO340" s="141"/>
      <c r="HP340" s="141"/>
      <c r="HQ340" s="141"/>
      <c r="HR340" s="141"/>
      <c r="HS340" s="141"/>
      <c r="HT340" s="141"/>
      <c r="HU340" s="141"/>
      <c r="HV340" s="141"/>
      <c r="HW340" s="141"/>
      <c r="HX340" s="141"/>
      <c r="HY340" s="141"/>
      <c r="HZ340" s="141"/>
      <c r="IA340" s="141"/>
      <c r="IB340" s="141"/>
      <c r="IC340" s="141"/>
      <c r="ID340" s="141"/>
      <c r="IE340" s="141"/>
      <c r="IF340" s="141"/>
      <c r="IG340" s="141"/>
      <c r="IH340" s="141"/>
      <c r="II340" s="141"/>
      <c r="IJ340" s="141"/>
      <c r="IK340" s="141"/>
      <c r="IL340" s="141"/>
      <c r="IM340" s="141"/>
      <c r="IN340" s="141"/>
      <c r="IO340" s="141"/>
      <c r="IP340" s="141"/>
      <c r="IQ340" s="141"/>
      <c r="IR340" s="141"/>
      <c r="IS340" s="141"/>
      <c r="IT340" s="141"/>
      <c r="IU340" s="141"/>
      <c r="IV340" s="141"/>
      <c r="IW340" s="141"/>
    </row>
    <row r="341" customFormat="false" ht="12.75" hidden="false" customHeight="false" outlineLevel="0" collapsed="false">
      <c r="A341" s="141"/>
      <c r="B341" s="155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1"/>
      <c r="BY341" s="141"/>
      <c r="BZ341" s="141"/>
      <c r="CA341" s="141"/>
      <c r="CB341" s="141"/>
      <c r="CC341" s="141"/>
      <c r="CD341" s="141"/>
      <c r="CE341" s="141"/>
      <c r="CF341" s="141"/>
      <c r="CG341" s="141"/>
      <c r="CH341" s="141"/>
      <c r="CI341" s="141"/>
      <c r="CJ341" s="141"/>
      <c r="CK341" s="141"/>
      <c r="CL341" s="141"/>
      <c r="CM341" s="141"/>
      <c r="CN341" s="141"/>
      <c r="CO341" s="141"/>
      <c r="CP341" s="141"/>
      <c r="CQ341" s="141"/>
      <c r="CR341" s="141"/>
      <c r="CS341" s="141"/>
      <c r="CT341" s="141"/>
      <c r="CU341" s="141"/>
      <c r="CV341" s="141"/>
      <c r="CW341" s="141"/>
      <c r="CX341" s="141"/>
      <c r="CY341" s="141"/>
      <c r="CZ341" s="141"/>
      <c r="DA341" s="141"/>
      <c r="DB341" s="141"/>
      <c r="DC341" s="141"/>
      <c r="DD341" s="141"/>
      <c r="DE341" s="141"/>
      <c r="DF341" s="141"/>
      <c r="DG341" s="141"/>
      <c r="DH341" s="141"/>
      <c r="DI341" s="141"/>
      <c r="DJ341" s="141"/>
      <c r="DK341" s="141"/>
      <c r="DL341" s="141"/>
      <c r="DM341" s="141"/>
      <c r="DN341" s="141"/>
      <c r="DO341" s="141"/>
      <c r="DP341" s="141"/>
      <c r="DQ341" s="141"/>
      <c r="DR341" s="141"/>
      <c r="DS341" s="141"/>
      <c r="DT341" s="141"/>
      <c r="DU341" s="141"/>
      <c r="DV341" s="141"/>
      <c r="DW341" s="141"/>
      <c r="DX341" s="141"/>
      <c r="DY341" s="141"/>
      <c r="DZ341" s="141"/>
      <c r="EA341" s="141"/>
      <c r="EB341" s="141"/>
      <c r="EC341" s="141"/>
      <c r="ED341" s="141"/>
      <c r="EE341" s="141"/>
      <c r="EF341" s="141"/>
      <c r="EG341" s="141"/>
      <c r="EH341" s="141"/>
      <c r="EI341" s="141"/>
      <c r="EJ341" s="141"/>
      <c r="EK341" s="141"/>
      <c r="EL341" s="141"/>
      <c r="EM341" s="141"/>
      <c r="EN341" s="141"/>
      <c r="EO341" s="141"/>
      <c r="EP341" s="141"/>
      <c r="EQ341" s="141"/>
      <c r="ER341" s="141"/>
      <c r="ES341" s="141"/>
      <c r="ET341" s="141"/>
      <c r="EU341" s="141"/>
      <c r="EV341" s="141"/>
      <c r="EW341" s="141"/>
      <c r="EX341" s="141"/>
      <c r="EY341" s="141"/>
      <c r="EZ341" s="141"/>
      <c r="FA341" s="141"/>
      <c r="FB341" s="141"/>
      <c r="FC341" s="141"/>
      <c r="FD341" s="141"/>
      <c r="FE341" s="141"/>
      <c r="FF341" s="141"/>
      <c r="FG341" s="141"/>
      <c r="FH341" s="141"/>
      <c r="FI341" s="141"/>
      <c r="FJ341" s="141"/>
      <c r="FK341" s="141"/>
      <c r="FL341" s="141"/>
      <c r="FM341" s="141"/>
      <c r="FN341" s="141"/>
      <c r="FO341" s="141"/>
      <c r="FP341" s="141"/>
      <c r="FQ341" s="141"/>
      <c r="FR341" s="141"/>
      <c r="FS341" s="141"/>
      <c r="FT341" s="141"/>
      <c r="FU341" s="141"/>
      <c r="FV341" s="141"/>
      <c r="FW341" s="141"/>
      <c r="FX341" s="141"/>
      <c r="FY341" s="141"/>
      <c r="FZ341" s="141"/>
      <c r="GA341" s="141"/>
      <c r="GB341" s="141"/>
      <c r="GC341" s="141"/>
      <c r="GD341" s="141"/>
      <c r="GE341" s="141"/>
      <c r="GF341" s="141"/>
      <c r="GG341" s="141"/>
      <c r="GH341" s="141"/>
      <c r="GI341" s="141"/>
      <c r="GJ341" s="141"/>
      <c r="GK341" s="141"/>
      <c r="GL341" s="141"/>
      <c r="GM341" s="141"/>
      <c r="GN341" s="141"/>
      <c r="GO341" s="141"/>
      <c r="GP341" s="141"/>
      <c r="GQ341" s="141"/>
      <c r="GR341" s="141"/>
      <c r="GS341" s="141"/>
      <c r="GT341" s="141"/>
      <c r="GU341" s="141"/>
      <c r="GV341" s="141"/>
      <c r="GW341" s="141"/>
      <c r="GX341" s="141"/>
      <c r="GY341" s="141"/>
      <c r="GZ341" s="141"/>
      <c r="HA341" s="141"/>
      <c r="HB341" s="141"/>
      <c r="HC341" s="141"/>
      <c r="HD341" s="141"/>
      <c r="HE341" s="141"/>
      <c r="HF341" s="141"/>
      <c r="HG341" s="141"/>
      <c r="HH341" s="141"/>
      <c r="HI341" s="141"/>
      <c r="HJ341" s="141"/>
      <c r="HK341" s="141"/>
      <c r="HL341" s="141"/>
      <c r="HM341" s="141"/>
      <c r="HN341" s="141"/>
      <c r="HO341" s="141"/>
      <c r="HP341" s="141"/>
      <c r="HQ341" s="141"/>
      <c r="HR341" s="141"/>
      <c r="HS341" s="141"/>
      <c r="HT341" s="141"/>
      <c r="HU341" s="141"/>
      <c r="HV341" s="141"/>
      <c r="HW341" s="141"/>
      <c r="HX341" s="141"/>
      <c r="HY341" s="141"/>
      <c r="HZ341" s="141"/>
      <c r="IA341" s="141"/>
      <c r="IB341" s="141"/>
      <c r="IC341" s="141"/>
      <c r="ID341" s="141"/>
      <c r="IE341" s="141"/>
      <c r="IF341" s="141"/>
      <c r="IG341" s="141"/>
      <c r="IH341" s="141"/>
      <c r="II341" s="141"/>
      <c r="IJ341" s="141"/>
      <c r="IK341" s="141"/>
      <c r="IL341" s="141"/>
      <c r="IM341" s="141"/>
      <c r="IN341" s="141"/>
      <c r="IO341" s="141"/>
      <c r="IP341" s="141"/>
      <c r="IQ341" s="141"/>
      <c r="IR341" s="141"/>
      <c r="IS341" s="141"/>
      <c r="IT341" s="141"/>
      <c r="IU341" s="141"/>
      <c r="IV341" s="141"/>
      <c r="IW341" s="141"/>
    </row>
    <row r="342" customFormat="false" ht="12.75" hidden="false" customHeight="false" outlineLevel="0" collapsed="false">
      <c r="A342" s="141"/>
      <c r="B342" s="155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1"/>
      <c r="BY342" s="141"/>
      <c r="BZ342" s="141"/>
      <c r="CA342" s="141"/>
      <c r="CB342" s="141"/>
      <c r="CC342" s="141"/>
      <c r="CD342" s="141"/>
      <c r="CE342" s="141"/>
      <c r="CF342" s="141"/>
      <c r="CG342" s="141"/>
      <c r="CH342" s="141"/>
      <c r="CI342" s="141"/>
      <c r="CJ342" s="141"/>
      <c r="CK342" s="141"/>
      <c r="CL342" s="141"/>
      <c r="CM342" s="141"/>
      <c r="CN342" s="141"/>
      <c r="CO342" s="141"/>
      <c r="CP342" s="141"/>
      <c r="CQ342" s="141"/>
      <c r="CR342" s="141"/>
      <c r="CS342" s="141"/>
      <c r="CT342" s="141"/>
      <c r="CU342" s="141"/>
      <c r="CV342" s="141"/>
      <c r="CW342" s="141"/>
      <c r="CX342" s="141"/>
      <c r="CY342" s="141"/>
      <c r="CZ342" s="141"/>
      <c r="DA342" s="141"/>
      <c r="DB342" s="141"/>
      <c r="DC342" s="141"/>
      <c r="DD342" s="141"/>
      <c r="DE342" s="141"/>
      <c r="DF342" s="141"/>
      <c r="DG342" s="141"/>
      <c r="DH342" s="141"/>
      <c r="DI342" s="141"/>
      <c r="DJ342" s="141"/>
      <c r="DK342" s="141"/>
      <c r="DL342" s="141"/>
      <c r="DM342" s="141"/>
      <c r="DN342" s="141"/>
      <c r="DO342" s="141"/>
      <c r="DP342" s="141"/>
      <c r="DQ342" s="141"/>
      <c r="DR342" s="141"/>
      <c r="DS342" s="141"/>
      <c r="DT342" s="141"/>
      <c r="DU342" s="141"/>
      <c r="DV342" s="141"/>
      <c r="DW342" s="141"/>
      <c r="DX342" s="141"/>
      <c r="DY342" s="141"/>
      <c r="DZ342" s="141"/>
      <c r="EA342" s="141"/>
      <c r="EB342" s="141"/>
      <c r="EC342" s="141"/>
      <c r="ED342" s="141"/>
      <c r="EE342" s="141"/>
      <c r="EF342" s="141"/>
      <c r="EG342" s="141"/>
      <c r="EH342" s="141"/>
      <c r="EI342" s="141"/>
      <c r="EJ342" s="141"/>
      <c r="EK342" s="141"/>
      <c r="EL342" s="141"/>
      <c r="EM342" s="141"/>
      <c r="EN342" s="141"/>
      <c r="EO342" s="141"/>
      <c r="EP342" s="141"/>
      <c r="EQ342" s="141"/>
      <c r="ER342" s="141"/>
      <c r="ES342" s="141"/>
      <c r="ET342" s="141"/>
      <c r="EU342" s="141"/>
      <c r="EV342" s="141"/>
      <c r="EW342" s="141"/>
      <c r="EX342" s="141"/>
      <c r="EY342" s="141"/>
      <c r="EZ342" s="141"/>
      <c r="FA342" s="141"/>
      <c r="FB342" s="141"/>
      <c r="FC342" s="141"/>
      <c r="FD342" s="141"/>
      <c r="FE342" s="141"/>
      <c r="FF342" s="141"/>
      <c r="FG342" s="141"/>
      <c r="FH342" s="141"/>
      <c r="FI342" s="141"/>
      <c r="FJ342" s="141"/>
      <c r="FK342" s="141"/>
      <c r="FL342" s="141"/>
      <c r="FM342" s="141"/>
      <c r="FN342" s="141"/>
      <c r="FO342" s="141"/>
      <c r="FP342" s="141"/>
      <c r="FQ342" s="141"/>
      <c r="FR342" s="141"/>
      <c r="FS342" s="141"/>
      <c r="FT342" s="141"/>
      <c r="FU342" s="141"/>
      <c r="FV342" s="141"/>
      <c r="FW342" s="141"/>
      <c r="FX342" s="141"/>
      <c r="FY342" s="141"/>
      <c r="FZ342" s="141"/>
      <c r="GA342" s="141"/>
      <c r="GB342" s="141"/>
      <c r="GC342" s="141"/>
      <c r="GD342" s="141"/>
      <c r="GE342" s="141"/>
      <c r="GF342" s="141"/>
      <c r="GG342" s="141"/>
      <c r="GH342" s="141"/>
      <c r="GI342" s="141"/>
      <c r="GJ342" s="141"/>
      <c r="GK342" s="141"/>
      <c r="GL342" s="141"/>
      <c r="GM342" s="141"/>
      <c r="GN342" s="141"/>
      <c r="GO342" s="141"/>
      <c r="GP342" s="141"/>
      <c r="GQ342" s="141"/>
      <c r="GR342" s="141"/>
      <c r="GS342" s="141"/>
      <c r="GT342" s="141"/>
      <c r="GU342" s="141"/>
      <c r="GV342" s="141"/>
      <c r="GW342" s="141"/>
      <c r="GX342" s="141"/>
      <c r="GY342" s="141"/>
      <c r="GZ342" s="141"/>
      <c r="HA342" s="141"/>
      <c r="HB342" s="141"/>
      <c r="HC342" s="141"/>
      <c r="HD342" s="141"/>
      <c r="HE342" s="141"/>
      <c r="HF342" s="141"/>
      <c r="HG342" s="141"/>
      <c r="HH342" s="141"/>
      <c r="HI342" s="141"/>
      <c r="HJ342" s="141"/>
      <c r="HK342" s="141"/>
      <c r="HL342" s="141"/>
      <c r="HM342" s="141"/>
      <c r="HN342" s="141"/>
      <c r="HO342" s="141"/>
      <c r="HP342" s="141"/>
      <c r="HQ342" s="141"/>
      <c r="HR342" s="141"/>
      <c r="HS342" s="141"/>
      <c r="HT342" s="141"/>
      <c r="HU342" s="141"/>
      <c r="HV342" s="141"/>
      <c r="HW342" s="141"/>
      <c r="HX342" s="141"/>
      <c r="HY342" s="141"/>
      <c r="HZ342" s="141"/>
      <c r="IA342" s="141"/>
      <c r="IB342" s="141"/>
      <c r="IC342" s="141"/>
      <c r="ID342" s="141"/>
      <c r="IE342" s="141"/>
      <c r="IF342" s="141"/>
      <c r="IG342" s="141"/>
      <c r="IH342" s="141"/>
      <c r="II342" s="141"/>
      <c r="IJ342" s="141"/>
      <c r="IK342" s="141"/>
      <c r="IL342" s="141"/>
      <c r="IM342" s="141"/>
      <c r="IN342" s="141"/>
      <c r="IO342" s="141"/>
      <c r="IP342" s="141"/>
      <c r="IQ342" s="141"/>
      <c r="IR342" s="141"/>
      <c r="IS342" s="141"/>
      <c r="IT342" s="141"/>
      <c r="IU342" s="141"/>
      <c r="IV342" s="141"/>
      <c r="IW342" s="141"/>
    </row>
    <row r="343" customFormat="false" ht="12.75" hidden="false" customHeight="false" outlineLevel="0" collapsed="false">
      <c r="A343" s="141"/>
      <c r="B343" s="155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1"/>
      <c r="BY343" s="141"/>
      <c r="BZ343" s="141"/>
      <c r="CA343" s="141"/>
      <c r="CB343" s="141"/>
      <c r="CC343" s="141"/>
      <c r="CD343" s="141"/>
      <c r="CE343" s="141"/>
      <c r="CF343" s="141"/>
      <c r="CG343" s="141"/>
      <c r="CH343" s="141"/>
      <c r="CI343" s="141"/>
      <c r="CJ343" s="141"/>
      <c r="CK343" s="141"/>
      <c r="CL343" s="141"/>
      <c r="CM343" s="141"/>
      <c r="CN343" s="141"/>
      <c r="CO343" s="141"/>
      <c r="CP343" s="141"/>
      <c r="CQ343" s="141"/>
      <c r="CR343" s="141"/>
      <c r="CS343" s="141"/>
      <c r="CT343" s="141"/>
      <c r="CU343" s="141"/>
      <c r="CV343" s="141"/>
      <c r="CW343" s="141"/>
      <c r="CX343" s="141"/>
      <c r="CY343" s="141"/>
      <c r="CZ343" s="141"/>
      <c r="DA343" s="141"/>
      <c r="DB343" s="141"/>
      <c r="DC343" s="141"/>
      <c r="DD343" s="141"/>
      <c r="DE343" s="141"/>
      <c r="DF343" s="141"/>
      <c r="DG343" s="141"/>
      <c r="DH343" s="141"/>
      <c r="DI343" s="141"/>
      <c r="DJ343" s="141"/>
      <c r="DK343" s="141"/>
      <c r="DL343" s="141"/>
      <c r="DM343" s="141"/>
      <c r="DN343" s="141"/>
      <c r="DO343" s="141"/>
      <c r="DP343" s="141"/>
      <c r="DQ343" s="141"/>
      <c r="DR343" s="141"/>
      <c r="DS343" s="141"/>
      <c r="DT343" s="141"/>
      <c r="DU343" s="141"/>
      <c r="DV343" s="141"/>
      <c r="DW343" s="141"/>
      <c r="DX343" s="141"/>
      <c r="DY343" s="141"/>
      <c r="DZ343" s="141"/>
      <c r="EA343" s="141"/>
      <c r="EB343" s="141"/>
      <c r="EC343" s="141"/>
      <c r="ED343" s="141"/>
      <c r="EE343" s="141"/>
      <c r="EF343" s="141"/>
      <c r="EG343" s="141"/>
      <c r="EH343" s="141"/>
      <c r="EI343" s="141"/>
      <c r="EJ343" s="141"/>
      <c r="EK343" s="141"/>
      <c r="EL343" s="141"/>
      <c r="EM343" s="141"/>
      <c r="EN343" s="141"/>
      <c r="EO343" s="141"/>
      <c r="EP343" s="141"/>
      <c r="EQ343" s="141"/>
      <c r="ER343" s="141"/>
      <c r="ES343" s="141"/>
      <c r="ET343" s="141"/>
      <c r="EU343" s="141"/>
      <c r="EV343" s="141"/>
      <c r="EW343" s="141"/>
      <c r="EX343" s="141"/>
      <c r="EY343" s="141"/>
      <c r="EZ343" s="141"/>
      <c r="FA343" s="141"/>
      <c r="FB343" s="141"/>
      <c r="FC343" s="141"/>
      <c r="FD343" s="141"/>
      <c r="FE343" s="141"/>
      <c r="FF343" s="141"/>
      <c r="FG343" s="141"/>
      <c r="FH343" s="141"/>
      <c r="FI343" s="141"/>
      <c r="FJ343" s="141"/>
      <c r="FK343" s="141"/>
      <c r="FL343" s="141"/>
      <c r="FM343" s="141"/>
      <c r="FN343" s="141"/>
      <c r="FO343" s="141"/>
      <c r="FP343" s="141"/>
      <c r="FQ343" s="141"/>
      <c r="FR343" s="141"/>
      <c r="FS343" s="141"/>
      <c r="FT343" s="141"/>
      <c r="FU343" s="141"/>
      <c r="FV343" s="141"/>
      <c r="FW343" s="141"/>
      <c r="FX343" s="141"/>
      <c r="FY343" s="141"/>
      <c r="FZ343" s="141"/>
      <c r="GA343" s="141"/>
      <c r="GB343" s="141"/>
      <c r="GC343" s="141"/>
      <c r="GD343" s="141"/>
      <c r="GE343" s="141"/>
      <c r="GF343" s="141"/>
      <c r="GG343" s="141"/>
      <c r="GH343" s="141"/>
      <c r="GI343" s="141"/>
      <c r="GJ343" s="141"/>
      <c r="GK343" s="141"/>
      <c r="GL343" s="141"/>
      <c r="GM343" s="141"/>
      <c r="GN343" s="141"/>
      <c r="GO343" s="141"/>
      <c r="GP343" s="141"/>
      <c r="GQ343" s="141"/>
      <c r="GR343" s="141"/>
      <c r="GS343" s="141"/>
      <c r="GT343" s="141"/>
      <c r="GU343" s="141"/>
      <c r="GV343" s="141"/>
      <c r="GW343" s="141"/>
      <c r="GX343" s="141"/>
      <c r="GY343" s="141"/>
      <c r="GZ343" s="141"/>
      <c r="HA343" s="141"/>
      <c r="HB343" s="141"/>
      <c r="HC343" s="141"/>
      <c r="HD343" s="141"/>
      <c r="HE343" s="141"/>
      <c r="HF343" s="141"/>
      <c r="HG343" s="141"/>
      <c r="HH343" s="141"/>
      <c r="HI343" s="141"/>
      <c r="HJ343" s="141"/>
      <c r="HK343" s="141"/>
      <c r="HL343" s="141"/>
      <c r="HM343" s="141"/>
      <c r="HN343" s="141"/>
      <c r="HO343" s="141"/>
      <c r="HP343" s="141"/>
      <c r="HQ343" s="141"/>
      <c r="HR343" s="141"/>
      <c r="HS343" s="141"/>
      <c r="HT343" s="141"/>
      <c r="HU343" s="141"/>
      <c r="HV343" s="141"/>
      <c r="HW343" s="141"/>
      <c r="HX343" s="141"/>
      <c r="HY343" s="141"/>
      <c r="HZ343" s="141"/>
      <c r="IA343" s="141"/>
      <c r="IB343" s="141"/>
      <c r="IC343" s="141"/>
      <c r="ID343" s="141"/>
      <c r="IE343" s="141"/>
      <c r="IF343" s="141"/>
      <c r="IG343" s="141"/>
      <c r="IH343" s="141"/>
      <c r="II343" s="141"/>
      <c r="IJ343" s="141"/>
      <c r="IK343" s="141"/>
      <c r="IL343" s="141"/>
      <c r="IM343" s="141"/>
      <c r="IN343" s="141"/>
      <c r="IO343" s="141"/>
      <c r="IP343" s="141"/>
      <c r="IQ343" s="141"/>
      <c r="IR343" s="141"/>
      <c r="IS343" s="141"/>
      <c r="IT343" s="141"/>
      <c r="IU343" s="141"/>
      <c r="IV343" s="141"/>
      <c r="IW343" s="141"/>
    </row>
    <row r="344" customFormat="false" ht="12.75" hidden="false" customHeight="false" outlineLevel="0" collapsed="false">
      <c r="A344" s="141"/>
      <c r="B344" s="155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1"/>
      <c r="BY344" s="141"/>
      <c r="BZ344" s="141"/>
      <c r="CA344" s="141"/>
      <c r="CB344" s="141"/>
      <c r="CC344" s="141"/>
      <c r="CD344" s="141"/>
      <c r="CE344" s="141"/>
      <c r="CF344" s="141"/>
      <c r="CG344" s="141"/>
      <c r="CH344" s="141"/>
      <c r="CI344" s="141"/>
      <c r="CJ344" s="141"/>
      <c r="CK344" s="141"/>
      <c r="CL344" s="141"/>
      <c r="CM344" s="141"/>
      <c r="CN344" s="141"/>
      <c r="CO344" s="141"/>
      <c r="CP344" s="141"/>
      <c r="CQ344" s="141"/>
      <c r="CR344" s="141"/>
      <c r="CS344" s="141"/>
      <c r="CT344" s="141"/>
      <c r="CU344" s="141"/>
      <c r="CV344" s="141"/>
      <c r="CW344" s="141"/>
      <c r="CX344" s="141"/>
      <c r="CY344" s="141"/>
      <c r="CZ344" s="141"/>
      <c r="DA344" s="141"/>
      <c r="DB344" s="141"/>
      <c r="DC344" s="141"/>
      <c r="DD344" s="141"/>
      <c r="DE344" s="141"/>
      <c r="DF344" s="141"/>
      <c r="DG344" s="141"/>
      <c r="DH344" s="141"/>
      <c r="DI344" s="141"/>
      <c r="DJ344" s="141"/>
      <c r="DK344" s="141"/>
      <c r="DL344" s="141"/>
      <c r="DM344" s="141"/>
      <c r="DN344" s="141"/>
      <c r="DO344" s="141"/>
      <c r="DP344" s="141"/>
      <c r="DQ344" s="141"/>
      <c r="DR344" s="141"/>
      <c r="DS344" s="141"/>
      <c r="DT344" s="141"/>
      <c r="DU344" s="141"/>
      <c r="DV344" s="141"/>
      <c r="DW344" s="141"/>
      <c r="DX344" s="141"/>
      <c r="DY344" s="141"/>
      <c r="DZ344" s="141"/>
      <c r="EA344" s="141"/>
      <c r="EB344" s="141"/>
      <c r="EC344" s="141"/>
      <c r="ED344" s="141"/>
      <c r="EE344" s="141"/>
      <c r="EF344" s="141"/>
      <c r="EG344" s="141"/>
      <c r="EH344" s="141"/>
      <c r="EI344" s="141"/>
      <c r="EJ344" s="141"/>
      <c r="EK344" s="141"/>
      <c r="EL344" s="141"/>
      <c r="EM344" s="141"/>
      <c r="EN344" s="141"/>
      <c r="EO344" s="141"/>
      <c r="EP344" s="141"/>
      <c r="EQ344" s="141"/>
      <c r="ER344" s="141"/>
      <c r="ES344" s="141"/>
      <c r="ET344" s="141"/>
      <c r="EU344" s="141"/>
      <c r="EV344" s="141"/>
      <c r="EW344" s="141"/>
      <c r="EX344" s="141"/>
      <c r="EY344" s="141"/>
      <c r="EZ344" s="141"/>
      <c r="FA344" s="141"/>
      <c r="FB344" s="141"/>
      <c r="FC344" s="141"/>
      <c r="FD344" s="141"/>
      <c r="FE344" s="141"/>
      <c r="FF344" s="141"/>
      <c r="FG344" s="141"/>
      <c r="FH344" s="141"/>
      <c r="FI344" s="141"/>
      <c r="FJ344" s="141"/>
      <c r="FK344" s="141"/>
      <c r="FL344" s="141"/>
      <c r="FM344" s="141"/>
      <c r="FN344" s="141"/>
      <c r="FO344" s="141"/>
      <c r="FP344" s="141"/>
      <c r="FQ344" s="141"/>
      <c r="FR344" s="141"/>
      <c r="FS344" s="141"/>
      <c r="FT344" s="141"/>
      <c r="FU344" s="141"/>
      <c r="FV344" s="141"/>
      <c r="FW344" s="141"/>
      <c r="FX344" s="141"/>
      <c r="FY344" s="141"/>
      <c r="FZ344" s="141"/>
      <c r="GA344" s="141"/>
      <c r="GB344" s="141"/>
      <c r="GC344" s="141"/>
      <c r="GD344" s="141"/>
      <c r="GE344" s="141"/>
      <c r="GF344" s="141"/>
      <c r="GG344" s="141"/>
      <c r="GH344" s="141"/>
      <c r="GI344" s="141"/>
      <c r="GJ344" s="141"/>
      <c r="GK344" s="141"/>
      <c r="GL344" s="141"/>
      <c r="GM344" s="141"/>
      <c r="GN344" s="141"/>
      <c r="GO344" s="141"/>
      <c r="GP344" s="141"/>
      <c r="GQ344" s="141"/>
      <c r="GR344" s="141"/>
      <c r="GS344" s="141"/>
      <c r="GT344" s="141"/>
      <c r="GU344" s="141"/>
      <c r="GV344" s="141"/>
      <c r="GW344" s="141"/>
      <c r="GX344" s="141"/>
      <c r="GY344" s="141"/>
      <c r="GZ344" s="141"/>
      <c r="HA344" s="141"/>
      <c r="HB344" s="141"/>
      <c r="HC344" s="141"/>
      <c r="HD344" s="141"/>
      <c r="HE344" s="141"/>
      <c r="HF344" s="141"/>
      <c r="HG344" s="141"/>
      <c r="HH344" s="141"/>
      <c r="HI344" s="141"/>
      <c r="HJ344" s="141"/>
      <c r="HK344" s="141"/>
      <c r="HL344" s="141"/>
      <c r="HM344" s="141"/>
      <c r="HN344" s="141"/>
      <c r="HO344" s="141"/>
      <c r="HP344" s="141"/>
      <c r="HQ344" s="141"/>
      <c r="HR344" s="141"/>
      <c r="HS344" s="141"/>
      <c r="HT344" s="141"/>
      <c r="HU344" s="141"/>
      <c r="HV344" s="141"/>
      <c r="HW344" s="141"/>
      <c r="HX344" s="141"/>
      <c r="HY344" s="141"/>
      <c r="HZ344" s="141"/>
      <c r="IA344" s="141"/>
      <c r="IB344" s="141"/>
      <c r="IC344" s="141"/>
      <c r="ID344" s="141"/>
      <c r="IE344" s="141"/>
      <c r="IF344" s="141"/>
      <c r="IG344" s="141"/>
      <c r="IH344" s="141"/>
      <c r="II344" s="141"/>
      <c r="IJ344" s="141"/>
      <c r="IK344" s="141"/>
      <c r="IL344" s="141"/>
      <c r="IM344" s="141"/>
      <c r="IN344" s="141"/>
      <c r="IO344" s="141"/>
      <c r="IP344" s="141"/>
      <c r="IQ344" s="141"/>
      <c r="IR344" s="141"/>
      <c r="IS344" s="141"/>
      <c r="IT344" s="141"/>
      <c r="IU344" s="141"/>
      <c r="IV344" s="141"/>
      <c r="IW344" s="141"/>
    </row>
    <row r="345" customFormat="false" ht="12.75" hidden="false" customHeight="false" outlineLevel="0" collapsed="false">
      <c r="A345" s="141"/>
      <c r="B345" s="155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1"/>
      <c r="BY345" s="141"/>
      <c r="BZ345" s="141"/>
      <c r="CA345" s="141"/>
      <c r="CB345" s="141"/>
      <c r="CC345" s="141"/>
      <c r="CD345" s="141"/>
      <c r="CE345" s="141"/>
      <c r="CF345" s="141"/>
      <c r="CG345" s="141"/>
      <c r="CH345" s="141"/>
      <c r="CI345" s="141"/>
      <c r="CJ345" s="141"/>
      <c r="CK345" s="141"/>
      <c r="CL345" s="141"/>
      <c r="CM345" s="141"/>
      <c r="CN345" s="141"/>
      <c r="CO345" s="141"/>
      <c r="CP345" s="141"/>
      <c r="CQ345" s="141"/>
      <c r="CR345" s="141"/>
      <c r="CS345" s="141"/>
      <c r="CT345" s="141"/>
      <c r="CU345" s="141"/>
      <c r="CV345" s="141"/>
      <c r="CW345" s="141"/>
      <c r="CX345" s="141"/>
      <c r="CY345" s="141"/>
      <c r="CZ345" s="141"/>
      <c r="DA345" s="141"/>
      <c r="DB345" s="141"/>
      <c r="DC345" s="141"/>
      <c r="DD345" s="141"/>
      <c r="DE345" s="141"/>
      <c r="DF345" s="141"/>
      <c r="DG345" s="141"/>
      <c r="DH345" s="141"/>
      <c r="DI345" s="141"/>
      <c r="DJ345" s="141"/>
      <c r="DK345" s="141"/>
      <c r="DL345" s="141"/>
      <c r="DM345" s="141"/>
      <c r="DN345" s="141"/>
      <c r="DO345" s="141"/>
      <c r="DP345" s="141"/>
      <c r="DQ345" s="141"/>
      <c r="DR345" s="141"/>
      <c r="DS345" s="141"/>
      <c r="DT345" s="141"/>
      <c r="DU345" s="141"/>
      <c r="DV345" s="141"/>
      <c r="DW345" s="141"/>
      <c r="DX345" s="141"/>
      <c r="DY345" s="141"/>
      <c r="DZ345" s="141"/>
      <c r="EA345" s="141"/>
      <c r="EB345" s="141"/>
      <c r="EC345" s="141"/>
      <c r="ED345" s="141"/>
      <c r="EE345" s="141"/>
      <c r="EF345" s="141"/>
      <c r="EG345" s="141"/>
      <c r="EH345" s="141"/>
      <c r="EI345" s="141"/>
      <c r="EJ345" s="141"/>
      <c r="EK345" s="141"/>
      <c r="EL345" s="141"/>
      <c r="EM345" s="141"/>
      <c r="EN345" s="141"/>
      <c r="EO345" s="141"/>
      <c r="EP345" s="141"/>
      <c r="EQ345" s="141"/>
      <c r="ER345" s="141"/>
      <c r="ES345" s="141"/>
      <c r="ET345" s="141"/>
      <c r="EU345" s="141"/>
      <c r="EV345" s="141"/>
      <c r="EW345" s="141"/>
      <c r="EX345" s="141"/>
      <c r="EY345" s="141"/>
      <c r="EZ345" s="141"/>
      <c r="FA345" s="141"/>
      <c r="FB345" s="141"/>
      <c r="FC345" s="141"/>
      <c r="FD345" s="141"/>
      <c r="FE345" s="141"/>
      <c r="FF345" s="141"/>
      <c r="FG345" s="141"/>
      <c r="FH345" s="141"/>
      <c r="FI345" s="141"/>
      <c r="FJ345" s="141"/>
      <c r="FK345" s="141"/>
      <c r="FL345" s="141"/>
      <c r="FM345" s="141"/>
      <c r="FN345" s="141"/>
      <c r="FO345" s="141"/>
      <c r="FP345" s="141"/>
      <c r="FQ345" s="141"/>
      <c r="FR345" s="141"/>
      <c r="FS345" s="141"/>
      <c r="FT345" s="141"/>
      <c r="FU345" s="141"/>
      <c r="FV345" s="141"/>
      <c r="FW345" s="141"/>
      <c r="FX345" s="141"/>
      <c r="FY345" s="141"/>
      <c r="FZ345" s="141"/>
      <c r="GA345" s="141"/>
      <c r="GB345" s="141"/>
      <c r="GC345" s="141"/>
      <c r="GD345" s="141"/>
      <c r="GE345" s="141"/>
      <c r="GF345" s="141"/>
      <c r="GG345" s="141"/>
      <c r="GH345" s="141"/>
      <c r="GI345" s="141"/>
      <c r="GJ345" s="141"/>
      <c r="GK345" s="141"/>
      <c r="GL345" s="141"/>
      <c r="GM345" s="141"/>
      <c r="GN345" s="141"/>
      <c r="GO345" s="141"/>
      <c r="GP345" s="141"/>
      <c r="GQ345" s="141"/>
      <c r="GR345" s="141"/>
      <c r="GS345" s="141"/>
      <c r="GT345" s="141"/>
      <c r="GU345" s="141"/>
      <c r="GV345" s="141"/>
      <c r="GW345" s="141"/>
      <c r="GX345" s="141"/>
      <c r="GY345" s="141"/>
      <c r="GZ345" s="141"/>
      <c r="HA345" s="141"/>
      <c r="HB345" s="141"/>
      <c r="HC345" s="141"/>
      <c r="HD345" s="141"/>
      <c r="HE345" s="141"/>
      <c r="HF345" s="141"/>
      <c r="HG345" s="141"/>
      <c r="HH345" s="141"/>
      <c r="HI345" s="141"/>
      <c r="HJ345" s="141"/>
      <c r="HK345" s="141"/>
      <c r="HL345" s="141"/>
      <c r="HM345" s="141"/>
      <c r="HN345" s="141"/>
      <c r="HO345" s="141"/>
      <c r="HP345" s="141"/>
      <c r="HQ345" s="141"/>
      <c r="HR345" s="141"/>
      <c r="HS345" s="141"/>
      <c r="HT345" s="141"/>
      <c r="HU345" s="141"/>
      <c r="HV345" s="141"/>
      <c r="HW345" s="141"/>
      <c r="HX345" s="141"/>
      <c r="HY345" s="141"/>
      <c r="HZ345" s="141"/>
      <c r="IA345" s="141"/>
      <c r="IB345" s="141"/>
      <c r="IC345" s="141"/>
      <c r="ID345" s="141"/>
      <c r="IE345" s="141"/>
      <c r="IF345" s="141"/>
      <c r="IG345" s="141"/>
      <c r="IH345" s="141"/>
      <c r="II345" s="141"/>
      <c r="IJ345" s="141"/>
      <c r="IK345" s="141"/>
      <c r="IL345" s="141"/>
      <c r="IM345" s="141"/>
      <c r="IN345" s="141"/>
      <c r="IO345" s="141"/>
      <c r="IP345" s="141"/>
      <c r="IQ345" s="141"/>
      <c r="IR345" s="141"/>
      <c r="IS345" s="141"/>
      <c r="IT345" s="141"/>
      <c r="IU345" s="141"/>
      <c r="IV345" s="141"/>
      <c r="IW345" s="141"/>
    </row>
    <row r="346" customFormat="false" ht="12.75" hidden="false" customHeight="false" outlineLevel="0" collapsed="false">
      <c r="A346" s="141"/>
      <c r="B346" s="155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1"/>
      <c r="BY346" s="141"/>
      <c r="BZ346" s="141"/>
      <c r="CA346" s="141"/>
      <c r="CB346" s="141"/>
      <c r="CC346" s="141"/>
      <c r="CD346" s="141"/>
      <c r="CE346" s="141"/>
      <c r="CF346" s="141"/>
      <c r="CG346" s="141"/>
      <c r="CH346" s="141"/>
      <c r="CI346" s="141"/>
      <c r="CJ346" s="141"/>
      <c r="CK346" s="141"/>
      <c r="CL346" s="141"/>
      <c r="CM346" s="141"/>
      <c r="CN346" s="141"/>
      <c r="CO346" s="141"/>
      <c r="CP346" s="141"/>
      <c r="CQ346" s="141"/>
      <c r="CR346" s="141"/>
      <c r="CS346" s="141"/>
      <c r="CT346" s="141"/>
      <c r="CU346" s="141"/>
      <c r="CV346" s="141"/>
      <c r="CW346" s="141"/>
      <c r="CX346" s="141"/>
      <c r="CY346" s="141"/>
      <c r="CZ346" s="141"/>
      <c r="DA346" s="141"/>
      <c r="DB346" s="141"/>
      <c r="DC346" s="141"/>
      <c r="DD346" s="141"/>
      <c r="DE346" s="141"/>
      <c r="DF346" s="141"/>
      <c r="DG346" s="141"/>
      <c r="DH346" s="141"/>
      <c r="DI346" s="141"/>
      <c r="DJ346" s="141"/>
      <c r="DK346" s="141"/>
      <c r="DL346" s="141"/>
      <c r="DM346" s="141"/>
      <c r="DN346" s="141"/>
      <c r="DO346" s="141"/>
      <c r="DP346" s="141"/>
      <c r="DQ346" s="141"/>
      <c r="DR346" s="141"/>
      <c r="DS346" s="141"/>
      <c r="DT346" s="141"/>
      <c r="DU346" s="141"/>
      <c r="DV346" s="141"/>
      <c r="DW346" s="141"/>
      <c r="DX346" s="141"/>
      <c r="DY346" s="141"/>
      <c r="DZ346" s="141"/>
      <c r="EA346" s="141"/>
      <c r="EB346" s="141"/>
      <c r="EC346" s="141"/>
      <c r="ED346" s="141"/>
      <c r="EE346" s="141"/>
      <c r="EF346" s="141"/>
      <c r="EG346" s="141"/>
      <c r="EH346" s="141"/>
      <c r="EI346" s="141"/>
      <c r="EJ346" s="141"/>
      <c r="EK346" s="141"/>
      <c r="EL346" s="141"/>
      <c r="EM346" s="141"/>
      <c r="EN346" s="141"/>
      <c r="EO346" s="141"/>
      <c r="EP346" s="141"/>
      <c r="EQ346" s="141"/>
      <c r="ER346" s="141"/>
      <c r="ES346" s="141"/>
      <c r="ET346" s="141"/>
      <c r="EU346" s="141"/>
      <c r="EV346" s="141"/>
      <c r="EW346" s="141"/>
      <c r="EX346" s="141"/>
      <c r="EY346" s="141"/>
      <c r="EZ346" s="141"/>
      <c r="FA346" s="141"/>
      <c r="FB346" s="141"/>
      <c r="FC346" s="141"/>
      <c r="FD346" s="141"/>
      <c r="FE346" s="141"/>
      <c r="FF346" s="141"/>
      <c r="FG346" s="141"/>
      <c r="FH346" s="141"/>
      <c r="FI346" s="141"/>
      <c r="FJ346" s="141"/>
      <c r="FK346" s="141"/>
      <c r="FL346" s="141"/>
      <c r="FM346" s="141"/>
      <c r="FN346" s="141"/>
      <c r="FO346" s="141"/>
      <c r="FP346" s="141"/>
      <c r="FQ346" s="141"/>
      <c r="FR346" s="141"/>
      <c r="FS346" s="141"/>
      <c r="FT346" s="141"/>
      <c r="FU346" s="141"/>
      <c r="FV346" s="141"/>
      <c r="FW346" s="141"/>
      <c r="FX346" s="141"/>
      <c r="FY346" s="141"/>
      <c r="FZ346" s="141"/>
      <c r="GA346" s="141"/>
      <c r="GB346" s="141"/>
      <c r="GC346" s="141"/>
      <c r="GD346" s="141"/>
      <c r="GE346" s="141"/>
      <c r="GF346" s="141"/>
      <c r="GG346" s="141"/>
      <c r="GH346" s="141"/>
      <c r="GI346" s="141"/>
      <c r="GJ346" s="141"/>
      <c r="GK346" s="141"/>
      <c r="GL346" s="141"/>
      <c r="GM346" s="141"/>
      <c r="GN346" s="141"/>
      <c r="GO346" s="141"/>
      <c r="GP346" s="141"/>
      <c r="GQ346" s="141"/>
      <c r="GR346" s="141"/>
      <c r="GS346" s="141"/>
      <c r="GT346" s="141"/>
      <c r="GU346" s="141"/>
      <c r="GV346" s="141"/>
      <c r="GW346" s="141"/>
      <c r="GX346" s="141"/>
      <c r="GY346" s="141"/>
      <c r="GZ346" s="141"/>
      <c r="HA346" s="141"/>
      <c r="HB346" s="141"/>
      <c r="HC346" s="141"/>
      <c r="HD346" s="141"/>
      <c r="HE346" s="141"/>
      <c r="HF346" s="141"/>
      <c r="HG346" s="141"/>
      <c r="HH346" s="141"/>
      <c r="HI346" s="141"/>
      <c r="HJ346" s="141"/>
      <c r="HK346" s="141"/>
      <c r="HL346" s="141"/>
      <c r="HM346" s="141"/>
      <c r="HN346" s="141"/>
      <c r="HO346" s="141"/>
      <c r="HP346" s="141"/>
      <c r="HQ346" s="141"/>
      <c r="HR346" s="141"/>
      <c r="HS346" s="141"/>
      <c r="HT346" s="141"/>
      <c r="HU346" s="141"/>
      <c r="HV346" s="141"/>
      <c r="HW346" s="141"/>
      <c r="HX346" s="141"/>
      <c r="HY346" s="141"/>
      <c r="HZ346" s="141"/>
      <c r="IA346" s="141"/>
      <c r="IB346" s="141"/>
      <c r="IC346" s="141"/>
      <c r="ID346" s="141"/>
      <c r="IE346" s="141"/>
      <c r="IF346" s="141"/>
      <c r="IG346" s="141"/>
      <c r="IH346" s="141"/>
      <c r="II346" s="141"/>
      <c r="IJ346" s="141"/>
      <c r="IK346" s="141"/>
      <c r="IL346" s="141"/>
      <c r="IM346" s="141"/>
      <c r="IN346" s="141"/>
      <c r="IO346" s="141"/>
      <c r="IP346" s="141"/>
      <c r="IQ346" s="141"/>
      <c r="IR346" s="141"/>
      <c r="IS346" s="141"/>
      <c r="IT346" s="141"/>
      <c r="IU346" s="141"/>
      <c r="IV346" s="141"/>
      <c r="IW346" s="141"/>
    </row>
    <row r="347" customFormat="false" ht="12.75" hidden="false" customHeight="false" outlineLevel="0" collapsed="false">
      <c r="A347" s="141"/>
      <c r="B347" s="155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1"/>
      <c r="BY347" s="141"/>
      <c r="BZ347" s="141"/>
      <c r="CA347" s="141"/>
      <c r="CB347" s="141"/>
      <c r="CC347" s="141"/>
      <c r="CD347" s="141"/>
      <c r="CE347" s="141"/>
      <c r="CF347" s="141"/>
      <c r="CG347" s="141"/>
      <c r="CH347" s="141"/>
      <c r="CI347" s="141"/>
      <c r="CJ347" s="141"/>
      <c r="CK347" s="141"/>
      <c r="CL347" s="141"/>
      <c r="CM347" s="141"/>
      <c r="CN347" s="141"/>
      <c r="CO347" s="141"/>
      <c r="CP347" s="141"/>
      <c r="CQ347" s="141"/>
      <c r="CR347" s="141"/>
      <c r="CS347" s="141"/>
      <c r="CT347" s="141"/>
      <c r="CU347" s="141"/>
      <c r="CV347" s="141"/>
      <c r="CW347" s="141"/>
      <c r="CX347" s="141"/>
      <c r="CY347" s="141"/>
      <c r="CZ347" s="141"/>
      <c r="DA347" s="141"/>
      <c r="DB347" s="141"/>
      <c r="DC347" s="141"/>
      <c r="DD347" s="141"/>
      <c r="DE347" s="141"/>
      <c r="DF347" s="141"/>
      <c r="DG347" s="141"/>
      <c r="DH347" s="141"/>
      <c r="DI347" s="141"/>
      <c r="DJ347" s="141"/>
      <c r="DK347" s="141"/>
      <c r="DL347" s="141"/>
      <c r="DM347" s="141"/>
      <c r="DN347" s="141"/>
      <c r="DO347" s="141"/>
      <c r="DP347" s="141"/>
      <c r="DQ347" s="141"/>
      <c r="DR347" s="141"/>
      <c r="DS347" s="141"/>
      <c r="DT347" s="141"/>
      <c r="DU347" s="141"/>
      <c r="DV347" s="141"/>
      <c r="DW347" s="141"/>
      <c r="DX347" s="141"/>
      <c r="DY347" s="141"/>
      <c r="DZ347" s="141"/>
      <c r="EA347" s="141"/>
      <c r="EB347" s="141"/>
      <c r="EC347" s="141"/>
      <c r="ED347" s="141"/>
      <c r="EE347" s="141"/>
      <c r="EF347" s="141"/>
      <c r="EG347" s="141"/>
      <c r="EH347" s="141"/>
      <c r="EI347" s="141"/>
      <c r="EJ347" s="141"/>
      <c r="EK347" s="141"/>
      <c r="EL347" s="141"/>
      <c r="EM347" s="141"/>
      <c r="EN347" s="141"/>
      <c r="EO347" s="141"/>
      <c r="EP347" s="141"/>
      <c r="EQ347" s="141"/>
      <c r="ER347" s="141"/>
      <c r="ES347" s="141"/>
      <c r="ET347" s="141"/>
      <c r="EU347" s="141"/>
      <c r="EV347" s="141"/>
      <c r="EW347" s="141"/>
      <c r="EX347" s="141"/>
      <c r="EY347" s="141"/>
      <c r="EZ347" s="141"/>
      <c r="FA347" s="141"/>
      <c r="FB347" s="141"/>
      <c r="FC347" s="141"/>
      <c r="FD347" s="141"/>
      <c r="FE347" s="141"/>
      <c r="FF347" s="141"/>
      <c r="FG347" s="141"/>
      <c r="FH347" s="141"/>
      <c r="FI347" s="141"/>
      <c r="FJ347" s="141"/>
      <c r="FK347" s="141"/>
      <c r="FL347" s="141"/>
      <c r="FM347" s="141"/>
      <c r="FN347" s="141"/>
      <c r="FO347" s="141"/>
      <c r="FP347" s="141"/>
      <c r="FQ347" s="141"/>
      <c r="FR347" s="141"/>
      <c r="FS347" s="141"/>
      <c r="FT347" s="141"/>
      <c r="FU347" s="141"/>
      <c r="FV347" s="141"/>
      <c r="FW347" s="141"/>
      <c r="FX347" s="141"/>
      <c r="FY347" s="141"/>
      <c r="FZ347" s="141"/>
      <c r="GA347" s="141"/>
      <c r="GB347" s="141"/>
      <c r="GC347" s="141"/>
      <c r="GD347" s="141"/>
      <c r="GE347" s="141"/>
      <c r="GF347" s="141"/>
      <c r="GG347" s="141"/>
      <c r="GH347" s="141"/>
      <c r="GI347" s="141"/>
      <c r="GJ347" s="141"/>
      <c r="GK347" s="141"/>
      <c r="GL347" s="141"/>
      <c r="GM347" s="141"/>
      <c r="GN347" s="141"/>
      <c r="GO347" s="141"/>
      <c r="GP347" s="141"/>
      <c r="GQ347" s="141"/>
      <c r="GR347" s="141"/>
      <c r="GS347" s="141"/>
      <c r="GT347" s="141"/>
      <c r="GU347" s="141"/>
      <c r="GV347" s="141"/>
      <c r="GW347" s="141"/>
      <c r="GX347" s="141"/>
      <c r="GY347" s="141"/>
      <c r="GZ347" s="141"/>
      <c r="HA347" s="141"/>
      <c r="HB347" s="141"/>
      <c r="HC347" s="141"/>
      <c r="HD347" s="141"/>
      <c r="HE347" s="141"/>
      <c r="HF347" s="141"/>
      <c r="HG347" s="141"/>
      <c r="HH347" s="141"/>
      <c r="HI347" s="141"/>
      <c r="HJ347" s="141"/>
      <c r="HK347" s="141"/>
      <c r="HL347" s="141"/>
      <c r="HM347" s="141"/>
      <c r="HN347" s="141"/>
      <c r="HO347" s="141"/>
      <c r="HP347" s="141"/>
      <c r="HQ347" s="141"/>
      <c r="HR347" s="141"/>
      <c r="HS347" s="141"/>
      <c r="HT347" s="141"/>
      <c r="HU347" s="141"/>
      <c r="HV347" s="141"/>
      <c r="HW347" s="141"/>
      <c r="HX347" s="141"/>
      <c r="HY347" s="141"/>
      <c r="HZ347" s="141"/>
      <c r="IA347" s="141"/>
      <c r="IB347" s="141"/>
      <c r="IC347" s="141"/>
      <c r="ID347" s="141"/>
      <c r="IE347" s="141"/>
      <c r="IF347" s="141"/>
      <c r="IG347" s="141"/>
      <c r="IH347" s="141"/>
      <c r="II347" s="141"/>
      <c r="IJ347" s="141"/>
      <c r="IK347" s="141"/>
      <c r="IL347" s="141"/>
      <c r="IM347" s="141"/>
      <c r="IN347" s="141"/>
      <c r="IO347" s="141"/>
      <c r="IP347" s="141"/>
      <c r="IQ347" s="141"/>
      <c r="IR347" s="141"/>
      <c r="IS347" s="141"/>
      <c r="IT347" s="141"/>
      <c r="IU347" s="141"/>
      <c r="IV347" s="141"/>
      <c r="IW347" s="141"/>
    </row>
    <row r="348" customFormat="false" ht="12.75" hidden="false" customHeight="false" outlineLevel="0" collapsed="false">
      <c r="A348" s="141"/>
      <c r="B348" s="155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1"/>
      <c r="BY348" s="141"/>
      <c r="BZ348" s="141"/>
      <c r="CA348" s="141"/>
      <c r="CB348" s="141"/>
      <c r="CC348" s="141"/>
      <c r="CD348" s="141"/>
      <c r="CE348" s="141"/>
      <c r="CF348" s="141"/>
      <c r="CG348" s="141"/>
      <c r="CH348" s="141"/>
      <c r="CI348" s="141"/>
      <c r="CJ348" s="141"/>
      <c r="CK348" s="141"/>
      <c r="CL348" s="141"/>
      <c r="CM348" s="141"/>
      <c r="CN348" s="141"/>
      <c r="CO348" s="141"/>
      <c r="CP348" s="141"/>
      <c r="CQ348" s="141"/>
      <c r="CR348" s="141"/>
      <c r="CS348" s="141"/>
      <c r="CT348" s="141"/>
      <c r="CU348" s="141"/>
      <c r="CV348" s="141"/>
      <c r="CW348" s="141"/>
      <c r="CX348" s="141"/>
      <c r="CY348" s="141"/>
      <c r="CZ348" s="141"/>
      <c r="DA348" s="141"/>
      <c r="DB348" s="141"/>
      <c r="DC348" s="141"/>
      <c r="DD348" s="141"/>
      <c r="DE348" s="141"/>
      <c r="DF348" s="141"/>
      <c r="DG348" s="141"/>
      <c r="DH348" s="141"/>
      <c r="DI348" s="141"/>
      <c r="DJ348" s="141"/>
      <c r="DK348" s="141"/>
      <c r="DL348" s="141"/>
      <c r="DM348" s="141"/>
      <c r="DN348" s="141"/>
      <c r="DO348" s="141"/>
      <c r="DP348" s="141"/>
      <c r="DQ348" s="141"/>
      <c r="DR348" s="141"/>
      <c r="DS348" s="141"/>
      <c r="DT348" s="141"/>
      <c r="DU348" s="141"/>
      <c r="DV348" s="141"/>
      <c r="DW348" s="141"/>
      <c r="DX348" s="141"/>
      <c r="DY348" s="141"/>
      <c r="DZ348" s="141"/>
      <c r="EA348" s="141"/>
      <c r="EB348" s="141"/>
      <c r="EC348" s="141"/>
      <c r="ED348" s="141"/>
      <c r="EE348" s="141"/>
      <c r="EF348" s="141"/>
      <c r="EG348" s="141"/>
      <c r="EH348" s="141"/>
      <c r="EI348" s="141"/>
      <c r="EJ348" s="141"/>
      <c r="EK348" s="141"/>
      <c r="EL348" s="141"/>
      <c r="EM348" s="141"/>
      <c r="EN348" s="141"/>
      <c r="EO348" s="141"/>
      <c r="EP348" s="141"/>
      <c r="EQ348" s="141"/>
      <c r="ER348" s="141"/>
      <c r="ES348" s="141"/>
      <c r="ET348" s="141"/>
      <c r="EU348" s="141"/>
      <c r="EV348" s="141"/>
      <c r="EW348" s="141"/>
      <c r="EX348" s="141"/>
      <c r="EY348" s="141"/>
      <c r="EZ348" s="141"/>
      <c r="FA348" s="141"/>
      <c r="FB348" s="141"/>
      <c r="FC348" s="141"/>
      <c r="FD348" s="141"/>
      <c r="FE348" s="141"/>
      <c r="FF348" s="141"/>
      <c r="FG348" s="141"/>
      <c r="FH348" s="141"/>
      <c r="FI348" s="141"/>
      <c r="FJ348" s="141"/>
      <c r="FK348" s="141"/>
      <c r="FL348" s="141"/>
      <c r="FM348" s="141"/>
      <c r="FN348" s="141"/>
      <c r="FO348" s="141"/>
      <c r="FP348" s="141"/>
      <c r="FQ348" s="141"/>
      <c r="FR348" s="141"/>
      <c r="FS348" s="141"/>
      <c r="FT348" s="141"/>
      <c r="FU348" s="141"/>
      <c r="FV348" s="141"/>
      <c r="FW348" s="141"/>
      <c r="FX348" s="141"/>
      <c r="FY348" s="141"/>
      <c r="FZ348" s="141"/>
      <c r="GA348" s="141"/>
      <c r="GB348" s="141"/>
      <c r="GC348" s="141"/>
      <c r="GD348" s="141"/>
      <c r="GE348" s="141"/>
      <c r="GF348" s="141"/>
      <c r="GG348" s="141"/>
      <c r="GH348" s="141"/>
      <c r="GI348" s="141"/>
      <c r="GJ348" s="141"/>
      <c r="GK348" s="141"/>
      <c r="GL348" s="141"/>
      <c r="GM348" s="141"/>
      <c r="GN348" s="141"/>
      <c r="GO348" s="141"/>
      <c r="GP348" s="141"/>
      <c r="GQ348" s="141"/>
      <c r="GR348" s="141"/>
      <c r="GS348" s="141"/>
      <c r="GT348" s="141"/>
      <c r="GU348" s="141"/>
      <c r="GV348" s="141"/>
      <c r="GW348" s="141"/>
      <c r="GX348" s="141"/>
      <c r="GY348" s="141"/>
      <c r="GZ348" s="141"/>
      <c r="HA348" s="141"/>
      <c r="HB348" s="141"/>
      <c r="HC348" s="141"/>
      <c r="HD348" s="141"/>
      <c r="HE348" s="141"/>
      <c r="HF348" s="141"/>
      <c r="HG348" s="141"/>
      <c r="HH348" s="141"/>
      <c r="HI348" s="141"/>
      <c r="HJ348" s="141"/>
      <c r="HK348" s="141"/>
      <c r="HL348" s="141"/>
      <c r="HM348" s="141"/>
      <c r="HN348" s="141"/>
      <c r="HO348" s="141"/>
      <c r="HP348" s="141"/>
      <c r="HQ348" s="141"/>
      <c r="HR348" s="141"/>
      <c r="HS348" s="141"/>
      <c r="HT348" s="141"/>
      <c r="HU348" s="141"/>
      <c r="HV348" s="141"/>
      <c r="HW348" s="141"/>
      <c r="HX348" s="141"/>
      <c r="HY348" s="141"/>
      <c r="HZ348" s="141"/>
      <c r="IA348" s="141"/>
      <c r="IB348" s="141"/>
      <c r="IC348" s="141"/>
      <c r="ID348" s="141"/>
      <c r="IE348" s="141"/>
      <c r="IF348" s="141"/>
      <c r="IG348" s="141"/>
      <c r="IH348" s="141"/>
      <c r="II348" s="141"/>
      <c r="IJ348" s="141"/>
      <c r="IK348" s="141"/>
      <c r="IL348" s="141"/>
      <c r="IM348" s="141"/>
      <c r="IN348" s="141"/>
      <c r="IO348" s="141"/>
      <c r="IP348" s="141"/>
      <c r="IQ348" s="141"/>
      <c r="IR348" s="141"/>
      <c r="IS348" s="141"/>
      <c r="IT348" s="141"/>
      <c r="IU348" s="141"/>
      <c r="IV348" s="141"/>
      <c r="IW348" s="141"/>
    </row>
    <row r="349" customFormat="false" ht="12.75" hidden="false" customHeight="false" outlineLevel="0" collapsed="false">
      <c r="A349" s="141"/>
      <c r="B349" s="155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1"/>
      <c r="BY349" s="141"/>
      <c r="BZ349" s="141"/>
      <c r="CA349" s="141"/>
      <c r="CB349" s="141"/>
      <c r="CC349" s="141"/>
      <c r="CD349" s="141"/>
      <c r="CE349" s="141"/>
      <c r="CF349" s="141"/>
      <c r="CG349" s="141"/>
      <c r="CH349" s="141"/>
      <c r="CI349" s="141"/>
      <c r="CJ349" s="141"/>
      <c r="CK349" s="141"/>
      <c r="CL349" s="141"/>
      <c r="CM349" s="141"/>
      <c r="CN349" s="141"/>
      <c r="CO349" s="141"/>
      <c r="CP349" s="141"/>
      <c r="CQ349" s="141"/>
      <c r="CR349" s="141"/>
      <c r="CS349" s="141"/>
      <c r="CT349" s="141"/>
      <c r="CU349" s="141"/>
      <c r="CV349" s="141"/>
      <c r="CW349" s="141"/>
      <c r="CX349" s="141"/>
      <c r="CY349" s="141"/>
      <c r="CZ349" s="141"/>
      <c r="DA349" s="141"/>
      <c r="DB349" s="141"/>
      <c r="DC349" s="141"/>
      <c r="DD349" s="141"/>
      <c r="DE349" s="141"/>
      <c r="DF349" s="141"/>
      <c r="DG349" s="141"/>
      <c r="DH349" s="141"/>
      <c r="DI349" s="141"/>
      <c r="DJ349" s="141"/>
      <c r="DK349" s="141"/>
      <c r="DL349" s="141"/>
      <c r="DM349" s="141"/>
      <c r="DN349" s="141"/>
      <c r="DO349" s="141"/>
      <c r="DP349" s="141"/>
      <c r="DQ349" s="141"/>
      <c r="DR349" s="141"/>
      <c r="DS349" s="141"/>
      <c r="DT349" s="141"/>
      <c r="DU349" s="141"/>
      <c r="DV349" s="141"/>
      <c r="DW349" s="141"/>
      <c r="DX349" s="141"/>
      <c r="DY349" s="141"/>
      <c r="DZ349" s="141"/>
      <c r="EA349" s="141"/>
      <c r="EB349" s="141"/>
      <c r="EC349" s="141"/>
      <c r="ED349" s="141"/>
      <c r="EE349" s="141"/>
      <c r="EF349" s="141"/>
      <c r="EG349" s="141"/>
      <c r="EH349" s="141"/>
      <c r="EI349" s="141"/>
      <c r="EJ349" s="141"/>
      <c r="EK349" s="141"/>
      <c r="EL349" s="141"/>
      <c r="EM349" s="141"/>
      <c r="EN349" s="141"/>
      <c r="EO349" s="141"/>
      <c r="EP349" s="141"/>
      <c r="EQ349" s="141"/>
      <c r="ER349" s="141"/>
      <c r="ES349" s="141"/>
      <c r="ET349" s="141"/>
      <c r="EU349" s="141"/>
      <c r="EV349" s="141"/>
      <c r="EW349" s="141"/>
      <c r="EX349" s="141"/>
      <c r="EY349" s="141"/>
      <c r="EZ349" s="141"/>
      <c r="FA349" s="141"/>
      <c r="FB349" s="141"/>
      <c r="FC349" s="141"/>
      <c r="FD349" s="141"/>
      <c r="FE349" s="141"/>
      <c r="FF349" s="141"/>
      <c r="FG349" s="141"/>
      <c r="FH349" s="141"/>
      <c r="FI349" s="141"/>
      <c r="FJ349" s="141"/>
      <c r="FK349" s="141"/>
      <c r="FL349" s="141"/>
      <c r="FM349" s="141"/>
      <c r="FN349" s="141"/>
      <c r="FO349" s="141"/>
      <c r="FP349" s="141"/>
      <c r="FQ349" s="141"/>
      <c r="FR349" s="141"/>
      <c r="FS349" s="141"/>
      <c r="FT349" s="141"/>
      <c r="FU349" s="141"/>
      <c r="FV349" s="141"/>
      <c r="FW349" s="141"/>
      <c r="FX349" s="141"/>
      <c r="FY349" s="141"/>
      <c r="FZ349" s="141"/>
      <c r="GA349" s="141"/>
      <c r="GB349" s="141"/>
      <c r="GC349" s="141"/>
      <c r="GD349" s="141"/>
      <c r="GE349" s="141"/>
      <c r="GF349" s="141"/>
      <c r="GG349" s="141"/>
      <c r="GH349" s="141"/>
      <c r="GI349" s="141"/>
      <c r="GJ349" s="141"/>
      <c r="GK349" s="141"/>
      <c r="GL349" s="141"/>
      <c r="GM349" s="141"/>
      <c r="GN349" s="141"/>
      <c r="GO349" s="141"/>
      <c r="GP349" s="141"/>
      <c r="GQ349" s="141"/>
      <c r="GR349" s="141"/>
      <c r="GS349" s="141"/>
      <c r="GT349" s="141"/>
      <c r="GU349" s="141"/>
      <c r="GV349" s="141"/>
      <c r="GW349" s="141"/>
      <c r="GX349" s="141"/>
      <c r="GY349" s="141"/>
      <c r="GZ349" s="141"/>
      <c r="HA349" s="141"/>
      <c r="HB349" s="141"/>
      <c r="HC349" s="141"/>
      <c r="HD349" s="141"/>
      <c r="HE349" s="141"/>
      <c r="HF349" s="141"/>
      <c r="HG349" s="141"/>
      <c r="HH349" s="141"/>
      <c r="HI349" s="141"/>
      <c r="HJ349" s="141"/>
      <c r="HK349" s="141"/>
      <c r="HL349" s="141"/>
      <c r="HM349" s="141"/>
      <c r="HN349" s="141"/>
      <c r="HO349" s="141"/>
      <c r="HP349" s="141"/>
      <c r="HQ349" s="141"/>
      <c r="HR349" s="141"/>
      <c r="HS349" s="141"/>
      <c r="HT349" s="141"/>
      <c r="HU349" s="141"/>
      <c r="HV349" s="141"/>
      <c r="HW349" s="141"/>
      <c r="HX349" s="141"/>
      <c r="HY349" s="141"/>
      <c r="HZ349" s="141"/>
      <c r="IA349" s="141"/>
      <c r="IB349" s="141"/>
      <c r="IC349" s="141"/>
      <c r="ID349" s="141"/>
      <c r="IE349" s="141"/>
      <c r="IF349" s="141"/>
      <c r="IG349" s="141"/>
      <c r="IH349" s="141"/>
      <c r="II349" s="141"/>
      <c r="IJ349" s="141"/>
      <c r="IK349" s="141"/>
      <c r="IL349" s="141"/>
      <c r="IM349" s="141"/>
      <c r="IN349" s="141"/>
      <c r="IO349" s="141"/>
      <c r="IP349" s="141"/>
      <c r="IQ349" s="141"/>
      <c r="IR349" s="141"/>
      <c r="IS349" s="141"/>
      <c r="IT349" s="141"/>
      <c r="IU349" s="141"/>
      <c r="IV349" s="141"/>
      <c r="IW349" s="141"/>
    </row>
    <row r="350" customFormat="false" ht="12.75" hidden="false" customHeight="false" outlineLevel="0" collapsed="false">
      <c r="A350" s="141"/>
      <c r="B350" s="155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1"/>
      <c r="BY350" s="141"/>
      <c r="BZ350" s="141"/>
      <c r="CA350" s="141"/>
      <c r="CB350" s="141"/>
      <c r="CC350" s="141"/>
      <c r="CD350" s="141"/>
      <c r="CE350" s="141"/>
      <c r="CF350" s="141"/>
      <c r="CG350" s="141"/>
      <c r="CH350" s="141"/>
      <c r="CI350" s="141"/>
      <c r="CJ350" s="141"/>
      <c r="CK350" s="141"/>
      <c r="CL350" s="141"/>
      <c r="CM350" s="141"/>
      <c r="CN350" s="141"/>
      <c r="CO350" s="141"/>
      <c r="CP350" s="141"/>
      <c r="CQ350" s="141"/>
      <c r="CR350" s="141"/>
      <c r="CS350" s="141"/>
      <c r="CT350" s="141"/>
      <c r="CU350" s="141"/>
      <c r="CV350" s="141"/>
      <c r="CW350" s="141"/>
      <c r="CX350" s="141"/>
      <c r="CY350" s="141"/>
      <c r="CZ350" s="141"/>
      <c r="DA350" s="141"/>
      <c r="DB350" s="141"/>
      <c r="DC350" s="141"/>
      <c r="DD350" s="141"/>
      <c r="DE350" s="141"/>
      <c r="DF350" s="141"/>
      <c r="DG350" s="141"/>
      <c r="DH350" s="141"/>
      <c r="DI350" s="141"/>
      <c r="DJ350" s="141"/>
      <c r="DK350" s="141"/>
      <c r="DL350" s="141"/>
      <c r="DM350" s="141"/>
      <c r="DN350" s="141"/>
      <c r="DO350" s="141"/>
      <c r="DP350" s="141"/>
      <c r="DQ350" s="141"/>
      <c r="DR350" s="141"/>
      <c r="DS350" s="141"/>
      <c r="DT350" s="141"/>
      <c r="DU350" s="141"/>
      <c r="DV350" s="141"/>
      <c r="DW350" s="141"/>
      <c r="DX350" s="141"/>
      <c r="DY350" s="141"/>
      <c r="DZ350" s="141"/>
      <c r="EA350" s="141"/>
      <c r="EB350" s="141"/>
      <c r="EC350" s="141"/>
      <c r="ED350" s="141"/>
      <c r="EE350" s="141"/>
      <c r="EF350" s="141"/>
      <c r="EG350" s="141"/>
      <c r="EH350" s="141"/>
      <c r="EI350" s="141"/>
      <c r="EJ350" s="141"/>
      <c r="EK350" s="141"/>
      <c r="EL350" s="141"/>
      <c r="EM350" s="141"/>
      <c r="EN350" s="141"/>
      <c r="EO350" s="141"/>
      <c r="EP350" s="141"/>
      <c r="EQ350" s="141"/>
      <c r="ER350" s="141"/>
      <c r="ES350" s="141"/>
      <c r="ET350" s="141"/>
      <c r="EU350" s="141"/>
      <c r="EV350" s="141"/>
      <c r="EW350" s="141"/>
      <c r="EX350" s="141"/>
      <c r="EY350" s="141"/>
      <c r="EZ350" s="141"/>
      <c r="FA350" s="141"/>
      <c r="FB350" s="141"/>
      <c r="FC350" s="141"/>
      <c r="FD350" s="141"/>
      <c r="FE350" s="141"/>
      <c r="FF350" s="141"/>
      <c r="FG350" s="141"/>
      <c r="FH350" s="141"/>
      <c r="FI350" s="141"/>
      <c r="FJ350" s="141"/>
      <c r="FK350" s="141"/>
      <c r="FL350" s="141"/>
      <c r="FM350" s="141"/>
      <c r="FN350" s="141"/>
      <c r="FO350" s="141"/>
      <c r="FP350" s="141"/>
      <c r="FQ350" s="141"/>
      <c r="FR350" s="141"/>
      <c r="FS350" s="141"/>
      <c r="FT350" s="141"/>
      <c r="FU350" s="141"/>
      <c r="FV350" s="141"/>
      <c r="FW350" s="141"/>
      <c r="FX350" s="141"/>
      <c r="FY350" s="141"/>
      <c r="FZ350" s="141"/>
      <c r="GA350" s="141"/>
      <c r="GB350" s="141"/>
      <c r="GC350" s="141"/>
      <c r="GD350" s="141"/>
      <c r="GE350" s="141"/>
      <c r="GF350" s="141"/>
      <c r="GG350" s="141"/>
      <c r="GH350" s="141"/>
      <c r="GI350" s="141"/>
      <c r="GJ350" s="141"/>
      <c r="GK350" s="141"/>
      <c r="GL350" s="141"/>
      <c r="GM350" s="141"/>
      <c r="GN350" s="141"/>
      <c r="GO350" s="141"/>
      <c r="GP350" s="141"/>
      <c r="GQ350" s="141"/>
      <c r="GR350" s="141"/>
      <c r="GS350" s="141"/>
      <c r="GT350" s="141"/>
      <c r="GU350" s="141"/>
      <c r="GV350" s="141"/>
      <c r="GW350" s="141"/>
      <c r="GX350" s="141"/>
      <c r="GY350" s="141"/>
      <c r="GZ350" s="141"/>
      <c r="HA350" s="141"/>
      <c r="HB350" s="141"/>
      <c r="HC350" s="141"/>
      <c r="HD350" s="141"/>
      <c r="HE350" s="141"/>
      <c r="HF350" s="141"/>
      <c r="HG350" s="141"/>
      <c r="HH350" s="141"/>
      <c r="HI350" s="141"/>
      <c r="HJ350" s="141"/>
      <c r="HK350" s="141"/>
      <c r="HL350" s="141"/>
      <c r="HM350" s="141"/>
      <c r="HN350" s="141"/>
      <c r="HO350" s="141"/>
      <c r="HP350" s="141"/>
      <c r="HQ350" s="141"/>
      <c r="HR350" s="141"/>
      <c r="HS350" s="141"/>
      <c r="HT350" s="141"/>
      <c r="HU350" s="141"/>
      <c r="HV350" s="141"/>
      <c r="HW350" s="141"/>
      <c r="HX350" s="141"/>
      <c r="HY350" s="141"/>
      <c r="HZ350" s="141"/>
      <c r="IA350" s="141"/>
      <c r="IB350" s="141"/>
      <c r="IC350" s="141"/>
      <c r="ID350" s="141"/>
      <c r="IE350" s="141"/>
      <c r="IF350" s="141"/>
      <c r="IG350" s="141"/>
      <c r="IH350" s="141"/>
      <c r="II350" s="141"/>
      <c r="IJ350" s="141"/>
      <c r="IK350" s="141"/>
      <c r="IL350" s="141"/>
      <c r="IM350" s="141"/>
      <c r="IN350" s="141"/>
      <c r="IO350" s="141"/>
      <c r="IP350" s="141"/>
      <c r="IQ350" s="141"/>
      <c r="IR350" s="141"/>
      <c r="IS350" s="141"/>
      <c r="IT350" s="141"/>
      <c r="IU350" s="141"/>
      <c r="IV350" s="141"/>
      <c r="IW350" s="141"/>
    </row>
    <row r="351" customFormat="false" ht="12.75" hidden="false" customHeight="false" outlineLevel="0" collapsed="false">
      <c r="A351" s="141"/>
      <c r="B351" s="155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1"/>
      <c r="BY351" s="141"/>
      <c r="BZ351" s="141"/>
      <c r="CA351" s="141"/>
      <c r="CB351" s="141"/>
      <c r="CC351" s="141"/>
      <c r="CD351" s="141"/>
      <c r="CE351" s="141"/>
      <c r="CF351" s="141"/>
      <c r="CG351" s="141"/>
      <c r="CH351" s="141"/>
      <c r="CI351" s="141"/>
      <c r="CJ351" s="141"/>
      <c r="CK351" s="141"/>
      <c r="CL351" s="141"/>
      <c r="CM351" s="141"/>
      <c r="CN351" s="141"/>
      <c r="CO351" s="141"/>
      <c r="CP351" s="141"/>
      <c r="CQ351" s="141"/>
      <c r="CR351" s="141"/>
      <c r="CS351" s="141"/>
      <c r="CT351" s="141"/>
      <c r="CU351" s="141"/>
      <c r="CV351" s="141"/>
      <c r="CW351" s="141"/>
      <c r="CX351" s="141"/>
      <c r="CY351" s="141"/>
      <c r="CZ351" s="141"/>
      <c r="DA351" s="141"/>
      <c r="DB351" s="141"/>
      <c r="DC351" s="141"/>
      <c r="DD351" s="141"/>
      <c r="DE351" s="141"/>
      <c r="DF351" s="141"/>
      <c r="DG351" s="141"/>
      <c r="DH351" s="141"/>
      <c r="DI351" s="141"/>
      <c r="DJ351" s="141"/>
      <c r="DK351" s="141"/>
      <c r="DL351" s="141"/>
      <c r="DM351" s="141"/>
      <c r="DN351" s="141"/>
      <c r="DO351" s="141"/>
      <c r="DP351" s="141"/>
      <c r="DQ351" s="141"/>
      <c r="DR351" s="141"/>
      <c r="DS351" s="141"/>
      <c r="DT351" s="141"/>
      <c r="DU351" s="141"/>
      <c r="DV351" s="141"/>
      <c r="DW351" s="141"/>
      <c r="DX351" s="141"/>
      <c r="DY351" s="141"/>
      <c r="DZ351" s="141"/>
      <c r="EA351" s="141"/>
      <c r="EB351" s="141"/>
      <c r="EC351" s="141"/>
      <c r="ED351" s="141"/>
      <c r="EE351" s="141"/>
      <c r="EF351" s="141"/>
      <c r="EG351" s="141"/>
      <c r="EH351" s="141"/>
      <c r="EI351" s="141"/>
      <c r="EJ351" s="141"/>
      <c r="EK351" s="141"/>
      <c r="EL351" s="141"/>
      <c r="EM351" s="141"/>
      <c r="EN351" s="141"/>
      <c r="EO351" s="141"/>
      <c r="EP351" s="141"/>
      <c r="EQ351" s="141"/>
      <c r="ER351" s="141"/>
      <c r="ES351" s="141"/>
      <c r="ET351" s="141"/>
      <c r="EU351" s="141"/>
      <c r="EV351" s="141"/>
      <c r="EW351" s="141"/>
      <c r="EX351" s="141"/>
      <c r="EY351" s="141"/>
      <c r="EZ351" s="141"/>
      <c r="FA351" s="141"/>
      <c r="FB351" s="141"/>
      <c r="FC351" s="141"/>
      <c r="FD351" s="141"/>
      <c r="FE351" s="141"/>
      <c r="FF351" s="141"/>
      <c r="FG351" s="141"/>
      <c r="FH351" s="141"/>
      <c r="FI351" s="141"/>
      <c r="FJ351" s="141"/>
      <c r="FK351" s="141"/>
      <c r="FL351" s="141"/>
      <c r="FM351" s="141"/>
      <c r="FN351" s="141"/>
      <c r="FO351" s="141"/>
      <c r="FP351" s="141"/>
      <c r="FQ351" s="141"/>
      <c r="FR351" s="141"/>
      <c r="FS351" s="141"/>
      <c r="FT351" s="141"/>
      <c r="FU351" s="141"/>
      <c r="FV351" s="141"/>
      <c r="FW351" s="141"/>
      <c r="FX351" s="141"/>
      <c r="FY351" s="141"/>
      <c r="FZ351" s="141"/>
      <c r="GA351" s="141"/>
      <c r="GB351" s="141"/>
      <c r="GC351" s="141"/>
      <c r="GD351" s="141"/>
      <c r="GE351" s="141"/>
      <c r="GF351" s="141"/>
      <c r="GG351" s="141"/>
      <c r="GH351" s="141"/>
      <c r="GI351" s="141"/>
      <c r="GJ351" s="141"/>
      <c r="GK351" s="141"/>
      <c r="GL351" s="141"/>
      <c r="GM351" s="141"/>
      <c r="GN351" s="141"/>
      <c r="GO351" s="141"/>
      <c r="GP351" s="141"/>
      <c r="GQ351" s="141"/>
      <c r="GR351" s="141"/>
      <c r="GS351" s="141"/>
      <c r="GT351" s="141"/>
      <c r="GU351" s="141"/>
      <c r="GV351" s="141"/>
      <c r="GW351" s="141"/>
      <c r="GX351" s="141"/>
      <c r="GY351" s="141"/>
      <c r="GZ351" s="141"/>
      <c r="HA351" s="141"/>
      <c r="HB351" s="141"/>
      <c r="HC351" s="141"/>
      <c r="HD351" s="141"/>
      <c r="HE351" s="141"/>
      <c r="HF351" s="141"/>
      <c r="HG351" s="141"/>
      <c r="HH351" s="141"/>
      <c r="HI351" s="141"/>
      <c r="HJ351" s="141"/>
      <c r="HK351" s="141"/>
      <c r="HL351" s="141"/>
      <c r="HM351" s="141"/>
      <c r="HN351" s="141"/>
      <c r="HO351" s="141"/>
      <c r="HP351" s="141"/>
      <c r="HQ351" s="141"/>
      <c r="HR351" s="141"/>
      <c r="HS351" s="141"/>
      <c r="HT351" s="141"/>
      <c r="HU351" s="141"/>
      <c r="HV351" s="141"/>
      <c r="HW351" s="141"/>
      <c r="HX351" s="141"/>
      <c r="HY351" s="141"/>
      <c r="HZ351" s="141"/>
      <c r="IA351" s="141"/>
      <c r="IB351" s="141"/>
      <c r="IC351" s="141"/>
      <c r="ID351" s="141"/>
      <c r="IE351" s="141"/>
      <c r="IF351" s="141"/>
      <c r="IG351" s="141"/>
      <c r="IH351" s="141"/>
      <c r="II351" s="141"/>
      <c r="IJ351" s="141"/>
      <c r="IK351" s="141"/>
      <c r="IL351" s="141"/>
      <c r="IM351" s="141"/>
      <c r="IN351" s="141"/>
      <c r="IO351" s="141"/>
      <c r="IP351" s="141"/>
      <c r="IQ351" s="141"/>
      <c r="IR351" s="141"/>
      <c r="IS351" s="141"/>
      <c r="IT351" s="141"/>
      <c r="IU351" s="141"/>
      <c r="IV351" s="141"/>
      <c r="IW351" s="141"/>
    </row>
    <row r="352" customFormat="false" ht="12.75" hidden="false" customHeight="false" outlineLevel="0" collapsed="false">
      <c r="A352" s="141"/>
      <c r="B352" s="155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1"/>
      <c r="BY352" s="141"/>
      <c r="BZ352" s="141"/>
      <c r="CA352" s="141"/>
      <c r="CB352" s="141"/>
      <c r="CC352" s="141"/>
      <c r="CD352" s="141"/>
      <c r="CE352" s="141"/>
      <c r="CF352" s="141"/>
      <c r="CG352" s="141"/>
      <c r="CH352" s="141"/>
      <c r="CI352" s="141"/>
      <c r="CJ352" s="141"/>
      <c r="CK352" s="141"/>
      <c r="CL352" s="141"/>
      <c r="CM352" s="141"/>
      <c r="CN352" s="141"/>
      <c r="CO352" s="141"/>
      <c r="CP352" s="141"/>
      <c r="CQ352" s="141"/>
      <c r="CR352" s="141"/>
      <c r="CS352" s="141"/>
      <c r="CT352" s="141"/>
      <c r="CU352" s="141"/>
      <c r="CV352" s="141"/>
      <c r="CW352" s="141"/>
      <c r="CX352" s="141"/>
      <c r="CY352" s="141"/>
      <c r="CZ352" s="141"/>
      <c r="DA352" s="141"/>
      <c r="DB352" s="141"/>
      <c r="DC352" s="141"/>
      <c r="DD352" s="141"/>
      <c r="DE352" s="141"/>
      <c r="DF352" s="141"/>
      <c r="DG352" s="141"/>
      <c r="DH352" s="141"/>
      <c r="DI352" s="141"/>
      <c r="DJ352" s="141"/>
      <c r="DK352" s="141"/>
      <c r="DL352" s="141"/>
      <c r="DM352" s="141"/>
      <c r="DN352" s="141"/>
      <c r="DO352" s="141"/>
      <c r="DP352" s="141"/>
      <c r="DQ352" s="141"/>
      <c r="DR352" s="141"/>
      <c r="DS352" s="141"/>
      <c r="DT352" s="141"/>
      <c r="DU352" s="141"/>
      <c r="DV352" s="141"/>
      <c r="DW352" s="141"/>
      <c r="DX352" s="141"/>
      <c r="DY352" s="141"/>
      <c r="DZ352" s="141"/>
      <c r="EA352" s="141"/>
      <c r="EB352" s="141"/>
      <c r="EC352" s="141"/>
      <c r="ED352" s="141"/>
      <c r="EE352" s="141"/>
      <c r="EF352" s="141"/>
      <c r="EG352" s="141"/>
      <c r="EH352" s="141"/>
      <c r="EI352" s="141"/>
      <c r="EJ352" s="141"/>
      <c r="EK352" s="141"/>
      <c r="EL352" s="141"/>
      <c r="EM352" s="141"/>
      <c r="EN352" s="141"/>
      <c r="EO352" s="141"/>
      <c r="EP352" s="141"/>
      <c r="EQ352" s="141"/>
      <c r="ER352" s="141"/>
      <c r="ES352" s="141"/>
      <c r="ET352" s="141"/>
      <c r="EU352" s="141"/>
      <c r="EV352" s="141"/>
      <c r="EW352" s="141"/>
      <c r="EX352" s="141"/>
      <c r="EY352" s="141"/>
      <c r="EZ352" s="141"/>
      <c r="FA352" s="141"/>
      <c r="FB352" s="141"/>
      <c r="FC352" s="141"/>
      <c r="FD352" s="141"/>
      <c r="FE352" s="141"/>
      <c r="FF352" s="141"/>
      <c r="FG352" s="141"/>
      <c r="FH352" s="141"/>
      <c r="FI352" s="141"/>
      <c r="FJ352" s="141"/>
      <c r="FK352" s="141"/>
      <c r="FL352" s="141"/>
      <c r="FM352" s="141"/>
      <c r="FN352" s="141"/>
      <c r="FO352" s="141"/>
      <c r="FP352" s="141"/>
      <c r="FQ352" s="141"/>
      <c r="FR352" s="141"/>
      <c r="FS352" s="141"/>
      <c r="FT352" s="141"/>
      <c r="FU352" s="141"/>
      <c r="FV352" s="141"/>
      <c r="FW352" s="141"/>
      <c r="FX352" s="141"/>
      <c r="FY352" s="141"/>
      <c r="FZ352" s="141"/>
      <c r="GA352" s="141"/>
      <c r="GB352" s="141"/>
      <c r="GC352" s="141"/>
      <c r="GD352" s="141"/>
      <c r="GE352" s="141"/>
      <c r="GF352" s="141"/>
      <c r="GG352" s="141"/>
      <c r="GH352" s="141"/>
      <c r="GI352" s="141"/>
      <c r="GJ352" s="141"/>
      <c r="GK352" s="141"/>
      <c r="GL352" s="141"/>
      <c r="GM352" s="141"/>
      <c r="GN352" s="141"/>
      <c r="GO352" s="141"/>
      <c r="GP352" s="141"/>
      <c r="GQ352" s="141"/>
      <c r="GR352" s="141"/>
      <c r="GS352" s="141"/>
      <c r="GT352" s="141"/>
      <c r="GU352" s="141"/>
      <c r="GV352" s="141"/>
      <c r="GW352" s="141"/>
      <c r="GX352" s="141"/>
      <c r="GY352" s="141"/>
      <c r="GZ352" s="141"/>
      <c r="HA352" s="141"/>
      <c r="HB352" s="141"/>
      <c r="HC352" s="141"/>
      <c r="HD352" s="141"/>
      <c r="HE352" s="141"/>
      <c r="HF352" s="141"/>
      <c r="HG352" s="141"/>
      <c r="HH352" s="141"/>
      <c r="HI352" s="141"/>
      <c r="HJ352" s="141"/>
      <c r="HK352" s="141"/>
      <c r="HL352" s="141"/>
      <c r="HM352" s="141"/>
      <c r="HN352" s="141"/>
      <c r="HO352" s="141"/>
      <c r="HP352" s="141"/>
      <c r="HQ352" s="141"/>
      <c r="HR352" s="141"/>
      <c r="HS352" s="141"/>
      <c r="HT352" s="141"/>
      <c r="HU352" s="141"/>
      <c r="HV352" s="141"/>
      <c r="HW352" s="141"/>
      <c r="HX352" s="141"/>
      <c r="HY352" s="141"/>
      <c r="HZ352" s="141"/>
      <c r="IA352" s="141"/>
      <c r="IB352" s="141"/>
      <c r="IC352" s="141"/>
      <c r="ID352" s="141"/>
      <c r="IE352" s="141"/>
      <c r="IF352" s="141"/>
      <c r="IG352" s="141"/>
      <c r="IH352" s="141"/>
      <c r="II352" s="141"/>
      <c r="IJ352" s="141"/>
      <c r="IK352" s="141"/>
      <c r="IL352" s="141"/>
      <c r="IM352" s="141"/>
      <c r="IN352" s="141"/>
      <c r="IO352" s="141"/>
      <c r="IP352" s="141"/>
      <c r="IQ352" s="141"/>
      <c r="IR352" s="141"/>
      <c r="IS352" s="141"/>
      <c r="IT352" s="141"/>
      <c r="IU352" s="141"/>
      <c r="IV352" s="141"/>
      <c r="IW352" s="141"/>
    </row>
    <row r="353" customFormat="false" ht="12.75" hidden="false" customHeight="false" outlineLevel="0" collapsed="false">
      <c r="A353" s="141"/>
      <c r="B353" s="155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1"/>
      <c r="BY353" s="141"/>
      <c r="BZ353" s="141"/>
      <c r="CA353" s="141"/>
      <c r="CB353" s="141"/>
      <c r="CC353" s="141"/>
      <c r="CD353" s="141"/>
      <c r="CE353" s="141"/>
      <c r="CF353" s="141"/>
      <c r="CG353" s="141"/>
      <c r="CH353" s="141"/>
      <c r="CI353" s="141"/>
      <c r="CJ353" s="141"/>
      <c r="CK353" s="141"/>
      <c r="CL353" s="141"/>
      <c r="CM353" s="141"/>
      <c r="CN353" s="141"/>
      <c r="CO353" s="141"/>
      <c r="CP353" s="141"/>
      <c r="CQ353" s="141"/>
      <c r="CR353" s="141"/>
      <c r="CS353" s="141"/>
      <c r="CT353" s="141"/>
      <c r="CU353" s="141"/>
      <c r="CV353" s="141"/>
      <c r="CW353" s="141"/>
      <c r="CX353" s="141"/>
      <c r="CY353" s="141"/>
      <c r="CZ353" s="141"/>
      <c r="DA353" s="141"/>
      <c r="DB353" s="141"/>
      <c r="DC353" s="141"/>
      <c r="DD353" s="141"/>
      <c r="DE353" s="141"/>
      <c r="DF353" s="141"/>
      <c r="DG353" s="141"/>
      <c r="DH353" s="141"/>
      <c r="DI353" s="141"/>
      <c r="DJ353" s="141"/>
      <c r="DK353" s="141"/>
      <c r="DL353" s="141"/>
      <c r="DM353" s="141"/>
      <c r="DN353" s="141"/>
      <c r="DO353" s="141"/>
      <c r="DP353" s="141"/>
      <c r="DQ353" s="141"/>
      <c r="DR353" s="141"/>
      <c r="DS353" s="141"/>
      <c r="DT353" s="141"/>
      <c r="DU353" s="141"/>
      <c r="DV353" s="141"/>
      <c r="DW353" s="141"/>
      <c r="DX353" s="141"/>
      <c r="DY353" s="141"/>
      <c r="DZ353" s="141"/>
      <c r="EA353" s="141"/>
      <c r="EB353" s="141"/>
      <c r="EC353" s="141"/>
      <c r="ED353" s="141"/>
      <c r="EE353" s="141"/>
      <c r="EF353" s="141"/>
      <c r="EG353" s="141"/>
      <c r="EH353" s="141"/>
      <c r="EI353" s="141"/>
      <c r="EJ353" s="141"/>
      <c r="EK353" s="141"/>
      <c r="EL353" s="141"/>
      <c r="EM353" s="141"/>
      <c r="EN353" s="141"/>
      <c r="EO353" s="141"/>
      <c r="EP353" s="141"/>
      <c r="EQ353" s="141"/>
      <c r="ER353" s="141"/>
      <c r="ES353" s="141"/>
      <c r="ET353" s="141"/>
      <c r="EU353" s="141"/>
      <c r="EV353" s="141"/>
      <c r="EW353" s="141"/>
      <c r="EX353" s="141"/>
      <c r="EY353" s="141"/>
      <c r="EZ353" s="141"/>
      <c r="FA353" s="141"/>
      <c r="FB353" s="141"/>
      <c r="FC353" s="141"/>
      <c r="FD353" s="141"/>
      <c r="FE353" s="141"/>
      <c r="FF353" s="141"/>
      <c r="FG353" s="141"/>
      <c r="FH353" s="141"/>
      <c r="FI353" s="141"/>
      <c r="FJ353" s="141"/>
      <c r="FK353" s="141"/>
      <c r="FL353" s="141"/>
      <c r="FM353" s="141"/>
      <c r="FN353" s="141"/>
      <c r="FO353" s="141"/>
      <c r="FP353" s="141"/>
      <c r="FQ353" s="141"/>
      <c r="FR353" s="141"/>
      <c r="FS353" s="141"/>
      <c r="FT353" s="141"/>
      <c r="FU353" s="141"/>
      <c r="FV353" s="141"/>
      <c r="FW353" s="141"/>
      <c r="FX353" s="141"/>
      <c r="FY353" s="141"/>
      <c r="FZ353" s="141"/>
      <c r="GA353" s="141"/>
      <c r="GB353" s="141"/>
      <c r="GC353" s="141"/>
      <c r="GD353" s="141"/>
      <c r="GE353" s="141"/>
      <c r="GF353" s="141"/>
      <c r="GG353" s="141"/>
      <c r="GH353" s="141"/>
      <c r="GI353" s="141"/>
      <c r="GJ353" s="141"/>
      <c r="GK353" s="141"/>
      <c r="GL353" s="141"/>
      <c r="GM353" s="141"/>
      <c r="GN353" s="141"/>
      <c r="GO353" s="141"/>
      <c r="GP353" s="141"/>
      <c r="GQ353" s="141"/>
      <c r="GR353" s="141"/>
      <c r="GS353" s="141"/>
      <c r="GT353" s="141"/>
      <c r="GU353" s="141"/>
      <c r="GV353" s="141"/>
      <c r="GW353" s="141"/>
      <c r="GX353" s="141"/>
      <c r="GY353" s="141"/>
      <c r="GZ353" s="141"/>
      <c r="HA353" s="141"/>
      <c r="HB353" s="141"/>
      <c r="HC353" s="141"/>
      <c r="HD353" s="141"/>
      <c r="HE353" s="141"/>
      <c r="HF353" s="141"/>
      <c r="HG353" s="141"/>
      <c r="HH353" s="141"/>
      <c r="HI353" s="141"/>
      <c r="HJ353" s="141"/>
      <c r="HK353" s="141"/>
      <c r="HL353" s="141"/>
      <c r="HM353" s="141"/>
      <c r="HN353" s="141"/>
      <c r="HO353" s="141"/>
      <c r="HP353" s="141"/>
      <c r="HQ353" s="141"/>
      <c r="HR353" s="141"/>
      <c r="HS353" s="141"/>
      <c r="HT353" s="141"/>
      <c r="HU353" s="141"/>
      <c r="HV353" s="141"/>
      <c r="HW353" s="141"/>
      <c r="HX353" s="141"/>
      <c r="HY353" s="141"/>
      <c r="HZ353" s="141"/>
      <c r="IA353" s="141"/>
      <c r="IB353" s="141"/>
      <c r="IC353" s="141"/>
      <c r="ID353" s="141"/>
      <c r="IE353" s="141"/>
      <c r="IF353" s="141"/>
      <c r="IG353" s="141"/>
      <c r="IH353" s="141"/>
      <c r="II353" s="141"/>
      <c r="IJ353" s="141"/>
      <c r="IK353" s="141"/>
      <c r="IL353" s="141"/>
      <c r="IM353" s="141"/>
      <c r="IN353" s="141"/>
      <c r="IO353" s="141"/>
      <c r="IP353" s="141"/>
      <c r="IQ353" s="141"/>
      <c r="IR353" s="141"/>
      <c r="IS353" s="141"/>
      <c r="IT353" s="141"/>
      <c r="IU353" s="141"/>
      <c r="IV353" s="141"/>
      <c r="IW353" s="141"/>
    </row>
    <row r="354" customFormat="false" ht="12.75" hidden="false" customHeight="false" outlineLevel="0" collapsed="false">
      <c r="A354" s="141"/>
      <c r="B354" s="155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1"/>
      <c r="BY354" s="141"/>
      <c r="BZ354" s="141"/>
      <c r="CA354" s="141"/>
      <c r="CB354" s="141"/>
      <c r="CC354" s="141"/>
      <c r="CD354" s="141"/>
      <c r="CE354" s="141"/>
      <c r="CF354" s="141"/>
      <c r="CG354" s="141"/>
      <c r="CH354" s="141"/>
      <c r="CI354" s="141"/>
      <c r="CJ354" s="141"/>
      <c r="CK354" s="141"/>
      <c r="CL354" s="141"/>
      <c r="CM354" s="141"/>
      <c r="CN354" s="141"/>
      <c r="CO354" s="141"/>
      <c r="CP354" s="141"/>
      <c r="CQ354" s="141"/>
      <c r="CR354" s="141"/>
      <c r="CS354" s="141"/>
      <c r="CT354" s="141"/>
      <c r="CU354" s="141"/>
      <c r="CV354" s="141"/>
      <c r="CW354" s="141"/>
      <c r="CX354" s="141"/>
      <c r="CY354" s="141"/>
      <c r="CZ354" s="141"/>
      <c r="DA354" s="141"/>
      <c r="DB354" s="141"/>
      <c r="DC354" s="141"/>
      <c r="DD354" s="141"/>
      <c r="DE354" s="141"/>
      <c r="DF354" s="141"/>
      <c r="DG354" s="141"/>
      <c r="DH354" s="141"/>
      <c r="DI354" s="141"/>
      <c r="DJ354" s="141"/>
      <c r="DK354" s="141"/>
      <c r="DL354" s="141"/>
      <c r="DM354" s="141"/>
      <c r="DN354" s="141"/>
      <c r="DO354" s="141"/>
      <c r="DP354" s="141"/>
      <c r="DQ354" s="141"/>
      <c r="DR354" s="141"/>
      <c r="DS354" s="141"/>
      <c r="DT354" s="141"/>
      <c r="DU354" s="141"/>
      <c r="DV354" s="141"/>
      <c r="DW354" s="141"/>
      <c r="DX354" s="141"/>
      <c r="DY354" s="141"/>
      <c r="DZ354" s="141"/>
      <c r="EA354" s="141"/>
      <c r="EB354" s="141"/>
      <c r="EC354" s="141"/>
      <c r="ED354" s="141"/>
      <c r="EE354" s="141"/>
      <c r="EF354" s="141"/>
      <c r="EG354" s="141"/>
      <c r="EH354" s="141"/>
      <c r="EI354" s="141"/>
      <c r="EJ354" s="141"/>
      <c r="EK354" s="141"/>
      <c r="EL354" s="141"/>
      <c r="EM354" s="141"/>
      <c r="EN354" s="141"/>
      <c r="EO354" s="141"/>
      <c r="EP354" s="141"/>
      <c r="EQ354" s="141"/>
      <c r="ER354" s="141"/>
      <c r="ES354" s="141"/>
      <c r="ET354" s="141"/>
      <c r="EU354" s="141"/>
      <c r="EV354" s="141"/>
      <c r="EW354" s="141"/>
      <c r="EX354" s="141"/>
      <c r="EY354" s="141"/>
      <c r="EZ354" s="141"/>
      <c r="FA354" s="141"/>
      <c r="FB354" s="141"/>
      <c r="FC354" s="141"/>
      <c r="FD354" s="141"/>
      <c r="FE354" s="141"/>
      <c r="FF354" s="141"/>
      <c r="FG354" s="141"/>
      <c r="FH354" s="141"/>
      <c r="FI354" s="141"/>
      <c r="FJ354" s="141"/>
      <c r="FK354" s="141"/>
      <c r="FL354" s="141"/>
      <c r="FM354" s="141"/>
      <c r="FN354" s="141"/>
      <c r="FO354" s="141"/>
      <c r="FP354" s="141"/>
      <c r="FQ354" s="141"/>
      <c r="FR354" s="141"/>
      <c r="FS354" s="141"/>
      <c r="FT354" s="141"/>
      <c r="FU354" s="141"/>
      <c r="FV354" s="141"/>
      <c r="FW354" s="141"/>
      <c r="FX354" s="141"/>
      <c r="FY354" s="141"/>
      <c r="FZ354" s="141"/>
      <c r="GA354" s="141"/>
      <c r="GB354" s="141"/>
      <c r="GC354" s="141"/>
      <c r="GD354" s="141"/>
      <c r="GE354" s="141"/>
      <c r="GF354" s="141"/>
      <c r="GG354" s="141"/>
      <c r="GH354" s="141"/>
      <c r="GI354" s="141"/>
      <c r="GJ354" s="141"/>
      <c r="GK354" s="141"/>
      <c r="GL354" s="141"/>
      <c r="GM354" s="141"/>
      <c r="GN354" s="141"/>
      <c r="GO354" s="141"/>
      <c r="GP354" s="141"/>
      <c r="GQ354" s="141"/>
      <c r="GR354" s="141"/>
      <c r="GS354" s="141"/>
      <c r="GT354" s="141"/>
      <c r="GU354" s="141"/>
      <c r="GV354" s="141"/>
      <c r="GW354" s="141"/>
      <c r="GX354" s="141"/>
      <c r="GY354" s="141"/>
      <c r="GZ354" s="141"/>
      <c r="HA354" s="141"/>
      <c r="HB354" s="141"/>
      <c r="HC354" s="141"/>
      <c r="HD354" s="141"/>
      <c r="HE354" s="141"/>
      <c r="HF354" s="141"/>
      <c r="HG354" s="141"/>
      <c r="HH354" s="141"/>
      <c r="HI354" s="141"/>
      <c r="HJ354" s="141"/>
      <c r="HK354" s="141"/>
      <c r="HL354" s="141"/>
      <c r="HM354" s="141"/>
      <c r="HN354" s="141"/>
      <c r="HO354" s="141"/>
      <c r="HP354" s="141"/>
      <c r="HQ354" s="141"/>
      <c r="HR354" s="141"/>
      <c r="HS354" s="141"/>
      <c r="HT354" s="141"/>
      <c r="HU354" s="141"/>
      <c r="HV354" s="141"/>
      <c r="HW354" s="141"/>
      <c r="HX354" s="141"/>
      <c r="HY354" s="141"/>
      <c r="HZ354" s="141"/>
      <c r="IA354" s="141"/>
      <c r="IB354" s="141"/>
      <c r="IC354" s="141"/>
      <c r="ID354" s="141"/>
      <c r="IE354" s="141"/>
      <c r="IF354" s="141"/>
      <c r="IG354" s="141"/>
      <c r="IH354" s="141"/>
      <c r="II354" s="141"/>
      <c r="IJ354" s="141"/>
      <c r="IK354" s="141"/>
      <c r="IL354" s="141"/>
      <c r="IM354" s="141"/>
      <c r="IN354" s="141"/>
      <c r="IO354" s="141"/>
      <c r="IP354" s="141"/>
      <c r="IQ354" s="141"/>
      <c r="IR354" s="141"/>
      <c r="IS354" s="141"/>
      <c r="IT354" s="141"/>
      <c r="IU354" s="141"/>
      <c r="IV354" s="141"/>
      <c r="IW354" s="141"/>
    </row>
    <row r="355" customFormat="false" ht="12.75" hidden="false" customHeight="false" outlineLevel="0" collapsed="false">
      <c r="A355" s="141"/>
      <c r="B355" s="155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1"/>
      <c r="BY355" s="141"/>
      <c r="BZ355" s="141"/>
      <c r="CA355" s="141"/>
      <c r="CB355" s="141"/>
      <c r="CC355" s="141"/>
      <c r="CD355" s="141"/>
      <c r="CE355" s="141"/>
      <c r="CF355" s="141"/>
      <c r="CG355" s="141"/>
      <c r="CH355" s="141"/>
      <c r="CI355" s="141"/>
      <c r="CJ355" s="141"/>
      <c r="CK355" s="141"/>
      <c r="CL355" s="141"/>
      <c r="CM355" s="141"/>
      <c r="CN355" s="141"/>
      <c r="CO355" s="141"/>
      <c r="CP355" s="141"/>
      <c r="CQ355" s="141"/>
      <c r="CR355" s="141"/>
      <c r="CS355" s="141"/>
      <c r="CT355" s="141"/>
      <c r="CU355" s="141"/>
      <c r="CV355" s="141"/>
      <c r="CW355" s="141"/>
      <c r="CX355" s="141"/>
      <c r="CY355" s="141"/>
      <c r="CZ355" s="141"/>
      <c r="DA355" s="141"/>
      <c r="DB355" s="141"/>
      <c r="DC355" s="141"/>
      <c r="DD355" s="141"/>
      <c r="DE355" s="141"/>
      <c r="DF355" s="141"/>
      <c r="DG355" s="141"/>
      <c r="DH355" s="141"/>
      <c r="DI355" s="141"/>
      <c r="DJ355" s="141"/>
      <c r="DK355" s="141"/>
      <c r="DL355" s="141"/>
      <c r="DM355" s="141"/>
      <c r="DN355" s="141"/>
      <c r="DO355" s="141"/>
      <c r="DP355" s="141"/>
      <c r="DQ355" s="141"/>
      <c r="DR355" s="141"/>
      <c r="DS355" s="141"/>
      <c r="DT355" s="141"/>
      <c r="DU355" s="141"/>
      <c r="DV355" s="141"/>
      <c r="DW355" s="141"/>
      <c r="DX355" s="141"/>
      <c r="DY355" s="141"/>
      <c r="DZ355" s="141"/>
      <c r="EA355" s="141"/>
      <c r="EB355" s="141"/>
      <c r="EC355" s="141"/>
      <c r="ED355" s="141"/>
      <c r="EE355" s="141"/>
      <c r="EF355" s="141"/>
      <c r="EG355" s="141"/>
      <c r="EH355" s="141"/>
      <c r="EI355" s="141"/>
      <c r="EJ355" s="141"/>
      <c r="EK355" s="141"/>
      <c r="EL355" s="141"/>
      <c r="EM355" s="141"/>
      <c r="EN355" s="141"/>
      <c r="EO355" s="141"/>
      <c r="EP355" s="141"/>
      <c r="EQ355" s="141"/>
      <c r="ER355" s="141"/>
      <c r="ES355" s="141"/>
      <c r="ET355" s="141"/>
      <c r="EU355" s="141"/>
      <c r="EV355" s="141"/>
      <c r="EW355" s="141"/>
      <c r="EX355" s="141"/>
      <c r="EY355" s="141"/>
      <c r="EZ355" s="141"/>
      <c r="FA355" s="141"/>
      <c r="FB355" s="141"/>
      <c r="FC355" s="141"/>
      <c r="FD355" s="141"/>
      <c r="FE355" s="141"/>
      <c r="FF355" s="141"/>
      <c r="FG355" s="141"/>
      <c r="FH355" s="141"/>
      <c r="FI355" s="141"/>
      <c r="FJ355" s="141"/>
      <c r="FK355" s="141"/>
      <c r="FL355" s="141"/>
      <c r="FM355" s="141"/>
      <c r="FN355" s="141"/>
      <c r="FO355" s="141"/>
      <c r="FP355" s="141"/>
      <c r="FQ355" s="141"/>
      <c r="FR355" s="141"/>
      <c r="FS355" s="141"/>
      <c r="FT355" s="141"/>
      <c r="FU355" s="141"/>
      <c r="FV355" s="141"/>
      <c r="FW355" s="141"/>
      <c r="FX355" s="141"/>
      <c r="FY355" s="141"/>
      <c r="FZ355" s="141"/>
      <c r="GA355" s="141"/>
      <c r="GB355" s="141"/>
      <c r="GC355" s="141"/>
      <c r="GD355" s="141"/>
      <c r="GE355" s="141"/>
      <c r="GF355" s="141"/>
      <c r="GG355" s="141"/>
      <c r="GH355" s="141"/>
      <c r="GI355" s="141"/>
      <c r="GJ355" s="141"/>
      <c r="GK355" s="141"/>
      <c r="GL355" s="141"/>
      <c r="GM355" s="141"/>
      <c r="GN355" s="141"/>
      <c r="GO355" s="141"/>
      <c r="GP355" s="141"/>
      <c r="GQ355" s="141"/>
      <c r="GR355" s="141"/>
      <c r="GS355" s="141"/>
      <c r="GT355" s="141"/>
      <c r="GU355" s="141"/>
      <c r="GV355" s="141"/>
      <c r="GW355" s="141"/>
      <c r="GX355" s="141"/>
      <c r="GY355" s="141"/>
      <c r="GZ355" s="141"/>
      <c r="HA355" s="141"/>
      <c r="HB355" s="141"/>
      <c r="HC355" s="141"/>
      <c r="HD355" s="141"/>
      <c r="HE355" s="141"/>
      <c r="HF355" s="141"/>
      <c r="HG355" s="141"/>
      <c r="HH355" s="141"/>
      <c r="HI355" s="141"/>
      <c r="HJ355" s="141"/>
      <c r="HK355" s="141"/>
      <c r="HL355" s="141"/>
      <c r="HM355" s="141"/>
      <c r="HN355" s="141"/>
      <c r="HO355" s="141"/>
      <c r="HP355" s="141"/>
      <c r="HQ355" s="141"/>
      <c r="HR355" s="141"/>
      <c r="HS355" s="141"/>
      <c r="HT355" s="141"/>
      <c r="HU355" s="141"/>
      <c r="HV355" s="141"/>
      <c r="HW355" s="141"/>
      <c r="HX355" s="141"/>
      <c r="HY355" s="141"/>
      <c r="HZ355" s="141"/>
      <c r="IA355" s="141"/>
      <c r="IB355" s="141"/>
      <c r="IC355" s="141"/>
      <c r="ID355" s="141"/>
      <c r="IE355" s="141"/>
      <c r="IF355" s="141"/>
      <c r="IG355" s="141"/>
      <c r="IH355" s="141"/>
      <c r="II355" s="141"/>
      <c r="IJ355" s="141"/>
      <c r="IK355" s="141"/>
      <c r="IL355" s="141"/>
      <c r="IM355" s="141"/>
      <c r="IN355" s="141"/>
      <c r="IO355" s="141"/>
      <c r="IP355" s="141"/>
      <c r="IQ355" s="141"/>
      <c r="IR355" s="141"/>
      <c r="IS355" s="141"/>
      <c r="IT355" s="141"/>
      <c r="IU355" s="141"/>
      <c r="IV355" s="141"/>
      <c r="IW355" s="141"/>
    </row>
    <row r="356" customFormat="false" ht="12.75" hidden="false" customHeight="false" outlineLevel="0" collapsed="false">
      <c r="A356" s="141"/>
      <c r="B356" s="155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1"/>
      <c r="BY356" s="141"/>
      <c r="BZ356" s="141"/>
      <c r="CA356" s="141"/>
      <c r="CB356" s="141"/>
      <c r="CC356" s="141"/>
      <c r="CD356" s="141"/>
      <c r="CE356" s="141"/>
      <c r="CF356" s="141"/>
      <c r="CG356" s="141"/>
      <c r="CH356" s="141"/>
      <c r="CI356" s="141"/>
      <c r="CJ356" s="141"/>
      <c r="CK356" s="141"/>
      <c r="CL356" s="141"/>
      <c r="CM356" s="141"/>
      <c r="CN356" s="141"/>
      <c r="CO356" s="141"/>
      <c r="CP356" s="141"/>
      <c r="CQ356" s="141"/>
      <c r="CR356" s="141"/>
      <c r="CS356" s="141"/>
      <c r="CT356" s="141"/>
      <c r="CU356" s="141"/>
      <c r="CV356" s="141"/>
      <c r="CW356" s="141"/>
      <c r="CX356" s="141"/>
      <c r="CY356" s="141"/>
      <c r="CZ356" s="141"/>
      <c r="DA356" s="141"/>
      <c r="DB356" s="141"/>
      <c r="DC356" s="141"/>
      <c r="DD356" s="141"/>
      <c r="DE356" s="141"/>
      <c r="DF356" s="141"/>
      <c r="DG356" s="141"/>
      <c r="DH356" s="141"/>
      <c r="DI356" s="141"/>
      <c r="DJ356" s="141"/>
      <c r="DK356" s="141"/>
      <c r="DL356" s="141"/>
      <c r="DM356" s="141"/>
      <c r="DN356" s="141"/>
      <c r="DO356" s="141"/>
      <c r="DP356" s="141"/>
      <c r="DQ356" s="141"/>
      <c r="DR356" s="141"/>
      <c r="DS356" s="141"/>
      <c r="DT356" s="141"/>
      <c r="DU356" s="141"/>
      <c r="DV356" s="141"/>
      <c r="DW356" s="141"/>
      <c r="DX356" s="141"/>
      <c r="DY356" s="141"/>
      <c r="DZ356" s="141"/>
      <c r="EA356" s="141"/>
      <c r="EB356" s="141"/>
      <c r="EC356" s="141"/>
      <c r="ED356" s="141"/>
      <c r="EE356" s="141"/>
      <c r="EF356" s="141"/>
      <c r="EG356" s="141"/>
      <c r="EH356" s="141"/>
      <c r="EI356" s="141"/>
      <c r="EJ356" s="141"/>
      <c r="EK356" s="141"/>
      <c r="EL356" s="141"/>
      <c r="EM356" s="141"/>
      <c r="EN356" s="141"/>
      <c r="EO356" s="141"/>
      <c r="EP356" s="141"/>
      <c r="EQ356" s="141"/>
      <c r="ER356" s="141"/>
      <c r="ES356" s="141"/>
      <c r="ET356" s="141"/>
      <c r="EU356" s="141"/>
      <c r="EV356" s="141"/>
      <c r="EW356" s="141"/>
      <c r="EX356" s="141"/>
      <c r="EY356" s="141"/>
      <c r="EZ356" s="141"/>
      <c r="FA356" s="141"/>
      <c r="FB356" s="141"/>
      <c r="FC356" s="141"/>
      <c r="FD356" s="141"/>
      <c r="FE356" s="141"/>
      <c r="FF356" s="141"/>
      <c r="FG356" s="141"/>
      <c r="FH356" s="141"/>
      <c r="FI356" s="141"/>
      <c r="FJ356" s="141"/>
      <c r="FK356" s="141"/>
      <c r="FL356" s="141"/>
      <c r="FM356" s="141"/>
      <c r="FN356" s="141"/>
      <c r="FO356" s="141"/>
      <c r="FP356" s="141"/>
      <c r="FQ356" s="141"/>
      <c r="FR356" s="141"/>
      <c r="FS356" s="141"/>
      <c r="FT356" s="141"/>
      <c r="FU356" s="141"/>
      <c r="FV356" s="141"/>
      <c r="FW356" s="141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141"/>
      <c r="GK356" s="141"/>
      <c r="GL356" s="141"/>
      <c r="GM356" s="141"/>
      <c r="GN356" s="141"/>
      <c r="GO356" s="141"/>
      <c r="GP356" s="141"/>
      <c r="GQ356" s="141"/>
      <c r="GR356" s="141"/>
      <c r="GS356" s="141"/>
      <c r="GT356" s="141"/>
      <c r="GU356" s="141"/>
      <c r="GV356" s="141"/>
      <c r="GW356" s="141"/>
      <c r="GX356" s="141"/>
      <c r="GY356" s="141"/>
      <c r="GZ356" s="141"/>
      <c r="HA356" s="141"/>
      <c r="HB356" s="141"/>
      <c r="HC356" s="141"/>
      <c r="HD356" s="141"/>
      <c r="HE356" s="141"/>
      <c r="HF356" s="141"/>
      <c r="HG356" s="141"/>
      <c r="HH356" s="141"/>
      <c r="HI356" s="141"/>
      <c r="HJ356" s="141"/>
      <c r="HK356" s="141"/>
      <c r="HL356" s="141"/>
      <c r="HM356" s="141"/>
      <c r="HN356" s="141"/>
      <c r="HO356" s="141"/>
      <c r="HP356" s="141"/>
      <c r="HQ356" s="141"/>
      <c r="HR356" s="141"/>
      <c r="HS356" s="141"/>
      <c r="HT356" s="141"/>
      <c r="HU356" s="141"/>
      <c r="HV356" s="141"/>
      <c r="HW356" s="141"/>
      <c r="HX356" s="141"/>
      <c r="HY356" s="141"/>
      <c r="HZ356" s="141"/>
      <c r="IA356" s="141"/>
      <c r="IB356" s="141"/>
      <c r="IC356" s="141"/>
      <c r="ID356" s="141"/>
      <c r="IE356" s="141"/>
      <c r="IF356" s="141"/>
      <c r="IG356" s="141"/>
      <c r="IH356" s="141"/>
      <c r="II356" s="141"/>
      <c r="IJ356" s="141"/>
      <c r="IK356" s="141"/>
      <c r="IL356" s="141"/>
      <c r="IM356" s="141"/>
      <c r="IN356" s="141"/>
      <c r="IO356" s="141"/>
      <c r="IP356" s="141"/>
      <c r="IQ356" s="141"/>
      <c r="IR356" s="141"/>
      <c r="IS356" s="141"/>
      <c r="IT356" s="141"/>
      <c r="IU356" s="141"/>
      <c r="IV356" s="141"/>
      <c r="IW356" s="141"/>
    </row>
    <row r="357" customFormat="false" ht="12.75" hidden="false" customHeight="false" outlineLevel="0" collapsed="false">
      <c r="A357" s="141"/>
      <c r="B357" s="155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1"/>
      <c r="BY357" s="141"/>
      <c r="BZ357" s="141"/>
      <c r="CA357" s="141"/>
      <c r="CB357" s="141"/>
      <c r="CC357" s="141"/>
      <c r="CD357" s="141"/>
      <c r="CE357" s="141"/>
      <c r="CF357" s="141"/>
      <c r="CG357" s="141"/>
      <c r="CH357" s="141"/>
      <c r="CI357" s="141"/>
      <c r="CJ357" s="141"/>
      <c r="CK357" s="141"/>
      <c r="CL357" s="141"/>
      <c r="CM357" s="141"/>
      <c r="CN357" s="141"/>
      <c r="CO357" s="141"/>
      <c r="CP357" s="141"/>
      <c r="CQ357" s="141"/>
      <c r="CR357" s="141"/>
      <c r="CS357" s="141"/>
      <c r="CT357" s="141"/>
      <c r="CU357" s="141"/>
      <c r="CV357" s="141"/>
      <c r="CW357" s="141"/>
      <c r="CX357" s="141"/>
      <c r="CY357" s="141"/>
      <c r="CZ357" s="141"/>
      <c r="DA357" s="141"/>
      <c r="DB357" s="141"/>
      <c r="DC357" s="141"/>
      <c r="DD357" s="141"/>
      <c r="DE357" s="141"/>
      <c r="DF357" s="141"/>
      <c r="DG357" s="141"/>
      <c r="DH357" s="141"/>
      <c r="DI357" s="141"/>
      <c r="DJ357" s="141"/>
      <c r="DK357" s="141"/>
      <c r="DL357" s="141"/>
      <c r="DM357" s="141"/>
      <c r="DN357" s="141"/>
      <c r="DO357" s="141"/>
      <c r="DP357" s="141"/>
      <c r="DQ357" s="141"/>
      <c r="DR357" s="141"/>
      <c r="DS357" s="141"/>
      <c r="DT357" s="141"/>
      <c r="DU357" s="141"/>
      <c r="DV357" s="141"/>
      <c r="DW357" s="141"/>
      <c r="DX357" s="141"/>
      <c r="DY357" s="141"/>
      <c r="DZ357" s="141"/>
      <c r="EA357" s="141"/>
      <c r="EB357" s="141"/>
      <c r="EC357" s="141"/>
      <c r="ED357" s="141"/>
      <c r="EE357" s="141"/>
      <c r="EF357" s="141"/>
      <c r="EG357" s="141"/>
      <c r="EH357" s="141"/>
      <c r="EI357" s="141"/>
      <c r="EJ357" s="141"/>
      <c r="EK357" s="141"/>
      <c r="EL357" s="141"/>
      <c r="EM357" s="141"/>
      <c r="EN357" s="141"/>
      <c r="EO357" s="141"/>
      <c r="EP357" s="141"/>
      <c r="EQ357" s="141"/>
      <c r="ER357" s="141"/>
      <c r="ES357" s="141"/>
      <c r="ET357" s="141"/>
      <c r="EU357" s="141"/>
      <c r="EV357" s="141"/>
      <c r="EW357" s="141"/>
      <c r="EX357" s="141"/>
      <c r="EY357" s="141"/>
      <c r="EZ357" s="141"/>
      <c r="FA357" s="141"/>
      <c r="FB357" s="141"/>
      <c r="FC357" s="141"/>
      <c r="FD357" s="141"/>
      <c r="FE357" s="141"/>
      <c r="FF357" s="141"/>
      <c r="FG357" s="141"/>
      <c r="FH357" s="141"/>
      <c r="FI357" s="141"/>
      <c r="FJ357" s="141"/>
      <c r="FK357" s="141"/>
      <c r="FL357" s="141"/>
      <c r="FM357" s="141"/>
      <c r="FN357" s="141"/>
      <c r="FO357" s="141"/>
      <c r="FP357" s="141"/>
      <c r="FQ357" s="141"/>
      <c r="FR357" s="141"/>
      <c r="FS357" s="141"/>
      <c r="FT357" s="141"/>
      <c r="FU357" s="141"/>
      <c r="FV357" s="141"/>
      <c r="FW357" s="141"/>
      <c r="FX357" s="141"/>
      <c r="FY357" s="141"/>
      <c r="FZ357" s="141"/>
      <c r="GA357" s="141"/>
      <c r="GB357" s="141"/>
      <c r="GC357" s="141"/>
      <c r="GD357" s="141"/>
      <c r="GE357" s="141"/>
      <c r="GF357" s="141"/>
      <c r="GG357" s="141"/>
      <c r="GH357" s="141"/>
      <c r="GI357" s="141"/>
      <c r="GJ357" s="141"/>
      <c r="GK357" s="141"/>
      <c r="GL357" s="141"/>
      <c r="GM357" s="141"/>
      <c r="GN357" s="141"/>
      <c r="GO357" s="141"/>
      <c r="GP357" s="141"/>
      <c r="GQ357" s="141"/>
      <c r="GR357" s="141"/>
      <c r="GS357" s="141"/>
      <c r="GT357" s="141"/>
      <c r="GU357" s="141"/>
      <c r="GV357" s="141"/>
      <c r="GW357" s="141"/>
      <c r="GX357" s="141"/>
      <c r="GY357" s="141"/>
      <c r="GZ357" s="141"/>
      <c r="HA357" s="141"/>
      <c r="HB357" s="141"/>
      <c r="HC357" s="141"/>
      <c r="HD357" s="141"/>
      <c r="HE357" s="141"/>
      <c r="HF357" s="141"/>
      <c r="HG357" s="141"/>
      <c r="HH357" s="141"/>
      <c r="HI357" s="141"/>
      <c r="HJ357" s="141"/>
      <c r="HK357" s="141"/>
      <c r="HL357" s="141"/>
      <c r="HM357" s="141"/>
      <c r="HN357" s="141"/>
      <c r="HO357" s="141"/>
      <c r="HP357" s="141"/>
      <c r="HQ357" s="141"/>
      <c r="HR357" s="141"/>
      <c r="HS357" s="141"/>
      <c r="HT357" s="141"/>
      <c r="HU357" s="141"/>
      <c r="HV357" s="141"/>
      <c r="HW357" s="141"/>
      <c r="HX357" s="141"/>
      <c r="HY357" s="141"/>
      <c r="HZ357" s="141"/>
      <c r="IA357" s="141"/>
      <c r="IB357" s="141"/>
      <c r="IC357" s="141"/>
      <c r="ID357" s="141"/>
      <c r="IE357" s="141"/>
      <c r="IF357" s="141"/>
      <c r="IG357" s="141"/>
      <c r="IH357" s="141"/>
      <c r="II357" s="141"/>
      <c r="IJ357" s="141"/>
      <c r="IK357" s="141"/>
      <c r="IL357" s="141"/>
      <c r="IM357" s="141"/>
      <c r="IN357" s="141"/>
      <c r="IO357" s="141"/>
      <c r="IP357" s="141"/>
      <c r="IQ357" s="141"/>
      <c r="IR357" s="141"/>
      <c r="IS357" s="141"/>
      <c r="IT357" s="141"/>
      <c r="IU357" s="141"/>
      <c r="IV357" s="141"/>
      <c r="IW357" s="141"/>
    </row>
    <row r="358" customFormat="false" ht="12.75" hidden="false" customHeight="false" outlineLevel="0" collapsed="false">
      <c r="A358" s="141"/>
      <c r="B358" s="155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1"/>
      <c r="BY358" s="141"/>
      <c r="BZ358" s="141"/>
      <c r="CA358" s="141"/>
      <c r="CB358" s="141"/>
      <c r="CC358" s="141"/>
      <c r="CD358" s="141"/>
      <c r="CE358" s="141"/>
      <c r="CF358" s="141"/>
      <c r="CG358" s="141"/>
      <c r="CH358" s="141"/>
      <c r="CI358" s="141"/>
      <c r="CJ358" s="141"/>
      <c r="CK358" s="141"/>
      <c r="CL358" s="141"/>
      <c r="CM358" s="141"/>
      <c r="CN358" s="141"/>
      <c r="CO358" s="141"/>
      <c r="CP358" s="141"/>
      <c r="CQ358" s="141"/>
      <c r="CR358" s="141"/>
      <c r="CS358" s="141"/>
      <c r="CT358" s="141"/>
      <c r="CU358" s="141"/>
      <c r="CV358" s="141"/>
      <c r="CW358" s="141"/>
      <c r="CX358" s="141"/>
      <c r="CY358" s="141"/>
      <c r="CZ358" s="141"/>
      <c r="DA358" s="141"/>
      <c r="DB358" s="141"/>
      <c r="DC358" s="141"/>
      <c r="DD358" s="141"/>
      <c r="DE358" s="141"/>
      <c r="DF358" s="141"/>
      <c r="DG358" s="141"/>
      <c r="DH358" s="141"/>
      <c r="DI358" s="141"/>
      <c r="DJ358" s="141"/>
      <c r="DK358" s="141"/>
      <c r="DL358" s="141"/>
      <c r="DM358" s="141"/>
      <c r="DN358" s="141"/>
      <c r="DO358" s="141"/>
      <c r="DP358" s="141"/>
      <c r="DQ358" s="141"/>
      <c r="DR358" s="141"/>
      <c r="DS358" s="141"/>
      <c r="DT358" s="141"/>
      <c r="DU358" s="141"/>
      <c r="DV358" s="141"/>
      <c r="DW358" s="141"/>
      <c r="DX358" s="141"/>
      <c r="DY358" s="141"/>
      <c r="DZ358" s="141"/>
      <c r="EA358" s="141"/>
      <c r="EB358" s="141"/>
      <c r="EC358" s="141"/>
      <c r="ED358" s="141"/>
      <c r="EE358" s="141"/>
      <c r="EF358" s="141"/>
      <c r="EG358" s="141"/>
      <c r="EH358" s="141"/>
      <c r="EI358" s="141"/>
      <c r="EJ358" s="141"/>
      <c r="EK358" s="141"/>
      <c r="EL358" s="141"/>
      <c r="EM358" s="141"/>
      <c r="EN358" s="141"/>
      <c r="EO358" s="141"/>
      <c r="EP358" s="141"/>
      <c r="EQ358" s="141"/>
      <c r="ER358" s="141"/>
      <c r="ES358" s="141"/>
      <c r="ET358" s="141"/>
      <c r="EU358" s="141"/>
      <c r="EV358" s="141"/>
      <c r="EW358" s="141"/>
      <c r="EX358" s="141"/>
      <c r="EY358" s="141"/>
      <c r="EZ358" s="141"/>
      <c r="FA358" s="141"/>
      <c r="FB358" s="141"/>
      <c r="FC358" s="141"/>
      <c r="FD358" s="141"/>
      <c r="FE358" s="141"/>
      <c r="FF358" s="141"/>
      <c r="FG358" s="141"/>
      <c r="FH358" s="141"/>
      <c r="FI358" s="141"/>
      <c r="FJ358" s="141"/>
      <c r="FK358" s="141"/>
      <c r="FL358" s="141"/>
      <c r="FM358" s="141"/>
      <c r="FN358" s="141"/>
      <c r="FO358" s="141"/>
      <c r="FP358" s="141"/>
      <c r="FQ358" s="141"/>
      <c r="FR358" s="141"/>
      <c r="FS358" s="141"/>
      <c r="FT358" s="141"/>
      <c r="FU358" s="141"/>
      <c r="FV358" s="141"/>
      <c r="FW358" s="141"/>
      <c r="FX358" s="141"/>
      <c r="FY358" s="141"/>
      <c r="FZ358" s="141"/>
      <c r="GA358" s="141"/>
      <c r="GB358" s="141"/>
      <c r="GC358" s="141"/>
      <c r="GD358" s="141"/>
      <c r="GE358" s="141"/>
      <c r="GF358" s="141"/>
      <c r="GG358" s="141"/>
      <c r="GH358" s="141"/>
      <c r="GI358" s="141"/>
      <c r="GJ358" s="141"/>
      <c r="GK358" s="141"/>
      <c r="GL358" s="141"/>
      <c r="GM358" s="141"/>
      <c r="GN358" s="141"/>
      <c r="GO358" s="141"/>
      <c r="GP358" s="141"/>
      <c r="GQ358" s="141"/>
      <c r="GR358" s="141"/>
      <c r="GS358" s="141"/>
      <c r="GT358" s="141"/>
      <c r="GU358" s="141"/>
      <c r="GV358" s="141"/>
      <c r="GW358" s="141"/>
      <c r="GX358" s="141"/>
      <c r="GY358" s="141"/>
      <c r="GZ358" s="141"/>
      <c r="HA358" s="141"/>
      <c r="HB358" s="141"/>
      <c r="HC358" s="141"/>
      <c r="HD358" s="141"/>
      <c r="HE358" s="141"/>
      <c r="HF358" s="141"/>
      <c r="HG358" s="141"/>
      <c r="HH358" s="141"/>
      <c r="HI358" s="141"/>
      <c r="HJ358" s="141"/>
      <c r="HK358" s="141"/>
      <c r="HL358" s="141"/>
      <c r="HM358" s="141"/>
      <c r="HN358" s="141"/>
      <c r="HO358" s="141"/>
      <c r="HP358" s="141"/>
      <c r="HQ358" s="141"/>
      <c r="HR358" s="141"/>
      <c r="HS358" s="141"/>
      <c r="HT358" s="141"/>
      <c r="HU358" s="141"/>
      <c r="HV358" s="141"/>
      <c r="HW358" s="141"/>
      <c r="HX358" s="141"/>
      <c r="HY358" s="141"/>
      <c r="HZ358" s="141"/>
      <c r="IA358" s="141"/>
      <c r="IB358" s="141"/>
      <c r="IC358" s="141"/>
      <c r="ID358" s="141"/>
      <c r="IE358" s="141"/>
      <c r="IF358" s="141"/>
      <c r="IG358" s="141"/>
      <c r="IH358" s="141"/>
      <c r="II358" s="141"/>
      <c r="IJ358" s="141"/>
      <c r="IK358" s="141"/>
      <c r="IL358" s="141"/>
      <c r="IM358" s="141"/>
      <c r="IN358" s="141"/>
      <c r="IO358" s="141"/>
      <c r="IP358" s="141"/>
      <c r="IQ358" s="141"/>
      <c r="IR358" s="141"/>
      <c r="IS358" s="141"/>
      <c r="IT358" s="141"/>
      <c r="IU358" s="141"/>
      <c r="IV358" s="141"/>
      <c r="IW358" s="141"/>
    </row>
    <row r="359" customFormat="false" ht="12.75" hidden="false" customHeight="false" outlineLevel="0" collapsed="false">
      <c r="A359" s="141"/>
      <c r="B359" s="155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1"/>
      <c r="BY359" s="141"/>
      <c r="BZ359" s="141"/>
      <c r="CA359" s="141"/>
      <c r="CB359" s="141"/>
      <c r="CC359" s="141"/>
      <c r="CD359" s="141"/>
      <c r="CE359" s="141"/>
      <c r="CF359" s="141"/>
      <c r="CG359" s="141"/>
      <c r="CH359" s="141"/>
      <c r="CI359" s="141"/>
      <c r="CJ359" s="141"/>
      <c r="CK359" s="141"/>
      <c r="CL359" s="141"/>
      <c r="CM359" s="141"/>
      <c r="CN359" s="141"/>
      <c r="CO359" s="141"/>
      <c r="CP359" s="141"/>
      <c r="CQ359" s="141"/>
      <c r="CR359" s="141"/>
      <c r="CS359" s="141"/>
      <c r="CT359" s="141"/>
      <c r="CU359" s="141"/>
      <c r="CV359" s="141"/>
      <c r="CW359" s="141"/>
      <c r="CX359" s="141"/>
      <c r="CY359" s="141"/>
      <c r="CZ359" s="141"/>
      <c r="DA359" s="141"/>
      <c r="DB359" s="141"/>
      <c r="DC359" s="141"/>
      <c r="DD359" s="141"/>
      <c r="DE359" s="141"/>
      <c r="DF359" s="141"/>
      <c r="DG359" s="141"/>
      <c r="DH359" s="141"/>
      <c r="DI359" s="141"/>
      <c r="DJ359" s="141"/>
      <c r="DK359" s="141"/>
      <c r="DL359" s="141"/>
      <c r="DM359" s="141"/>
      <c r="DN359" s="141"/>
      <c r="DO359" s="141"/>
      <c r="DP359" s="141"/>
      <c r="DQ359" s="141"/>
      <c r="DR359" s="141"/>
      <c r="DS359" s="141"/>
      <c r="DT359" s="141"/>
      <c r="DU359" s="141"/>
      <c r="DV359" s="141"/>
      <c r="DW359" s="141"/>
      <c r="DX359" s="141"/>
      <c r="DY359" s="141"/>
      <c r="DZ359" s="141"/>
      <c r="EA359" s="141"/>
      <c r="EB359" s="141"/>
      <c r="EC359" s="141"/>
      <c r="ED359" s="141"/>
      <c r="EE359" s="141"/>
      <c r="EF359" s="141"/>
      <c r="EG359" s="141"/>
      <c r="EH359" s="141"/>
      <c r="EI359" s="141"/>
      <c r="EJ359" s="141"/>
      <c r="EK359" s="141"/>
      <c r="EL359" s="141"/>
      <c r="EM359" s="141"/>
      <c r="EN359" s="141"/>
      <c r="EO359" s="141"/>
      <c r="EP359" s="141"/>
      <c r="EQ359" s="141"/>
      <c r="ER359" s="141"/>
      <c r="ES359" s="141"/>
      <c r="ET359" s="141"/>
      <c r="EU359" s="141"/>
      <c r="EV359" s="141"/>
      <c r="EW359" s="141"/>
      <c r="EX359" s="141"/>
      <c r="EY359" s="141"/>
      <c r="EZ359" s="141"/>
      <c r="FA359" s="141"/>
      <c r="FB359" s="141"/>
      <c r="FC359" s="141"/>
      <c r="FD359" s="141"/>
      <c r="FE359" s="141"/>
      <c r="FF359" s="141"/>
      <c r="FG359" s="141"/>
      <c r="FH359" s="141"/>
      <c r="FI359" s="141"/>
      <c r="FJ359" s="141"/>
      <c r="FK359" s="141"/>
      <c r="FL359" s="141"/>
      <c r="FM359" s="141"/>
      <c r="FN359" s="141"/>
      <c r="FO359" s="141"/>
      <c r="FP359" s="141"/>
      <c r="FQ359" s="141"/>
      <c r="FR359" s="141"/>
      <c r="FS359" s="141"/>
      <c r="FT359" s="141"/>
      <c r="FU359" s="141"/>
      <c r="FV359" s="141"/>
      <c r="FW359" s="141"/>
      <c r="FX359" s="141"/>
      <c r="FY359" s="141"/>
      <c r="FZ359" s="141"/>
      <c r="GA359" s="141"/>
      <c r="GB359" s="141"/>
      <c r="GC359" s="141"/>
      <c r="GD359" s="141"/>
      <c r="GE359" s="141"/>
      <c r="GF359" s="141"/>
      <c r="GG359" s="141"/>
      <c r="GH359" s="141"/>
      <c r="GI359" s="141"/>
      <c r="GJ359" s="141"/>
      <c r="GK359" s="141"/>
      <c r="GL359" s="141"/>
      <c r="GM359" s="141"/>
      <c r="GN359" s="141"/>
      <c r="GO359" s="141"/>
      <c r="GP359" s="141"/>
      <c r="GQ359" s="141"/>
      <c r="GR359" s="141"/>
      <c r="GS359" s="141"/>
      <c r="GT359" s="141"/>
      <c r="GU359" s="141"/>
      <c r="GV359" s="141"/>
      <c r="GW359" s="141"/>
      <c r="GX359" s="141"/>
      <c r="GY359" s="141"/>
      <c r="GZ359" s="141"/>
      <c r="HA359" s="141"/>
      <c r="HB359" s="141"/>
      <c r="HC359" s="141"/>
      <c r="HD359" s="141"/>
      <c r="HE359" s="141"/>
      <c r="HF359" s="141"/>
      <c r="HG359" s="141"/>
      <c r="HH359" s="141"/>
      <c r="HI359" s="141"/>
      <c r="HJ359" s="141"/>
      <c r="HK359" s="141"/>
      <c r="HL359" s="141"/>
      <c r="HM359" s="141"/>
      <c r="HN359" s="141"/>
      <c r="HO359" s="141"/>
      <c r="HP359" s="141"/>
      <c r="HQ359" s="141"/>
      <c r="HR359" s="141"/>
      <c r="HS359" s="141"/>
      <c r="HT359" s="141"/>
      <c r="HU359" s="141"/>
      <c r="HV359" s="141"/>
      <c r="HW359" s="141"/>
      <c r="HX359" s="141"/>
      <c r="HY359" s="141"/>
      <c r="HZ359" s="141"/>
      <c r="IA359" s="141"/>
      <c r="IB359" s="141"/>
      <c r="IC359" s="141"/>
      <c r="ID359" s="141"/>
      <c r="IE359" s="141"/>
      <c r="IF359" s="141"/>
      <c r="IG359" s="141"/>
      <c r="IH359" s="141"/>
      <c r="II359" s="141"/>
      <c r="IJ359" s="141"/>
      <c r="IK359" s="141"/>
      <c r="IL359" s="141"/>
      <c r="IM359" s="141"/>
      <c r="IN359" s="141"/>
      <c r="IO359" s="141"/>
      <c r="IP359" s="141"/>
      <c r="IQ359" s="141"/>
      <c r="IR359" s="141"/>
      <c r="IS359" s="141"/>
      <c r="IT359" s="141"/>
      <c r="IU359" s="141"/>
      <c r="IV359" s="141"/>
      <c r="IW359" s="141"/>
    </row>
    <row r="360" customFormat="false" ht="12.75" hidden="false" customHeight="false" outlineLevel="0" collapsed="false">
      <c r="A360" s="141"/>
      <c r="B360" s="155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1"/>
      <c r="BY360" s="141"/>
      <c r="BZ360" s="141"/>
      <c r="CA360" s="141"/>
      <c r="CB360" s="141"/>
      <c r="CC360" s="141"/>
      <c r="CD360" s="141"/>
      <c r="CE360" s="141"/>
      <c r="CF360" s="141"/>
      <c r="CG360" s="141"/>
      <c r="CH360" s="141"/>
      <c r="CI360" s="141"/>
      <c r="CJ360" s="141"/>
      <c r="CK360" s="141"/>
      <c r="CL360" s="141"/>
      <c r="CM360" s="141"/>
      <c r="CN360" s="141"/>
      <c r="CO360" s="141"/>
      <c r="CP360" s="141"/>
      <c r="CQ360" s="141"/>
      <c r="CR360" s="141"/>
      <c r="CS360" s="141"/>
      <c r="CT360" s="141"/>
      <c r="CU360" s="141"/>
      <c r="CV360" s="141"/>
      <c r="CW360" s="141"/>
      <c r="CX360" s="141"/>
      <c r="CY360" s="141"/>
      <c r="CZ360" s="141"/>
      <c r="DA360" s="141"/>
      <c r="DB360" s="141"/>
      <c r="DC360" s="141"/>
      <c r="DD360" s="141"/>
      <c r="DE360" s="141"/>
      <c r="DF360" s="141"/>
      <c r="DG360" s="141"/>
      <c r="DH360" s="141"/>
      <c r="DI360" s="141"/>
      <c r="DJ360" s="141"/>
      <c r="DK360" s="141"/>
      <c r="DL360" s="141"/>
      <c r="DM360" s="141"/>
      <c r="DN360" s="141"/>
      <c r="DO360" s="141"/>
      <c r="DP360" s="141"/>
      <c r="DQ360" s="141"/>
      <c r="DR360" s="141"/>
      <c r="DS360" s="141"/>
      <c r="DT360" s="141"/>
      <c r="DU360" s="141"/>
      <c r="DV360" s="141"/>
      <c r="DW360" s="141"/>
      <c r="DX360" s="141"/>
      <c r="DY360" s="141"/>
      <c r="DZ360" s="141"/>
      <c r="EA360" s="141"/>
      <c r="EB360" s="141"/>
      <c r="EC360" s="141"/>
      <c r="ED360" s="141"/>
      <c r="EE360" s="141"/>
      <c r="EF360" s="141"/>
      <c r="EG360" s="141"/>
      <c r="EH360" s="141"/>
      <c r="EI360" s="141"/>
      <c r="EJ360" s="141"/>
      <c r="EK360" s="141"/>
      <c r="EL360" s="141"/>
      <c r="EM360" s="141"/>
      <c r="EN360" s="141"/>
      <c r="EO360" s="141"/>
      <c r="EP360" s="141"/>
      <c r="EQ360" s="141"/>
      <c r="ER360" s="141"/>
      <c r="ES360" s="141"/>
      <c r="ET360" s="141"/>
      <c r="EU360" s="141"/>
      <c r="EV360" s="141"/>
      <c r="EW360" s="141"/>
      <c r="EX360" s="141"/>
      <c r="EY360" s="141"/>
      <c r="EZ360" s="141"/>
      <c r="FA360" s="141"/>
      <c r="FB360" s="141"/>
      <c r="FC360" s="141"/>
      <c r="FD360" s="141"/>
      <c r="FE360" s="141"/>
      <c r="FF360" s="141"/>
      <c r="FG360" s="141"/>
      <c r="FH360" s="141"/>
      <c r="FI360" s="141"/>
      <c r="FJ360" s="141"/>
      <c r="FK360" s="141"/>
      <c r="FL360" s="141"/>
      <c r="FM360" s="141"/>
      <c r="FN360" s="141"/>
      <c r="FO360" s="141"/>
      <c r="FP360" s="141"/>
      <c r="FQ360" s="141"/>
      <c r="FR360" s="141"/>
      <c r="FS360" s="141"/>
      <c r="FT360" s="141"/>
      <c r="FU360" s="141"/>
      <c r="FV360" s="141"/>
      <c r="FW360" s="141"/>
      <c r="FX360" s="141"/>
      <c r="FY360" s="141"/>
      <c r="FZ360" s="141"/>
      <c r="GA360" s="141"/>
      <c r="GB360" s="141"/>
      <c r="GC360" s="141"/>
      <c r="GD360" s="141"/>
      <c r="GE360" s="141"/>
      <c r="GF360" s="141"/>
      <c r="GG360" s="141"/>
      <c r="GH360" s="141"/>
      <c r="GI360" s="141"/>
      <c r="GJ360" s="141"/>
      <c r="GK360" s="141"/>
      <c r="GL360" s="141"/>
      <c r="GM360" s="141"/>
      <c r="GN360" s="141"/>
      <c r="GO360" s="141"/>
      <c r="GP360" s="141"/>
      <c r="GQ360" s="141"/>
      <c r="GR360" s="141"/>
      <c r="GS360" s="141"/>
      <c r="GT360" s="141"/>
      <c r="GU360" s="141"/>
      <c r="GV360" s="141"/>
      <c r="GW360" s="141"/>
      <c r="GX360" s="141"/>
      <c r="GY360" s="141"/>
      <c r="GZ360" s="141"/>
      <c r="HA360" s="141"/>
      <c r="HB360" s="141"/>
      <c r="HC360" s="141"/>
      <c r="HD360" s="141"/>
      <c r="HE360" s="141"/>
      <c r="HF360" s="141"/>
      <c r="HG360" s="141"/>
      <c r="HH360" s="141"/>
      <c r="HI360" s="141"/>
      <c r="HJ360" s="141"/>
      <c r="HK360" s="141"/>
      <c r="HL360" s="141"/>
      <c r="HM360" s="141"/>
      <c r="HN360" s="141"/>
      <c r="HO360" s="141"/>
      <c r="HP360" s="141"/>
      <c r="HQ360" s="141"/>
      <c r="HR360" s="141"/>
      <c r="HS360" s="141"/>
      <c r="HT360" s="141"/>
      <c r="HU360" s="141"/>
      <c r="HV360" s="141"/>
      <c r="HW360" s="141"/>
      <c r="HX360" s="141"/>
      <c r="HY360" s="141"/>
      <c r="HZ360" s="141"/>
      <c r="IA360" s="141"/>
      <c r="IB360" s="141"/>
      <c r="IC360" s="141"/>
      <c r="ID360" s="141"/>
      <c r="IE360" s="141"/>
      <c r="IF360" s="141"/>
      <c r="IG360" s="141"/>
      <c r="IH360" s="141"/>
      <c r="II360" s="141"/>
      <c r="IJ360" s="141"/>
      <c r="IK360" s="141"/>
      <c r="IL360" s="141"/>
      <c r="IM360" s="141"/>
      <c r="IN360" s="141"/>
      <c r="IO360" s="141"/>
      <c r="IP360" s="141"/>
      <c r="IQ360" s="141"/>
      <c r="IR360" s="141"/>
      <c r="IS360" s="141"/>
      <c r="IT360" s="141"/>
      <c r="IU360" s="141"/>
      <c r="IV360" s="141"/>
      <c r="IW360" s="141"/>
    </row>
    <row r="361" customFormat="false" ht="12.75" hidden="false" customHeight="false" outlineLevel="0" collapsed="false">
      <c r="A361" s="141"/>
      <c r="B361" s="155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1"/>
      <c r="BY361" s="141"/>
      <c r="BZ361" s="141"/>
      <c r="CA361" s="141"/>
      <c r="CB361" s="141"/>
      <c r="CC361" s="141"/>
      <c r="CD361" s="141"/>
      <c r="CE361" s="141"/>
      <c r="CF361" s="141"/>
      <c r="CG361" s="141"/>
      <c r="CH361" s="141"/>
      <c r="CI361" s="141"/>
      <c r="CJ361" s="141"/>
      <c r="CK361" s="141"/>
      <c r="CL361" s="141"/>
      <c r="CM361" s="141"/>
      <c r="CN361" s="141"/>
      <c r="CO361" s="141"/>
      <c r="CP361" s="141"/>
      <c r="CQ361" s="141"/>
      <c r="CR361" s="141"/>
      <c r="CS361" s="141"/>
      <c r="CT361" s="141"/>
      <c r="CU361" s="141"/>
      <c r="CV361" s="141"/>
      <c r="CW361" s="141"/>
      <c r="CX361" s="141"/>
      <c r="CY361" s="141"/>
      <c r="CZ361" s="141"/>
      <c r="DA361" s="141"/>
      <c r="DB361" s="141"/>
      <c r="DC361" s="141"/>
      <c r="DD361" s="141"/>
      <c r="DE361" s="141"/>
      <c r="DF361" s="141"/>
      <c r="DG361" s="141"/>
      <c r="DH361" s="141"/>
      <c r="DI361" s="141"/>
      <c r="DJ361" s="141"/>
      <c r="DK361" s="141"/>
      <c r="DL361" s="141"/>
      <c r="DM361" s="141"/>
      <c r="DN361" s="141"/>
      <c r="DO361" s="141"/>
      <c r="DP361" s="141"/>
      <c r="DQ361" s="141"/>
      <c r="DR361" s="141"/>
      <c r="DS361" s="141"/>
      <c r="DT361" s="141"/>
      <c r="DU361" s="141"/>
      <c r="DV361" s="141"/>
      <c r="DW361" s="141"/>
      <c r="DX361" s="141"/>
      <c r="DY361" s="141"/>
      <c r="DZ361" s="141"/>
      <c r="EA361" s="141"/>
      <c r="EB361" s="141"/>
      <c r="EC361" s="141"/>
      <c r="ED361" s="141"/>
      <c r="EE361" s="141"/>
      <c r="EF361" s="141"/>
      <c r="EG361" s="141"/>
      <c r="EH361" s="141"/>
      <c r="EI361" s="141"/>
      <c r="EJ361" s="141"/>
      <c r="EK361" s="141"/>
      <c r="EL361" s="141"/>
      <c r="EM361" s="141"/>
      <c r="EN361" s="141"/>
      <c r="EO361" s="141"/>
      <c r="EP361" s="141"/>
      <c r="EQ361" s="141"/>
      <c r="ER361" s="141"/>
      <c r="ES361" s="141"/>
      <c r="ET361" s="141"/>
      <c r="EU361" s="141"/>
      <c r="EV361" s="141"/>
      <c r="EW361" s="141"/>
      <c r="EX361" s="141"/>
      <c r="EY361" s="141"/>
      <c r="EZ361" s="141"/>
      <c r="FA361" s="141"/>
      <c r="FB361" s="141"/>
      <c r="FC361" s="141"/>
      <c r="FD361" s="141"/>
      <c r="FE361" s="141"/>
      <c r="FF361" s="141"/>
      <c r="FG361" s="141"/>
      <c r="FH361" s="141"/>
      <c r="FI361" s="141"/>
      <c r="FJ361" s="141"/>
      <c r="FK361" s="141"/>
      <c r="FL361" s="141"/>
      <c r="FM361" s="141"/>
      <c r="FN361" s="141"/>
      <c r="FO361" s="141"/>
      <c r="FP361" s="141"/>
      <c r="FQ361" s="141"/>
      <c r="FR361" s="141"/>
      <c r="FS361" s="141"/>
      <c r="FT361" s="141"/>
      <c r="FU361" s="141"/>
      <c r="FV361" s="141"/>
      <c r="FW361" s="141"/>
      <c r="FX361" s="141"/>
      <c r="FY361" s="141"/>
      <c r="FZ361" s="141"/>
      <c r="GA361" s="141"/>
      <c r="GB361" s="141"/>
      <c r="GC361" s="141"/>
      <c r="GD361" s="141"/>
      <c r="GE361" s="141"/>
      <c r="GF361" s="141"/>
      <c r="GG361" s="141"/>
      <c r="GH361" s="141"/>
      <c r="GI361" s="141"/>
      <c r="GJ361" s="141"/>
      <c r="GK361" s="141"/>
      <c r="GL361" s="141"/>
      <c r="GM361" s="141"/>
      <c r="GN361" s="141"/>
      <c r="GO361" s="141"/>
      <c r="GP361" s="141"/>
      <c r="GQ361" s="141"/>
      <c r="GR361" s="141"/>
      <c r="GS361" s="141"/>
      <c r="GT361" s="141"/>
      <c r="GU361" s="141"/>
      <c r="GV361" s="141"/>
      <c r="GW361" s="141"/>
      <c r="GX361" s="141"/>
      <c r="GY361" s="141"/>
      <c r="GZ361" s="141"/>
      <c r="HA361" s="141"/>
      <c r="HB361" s="141"/>
      <c r="HC361" s="141"/>
      <c r="HD361" s="141"/>
      <c r="HE361" s="141"/>
      <c r="HF361" s="141"/>
      <c r="HG361" s="141"/>
      <c r="HH361" s="141"/>
      <c r="HI361" s="141"/>
      <c r="HJ361" s="141"/>
      <c r="HK361" s="141"/>
      <c r="HL361" s="141"/>
      <c r="HM361" s="141"/>
      <c r="HN361" s="141"/>
      <c r="HO361" s="141"/>
      <c r="HP361" s="141"/>
      <c r="HQ361" s="141"/>
      <c r="HR361" s="141"/>
      <c r="HS361" s="141"/>
      <c r="HT361" s="141"/>
      <c r="HU361" s="141"/>
      <c r="HV361" s="141"/>
      <c r="HW361" s="141"/>
      <c r="HX361" s="141"/>
      <c r="HY361" s="141"/>
      <c r="HZ361" s="141"/>
      <c r="IA361" s="141"/>
      <c r="IB361" s="141"/>
      <c r="IC361" s="141"/>
      <c r="ID361" s="141"/>
      <c r="IE361" s="141"/>
      <c r="IF361" s="141"/>
      <c r="IG361" s="141"/>
      <c r="IH361" s="141"/>
      <c r="II361" s="141"/>
      <c r="IJ361" s="141"/>
      <c r="IK361" s="141"/>
      <c r="IL361" s="141"/>
      <c r="IM361" s="141"/>
      <c r="IN361" s="141"/>
      <c r="IO361" s="141"/>
      <c r="IP361" s="141"/>
      <c r="IQ361" s="141"/>
      <c r="IR361" s="141"/>
      <c r="IS361" s="141"/>
      <c r="IT361" s="141"/>
      <c r="IU361" s="141"/>
      <c r="IV361" s="141"/>
      <c r="IW361" s="141"/>
    </row>
    <row r="362" customFormat="false" ht="12.75" hidden="false" customHeight="false" outlineLevel="0" collapsed="false">
      <c r="A362" s="141"/>
      <c r="B362" s="155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1"/>
      <c r="BY362" s="141"/>
      <c r="BZ362" s="141"/>
      <c r="CA362" s="141"/>
      <c r="CB362" s="141"/>
      <c r="CC362" s="141"/>
      <c r="CD362" s="141"/>
      <c r="CE362" s="141"/>
      <c r="CF362" s="141"/>
      <c r="CG362" s="141"/>
      <c r="CH362" s="141"/>
      <c r="CI362" s="141"/>
      <c r="CJ362" s="141"/>
      <c r="CK362" s="141"/>
      <c r="CL362" s="141"/>
      <c r="CM362" s="141"/>
      <c r="CN362" s="141"/>
      <c r="CO362" s="141"/>
      <c r="CP362" s="141"/>
      <c r="CQ362" s="141"/>
      <c r="CR362" s="141"/>
      <c r="CS362" s="141"/>
      <c r="CT362" s="141"/>
      <c r="CU362" s="141"/>
      <c r="CV362" s="141"/>
      <c r="CW362" s="141"/>
      <c r="CX362" s="141"/>
      <c r="CY362" s="141"/>
      <c r="CZ362" s="141"/>
      <c r="DA362" s="141"/>
      <c r="DB362" s="141"/>
      <c r="DC362" s="141"/>
      <c r="DD362" s="141"/>
      <c r="DE362" s="141"/>
      <c r="DF362" s="141"/>
      <c r="DG362" s="141"/>
      <c r="DH362" s="141"/>
      <c r="DI362" s="141"/>
      <c r="DJ362" s="141"/>
      <c r="DK362" s="141"/>
      <c r="DL362" s="141"/>
      <c r="DM362" s="141"/>
      <c r="DN362" s="141"/>
      <c r="DO362" s="141"/>
      <c r="DP362" s="141"/>
      <c r="DQ362" s="141"/>
      <c r="DR362" s="141"/>
      <c r="DS362" s="141"/>
      <c r="DT362" s="141"/>
      <c r="DU362" s="141"/>
      <c r="DV362" s="141"/>
      <c r="DW362" s="141"/>
      <c r="DX362" s="141"/>
      <c r="DY362" s="141"/>
      <c r="DZ362" s="141"/>
      <c r="EA362" s="141"/>
      <c r="EB362" s="141"/>
      <c r="EC362" s="141"/>
      <c r="ED362" s="141"/>
      <c r="EE362" s="141"/>
      <c r="EF362" s="141"/>
      <c r="EG362" s="141"/>
      <c r="EH362" s="141"/>
      <c r="EI362" s="141"/>
      <c r="EJ362" s="141"/>
      <c r="EK362" s="141"/>
      <c r="EL362" s="141"/>
      <c r="EM362" s="141"/>
      <c r="EN362" s="141"/>
      <c r="EO362" s="141"/>
      <c r="EP362" s="141"/>
      <c r="EQ362" s="141"/>
      <c r="ER362" s="141"/>
      <c r="ES362" s="141"/>
      <c r="ET362" s="141"/>
      <c r="EU362" s="141"/>
      <c r="EV362" s="141"/>
      <c r="EW362" s="141"/>
      <c r="EX362" s="141"/>
      <c r="EY362" s="141"/>
      <c r="EZ362" s="141"/>
      <c r="FA362" s="141"/>
      <c r="FB362" s="141"/>
      <c r="FC362" s="141"/>
      <c r="FD362" s="141"/>
      <c r="FE362" s="141"/>
      <c r="FF362" s="141"/>
      <c r="FG362" s="141"/>
      <c r="FH362" s="141"/>
      <c r="FI362" s="141"/>
      <c r="FJ362" s="141"/>
      <c r="FK362" s="141"/>
      <c r="FL362" s="141"/>
      <c r="FM362" s="141"/>
      <c r="FN362" s="141"/>
      <c r="FO362" s="141"/>
      <c r="FP362" s="141"/>
      <c r="FQ362" s="141"/>
      <c r="FR362" s="141"/>
      <c r="FS362" s="141"/>
      <c r="FT362" s="141"/>
      <c r="FU362" s="141"/>
      <c r="FV362" s="141"/>
      <c r="FW362" s="141"/>
      <c r="FX362" s="141"/>
      <c r="FY362" s="141"/>
      <c r="FZ362" s="141"/>
      <c r="GA362" s="141"/>
      <c r="GB362" s="141"/>
      <c r="GC362" s="141"/>
      <c r="GD362" s="141"/>
      <c r="GE362" s="141"/>
      <c r="GF362" s="141"/>
      <c r="GG362" s="141"/>
      <c r="GH362" s="141"/>
      <c r="GI362" s="141"/>
      <c r="GJ362" s="141"/>
      <c r="GK362" s="141"/>
      <c r="GL362" s="141"/>
      <c r="GM362" s="141"/>
      <c r="GN362" s="141"/>
      <c r="GO362" s="141"/>
      <c r="GP362" s="141"/>
      <c r="GQ362" s="141"/>
      <c r="GR362" s="141"/>
      <c r="GS362" s="141"/>
      <c r="GT362" s="141"/>
      <c r="GU362" s="141"/>
      <c r="GV362" s="141"/>
      <c r="GW362" s="141"/>
      <c r="GX362" s="141"/>
      <c r="GY362" s="141"/>
      <c r="GZ362" s="141"/>
      <c r="HA362" s="141"/>
      <c r="HB362" s="141"/>
      <c r="HC362" s="141"/>
      <c r="HD362" s="141"/>
      <c r="HE362" s="141"/>
      <c r="HF362" s="141"/>
      <c r="HG362" s="141"/>
      <c r="HH362" s="141"/>
      <c r="HI362" s="141"/>
      <c r="HJ362" s="141"/>
      <c r="HK362" s="141"/>
      <c r="HL362" s="141"/>
      <c r="HM362" s="141"/>
      <c r="HN362" s="141"/>
      <c r="HO362" s="141"/>
      <c r="HP362" s="141"/>
      <c r="HQ362" s="141"/>
      <c r="HR362" s="141"/>
      <c r="HS362" s="141"/>
      <c r="HT362" s="141"/>
      <c r="HU362" s="141"/>
      <c r="HV362" s="141"/>
      <c r="HW362" s="141"/>
      <c r="HX362" s="141"/>
      <c r="HY362" s="141"/>
      <c r="HZ362" s="141"/>
      <c r="IA362" s="141"/>
      <c r="IB362" s="141"/>
      <c r="IC362" s="141"/>
      <c r="ID362" s="141"/>
      <c r="IE362" s="141"/>
      <c r="IF362" s="141"/>
      <c r="IG362" s="141"/>
      <c r="IH362" s="141"/>
      <c r="II362" s="141"/>
      <c r="IJ362" s="141"/>
      <c r="IK362" s="141"/>
      <c r="IL362" s="141"/>
      <c r="IM362" s="141"/>
      <c r="IN362" s="141"/>
      <c r="IO362" s="141"/>
      <c r="IP362" s="141"/>
      <c r="IQ362" s="141"/>
      <c r="IR362" s="141"/>
      <c r="IS362" s="141"/>
      <c r="IT362" s="141"/>
      <c r="IU362" s="141"/>
      <c r="IV362" s="141"/>
      <c r="IW362" s="141"/>
    </row>
    <row r="363" customFormat="false" ht="12.75" hidden="false" customHeight="false" outlineLevel="0" collapsed="false">
      <c r="A363" s="141"/>
      <c r="B363" s="155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1"/>
      <c r="BY363" s="141"/>
      <c r="BZ363" s="141"/>
      <c r="CA363" s="141"/>
      <c r="CB363" s="141"/>
      <c r="CC363" s="141"/>
      <c r="CD363" s="141"/>
      <c r="CE363" s="141"/>
      <c r="CF363" s="141"/>
      <c r="CG363" s="141"/>
      <c r="CH363" s="141"/>
      <c r="CI363" s="141"/>
      <c r="CJ363" s="141"/>
      <c r="CK363" s="141"/>
      <c r="CL363" s="141"/>
      <c r="CM363" s="141"/>
      <c r="CN363" s="141"/>
      <c r="CO363" s="141"/>
      <c r="CP363" s="141"/>
      <c r="CQ363" s="141"/>
      <c r="CR363" s="141"/>
      <c r="CS363" s="141"/>
      <c r="CT363" s="141"/>
      <c r="CU363" s="141"/>
      <c r="CV363" s="141"/>
      <c r="CW363" s="141"/>
      <c r="CX363" s="141"/>
      <c r="CY363" s="141"/>
      <c r="CZ363" s="141"/>
      <c r="DA363" s="141"/>
      <c r="DB363" s="141"/>
      <c r="DC363" s="141"/>
      <c r="DD363" s="141"/>
      <c r="DE363" s="141"/>
      <c r="DF363" s="141"/>
      <c r="DG363" s="141"/>
      <c r="DH363" s="141"/>
      <c r="DI363" s="141"/>
      <c r="DJ363" s="141"/>
      <c r="DK363" s="141"/>
      <c r="DL363" s="141"/>
      <c r="DM363" s="141"/>
      <c r="DN363" s="141"/>
      <c r="DO363" s="141"/>
      <c r="DP363" s="141"/>
      <c r="DQ363" s="141"/>
      <c r="DR363" s="141"/>
      <c r="DS363" s="141"/>
      <c r="DT363" s="141"/>
      <c r="DU363" s="141"/>
      <c r="DV363" s="141"/>
      <c r="DW363" s="141"/>
      <c r="DX363" s="141"/>
      <c r="DY363" s="141"/>
      <c r="DZ363" s="141"/>
      <c r="EA363" s="141"/>
      <c r="EB363" s="141"/>
      <c r="EC363" s="141"/>
      <c r="ED363" s="141"/>
      <c r="EE363" s="141"/>
      <c r="EF363" s="141"/>
      <c r="EG363" s="141"/>
      <c r="EH363" s="141"/>
      <c r="EI363" s="141"/>
      <c r="EJ363" s="141"/>
      <c r="EK363" s="141"/>
      <c r="EL363" s="141"/>
      <c r="EM363" s="141"/>
      <c r="EN363" s="141"/>
      <c r="EO363" s="141"/>
      <c r="EP363" s="141"/>
      <c r="EQ363" s="141"/>
      <c r="ER363" s="141"/>
      <c r="ES363" s="141"/>
      <c r="ET363" s="141"/>
      <c r="EU363" s="141"/>
      <c r="EV363" s="141"/>
      <c r="EW363" s="141"/>
      <c r="EX363" s="141"/>
      <c r="EY363" s="141"/>
      <c r="EZ363" s="141"/>
      <c r="FA363" s="141"/>
      <c r="FB363" s="141"/>
      <c r="FC363" s="141"/>
      <c r="FD363" s="141"/>
      <c r="FE363" s="141"/>
      <c r="FF363" s="141"/>
      <c r="FG363" s="141"/>
      <c r="FH363" s="141"/>
      <c r="FI363" s="141"/>
      <c r="FJ363" s="141"/>
      <c r="FK363" s="141"/>
      <c r="FL363" s="141"/>
      <c r="FM363" s="141"/>
      <c r="FN363" s="141"/>
      <c r="FO363" s="141"/>
      <c r="FP363" s="141"/>
      <c r="FQ363" s="141"/>
      <c r="FR363" s="141"/>
      <c r="FS363" s="141"/>
      <c r="FT363" s="141"/>
      <c r="FU363" s="141"/>
      <c r="FV363" s="141"/>
      <c r="FW363" s="141"/>
      <c r="FX363" s="141"/>
      <c r="FY363" s="141"/>
      <c r="FZ363" s="141"/>
      <c r="GA363" s="141"/>
      <c r="GB363" s="141"/>
      <c r="GC363" s="141"/>
      <c r="GD363" s="141"/>
      <c r="GE363" s="141"/>
      <c r="GF363" s="141"/>
      <c r="GG363" s="141"/>
      <c r="GH363" s="141"/>
      <c r="GI363" s="141"/>
      <c r="GJ363" s="141"/>
      <c r="GK363" s="141"/>
      <c r="GL363" s="141"/>
      <c r="GM363" s="141"/>
      <c r="GN363" s="141"/>
      <c r="GO363" s="141"/>
      <c r="GP363" s="141"/>
      <c r="GQ363" s="141"/>
      <c r="GR363" s="141"/>
      <c r="GS363" s="141"/>
      <c r="GT363" s="141"/>
      <c r="GU363" s="141"/>
      <c r="GV363" s="141"/>
      <c r="GW363" s="141"/>
      <c r="GX363" s="141"/>
      <c r="GY363" s="141"/>
      <c r="GZ363" s="141"/>
      <c r="HA363" s="141"/>
      <c r="HB363" s="141"/>
      <c r="HC363" s="141"/>
      <c r="HD363" s="141"/>
      <c r="HE363" s="141"/>
      <c r="HF363" s="141"/>
      <c r="HG363" s="141"/>
      <c r="HH363" s="141"/>
      <c r="HI363" s="141"/>
      <c r="HJ363" s="141"/>
      <c r="HK363" s="141"/>
      <c r="HL363" s="141"/>
      <c r="HM363" s="141"/>
      <c r="HN363" s="141"/>
      <c r="HO363" s="141"/>
      <c r="HP363" s="141"/>
      <c r="HQ363" s="141"/>
      <c r="HR363" s="141"/>
      <c r="HS363" s="141"/>
      <c r="HT363" s="141"/>
      <c r="HU363" s="141"/>
      <c r="HV363" s="141"/>
      <c r="HW363" s="141"/>
      <c r="HX363" s="141"/>
      <c r="HY363" s="141"/>
      <c r="HZ363" s="141"/>
      <c r="IA363" s="141"/>
      <c r="IB363" s="141"/>
      <c r="IC363" s="141"/>
      <c r="ID363" s="141"/>
      <c r="IE363" s="141"/>
      <c r="IF363" s="141"/>
      <c r="IG363" s="141"/>
      <c r="IH363" s="141"/>
      <c r="II363" s="141"/>
      <c r="IJ363" s="141"/>
      <c r="IK363" s="141"/>
      <c r="IL363" s="141"/>
      <c r="IM363" s="141"/>
      <c r="IN363" s="141"/>
      <c r="IO363" s="141"/>
      <c r="IP363" s="141"/>
      <c r="IQ363" s="141"/>
      <c r="IR363" s="141"/>
      <c r="IS363" s="141"/>
      <c r="IT363" s="141"/>
      <c r="IU363" s="141"/>
      <c r="IV363" s="141"/>
      <c r="IW363" s="141"/>
    </row>
    <row r="364" customFormat="false" ht="12.75" hidden="false" customHeight="false" outlineLevel="0" collapsed="false">
      <c r="A364" s="141"/>
      <c r="B364" s="155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1"/>
      <c r="BY364" s="141"/>
      <c r="BZ364" s="141"/>
      <c r="CA364" s="141"/>
      <c r="CB364" s="141"/>
      <c r="CC364" s="141"/>
      <c r="CD364" s="141"/>
      <c r="CE364" s="141"/>
      <c r="CF364" s="141"/>
      <c r="CG364" s="141"/>
      <c r="CH364" s="141"/>
      <c r="CI364" s="141"/>
      <c r="CJ364" s="141"/>
      <c r="CK364" s="141"/>
      <c r="CL364" s="141"/>
      <c r="CM364" s="141"/>
      <c r="CN364" s="141"/>
      <c r="CO364" s="141"/>
      <c r="CP364" s="141"/>
      <c r="CQ364" s="141"/>
      <c r="CR364" s="141"/>
      <c r="CS364" s="141"/>
      <c r="CT364" s="141"/>
      <c r="CU364" s="141"/>
      <c r="CV364" s="141"/>
      <c r="CW364" s="141"/>
      <c r="CX364" s="141"/>
      <c r="CY364" s="141"/>
      <c r="CZ364" s="141"/>
      <c r="DA364" s="141"/>
      <c r="DB364" s="141"/>
      <c r="DC364" s="141"/>
      <c r="DD364" s="141"/>
      <c r="DE364" s="141"/>
      <c r="DF364" s="141"/>
      <c r="DG364" s="141"/>
      <c r="DH364" s="141"/>
      <c r="DI364" s="141"/>
      <c r="DJ364" s="141"/>
      <c r="DK364" s="141"/>
      <c r="DL364" s="141"/>
      <c r="DM364" s="141"/>
      <c r="DN364" s="141"/>
      <c r="DO364" s="141"/>
      <c r="DP364" s="141"/>
      <c r="DQ364" s="141"/>
      <c r="DR364" s="141"/>
      <c r="DS364" s="141"/>
      <c r="DT364" s="141"/>
      <c r="DU364" s="141"/>
      <c r="DV364" s="141"/>
      <c r="DW364" s="141"/>
      <c r="DX364" s="141"/>
      <c r="DY364" s="141"/>
      <c r="DZ364" s="141"/>
      <c r="EA364" s="141"/>
      <c r="EB364" s="141"/>
      <c r="EC364" s="141"/>
      <c r="ED364" s="141"/>
      <c r="EE364" s="141"/>
      <c r="EF364" s="141"/>
      <c r="EG364" s="141"/>
      <c r="EH364" s="141"/>
      <c r="EI364" s="141"/>
      <c r="EJ364" s="141"/>
      <c r="EK364" s="141"/>
      <c r="EL364" s="141"/>
      <c r="EM364" s="141"/>
      <c r="EN364" s="141"/>
      <c r="EO364" s="141"/>
      <c r="EP364" s="141"/>
      <c r="EQ364" s="141"/>
      <c r="ER364" s="141"/>
      <c r="ES364" s="141"/>
      <c r="ET364" s="141"/>
      <c r="EU364" s="141"/>
      <c r="EV364" s="141"/>
      <c r="EW364" s="141"/>
      <c r="EX364" s="141"/>
      <c r="EY364" s="141"/>
      <c r="EZ364" s="141"/>
      <c r="FA364" s="141"/>
      <c r="FB364" s="141"/>
      <c r="FC364" s="141"/>
      <c r="FD364" s="141"/>
      <c r="FE364" s="141"/>
      <c r="FF364" s="141"/>
      <c r="FG364" s="141"/>
      <c r="FH364" s="141"/>
      <c r="FI364" s="141"/>
      <c r="FJ364" s="141"/>
      <c r="FK364" s="141"/>
      <c r="FL364" s="141"/>
      <c r="FM364" s="141"/>
      <c r="FN364" s="141"/>
      <c r="FO364" s="141"/>
      <c r="FP364" s="141"/>
      <c r="FQ364" s="141"/>
      <c r="FR364" s="141"/>
      <c r="FS364" s="141"/>
      <c r="FT364" s="141"/>
      <c r="FU364" s="141"/>
      <c r="FV364" s="141"/>
      <c r="FW364" s="141"/>
      <c r="FX364" s="141"/>
      <c r="FY364" s="141"/>
      <c r="FZ364" s="141"/>
      <c r="GA364" s="141"/>
      <c r="GB364" s="141"/>
      <c r="GC364" s="141"/>
      <c r="GD364" s="141"/>
      <c r="GE364" s="141"/>
      <c r="GF364" s="141"/>
      <c r="GG364" s="141"/>
      <c r="GH364" s="141"/>
      <c r="GI364" s="141"/>
      <c r="GJ364" s="141"/>
      <c r="GK364" s="141"/>
      <c r="GL364" s="141"/>
      <c r="GM364" s="141"/>
      <c r="GN364" s="141"/>
      <c r="GO364" s="141"/>
      <c r="GP364" s="141"/>
      <c r="GQ364" s="141"/>
      <c r="GR364" s="141"/>
      <c r="GS364" s="141"/>
      <c r="GT364" s="141"/>
      <c r="GU364" s="141"/>
      <c r="GV364" s="141"/>
      <c r="GW364" s="141"/>
      <c r="GX364" s="141"/>
      <c r="GY364" s="141"/>
      <c r="GZ364" s="141"/>
      <c r="HA364" s="141"/>
      <c r="HB364" s="141"/>
      <c r="HC364" s="141"/>
      <c r="HD364" s="141"/>
      <c r="HE364" s="141"/>
      <c r="HF364" s="141"/>
      <c r="HG364" s="141"/>
      <c r="HH364" s="141"/>
      <c r="HI364" s="141"/>
      <c r="HJ364" s="141"/>
      <c r="HK364" s="141"/>
      <c r="HL364" s="141"/>
      <c r="HM364" s="141"/>
      <c r="HN364" s="141"/>
      <c r="HO364" s="141"/>
      <c r="HP364" s="141"/>
      <c r="HQ364" s="141"/>
      <c r="HR364" s="141"/>
      <c r="HS364" s="141"/>
      <c r="HT364" s="141"/>
      <c r="HU364" s="141"/>
      <c r="HV364" s="141"/>
      <c r="HW364" s="141"/>
      <c r="HX364" s="141"/>
      <c r="HY364" s="141"/>
      <c r="HZ364" s="141"/>
      <c r="IA364" s="141"/>
      <c r="IB364" s="141"/>
      <c r="IC364" s="141"/>
      <c r="ID364" s="141"/>
      <c r="IE364" s="141"/>
      <c r="IF364" s="141"/>
      <c r="IG364" s="141"/>
      <c r="IH364" s="141"/>
      <c r="II364" s="141"/>
      <c r="IJ364" s="141"/>
      <c r="IK364" s="141"/>
      <c r="IL364" s="141"/>
      <c r="IM364" s="141"/>
      <c r="IN364" s="141"/>
      <c r="IO364" s="141"/>
      <c r="IP364" s="141"/>
      <c r="IQ364" s="141"/>
      <c r="IR364" s="141"/>
      <c r="IS364" s="141"/>
      <c r="IT364" s="141"/>
      <c r="IU364" s="141"/>
      <c r="IV364" s="141"/>
      <c r="IW364" s="141"/>
    </row>
    <row r="365" customFormat="false" ht="12.75" hidden="false" customHeight="false" outlineLevel="0" collapsed="false">
      <c r="A365" s="141"/>
      <c r="B365" s="155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1"/>
      <c r="BY365" s="141"/>
      <c r="BZ365" s="141"/>
      <c r="CA365" s="141"/>
      <c r="CB365" s="141"/>
      <c r="CC365" s="141"/>
      <c r="CD365" s="141"/>
      <c r="CE365" s="141"/>
      <c r="CF365" s="141"/>
      <c r="CG365" s="141"/>
      <c r="CH365" s="141"/>
      <c r="CI365" s="141"/>
      <c r="CJ365" s="141"/>
      <c r="CK365" s="141"/>
      <c r="CL365" s="141"/>
      <c r="CM365" s="141"/>
      <c r="CN365" s="141"/>
      <c r="CO365" s="141"/>
      <c r="CP365" s="141"/>
      <c r="CQ365" s="141"/>
      <c r="CR365" s="141"/>
      <c r="CS365" s="141"/>
      <c r="CT365" s="141"/>
      <c r="CU365" s="141"/>
      <c r="CV365" s="141"/>
      <c r="CW365" s="141"/>
      <c r="CX365" s="141"/>
      <c r="CY365" s="141"/>
      <c r="CZ365" s="141"/>
      <c r="DA365" s="141"/>
      <c r="DB365" s="141"/>
      <c r="DC365" s="141"/>
      <c r="DD365" s="141"/>
      <c r="DE365" s="141"/>
      <c r="DF365" s="141"/>
      <c r="DG365" s="141"/>
      <c r="DH365" s="141"/>
      <c r="DI365" s="141"/>
      <c r="DJ365" s="141"/>
      <c r="DK365" s="141"/>
      <c r="DL365" s="141"/>
      <c r="DM365" s="141"/>
      <c r="DN365" s="141"/>
      <c r="DO365" s="141"/>
      <c r="DP365" s="141"/>
      <c r="DQ365" s="141"/>
      <c r="DR365" s="141"/>
      <c r="DS365" s="141"/>
      <c r="DT365" s="141"/>
      <c r="DU365" s="141"/>
      <c r="DV365" s="141"/>
      <c r="DW365" s="141"/>
      <c r="DX365" s="141"/>
      <c r="DY365" s="141"/>
      <c r="DZ365" s="141"/>
      <c r="EA365" s="141"/>
      <c r="EB365" s="141"/>
      <c r="EC365" s="141"/>
      <c r="ED365" s="141"/>
      <c r="EE365" s="141"/>
      <c r="EF365" s="141"/>
      <c r="EG365" s="141"/>
      <c r="EH365" s="141"/>
      <c r="EI365" s="141"/>
      <c r="EJ365" s="141"/>
      <c r="EK365" s="141"/>
      <c r="EL365" s="141"/>
      <c r="EM365" s="141"/>
      <c r="EN365" s="141"/>
      <c r="EO365" s="141"/>
      <c r="EP365" s="141"/>
      <c r="EQ365" s="141"/>
      <c r="ER365" s="141"/>
      <c r="ES365" s="141"/>
      <c r="ET365" s="141"/>
      <c r="EU365" s="141"/>
      <c r="EV365" s="141"/>
      <c r="EW365" s="141"/>
      <c r="EX365" s="141"/>
      <c r="EY365" s="141"/>
      <c r="EZ365" s="141"/>
      <c r="FA365" s="141"/>
      <c r="FB365" s="141"/>
      <c r="FC365" s="141"/>
      <c r="FD365" s="141"/>
      <c r="FE365" s="141"/>
      <c r="FF365" s="141"/>
      <c r="FG365" s="141"/>
      <c r="FH365" s="141"/>
      <c r="FI365" s="141"/>
      <c r="FJ365" s="141"/>
      <c r="FK365" s="141"/>
      <c r="FL365" s="141"/>
      <c r="FM365" s="141"/>
      <c r="FN365" s="141"/>
      <c r="FO365" s="141"/>
      <c r="FP365" s="141"/>
      <c r="FQ365" s="141"/>
      <c r="FR365" s="141"/>
      <c r="FS365" s="141"/>
      <c r="FT365" s="141"/>
      <c r="FU365" s="141"/>
      <c r="FV365" s="141"/>
      <c r="FW365" s="141"/>
      <c r="FX365" s="141"/>
      <c r="FY365" s="141"/>
      <c r="FZ365" s="141"/>
      <c r="GA365" s="141"/>
      <c r="GB365" s="141"/>
      <c r="GC365" s="141"/>
      <c r="GD365" s="141"/>
      <c r="GE365" s="141"/>
      <c r="GF365" s="141"/>
      <c r="GG365" s="141"/>
      <c r="GH365" s="141"/>
      <c r="GI365" s="141"/>
      <c r="GJ365" s="141"/>
      <c r="GK365" s="141"/>
      <c r="GL365" s="141"/>
      <c r="GM365" s="141"/>
      <c r="GN365" s="141"/>
      <c r="GO365" s="141"/>
      <c r="GP365" s="141"/>
      <c r="GQ365" s="141"/>
      <c r="GR365" s="141"/>
      <c r="GS365" s="141"/>
      <c r="GT365" s="141"/>
      <c r="GU365" s="141"/>
      <c r="GV365" s="141"/>
      <c r="GW365" s="141"/>
      <c r="GX365" s="141"/>
      <c r="GY365" s="141"/>
      <c r="GZ365" s="141"/>
      <c r="HA365" s="141"/>
      <c r="HB365" s="141"/>
      <c r="HC365" s="141"/>
      <c r="HD365" s="141"/>
      <c r="HE365" s="141"/>
      <c r="HF365" s="141"/>
      <c r="HG365" s="141"/>
      <c r="HH365" s="141"/>
      <c r="HI365" s="141"/>
      <c r="HJ365" s="141"/>
      <c r="HK365" s="141"/>
      <c r="HL365" s="141"/>
      <c r="HM365" s="141"/>
      <c r="HN365" s="141"/>
      <c r="HO365" s="141"/>
      <c r="HP365" s="141"/>
      <c r="HQ365" s="141"/>
      <c r="HR365" s="141"/>
      <c r="HS365" s="141"/>
      <c r="HT365" s="141"/>
      <c r="HU365" s="141"/>
      <c r="HV365" s="141"/>
      <c r="HW365" s="141"/>
      <c r="HX365" s="141"/>
      <c r="HY365" s="141"/>
      <c r="HZ365" s="141"/>
      <c r="IA365" s="141"/>
      <c r="IB365" s="141"/>
      <c r="IC365" s="141"/>
      <c r="ID365" s="141"/>
      <c r="IE365" s="141"/>
      <c r="IF365" s="141"/>
      <c r="IG365" s="141"/>
      <c r="IH365" s="141"/>
      <c r="II365" s="141"/>
      <c r="IJ365" s="141"/>
      <c r="IK365" s="141"/>
      <c r="IL365" s="141"/>
      <c r="IM365" s="141"/>
      <c r="IN365" s="141"/>
      <c r="IO365" s="141"/>
      <c r="IP365" s="141"/>
      <c r="IQ365" s="141"/>
      <c r="IR365" s="141"/>
      <c r="IS365" s="141"/>
      <c r="IT365" s="141"/>
      <c r="IU365" s="141"/>
      <c r="IV365" s="141"/>
      <c r="IW365" s="141"/>
    </row>
    <row r="366" customFormat="false" ht="12.75" hidden="false" customHeight="false" outlineLevel="0" collapsed="false">
      <c r="A366" s="141"/>
      <c r="B366" s="155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1"/>
      <c r="BY366" s="141"/>
      <c r="BZ366" s="141"/>
      <c r="CA366" s="141"/>
      <c r="CB366" s="141"/>
      <c r="CC366" s="141"/>
      <c r="CD366" s="141"/>
      <c r="CE366" s="141"/>
      <c r="CF366" s="141"/>
      <c r="CG366" s="141"/>
      <c r="CH366" s="141"/>
      <c r="CI366" s="141"/>
      <c r="CJ366" s="141"/>
      <c r="CK366" s="141"/>
      <c r="CL366" s="141"/>
      <c r="CM366" s="141"/>
      <c r="CN366" s="141"/>
      <c r="CO366" s="141"/>
      <c r="CP366" s="141"/>
      <c r="CQ366" s="141"/>
      <c r="CR366" s="141"/>
      <c r="CS366" s="141"/>
      <c r="CT366" s="141"/>
      <c r="CU366" s="141"/>
      <c r="CV366" s="141"/>
      <c r="CW366" s="141"/>
      <c r="CX366" s="141"/>
      <c r="CY366" s="141"/>
      <c r="CZ366" s="141"/>
      <c r="DA366" s="141"/>
      <c r="DB366" s="141"/>
      <c r="DC366" s="141"/>
      <c r="DD366" s="141"/>
      <c r="DE366" s="141"/>
      <c r="DF366" s="141"/>
      <c r="DG366" s="141"/>
      <c r="DH366" s="141"/>
      <c r="DI366" s="141"/>
      <c r="DJ366" s="141"/>
      <c r="DK366" s="141"/>
      <c r="DL366" s="141"/>
      <c r="DM366" s="141"/>
      <c r="DN366" s="141"/>
      <c r="DO366" s="141"/>
      <c r="DP366" s="141"/>
      <c r="DQ366" s="141"/>
      <c r="DR366" s="141"/>
      <c r="DS366" s="141"/>
      <c r="DT366" s="141"/>
      <c r="DU366" s="141"/>
      <c r="DV366" s="141"/>
      <c r="DW366" s="141"/>
      <c r="DX366" s="141"/>
      <c r="DY366" s="141"/>
      <c r="DZ366" s="141"/>
      <c r="EA366" s="141"/>
      <c r="EB366" s="141"/>
      <c r="EC366" s="141"/>
      <c r="ED366" s="141"/>
      <c r="EE366" s="141"/>
      <c r="EF366" s="141"/>
      <c r="EG366" s="141"/>
      <c r="EH366" s="141"/>
      <c r="EI366" s="141"/>
      <c r="EJ366" s="141"/>
      <c r="EK366" s="141"/>
      <c r="EL366" s="141"/>
      <c r="EM366" s="141"/>
      <c r="EN366" s="141"/>
      <c r="EO366" s="141"/>
      <c r="EP366" s="141"/>
      <c r="EQ366" s="141"/>
      <c r="ER366" s="141"/>
      <c r="ES366" s="141"/>
      <c r="ET366" s="141"/>
      <c r="EU366" s="141"/>
      <c r="EV366" s="141"/>
      <c r="EW366" s="141"/>
      <c r="EX366" s="141"/>
      <c r="EY366" s="141"/>
      <c r="EZ366" s="141"/>
      <c r="FA366" s="141"/>
      <c r="FB366" s="141"/>
      <c r="FC366" s="141"/>
      <c r="FD366" s="141"/>
      <c r="FE366" s="141"/>
      <c r="FF366" s="141"/>
      <c r="FG366" s="141"/>
      <c r="FH366" s="141"/>
      <c r="FI366" s="141"/>
      <c r="FJ366" s="141"/>
      <c r="FK366" s="141"/>
      <c r="FL366" s="141"/>
      <c r="FM366" s="141"/>
      <c r="FN366" s="141"/>
      <c r="FO366" s="141"/>
      <c r="FP366" s="141"/>
      <c r="FQ366" s="141"/>
      <c r="FR366" s="141"/>
      <c r="FS366" s="141"/>
      <c r="FT366" s="141"/>
      <c r="FU366" s="141"/>
      <c r="FV366" s="141"/>
      <c r="FW366" s="141"/>
      <c r="FX366" s="141"/>
      <c r="FY366" s="141"/>
      <c r="FZ366" s="141"/>
      <c r="GA366" s="141"/>
      <c r="GB366" s="141"/>
      <c r="GC366" s="141"/>
      <c r="GD366" s="141"/>
      <c r="GE366" s="141"/>
      <c r="GF366" s="141"/>
      <c r="GG366" s="141"/>
      <c r="GH366" s="141"/>
      <c r="GI366" s="141"/>
      <c r="GJ366" s="141"/>
      <c r="GK366" s="141"/>
      <c r="GL366" s="141"/>
      <c r="GM366" s="141"/>
      <c r="GN366" s="141"/>
      <c r="GO366" s="141"/>
      <c r="GP366" s="141"/>
      <c r="GQ366" s="141"/>
      <c r="GR366" s="141"/>
      <c r="GS366" s="141"/>
      <c r="GT366" s="141"/>
      <c r="GU366" s="141"/>
      <c r="GV366" s="141"/>
      <c r="GW366" s="141"/>
      <c r="GX366" s="141"/>
      <c r="GY366" s="141"/>
      <c r="GZ366" s="141"/>
      <c r="HA366" s="141"/>
      <c r="HB366" s="141"/>
      <c r="HC366" s="141"/>
      <c r="HD366" s="141"/>
      <c r="HE366" s="141"/>
      <c r="HF366" s="141"/>
      <c r="HG366" s="141"/>
      <c r="HH366" s="141"/>
      <c r="HI366" s="141"/>
      <c r="HJ366" s="141"/>
      <c r="HK366" s="141"/>
      <c r="HL366" s="141"/>
      <c r="HM366" s="141"/>
      <c r="HN366" s="141"/>
      <c r="HO366" s="141"/>
      <c r="HP366" s="141"/>
      <c r="HQ366" s="141"/>
      <c r="HR366" s="141"/>
      <c r="HS366" s="141"/>
      <c r="HT366" s="141"/>
      <c r="HU366" s="141"/>
      <c r="HV366" s="141"/>
      <c r="HW366" s="141"/>
      <c r="HX366" s="141"/>
      <c r="HY366" s="141"/>
      <c r="HZ366" s="141"/>
      <c r="IA366" s="141"/>
      <c r="IB366" s="141"/>
      <c r="IC366" s="141"/>
      <c r="ID366" s="141"/>
      <c r="IE366" s="141"/>
      <c r="IF366" s="141"/>
      <c r="IG366" s="141"/>
      <c r="IH366" s="141"/>
      <c r="II366" s="141"/>
      <c r="IJ366" s="141"/>
      <c r="IK366" s="141"/>
      <c r="IL366" s="141"/>
      <c r="IM366" s="141"/>
      <c r="IN366" s="141"/>
      <c r="IO366" s="141"/>
      <c r="IP366" s="141"/>
      <c r="IQ366" s="141"/>
      <c r="IR366" s="141"/>
      <c r="IS366" s="141"/>
      <c r="IT366" s="141"/>
      <c r="IU366" s="141"/>
      <c r="IV366" s="141"/>
      <c r="IW366" s="141"/>
    </row>
    <row r="367" customFormat="false" ht="12.75" hidden="false" customHeight="false" outlineLevel="0" collapsed="false">
      <c r="A367" s="141"/>
      <c r="B367" s="155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1"/>
      <c r="BY367" s="141"/>
      <c r="BZ367" s="141"/>
      <c r="CA367" s="141"/>
      <c r="CB367" s="141"/>
      <c r="CC367" s="141"/>
      <c r="CD367" s="141"/>
      <c r="CE367" s="141"/>
      <c r="CF367" s="141"/>
      <c r="CG367" s="141"/>
      <c r="CH367" s="141"/>
      <c r="CI367" s="141"/>
      <c r="CJ367" s="141"/>
      <c r="CK367" s="141"/>
      <c r="CL367" s="141"/>
      <c r="CM367" s="141"/>
      <c r="CN367" s="141"/>
      <c r="CO367" s="141"/>
      <c r="CP367" s="141"/>
      <c r="CQ367" s="141"/>
      <c r="CR367" s="141"/>
      <c r="CS367" s="141"/>
      <c r="CT367" s="141"/>
      <c r="CU367" s="141"/>
      <c r="CV367" s="141"/>
      <c r="CW367" s="141"/>
      <c r="CX367" s="141"/>
      <c r="CY367" s="141"/>
      <c r="CZ367" s="141"/>
      <c r="DA367" s="141"/>
      <c r="DB367" s="141"/>
      <c r="DC367" s="141"/>
      <c r="DD367" s="141"/>
      <c r="DE367" s="141"/>
      <c r="DF367" s="141"/>
      <c r="DG367" s="141"/>
      <c r="DH367" s="141"/>
      <c r="DI367" s="141"/>
      <c r="DJ367" s="141"/>
      <c r="DK367" s="141"/>
      <c r="DL367" s="141"/>
      <c r="DM367" s="141"/>
      <c r="DN367" s="141"/>
      <c r="DO367" s="141"/>
      <c r="DP367" s="141"/>
      <c r="DQ367" s="141"/>
      <c r="DR367" s="141"/>
      <c r="DS367" s="141"/>
      <c r="DT367" s="141"/>
      <c r="DU367" s="141"/>
      <c r="DV367" s="141"/>
      <c r="DW367" s="141"/>
      <c r="DX367" s="141"/>
      <c r="DY367" s="141"/>
      <c r="DZ367" s="141"/>
      <c r="EA367" s="141"/>
      <c r="EB367" s="141"/>
      <c r="EC367" s="141"/>
      <c r="ED367" s="141"/>
      <c r="EE367" s="141"/>
      <c r="EF367" s="141"/>
      <c r="EG367" s="141"/>
      <c r="EH367" s="141"/>
      <c r="EI367" s="141"/>
      <c r="EJ367" s="141"/>
      <c r="EK367" s="141"/>
      <c r="EL367" s="141"/>
      <c r="EM367" s="141"/>
      <c r="EN367" s="141"/>
      <c r="EO367" s="141"/>
      <c r="EP367" s="141"/>
      <c r="EQ367" s="141"/>
      <c r="ER367" s="141"/>
      <c r="ES367" s="141"/>
      <c r="ET367" s="141"/>
      <c r="EU367" s="141"/>
      <c r="EV367" s="141"/>
      <c r="EW367" s="141"/>
      <c r="EX367" s="141"/>
      <c r="EY367" s="141"/>
      <c r="EZ367" s="141"/>
      <c r="FA367" s="141"/>
      <c r="FB367" s="141"/>
      <c r="FC367" s="141"/>
      <c r="FD367" s="141"/>
      <c r="FE367" s="141"/>
      <c r="FF367" s="141"/>
      <c r="FG367" s="141"/>
      <c r="FH367" s="141"/>
      <c r="FI367" s="141"/>
      <c r="FJ367" s="141"/>
      <c r="FK367" s="141"/>
      <c r="FL367" s="141"/>
      <c r="FM367" s="141"/>
      <c r="FN367" s="141"/>
      <c r="FO367" s="141"/>
      <c r="FP367" s="141"/>
      <c r="FQ367" s="141"/>
      <c r="FR367" s="141"/>
      <c r="FS367" s="141"/>
      <c r="FT367" s="141"/>
      <c r="FU367" s="141"/>
      <c r="FV367" s="141"/>
      <c r="FW367" s="141"/>
      <c r="FX367" s="141"/>
      <c r="FY367" s="141"/>
      <c r="FZ367" s="141"/>
      <c r="GA367" s="141"/>
      <c r="GB367" s="141"/>
      <c r="GC367" s="141"/>
      <c r="GD367" s="141"/>
      <c r="GE367" s="141"/>
      <c r="GF367" s="141"/>
      <c r="GG367" s="141"/>
      <c r="GH367" s="141"/>
      <c r="GI367" s="141"/>
      <c r="GJ367" s="141"/>
      <c r="GK367" s="141"/>
      <c r="GL367" s="141"/>
      <c r="GM367" s="141"/>
      <c r="GN367" s="141"/>
      <c r="GO367" s="141"/>
      <c r="GP367" s="141"/>
      <c r="GQ367" s="141"/>
      <c r="GR367" s="141"/>
      <c r="GS367" s="141"/>
      <c r="GT367" s="141"/>
      <c r="GU367" s="141"/>
      <c r="GV367" s="141"/>
      <c r="GW367" s="141"/>
      <c r="GX367" s="141"/>
      <c r="GY367" s="141"/>
      <c r="GZ367" s="141"/>
      <c r="HA367" s="141"/>
      <c r="HB367" s="141"/>
      <c r="HC367" s="141"/>
      <c r="HD367" s="141"/>
      <c r="HE367" s="141"/>
      <c r="HF367" s="141"/>
      <c r="HG367" s="141"/>
      <c r="HH367" s="141"/>
      <c r="HI367" s="141"/>
      <c r="HJ367" s="141"/>
      <c r="HK367" s="141"/>
      <c r="HL367" s="141"/>
      <c r="HM367" s="141"/>
      <c r="HN367" s="141"/>
      <c r="HO367" s="141"/>
      <c r="HP367" s="141"/>
      <c r="HQ367" s="141"/>
      <c r="HR367" s="141"/>
      <c r="HS367" s="141"/>
      <c r="HT367" s="141"/>
      <c r="HU367" s="141"/>
      <c r="HV367" s="141"/>
      <c r="HW367" s="141"/>
      <c r="HX367" s="141"/>
      <c r="HY367" s="141"/>
      <c r="HZ367" s="141"/>
      <c r="IA367" s="141"/>
      <c r="IB367" s="141"/>
      <c r="IC367" s="141"/>
      <c r="ID367" s="141"/>
      <c r="IE367" s="141"/>
      <c r="IF367" s="141"/>
      <c r="IG367" s="141"/>
      <c r="IH367" s="141"/>
      <c r="II367" s="141"/>
      <c r="IJ367" s="141"/>
      <c r="IK367" s="141"/>
      <c r="IL367" s="141"/>
      <c r="IM367" s="141"/>
      <c r="IN367" s="141"/>
      <c r="IO367" s="141"/>
      <c r="IP367" s="141"/>
      <c r="IQ367" s="141"/>
      <c r="IR367" s="141"/>
      <c r="IS367" s="141"/>
      <c r="IT367" s="141"/>
      <c r="IU367" s="141"/>
      <c r="IV367" s="141"/>
      <c r="IW367" s="141"/>
    </row>
    <row r="368" customFormat="false" ht="12.75" hidden="false" customHeight="false" outlineLevel="0" collapsed="false">
      <c r="A368" s="141"/>
      <c r="B368" s="155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1"/>
      <c r="BY368" s="141"/>
      <c r="BZ368" s="141"/>
      <c r="CA368" s="141"/>
      <c r="CB368" s="141"/>
      <c r="CC368" s="141"/>
      <c r="CD368" s="141"/>
      <c r="CE368" s="141"/>
      <c r="CF368" s="141"/>
      <c r="CG368" s="141"/>
      <c r="CH368" s="141"/>
      <c r="CI368" s="141"/>
      <c r="CJ368" s="141"/>
      <c r="CK368" s="141"/>
      <c r="CL368" s="141"/>
      <c r="CM368" s="141"/>
      <c r="CN368" s="141"/>
      <c r="CO368" s="141"/>
      <c r="CP368" s="141"/>
      <c r="CQ368" s="141"/>
      <c r="CR368" s="141"/>
      <c r="CS368" s="141"/>
      <c r="CT368" s="141"/>
      <c r="CU368" s="141"/>
      <c r="CV368" s="141"/>
      <c r="CW368" s="141"/>
      <c r="CX368" s="141"/>
      <c r="CY368" s="141"/>
      <c r="CZ368" s="141"/>
      <c r="DA368" s="141"/>
      <c r="DB368" s="141"/>
      <c r="DC368" s="141"/>
      <c r="DD368" s="141"/>
      <c r="DE368" s="141"/>
      <c r="DF368" s="141"/>
      <c r="DG368" s="141"/>
      <c r="DH368" s="141"/>
      <c r="DI368" s="141"/>
      <c r="DJ368" s="141"/>
      <c r="DK368" s="141"/>
      <c r="DL368" s="141"/>
      <c r="DM368" s="141"/>
      <c r="DN368" s="141"/>
      <c r="DO368" s="141"/>
      <c r="DP368" s="141"/>
      <c r="DQ368" s="141"/>
      <c r="DR368" s="141"/>
      <c r="DS368" s="141"/>
      <c r="DT368" s="141"/>
      <c r="DU368" s="141"/>
      <c r="DV368" s="141"/>
      <c r="DW368" s="141"/>
      <c r="DX368" s="141"/>
      <c r="DY368" s="141"/>
      <c r="DZ368" s="141"/>
      <c r="EA368" s="141"/>
      <c r="EB368" s="141"/>
      <c r="EC368" s="141"/>
      <c r="ED368" s="141"/>
      <c r="EE368" s="141"/>
      <c r="EF368" s="141"/>
      <c r="EG368" s="141"/>
      <c r="EH368" s="141"/>
      <c r="EI368" s="141"/>
      <c r="EJ368" s="141"/>
      <c r="EK368" s="141"/>
      <c r="EL368" s="141"/>
      <c r="EM368" s="141"/>
      <c r="EN368" s="141"/>
      <c r="EO368" s="141"/>
      <c r="EP368" s="141"/>
      <c r="EQ368" s="141"/>
      <c r="ER368" s="141"/>
      <c r="ES368" s="141"/>
      <c r="ET368" s="141"/>
      <c r="EU368" s="141"/>
      <c r="EV368" s="141"/>
      <c r="EW368" s="141"/>
      <c r="EX368" s="141"/>
      <c r="EY368" s="141"/>
      <c r="EZ368" s="141"/>
      <c r="FA368" s="141"/>
      <c r="FB368" s="141"/>
      <c r="FC368" s="141"/>
      <c r="FD368" s="141"/>
      <c r="FE368" s="141"/>
      <c r="FF368" s="141"/>
      <c r="FG368" s="141"/>
      <c r="FH368" s="141"/>
      <c r="FI368" s="141"/>
      <c r="FJ368" s="141"/>
      <c r="FK368" s="141"/>
      <c r="FL368" s="141"/>
      <c r="FM368" s="141"/>
      <c r="FN368" s="141"/>
      <c r="FO368" s="141"/>
      <c r="FP368" s="141"/>
      <c r="FQ368" s="141"/>
      <c r="FR368" s="141"/>
      <c r="FS368" s="141"/>
      <c r="FT368" s="141"/>
      <c r="FU368" s="141"/>
      <c r="FV368" s="141"/>
      <c r="FW368" s="141"/>
      <c r="FX368" s="141"/>
      <c r="FY368" s="141"/>
      <c r="FZ368" s="141"/>
      <c r="GA368" s="141"/>
      <c r="GB368" s="141"/>
      <c r="GC368" s="141"/>
      <c r="GD368" s="141"/>
      <c r="GE368" s="141"/>
      <c r="GF368" s="141"/>
      <c r="GG368" s="141"/>
      <c r="GH368" s="141"/>
      <c r="GI368" s="141"/>
      <c r="GJ368" s="141"/>
      <c r="GK368" s="141"/>
      <c r="GL368" s="141"/>
      <c r="GM368" s="141"/>
      <c r="GN368" s="141"/>
      <c r="GO368" s="141"/>
      <c r="GP368" s="141"/>
      <c r="GQ368" s="141"/>
      <c r="GR368" s="141"/>
      <c r="GS368" s="141"/>
      <c r="GT368" s="141"/>
      <c r="GU368" s="141"/>
      <c r="GV368" s="141"/>
      <c r="GW368" s="141"/>
      <c r="GX368" s="141"/>
      <c r="GY368" s="141"/>
      <c r="GZ368" s="141"/>
      <c r="HA368" s="141"/>
      <c r="HB368" s="141"/>
      <c r="HC368" s="141"/>
      <c r="HD368" s="141"/>
      <c r="HE368" s="141"/>
      <c r="HF368" s="141"/>
      <c r="HG368" s="141"/>
      <c r="HH368" s="141"/>
      <c r="HI368" s="141"/>
      <c r="HJ368" s="141"/>
      <c r="HK368" s="141"/>
      <c r="HL368" s="141"/>
      <c r="HM368" s="141"/>
      <c r="HN368" s="141"/>
      <c r="HO368" s="141"/>
      <c r="HP368" s="141"/>
      <c r="HQ368" s="141"/>
      <c r="HR368" s="141"/>
      <c r="HS368" s="141"/>
      <c r="HT368" s="141"/>
      <c r="HU368" s="141"/>
      <c r="HV368" s="141"/>
      <c r="HW368" s="141"/>
      <c r="HX368" s="141"/>
      <c r="HY368" s="141"/>
      <c r="HZ368" s="141"/>
      <c r="IA368" s="141"/>
      <c r="IB368" s="141"/>
      <c r="IC368" s="141"/>
      <c r="ID368" s="141"/>
      <c r="IE368" s="141"/>
      <c r="IF368" s="141"/>
      <c r="IG368" s="141"/>
      <c r="IH368" s="141"/>
      <c r="II368" s="141"/>
      <c r="IJ368" s="141"/>
      <c r="IK368" s="141"/>
      <c r="IL368" s="141"/>
      <c r="IM368" s="141"/>
      <c r="IN368" s="141"/>
      <c r="IO368" s="141"/>
      <c r="IP368" s="141"/>
      <c r="IQ368" s="141"/>
      <c r="IR368" s="141"/>
      <c r="IS368" s="141"/>
      <c r="IT368" s="141"/>
      <c r="IU368" s="141"/>
      <c r="IV368" s="141"/>
      <c r="IW368" s="141"/>
    </row>
    <row r="369" customFormat="false" ht="12.75" hidden="false" customHeight="false" outlineLevel="0" collapsed="false">
      <c r="A369" s="141"/>
      <c r="B369" s="155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1"/>
      <c r="BY369" s="141"/>
      <c r="BZ369" s="141"/>
      <c r="CA369" s="141"/>
      <c r="CB369" s="141"/>
      <c r="CC369" s="141"/>
      <c r="CD369" s="141"/>
      <c r="CE369" s="141"/>
      <c r="CF369" s="141"/>
      <c r="CG369" s="141"/>
      <c r="CH369" s="141"/>
      <c r="CI369" s="141"/>
      <c r="CJ369" s="141"/>
      <c r="CK369" s="141"/>
      <c r="CL369" s="141"/>
      <c r="CM369" s="141"/>
      <c r="CN369" s="141"/>
      <c r="CO369" s="141"/>
      <c r="CP369" s="141"/>
      <c r="CQ369" s="141"/>
      <c r="CR369" s="141"/>
      <c r="CS369" s="141"/>
      <c r="CT369" s="141"/>
      <c r="CU369" s="141"/>
      <c r="CV369" s="141"/>
      <c r="CW369" s="141"/>
      <c r="CX369" s="141"/>
      <c r="CY369" s="141"/>
      <c r="CZ369" s="141"/>
      <c r="DA369" s="141"/>
      <c r="DB369" s="141"/>
      <c r="DC369" s="141"/>
      <c r="DD369" s="141"/>
      <c r="DE369" s="141"/>
      <c r="DF369" s="141"/>
      <c r="DG369" s="141"/>
      <c r="DH369" s="141"/>
      <c r="DI369" s="141"/>
      <c r="DJ369" s="141"/>
      <c r="DK369" s="141"/>
      <c r="DL369" s="141"/>
      <c r="DM369" s="141"/>
      <c r="DN369" s="141"/>
      <c r="DO369" s="141"/>
      <c r="DP369" s="141"/>
      <c r="DQ369" s="141"/>
      <c r="DR369" s="141"/>
      <c r="DS369" s="141"/>
      <c r="DT369" s="141"/>
      <c r="DU369" s="141"/>
      <c r="DV369" s="141"/>
      <c r="DW369" s="141"/>
      <c r="DX369" s="141"/>
      <c r="DY369" s="141"/>
      <c r="DZ369" s="141"/>
      <c r="EA369" s="141"/>
      <c r="EB369" s="141"/>
      <c r="EC369" s="141"/>
      <c r="ED369" s="141"/>
      <c r="EE369" s="141"/>
      <c r="EF369" s="141"/>
      <c r="EG369" s="141"/>
      <c r="EH369" s="141"/>
      <c r="EI369" s="141"/>
      <c r="EJ369" s="141"/>
      <c r="EK369" s="141"/>
      <c r="EL369" s="141"/>
      <c r="EM369" s="141"/>
      <c r="EN369" s="141"/>
      <c r="EO369" s="141"/>
      <c r="EP369" s="141"/>
      <c r="EQ369" s="141"/>
      <c r="ER369" s="141"/>
      <c r="ES369" s="141"/>
      <c r="ET369" s="141"/>
      <c r="EU369" s="141"/>
      <c r="EV369" s="141"/>
      <c r="EW369" s="141"/>
      <c r="EX369" s="141"/>
      <c r="EY369" s="141"/>
      <c r="EZ369" s="141"/>
      <c r="FA369" s="141"/>
      <c r="FB369" s="141"/>
      <c r="FC369" s="141"/>
      <c r="FD369" s="141"/>
      <c r="FE369" s="141"/>
      <c r="FF369" s="141"/>
      <c r="FG369" s="141"/>
      <c r="FH369" s="141"/>
      <c r="FI369" s="141"/>
      <c r="FJ369" s="141"/>
      <c r="FK369" s="141"/>
      <c r="FL369" s="141"/>
      <c r="FM369" s="141"/>
      <c r="FN369" s="141"/>
      <c r="FO369" s="141"/>
      <c r="FP369" s="141"/>
      <c r="FQ369" s="141"/>
      <c r="FR369" s="141"/>
      <c r="FS369" s="141"/>
      <c r="FT369" s="141"/>
      <c r="FU369" s="141"/>
      <c r="FV369" s="141"/>
      <c r="FW369" s="141"/>
      <c r="FX369" s="141"/>
      <c r="FY369" s="141"/>
      <c r="FZ369" s="141"/>
      <c r="GA369" s="141"/>
      <c r="GB369" s="141"/>
      <c r="GC369" s="141"/>
      <c r="GD369" s="141"/>
      <c r="GE369" s="141"/>
      <c r="GF369" s="141"/>
      <c r="GG369" s="141"/>
      <c r="GH369" s="141"/>
      <c r="GI369" s="141"/>
      <c r="GJ369" s="141"/>
      <c r="GK369" s="141"/>
      <c r="GL369" s="141"/>
      <c r="GM369" s="141"/>
      <c r="GN369" s="141"/>
      <c r="GO369" s="141"/>
      <c r="GP369" s="141"/>
      <c r="GQ369" s="141"/>
      <c r="GR369" s="141"/>
      <c r="GS369" s="141"/>
      <c r="GT369" s="141"/>
      <c r="GU369" s="141"/>
      <c r="GV369" s="141"/>
      <c r="GW369" s="141"/>
      <c r="GX369" s="141"/>
      <c r="GY369" s="141"/>
      <c r="GZ369" s="141"/>
      <c r="HA369" s="141"/>
      <c r="HB369" s="141"/>
      <c r="HC369" s="141"/>
      <c r="HD369" s="141"/>
      <c r="HE369" s="141"/>
      <c r="HF369" s="141"/>
      <c r="HG369" s="141"/>
      <c r="HH369" s="141"/>
      <c r="HI369" s="141"/>
      <c r="HJ369" s="141"/>
      <c r="HK369" s="141"/>
      <c r="HL369" s="141"/>
      <c r="HM369" s="141"/>
      <c r="HN369" s="141"/>
      <c r="HO369" s="141"/>
      <c r="HP369" s="141"/>
      <c r="HQ369" s="141"/>
      <c r="HR369" s="141"/>
      <c r="HS369" s="141"/>
      <c r="HT369" s="141"/>
      <c r="HU369" s="141"/>
      <c r="HV369" s="141"/>
      <c r="HW369" s="141"/>
      <c r="HX369" s="141"/>
      <c r="HY369" s="141"/>
      <c r="HZ369" s="141"/>
      <c r="IA369" s="141"/>
      <c r="IB369" s="141"/>
      <c r="IC369" s="141"/>
      <c r="ID369" s="141"/>
      <c r="IE369" s="141"/>
      <c r="IF369" s="141"/>
      <c r="IG369" s="141"/>
      <c r="IH369" s="141"/>
      <c r="II369" s="141"/>
      <c r="IJ369" s="141"/>
      <c r="IK369" s="141"/>
      <c r="IL369" s="141"/>
      <c r="IM369" s="141"/>
      <c r="IN369" s="141"/>
      <c r="IO369" s="141"/>
      <c r="IP369" s="141"/>
      <c r="IQ369" s="141"/>
      <c r="IR369" s="141"/>
      <c r="IS369" s="141"/>
      <c r="IT369" s="141"/>
      <c r="IU369" s="141"/>
      <c r="IV369" s="141"/>
      <c r="IW369" s="141"/>
    </row>
    <row r="370" customFormat="false" ht="12.75" hidden="false" customHeight="false" outlineLevel="0" collapsed="false">
      <c r="A370" s="141"/>
      <c r="B370" s="155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1"/>
      <c r="BY370" s="141"/>
      <c r="BZ370" s="141"/>
      <c r="CA370" s="141"/>
      <c r="CB370" s="141"/>
      <c r="CC370" s="141"/>
      <c r="CD370" s="141"/>
      <c r="CE370" s="141"/>
      <c r="CF370" s="141"/>
      <c r="CG370" s="141"/>
      <c r="CH370" s="141"/>
      <c r="CI370" s="141"/>
      <c r="CJ370" s="141"/>
      <c r="CK370" s="141"/>
      <c r="CL370" s="141"/>
      <c r="CM370" s="141"/>
      <c r="CN370" s="141"/>
      <c r="CO370" s="141"/>
      <c r="CP370" s="141"/>
      <c r="CQ370" s="141"/>
      <c r="CR370" s="141"/>
      <c r="CS370" s="141"/>
      <c r="CT370" s="141"/>
      <c r="CU370" s="141"/>
      <c r="CV370" s="141"/>
      <c r="CW370" s="141"/>
      <c r="CX370" s="141"/>
      <c r="CY370" s="141"/>
      <c r="CZ370" s="141"/>
      <c r="DA370" s="141"/>
      <c r="DB370" s="141"/>
      <c r="DC370" s="141"/>
      <c r="DD370" s="141"/>
      <c r="DE370" s="141"/>
      <c r="DF370" s="141"/>
      <c r="DG370" s="141"/>
      <c r="DH370" s="141"/>
      <c r="DI370" s="141"/>
      <c r="DJ370" s="141"/>
      <c r="DK370" s="141"/>
      <c r="DL370" s="141"/>
      <c r="DM370" s="141"/>
      <c r="DN370" s="141"/>
      <c r="DO370" s="141"/>
      <c r="DP370" s="141"/>
      <c r="DQ370" s="141"/>
      <c r="DR370" s="141"/>
      <c r="DS370" s="141"/>
      <c r="DT370" s="141"/>
      <c r="DU370" s="141"/>
      <c r="DV370" s="141"/>
      <c r="DW370" s="141"/>
      <c r="DX370" s="141"/>
      <c r="DY370" s="141"/>
      <c r="DZ370" s="141"/>
      <c r="EA370" s="141"/>
      <c r="EB370" s="141"/>
      <c r="EC370" s="141"/>
      <c r="ED370" s="141"/>
      <c r="EE370" s="141"/>
      <c r="EF370" s="141"/>
      <c r="EG370" s="141"/>
      <c r="EH370" s="141"/>
      <c r="EI370" s="141"/>
      <c r="EJ370" s="141"/>
      <c r="EK370" s="141"/>
      <c r="EL370" s="141"/>
      <c r="EM370" s="141"/>
      <c r="EN370" s="141"/>
      <c r="EO370" s="141"/>
      <c r="EP370" s="141"/>
      <c r="EQ370" s="141"/>
      <c r="ER370" s="141"/>
      <c r="ES370" s="141"/>
      <c r="ET370" s="141"/>
      <c r="EU370" s="141"/>
      <c r="EV370" s="141"/>
      <c r="EW370" s="141"/>
      <c r="EX370" s="141"/>
      <c r="EY370" s="141"/>
      <c r="EZ370" s="141"/>
      <c r="FA370" s="141"/>
      <c r="FB370" s="141"/>
      <c r="FC370" s="141"/>
      <c r="FD370" s="141"/>
      <c r="FE370" s="141"/>
      <c r="FF370" s="141"/>
      <c r="FG370" s="141"/>
      <c r="FH370" s="141"/>
      <c r="FI370" s="141"/>
      <c r="FJ370" s="141"/>
      <c r="FK370" s="141"/>
      <c r="FL370" s="141"/>
      <c r="FM370" s="141"/>
      <c r="FN370" s="141"/>
      <c r="FO370" s="141"/>
      <c r="FP370" s="141"/>
      <c r="FQ370" s="141"/>
      <c r="FR370" s="141"/>
      <c r="FS370" s="141"/>
      <c r="FT370" s="141"/>
      <c r="FU370" s="141"/>
      <c r="FV370" s="141"/>
      <c r="FW370" s="141"/>
      <c r="FX370" s="141"/>
      <c r="FY370" s="141"/>
      <c r="FZ370" s="141"/>
      <c r="GA370" s="141"/>
      <c r="GB370" s="141"/>
      <c r="GC370" s="141"/>
      <c r="GD370" s="141"/>
      <c r="GE370" s="141"/>
      <c r="GF370" s="141"/>
      <c r="GG370" s="141"/>
      <c r="GH370" s="141"/>
      <c r="GI370" s="141"/>
      <c r="GJ370" s="141"/>
      <c r="GK370" s="141"/>
      <c r="GL370" s="141"/>
      <c r="GM370" s="141"/>
      <c r="GN370" s="141"/>
      <c r="GO370" s="141"/>
      <c r="GP370" s="141"/>
      <c r="GQ370" s="141"/>
      <c r="GR370" s="141"/>
      <c r="GS370" s="141"/>
      <c r="GT370" s="141"/>
      <c r="GU370" s="141"/>
      <c r="GV370" s="141"/>
      <c r="GW370" s="141"/>
      <c r="GX370" s="141"/>
      <c r="GY370" s="141"/>
      <c r="GZ370" s="141"/>
      <c r="HA370" s="141"/>
      <c r="HB370" s="141"/>
      <c r="HC370" s="141"/>
      <c r="HD370" s="141"/>
      <c r="HE370" s="141"/>
      <c r="HF370" s="141"/>
      <c r="HG370" s="141"/>
      <c r="HH370" s="141"/>
      <c r="HI370" s="141"/>
      <c r="HJ370" s="141"/>
      <c r="HK370" s="141"/>
      <c r="HL370" s="141"/>
      <c r="HM370" s="141"/>
      <c r="HN370" s="141"/>
      <c r="HO370" s="141"/>
      <c r="HP370" s="141"/>
      <c r="HQ370" s="141"/>
      <c r="HR370" s="141"/>
      <c r="HS370" s="141"/>
      <c r="HT370" s="141"/>
      <c r="HU370" s="141"/>
      <c r="HV370" s="141"/>
      <c r="HW370" s="141"/>
      <c r="HX370" s="141"/>
      <c r="HY370" s="141"/>
      <c r="HZ370" s="141"/>
      <c r="IA370" s="141"/>
      <c r="IB370" s="141"/>
      <c r="IC370" s="141"/>
      <c r="ID370" s="141"/>
      <c r="IE370" s="141"/>
      <c r="IF370" s="141"/>
      <c r="IG370" s="141"/>
      <c r="IH370" s="141"/>
      <c r="II370" s="141"/>
      <c r="IJ370" s="141"/>
      <c r="IK370" s="141"/>
      <c r="IL370" s="141"/>
      <c r="IM370" s="141"/>
      <c r="IN370" s="141"/>
      <c r="IO370" s="141"/>
      <c r="IP370" s="141"/>
      <c r="IQ370" s="141"/>
      <c r="IR370" s="141"/>
      <c r="IS370" s="141"/>
      <c r="IT370" s="141"/>
      <c r="IU370" s="141"/>
      <c r="IV370" s="141"/>
      <c r="IW370" s="141"/>
    </row>
    <row r="371" customFormat="false" ht="12.75" hidden="false" customHeight="false" outlineLevel="0" collapsed="false">
      <c r="A371" s="141"/>
      <c r="B371" s="155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1"/>
      <c r="BY371" s="141"/>
      <c r="BZ371" s="141"/>
      <c r="CA371" s="141"/>
      <c r="CB371" s="141"/>
      <c r="CC371" s="141"/>
      <c r="CD371" s="141"/>
      <c r="CE371" s="141"/>
      <c r="CF371" s="141"/>
      <c r="CG371" s="141"/>
      <c r="CH371" s="141"/>
      <c r="CI371" s="141"/>
      <c r="CJ371" s="141"/>
      <c r="CK371" s="141"/>
      <c r="CL371" s="141"/>
      <c r="CM371" s="141"/>
      <c r="CN371" s="141"/>
      <c r="CO371" s="141"/>
      <c r="CP371" s="141"/>
      <c r="CQ371" s="141"/>
      <c r="CR371" s="141"/>
      <c r="CS371" s="141"/>
      <c r="CT371" s="141"/>
      <c r="CU371" s="141"/>
      <c r="CV371" s="141"/>
      <c r="CW371" s="141"/>
      <c r="CX371" s="141"/>
      <c r="CY371" s="141"/>
      <c r="CZ371" s="141"/>
      <c r="DA371" s="141"/>
      <c r="DB371" s="141"/>
      <c r="DC371" s="141"/>
      <c r="DD371" s="141"/>
      <c r="DE371" s="141"/>
      <c r="DF371" s="141"/>
      <c r="DG371" s="141"/>
      <c r="DH371" s="141"/>
      <c r="DI371" s="141"/>
      <c r="DJ371" s="141"/>
      <c r="DK371" s="141"/>
      <c r="DL371" s="141"/>
      <c r="DM371" s="141"/>
      <c r="DN371" s="141"/>
      <c r="DO371" s="141"/>
      <c r="DP371" s="141"/>
      <c r="DQ371" s="141"/>
      <c r="DR371" s="141"/>
      <c r="DS371" s="141"/>
      <c r="DT371" s="141"/>
      <c r="DU371" s="141"/>
      <c r="DV371" s="141"/>
      <c r="DW371" s="141"/>
      <c r="DX371" s="141"/>
      <c r="DY371" s="141"/>
      <c r="DZ371" s="141"/>
      <c r="EA371" s="141"/>
      <c r="EB371" s="141"/>
      <c r="EC371" s="141"/>
      <c r="ED371" s="141"/>
      <c r="EE371" s="141"/>
      <c r="EF371" s="141"/>
      <c r="EG371" s="141"/>
      <c r="EH371" s="141"/>
      <c r="EI371" s="141"/>
      <c r="EJ371" s="141"/>
      <c r="EK371" s="141"/>
      <c r="EL371" s="141"/>
      <c r="EM371" s="141"/>
      <c r="EN371" s="141"/>
      <c r="EO371" s="141"/>
      <c r="EP371" s="141"/>
      <c r="EQ371" s="141"/>
      <c r="ER371" s="141"/>
      <c r="ES371" s="141"/>
      <c r="ET371" s="141"/>
      <c r="EU371" s="141"/>
      <c r="EV371" s="141"/>
      <c r="EW371" s="141"/>
      <c r="EX371" s="141"/>
      <c r="EY371" s="141"/>
      <c r="EZ371" s="141"/>
      <c r="FA371" s="141"/>
      <c r="FB371" s="141"/>
      <c r="FC371" s="141"/>
      <c r="FD371" s="141"/>
      <c r="FE371" s="141"/>
      <c r="FF371" s="141"/>
      <c r="FG371" s="141"/>
      <c r="FH371" s="141"/>
      <c r="FI371" s="141"/>
      <c r="FJ371" s="141"/>
      <c r="FK371" s="141"/>
      <c r="FL371" s="141"/>
      <c r="FM371" s="141"/>
      <c r="FN371" s="141"/>
      <c r="FO371" s="141"/>
      <c r="FP371" s="141"/>
      <c r="FQ371" s="141"/>
      <c r="FR371" s="141"/>
      <c r="FS371" s="141"/>
      <c r="FT371" s="141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1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H371" s="141"/>
      <c r="HI371" s="141"/>
      <c r="HJ371" s="141"/>
      <c r="HK371" s="141"/>
      <c r="HL371" s="141"/>
      <c r="HM371" s="141"/>
      <c r="HN371" s="141"/>
      <c r="HO371" s="141"/>
      <c r="HP371" s="141"/>
      <c r="HQ371" s="141"/>
      <c r="HR371" s="141"/>
      <c r="HS371" s="141"/>
      <c r="HT371" s="141"/>
      <c r="HU371" s="141"/>
      <c r="HV371" s="141"/>
      <c r="HW371" s="141"/>
      <c r="HX371" s="141"/>
      <c r="HY371" s="141"/>
      <c r="HZ371" s="141"/>
      <c r="IA371" s="141"/>
      <c r="IB371" s="141"/>
      <c r="IC371" s="141"/>
      <c r="ID371" s="141"/>
      <c r="IE371" s="141"/>
      <c r="IF371" s="141"/>
      <c r="IG371" s="141"/>
      <c r="IH371" s="141"/>
      <c r="II371" s="141"/>
      <c r="IJ371" s="141"/>
      <c r="IK371" s="141"/>
      <c r="IL371" s="141"/>
      <c r="IM371" s="141"/>
      <c r="IN371" s="141"/>
      <c r="IO371" s="141"/>
      <c r="IP371" s="141"/>
      <c r="IQ371" s="141"/>
      <c r="IR371" s="141"/>
      <c r="IS371" s="141"/>
      <c r="IT371" s="141"/>
      <c r="IU371" s="141"/>
      <c r="IV371" s="141"/>
      <c r="IW371" s="141"/>
    </row>
    <row r="372" customFormat="false" ht="12.75" hidden="false" customHeight="false" outlineLevel="0" collapsed="false">
      <c r="A372" s="141"/>
      <c r="B372" s="155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1"/>
      <c r="BY372" s="141"/>
      <c r="BZ372" s="141"/>
      <c r="CA372" s="141"/>
      <c r="CB372" s="141"/>
      <c r="CC372" s="141"/>
      <c r="CD372" s="141"/>
      <c r="CE372" s="141"/>
      <c r="CF372" s="141"/>
      <c r="CG372" s="141"/>
      <c r="CH372" s="141"/>
      <c r="CI372" s="141"/>
      <c r="CJ372" s="141"/>
      <c r="CK372" s="141"/>
      <c r="CL372" s="141"/>
      <c r="CM372" s="141"/>
      <c r="CN372" s="141"/>
      <c r="CO372" s="141"/>
      <c r="CP372" s="141"/>
      <c r="CQ372" s="141"/>
      <c r="CR372" s="141"/>
      <c r="CS372" s="141"/>
      <c r="CT372" s="141"/>
      <c r="CU372" s="141"/>
      <c r="CV372" s="141"/>
      <c r="CW372" s="141"/>
      <c r="CX372" s="141"/>
      <c r="CY372" s="141"/>
      <c r="CZ372" s="141"/>
      <c r="DA372" s="141"/>
      <c r="DB372" s="141"/>
      <c r="DC372" s="141"/>
      <c r="DD372" s="141"/>
      <c r="DE372" s="141"/>
      <c r="DF372" s="141"/>
      <c r="DG372" s="141"/>
      <c r="DH372" s="141"/>
      <c r="DI372" s="141"/>
      <c r="DJ372" s="141"/>
      <c r="DK372" s="141"/>
      <c r="DL372" s="141"/>
      <c r="DM372" s="141"/>
      <c r="DN372" s="141"/>
      <c r="DO372" s="141"/>
      <c r="DP372" s="141"/>
      <c r="DQ372" s="141"/>
      <c r="DR372" s="141"/>
      <c r="DS372" s="141"/>
      <c r="DT372" s="141"/>
      <c r="DU372" s="141"/>
      <c r="DV372" s="141"/>
      <c r="DW372" s="141"/>
      <c r="DX372" s="141"/>
      <c r="DY372" s="141"/>
      <c r="DZ372" s="141"/>
      <c r="EA372" s="141"/>
      <c r="EB372" s="141"/>
      <c r="EC372" s="141"/>
      <c r="ED372" s="141"/>
      <c r="EE372" s="141"/>
      <c r="EF372" s="141"/>
      <c r="EG372" s="141"/>
      <c r="EH372" s="141"/>
      <c r="EI372" s="141"/>
      <c r="EJ372" s="141"/>
      <c r="EK372" s="141"/>
      <c r="EL372" s="141"/>
      <c r="EM372" s="141"/>
      <c r="EN372" s="141"/>
      <c r="EO372" s="141"/>
      <c r="EP372" s="141"/>
      <c r="EQ372" s="141"/>
      <c r="ER372" s="141"/>
      <c r="ES372" s="141"/>
      <c r="ET372" s="141"/>
      <c r="EU372" s="141"/>
      <c r="EV372" s="141"/>
      <c r="EW372" s="141"/>
      <c r="EX372" s="141"/>
      <c r="EY372" s="141"/>
      <c r="EZ372" s="141"/>
      <c r="FA372" s="141"/>
      <c r="FB372" s="141"/>
      <c r="FC372" s="141"/>
      <c r="FD372" s="141"/>
      <c r="FE372" s="141"/>
      <c r="FF372" s="141"/>
      <c r="FG372" s="141"/>
      <c r="FH372" s="141"/>
      <c r="FI372" s="141"/>
      <c r="FJ372" s="141"/>
      <c r="FK372" s="141"/>
      <c r="FL372" s="141"/>
      <c r="FM372" s="141"/>
      <c r="FN372" s="141"/>
      <c r="FO372" s="141"/>
      <c r="FP372" s="141"/>
      <c r="FQ372" s="141"/>
      <c r="FR372" s="141"/>
      <c r="FS372" s="141"/>
      <c r="FT372" s="141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1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H372" s="141"/>
      <c r="HI372" s="141"/>
      <c r="HJ372" s="141"/>
      <c r="HK372" s="141"/>
      <c r="HL372" s="141"/>
      <c r="HM372" s="141"/>
      <c r="HN372" s="141"/>
      <c r="HO372" s="141"/>
      <c r="HP372" s="141"/>
      <c r="HQ372" s="141"/>
      <c r="HR372" s="141"/>
      <c r="HS372" s="141"/>
      <c r="HT372" s="141"/>
      <c r="HU372" s="141"/>
      <c r="HV372" s="141"/>
      <c r="HW372" s="141"/>
      <c r="HX372" s="141"/>
      <c r="HY372" s="141"/>
      <c r="HZ372" s="141"/>
      <c r="IA372" s="141"/>
      <c r="IB372" s="141"/>
      <c r="IC372" s="141"/>
      <c r="ID372" s="141"/>
      <c r="IE372" s="141"/>
      <c r="IF372" s="141"/>
      <c r="IG372" s="141"/>
      <c r="IH372" s="141"/>
      <c r="II372" s="141"/>
      <c r="IJ372" s="141"/>
      <c r="IK372" s="141"/>
      <c r="IL372" s="141"/>
      <c r="IM372" s="141"/>
      <c r="IN372" s="141"/>
      <c r="IO372" s="141"/>
      <c r="IP372" s="141"/>
      <c r="IQ372" s="141"/>
      <c r="IR372" s="141"/>
      <c r="IS372" s="141"/>
      <c r="IT372" s="141"/>
      <c r="IU372" s="141"/>
      <c r="IV372" s="141"/>
      <c r="IW372" s="141"/>
    </row>
    <row r="373" customFormat="false" ht="12.75" hidden="false" customHeight="false" outlineLevel="0" collapsed="false">
      <c r="A373" s="141"/>
      <c r="B373" s="155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1"/>
      <c r="BY373" s="141"/>
      <c r="BZ373" s="141"/>
      <c r="CA373" s="141"/>
      <c r="CB373" s="141"/>
      <c r="CC373" s="141"/>
      <c r="CD373" s="141"/>
      <c r="CE373" s="141"/>
      <c r="CF373" s="141"/>
      <c r="CG373" s="141"/>
      <c r="CH373" s="141"/>
      <c r="CI373" s="141"/>
      <c r="CJ373" s="141"/>
      <c r="CK373" s="141"/>
      <c r="CL373" s="141"/>
      <c r="CM373" s="141"/>
      <c r="CN373" s="141"/>
      <c r="CO373" s="141"/>
      <c r="CP373" s="141"/>
      <c r="CQ373" s="141"/>
      <c r="CR373" s="141"/>
      <c r="CS373" s="141"/>
      <c r="CT373" s="141"/>
      <c r="CU373" s="141"/>
      <c r="CV373" s="141"/>
      <c r="CW373" s="141"/>
      <c r="CX373" s="141"/>
      <c r="CY373" s="141"/>
      <c r="CZ373" s="141"/>
      <c r="DA373" s="141"/>
      <c r="DB373" s="141"/>
      <c r="DC373" s="141"/>
      <c r="DD373" s="141"/>
      <c r="DE373" s="141"/>
      <c r="DF373" s="141"/>
      <c r="DG373" s="141"/>
      <c r="DH373" s="141"/>
      <c r="DI373" s="141"/>
      <c r="DJ373" s="141"/>
      <c r="DK373" s="141"/>
      <c r="DL373" s="141"/>
      <c r="DM373" s="141"/>
      <c r="DN373" s="141"/>
      <c r="DO373" s="141"/>
      <c r="DP373" s="141"/>
      <c r="DQ373" s="141"/>
      <c r="DR373" s="141"/>
      <c r="DS373" s="141"/>
      <c r="DT373" s="141"/>
      <c r="DU373" s="141"/>
      <c r="DV373" s="141"/>
      <c r="DW373" s="141"/>
      <c r="DX373" s="141"/>
      <c r="DY373" s="141"/>
      <c r="DZ373" s="141"/>
      <c r="EA373" s="141"/>
      <c r="EB373" s="141"/>
      <c r="EC373" s="141"/>
      <c r="ED373" s="141"/>
      <c r="EE373" s="141"/>
      <c r="EF373" s="141"/>
      <c r="EG373" s="141"/>
      <c r="EH373" s="141"/>
      <c r="EI373" s="141"/>
      <c r="EJ373" s="141"/>
      <c r="EK373" s="141"/>
      <c r="EL373" s="141"/>
      <c r="EM373" s="141"/>
      <c r="EN373" s="141"/>
      <c r="EO373" s="141"/>
      <c r="EP373" s="141"/>
      <c r="EQ373" s="141"/>
      <c r="ER373" s="141"/>
      <c r="ES373" s="141"/>
      <c r="ET373" s="141"/>
      <c r="EU373" s="141"/>
      <c r="EV373" s="141"/>
      <c r="EW373" s="141"/>
      <c r="EX373" s="141"/>
      <c r="EY373" s="141"/>
      <c r="EZ373" s="141"/>
      <c r="FA373" s="141"/>
      <c r="FB373" s="141"/>
      <c r="FC373" s="141"/>
      <c r="FD373" s="141"/>
      <c r="FE373" s="141"/>
      <c r="FF373" s="141"/>
      <c r="FG373" s="141"/>
      <c r="FH373" s="141"/>
      <c r="FI373" s="141"/>
      <c r="FJ373" s="141"/>
      <c r="FK373" s="141"/>
      <c r="FL373" s="141"/>
      <c r="FM373" s="141"/>
      <c r="FN373" s="141"/>
      <c r="FO373" s="141"/>
      <c r="FP373" s="141"/>
      <c r="FQ373" s="141"/>
      <c r="FR373" s="141"/>
      <c r="FS373" s="141"/>
      <c r="FT373" s="141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1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H373" s="141"/>
      <c r="HI373" s="141"/>
      <c r="HJ373" s="141"/>
      <c r="HK373" s="141"/>
      <c r="HL373" s="141"/>
      <c r="HM373" s="141"/>
      <c r="HN373" s="141"/>
      <c r="HO373" s="141"/>
      <c r="HP373" s="141"/>
      <c r="HQ373" s="141"/>
      <c r="HR373" s="141"/>
      <c r="HS373" s="141"/>
      <c r="HT373" s="141"/>
      <c r="HU373" s="141"/>
      <c r="HV373" s="141"/>
      <c r="HW373" s="141"/>
      <c r="HX373" s="141"/>
      <c r="HY373" s="141"/>
      <c r="HZ373" s="141"/>
      <c r="IA373" s="141"/>
      <c r="IB373" s="141"/>
      <c r="IC373" s="141"/>
      <c r="ID373" s="141"/>
      <c r="IE373" s="141"/>
      <c r="IF373" s="141"/>
      <c r="IG373" s="141"/>
      <c r="IH373" s="141"/>
      <c r="II373" s="141"/>
      <c r="IJ373" s="141"/>
      <c r="IK373" s="141"/>
      <c r="IL373" s="141"/>
      <c r="IM373" s="141"/>
      <c r="IN373" s="141"/>
      <c r="IO373" s="141"/>
      <c r="IP373" s="141"/>
      <c r="IQ373" s="141"/>
      <c r="IR373" s="141"/>
      <c r="IS373" s="141"/>
      <c r="IT373" s="141"/>
      <c r="IU373" s="141"/>
      <c r="IV373" s="141"/>
      <c r="IW373" s="141"/>
    </row>
    <row r="374" customFormat="false" ht="12.75" hidden="false" customHeight="false" outlineLevel="0" collapsed="false">
      <c r="A374" s="141"/>
      <c r="B374" s="155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1"/>
      <c r="BY374" s="141"/>
      <c r="BZ374" s="141"/>
      <c r="CA374" s="141"/>
      <c r="CB374" s="141"/>
      <c r="CC374" s="141"/>
      <c r="CD374" s="141"/>
      <c r="CE374" s="141"/>
      <c r="CF374" s="141"/>
      <c r="CG374" s="141"/>
      <c r="CH374" s="141"/>
      <c r="CI374" s="141"/>
      <c r="CJ374" s="141"/>
      <c r="CK374" s="141"/>
      <c r="CL374" s="141"/>
      <c r="CM374" s="141"/>
      <c r="CN374" s="141"/>
      <c r="CO374" s="141"/>
      <c r="CP374" s="141"/>
      <c r="CQ374" s="141"/>
      <c r="CR374" s="141"/>
      <c r="CS374" s="141"/>
      <c r="CT374" s="141"/>
      <c r="CU374" s="141"/>
      <c r="CV374" s="141"/>
      <c r="CW374" s="141"/>
      <c r="CX374" s="141"/>
      <c r="CY374" s="141"/>
      <c r="CZ374" s="141"/>
      <c r="DA374" s="141"/>
      <c r="DB374" s="141"/>
      <c r="DC374" s="141"/>
      <c r="DD374" s="141"/>
      <c r="DE374" s="141"/>
      <c r="DF374" s="141"/>
      <c r="DG374" s="141"/>
      <c r="DH374" s="141"/>
      <c r="DI374" s="141"/>
      <c r="DJ374" s="141"/>
      <c r="DK374" s="141"/>
      <c r="DL374" s="141"/>
      <c r="DM374" s="141"/>
      <c r="DN374" s="141"/>
      <c r="DO374" s="141"/>
      <c r="DP374" s="141"/>
      <c r="DQ374" s="141"/>
      <c r="DR374" s="141"/>
      <c r="DS374" s="141"/>
      <c r="DT374" s="141"/>
      <c r="DU374" s="141"/>
      <c r="DV374" s="141"/>
      <c r="DW374" s="141"/>
      <c r="DX374" s="141"/>
      <c r="DY374" s="141"/>
      <c r="DZ374" s="141"/>
      <c r="EA374" s="141"/>
      <c r="EB374" s="141"/>
      <c r="EC374" s="141"/>
      <c r="ED374" s="141"/>
      <c r="EE374" s="141"/>
      <c r="EF374" s="141"/>
      <c r="EG374" s="141"/>
      <c r="EH374" s="141"/>
      <c r="EI374" s="141"/>
      <c r="EJ374" s="141"/>
      <c r="EK374" s="141"/>
      <c r="EL374" s="141"/>
      <c r="EM374" s="141"/>
      <c r="EN374" s="141"/>
      <c r="EO374" s="141"/>
      <c r="EP374" s="141"/>
      <c r="EQ374" s="141"/>
      <c r="ER374" s="141"/>
      <c r="ES374" s="141"/>
      <c r="ET374" s="141"/>
      <c r="EU374" s="141"/>
      <c r="EV374" s="141"/>
      <c r="EW374" s="141"/>
      <c r="EX374" s="141"/>
      <c r="EY374" s="141"/>
      <c r="EZ374" s="141"/>
      <c r="FA374" s="141"/>
      <c r="FB374" s="141"/>
      <c r="FC374" s="141"/>
      <c r="FD374" s="141"/>
      <c r="FE374" s="141"/>
      <c r="FF374" s="141"/>
      <c r="FG374" s="141"/>
      <c r="FH374" s="141"/>
      <c r="FI374" s="141"/>
      <c r="FJ374" s="141"/>
      <c r="FK374" s="141"/>
      <c r="FL374" s="141"/>
      <c r="FM374" s="141"/>
      <c r="FN374" s="141"/>
      <c r="FO374" s="141"/>
      <c r="FP374" s="141"/>
      <c r="FQ374" s="141"/>
      <c r="FR374" s="141"/>
      <c r="FS374" s="141"/>
      <c r="FT374" s="141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1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H374" s="141"/>
      <c r="HI374" s="141"/>
      <c r="HJ374" s="141"/>
      <c r="HK374" s="141"/>
      <c r="HL374" s="141"/>
      <c r="HM374" s="141"/>
      <c r="HN374" s="141"/>
      <c r="HO374" s="141"/>
      <c r="HP374" s="141"/>
      <c r="HQ374" s="141"/>
      <c r="HR374" s="141"/>
      <c r="HS374" s="141"/>
      <c r="HT374" s="141"/>
      <c r="HU374" s="141"/>
      <c r="HV374" s="141"/>
      <c r="HW374" s="141"/>
      <c r="HX374" s="141"/>
      <c r="HY374" s="141"/>
      <c r="HZ374" s="141"/>
      <c r="IA374" s="141"/>
      <c r="IB374" s="141"/>
      <c r="IC374" s="141"/>
      <c r="ID374" s="141"/>
      <c r="IE374" s="141"/>
      <c r="IF374" s="141"/>
      <c r="IG374" s="141"/>
      <c r="IH374" s="141"/>
      <c r="II374" s="141"/>
      <c r="IJ374" s="141"/>
      <c r="IK374" s="141"/>
      <c r="IL374" s="141"/>
      <c r="IM374" s="141"/>
      <c r="IN374" s="141"/>
      <c r="IO374" s="141"/>
      <c r="IP374" s="141"/>
      <c r="IQ374" s="141"/>
      <c r="IR374" s="141"/>
      <c r="IS374" s="141"/>
      <c r="IT374" s="141"/>
      <c r="IU374" s="141"/>
      <c r="IV374" s="141"/>
      <c r="IW374" s="141"/>
    </row>
    <row r="375" customFormat="false" ht="12.75" hidden="false" customHeight="false" outlineLevel="0" collapsed="false">
      <c r="A375" s="141"/>
      <c r="B375" s="155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1"/>
      <c r="BY375" s="141"/>
      <c r="BZ375" s="141"/>
      <c r="CA375" s="141"/>
      <c r="CB375" s="141"/>
      <c r="CC375" s="141"/>
      <c r="CD375" s="141"/>
      <c r="CE375" s="141"/>
      <c r="CF375" s="141"/>
      <c r="CG375" s="141"/>
      <c r="CH375" s="141"/>
      <c r="CI375" s="141"/>
      <c r="CJ375" s="141"/>
      <c r="CK375" s="141"/>
      <c r="CL375" s="141"/>
      <c r="CM375" s="141"/>
      <c r="CN375" s="141"/>
      <c r="CO375" s="141"/>
      <c r="CP375" s="141"/>
      <c r="CQ375" s="141"/>
      <c r="CR375" s="141"/>
      <c r="CS375" s="141"/>
      <c r="CT375" s="141"/>
      <c r="CU375" s="141"/>
      <c r="CV375" s="141"/>
      <c r="CW375" s="141"/>
      <c r="CX375" s="141"/>
      <c r="CY375" s="141"/>
      <c r="CZ375" s="141"/>
      <c r="DA375" s="141"/>
      <c r="DB375" s="141"/>
      <c r="DC375" s="141"/>
      <c r="DD375" s="141"/>
      <c r="DE375" s="141"/>
      <c r="DF375" s="141"/>
      <c r="DG375" s="141"/>
      <c r="DH375" s="141"/>
      <c r="DI375" s="141"/>
      <c r="DJ375" s="141"/>
      <c r="DK375" s="141"/>
      <c r="DL375" s="141"/>
      <c r="DM375" s="141"/>
      <c r="DN375" s="141"/>
      <c r="DO375" s="141"/>
      <c r="DP375" s="141"/>
      <c r="DQ375" s="141"/>
      <c r="DR375" s="141"/>
      <c r="DS375" s="141"/>
      <c r="DT375" s="141"/>
      <c r="DU375" s="141"/>
      <c r="DV375" s="141"/>
      <c r="DW375" s="141"/>
      <c r="DX375" s="141"/>
      <c r="DY375" s="141"/>
      <c r="DZ375" s="141"/>
      <c r="EA375" s="141"/>
      <c r="EB375" s="141"/>
      <c r="EC375" s="141"/>
      <c r="ED375" s="141"/>
      <c r="EE375" s="141"/>
      <c r="EF375" s="141"/>
      <c r="EG375" s="141"/>
      <c r="EH375" s="141"/>
      <c r="EI375" s="141"/>
      <c r="EJ375" s="141"/>
      <c r="EK375" s="141"/>
      <c r="EL375" s="141"/>
      <c r="EM375" s="141"/>
      <c r="EN375" s="141"/>
      <c r="EO375" s="141"/>
      <c r="EP375" s="141"/>
      <c r="EQ375" s="141"/>
      <c r="ER375" s="141"/>
      <c r="ES375" s="141"/>
      <c r="ET375" s="141"/>
      <c r="EU375" s="141"/>
      <c r="EV375" s="141"/>
      <c r="EW375" s="141"/>
      <c r="EX375" s="141"/>
      <c r="EY375" s="141"/>
      <c r="EZ375" s="141"/>
      <c r="FA375" s="141"/>
      <c r="FB375" s="141"/>
      <c r="FC375" s="141"/>
      <c r="FD375" s="141"/>
      <c r="FE375" s="141"/>
      <c r="FF375" s="141"/>
      <c r="FG375" s="141"/>
      <c r="FH375" s="141"/>
      <c r="FI375" s="141"/>
      <c r="FJ375" s="141"/>
      <c r="FK375" s="141"/>
      <c r="FL375" s="141"/>
      <c r="FM375" s="141"/>
      <c r="FN375" s="141"/>
      <c r="FO375" s="141"/>
      <c r="FP375" s="141"/>
      <c r="FQ375" s="141"/>
      <c r="FR375" s="141"/>
      <c r="FS375" s="141"/>
      <c r="FT375" s="141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1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H375" s="141"/>
      <c r="HI375" s="141"/>
      <c r="HJ375" s="141"/>
      <c r="HK375" s="141"/>
      <c r="HL375" s="141"/>
      <c r="HM375" s="141"/>
      <c r="HN375" s="141"/>
      <c r="HO375" s="141"/>
      <c r="HP375" s="141"/>
      <c r="HQ375" s="141"/>
      <c r="HR375" s="141"/>
      <c r="HS375" s="141"/>
      <c r="HT375" s="141"/>
      <c r="HU375" s="141"/>
      <c r="HV375" s="141"/>
      <c r="HW375" s="141"/>
      <c r="HX375" s="141"/>
      <c r="HY375" s="141"/>
      <c r="HZ375" s="141"/>
      <c r="IA375" s="141"/>
      <c r="IB375" s="141"/>
      <c r="IC375" s="141"/>
      <c r="ID375" s="141"/>
      <c r="IE375" s="141"/>
      <c r="IF375" s="141"/>
      <c r="IG375" s="141"/>
      <c r="IH375" s="141"/>
      <c r="II375" s="141"/>
      <c r="IJ375" s="141"/>
      <c r="IK375" s="141"/>
      <c r="IL375" s="141"/>
      <c r="IM375" s="141"/>
      <c r="IN375" s="141"/>
      <c r="IO375" s="141"/>
      <c r="IP375" s="141"/>
      <c r="IQ375" s="141"/>
      <c r="IR375" s="141"/>
      <c r="IS375" s="141"/>
      <c r="IT375" s="141"/>
      <c r="IU375" s="141"/>
      <c r="IV375" s="141"/>
      <c r="IW375" s="141"/>
    </row>
    <row r="376" customFormat="false" ht="12.75" hidden="false" customHeight="false" outlineLevel="0" collapsed="false">
      <c r="A376" s="141"/>
      <c r="B376" s="155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  <c r="CG376" s="141"/>
      <c r="CH376" s="141"/>
      <c r="CI376" s="141"/>
      <c r="CJ376" s="141"/>
      <c r="CK376" s="141"/>
      <c r="CL376" s="141"/>
      <c r="CM376" s="141"/>
      <c r="CN376" s="141"/>
      <c r="CO376" s="141"/>
      <c r="CP376" s="141"/>
      <c r="CQ376" s="141"/>
      <c r="CR376" s="141"/>
      <c r="CS376" s="141"/>
      <c r="CT376" s="141"/>
      <c r="CU376" s="141"/>
      <c r="CV376" s="141"/>
      <c r="CW376" s="141"/>
      <c r="CX376" s="141"/>
      <c r="CY376" s="141"/>
      <c r="CZ376" s="141"/>
      <c r="DA376" s="141"/>
      <c r="DB376" s="141"/>
      <c r="DC376" s="141"/>
      <c r="DD376" s="141"/>
      <c r="DE376" s="141"/>
      <c r="DF376" s="141"/>
      <c r="DG376" s="141"/>
      <c r="DH376" s="141"/>
      <c r="DI376" s="141"/>
      <c r="DJ376" s="141"/>
      <c r="DK376" s="141"/>
      <c r="DL376" s="141"/>
      <c r="DM376" s="141"/>
      <c r="DN376" s="141"/>
      <c r="DO376" s="141"/>
      <c r="DP376" s="141"/>
      <c r="DQ376" s="141"/>
      <c r="DR376" s="141"/>
      <c r="DS376" s="141"/>
      <c r="DT376" s="141"/>
      <c r="DU376" s="141"/>
      <c r="DV376" s="141"/>
      <c r="DW376" s="141"/>
      <c r="DX376" s="141"/>
      <c r="DY376" s="141"/>
      <c r="DZ376" s="141"/>
      <c r="EA376" s="141"/>
      <c r="EB376" s="141"/>
      <c r="EC376" s="141"/>
      <c r="ED376" s="141"/>
      <c r="EE376" s="141"/>
      <c r="EF376" s="141"/>
      <c r="EG376" s="141"/>
      <c r="EH376" s="141"/>
      <c r="EI376" s="141"/>
      <c r="EJ376" s="141"/>
      <c r="EK376" s="141"/>
      <c r="EL376" s="141"/>
      <c r="EM376" s="141"/>
      <c r="EN376" s="141"/>
      <c r="EO376" s="141"/>
      <c r="EP376" s="141"/>
      <c r="EQ376" s="141"/>
      <c r="ER376" s="141"/>
      <c r="ES376" s="141"/>
      <c r="ET376" s="141"/>
      <c r="EU376" s="141"/>
      <c r="EV376" s="141"/>
      <c r="EW376" s="141"/>
      <c r="EX376" s="141"/>
      <c r="EY376" s="141"/>
      <c r="EZ376" s="141"/>
      <c r="FA376" s="141"/>
      <c r="FB376" s="141"/>
      <c r="FC376" s="141"/>
      <c r="FD376" s="141"/>
      <c r="FE376" s="141"/>
      <c r="FF376" s="141"/>
      <c r="FG376" s="141"/>
      <c r="FH376" s="141"/>
      <c r="FI376" s="141"/>
      <c r="FJ376" s="141"/>
      <c r="FK376" s="141"/>
      <c r="FL376" s="141"/>
      <c r="FM376" s="141"/>
      <c r="FN376" s="141"/>
      <c r="FO376" s="141"/>
      <c r="FP376" s="141"/>
      <c r="FQ376" s="141"/>
      <c r="FR376" s="141"/>
      <c r="FS376" s="141"/>
      <c r="FT376" s="141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1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H376" s="141"/>
      <c r="HI376" s="141"/>
      <c r="HJ376" s="141"/>
      <c r="HK376" s="141"/>
      <c r="HL376" s="141"/>
      <c r="HM376" s="141"/>
      <c r="HN376" s="141"/>
      <c r="HO376" s="141"/>
      <c r="HP376" s="141"/>
      <c r="HQ376" s="141"/>
      <c r="HR376" s="141"/>
      <c r="HS376" s="141"/>
      <c r="HT376" s="141"/>
      <c r="HU376" s="141"/>
      <c r="HV376" s="141"/>
      <c r="HW376" s="141"/>
      <c r="HX376" s="141"/>
      <c r="HY376" s="141"/>
      <c r="HZ376" s="141"/>
      <c r="IA376" s="141"/>
      <c r="IB376" s="141"/>
      <c r="IC376" s="141"/>
      <c r="ID376" s="141"/>
      <c r="IE376" s="141"/>
      <c r="IF376" s="141"/>
      <c r="IG376" s="141"/>
      <c r="IH376" s="141"/>
      <c r="II376" s="141"/>
      <c r="IJ376" s="141"/>
      <c r="IK376" s="141"/>
      <c r="IL376" s="141"/>
      <c r="IM376" s="141"/>
      <c r="IN376" s="141"/>
      <c r="IO376" s="141"/>
      <c r="IP376" s="141"/>
      <c r="IQ376" s="141"/>
      <c r="IR376" s="141"/>
      <c r="IS376" s="141"/>
      <c r="IT376" s="141"/>
      <c r="IU376" s="141"/>
      <c r="IV376" s="141"/>
      <c r="IW376" s="141"/>
    </row>
    <row r="377" customFormat="false" ht="12.75" hidden="false" customHeight="false" outlineLevel="0" collapsed="false">
      <c r="A377" s="141"/>
      <c r="B377" s="155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1"/>
      <c r="BY377" s="141"/>
      <c r="BZ377" s="141"/>
      <c r="CA377" s="141"/>
      <c r="CB377" s="141"/>
      <c r="CC377" s="141"/>
      <c r="CD377" s="141"/>
      <c r="CE377" s="141"/>
      <c r="CF377" s="141"/>
      <c r="CG377" s="141"/>
      <c r="CH377" s="141"/>
      <c r="CI377" s="141"/>
      <c r="CJ377" s="141"/>
      <c r="CK377" s="141"/>
      <c r="CL377" s="141"/>
      <c r="CM377" s="141"/>
      <c r="CN377" s="141"/>
      <c r="CO377" s="141"/>
      <c r="CP377" s="141"/>
      <c r="CQ377" s="141"/>
      <c r="CR377" s="141"/>
      <c r="CS377" s="141"/>
      <c r="CT377" s="141"/>
      <c r="CU377" s="141"/>
      <c r="CV377" s="141"/>
      <c r="CW377" s="141"/>
      <c r="CX377" s="141"/>
      <c r="CY377" s="141"/>
      <c r="CZ377" s="141"/>
      <c r="DA377" s="141"/>
      <c r="DB377" s="141"/>
      <c r="DC377" s="141"/>
      <c r="DD377" s="141"/>
      <c r="DE377" s="141"/>
      <c r="DF377" s="141"/>
      <c r="DG377" s="141"/>
      <c r="DH377" s="141"/>
      <c r="DI377" s="141"/>
      <c r="DJ377" s="141"/>
      <c r="DK377" s="141"/>
      <c r="DL377" s="141"/>
      <c r="DM377" s="141"/>
      <c r="DN377" s="141"/>
      <c r="DO377" s="141"/>
      <c r="DP377" s="141"/>
      <c r="DQ377" s="141"/>
      <c r="DR377" s="141"/>
      <c r="DS377" s="141"/>
      <c r="DT377" s="141"/>
      <c r="DU377" s="141"/>
      <c r="DV377" s="141"/>
      <c r="DW377" s="141"/>
      <c r="DX377" s="141"/>
      <c r="DY377" s="141"/>
      <c r="DZ377" s="141"/>
      <c r="EA377" s="141"/>
      <c r="EB377" s="141"/>
      <c r="EC377" s="141"/>
      <c r="ED377" s="141"/>
      <c r="EE377" s="141"/>
      <c r="EF377" s="141"/>
      <c r="EG377" s="141"/>
      <c r="EH377" s="141"/>
      <c r="EI377" s="141"/>
      <c r="EJ377" s="141"/>
      <c r="EK377" s="141"/>
      <c r="EL377" s="141"/>
      <c r="EM377" s="141"/>
      <c r="EN377" s="141"/>
      <c r="EO377" s="141"/>
      <c r="EP377" s="141"/>
      <c r="EQ377" s="141"/>
      <c r="ER377" s="141"/>
      <c r="ES377" s="141"/>
      <c r="ET377" s="141"/>
      <c r="EU377" s="141"/>
      <c r="EV377" s="141"/>
      <c r="EW377" s="141"/>
      <c r="EX377" s="141"/>
      <c r="EY377" s="141"/>
      <c r="EZ377" s="141"/>
      <c r="FA377" s="141"/>
      <c r="FB377" s="141"/>
      <c r="FC377" s="141"/>
      <c r="FD377" s="141"/>
      <c r="FE377" s="141"/>
      <c r="FF377" s="141"/>
      <c r="FG377" s="141"/>
      <c r="FH377" s="141"/>
      <c r="FI377" s="141"/>
      <c r="FJ377" s="141"/>
      <c r="FK377" s="141"/>
      <c r="FL377" s="141"/>
      <c r="FM377" s="141"/>
      <c r="FN377" s="141"/>
      <c r="FO377" s="141"/>
      <c r="FP377" s="141"/>
      <c r="FQ377" s="141"/>
      <c r="FR377" s="141"/>
      <c r="FS377" s="141"/>
      <c r="FT377" s="141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1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H377" s="141"/>
      <c r="HI377" s="141"/>
      <c r="HJ377" s="141"/>
      <c r="HK377" s="141"/>
      <c r="HL377" s="141"/>
      <c r="HM377" s="141"/>
      <c r="HN377" s="141"/>
      <c r="HO377" s="141"/>
      <c r="HP377" s="141"/>
      <c r="HQ377" s="141"/>
      <c r="HR377" s="141"/>
      <c r="HS377" s="141"/>
      <c r="HT377" s="141"/>
      <c r="HU377" s="141"/>
      <c r="HV377" s="141"/>
      <c r="HW377" s="141"/>
      <c r="HX377" s="141"/>
      <c r="HY377" s="141"/>
      <c r="HZ377" s="141"/>
      <c r="IA377" s="141"/>
      <c r="IB377" s="141"/>
      <c r="IC377" s="141"/>
      <c r="ID377" s="141"/>
      <c r="IE377" s="141"/>
      <c r="IF377" s="141"/>
      <c r="IG377" s="141"/>
      <c r="IH377" s="141"/>
      <c r="II377" s="141"/>
      <c r="IJ377" s="141"/>
      <c r="IK377" s="141"/>
      <c r="IL377" s="141"/>
      <c r="IM377" s="141"/>
      <c r="IN377" s="141"/>
      <c r="IO377" s="141"/>
      <c r="IP377" s="141"/>
      <c r="IQ377" s="141"/>
      <c r="IR377" s="141"/>
      <c r="IS377" s="141"/>
      <c r="IT377" s="141"/>
      <c r="IU377" s="141"/>
      <c r="IV377" s="141"/>
      <c r="IW377" s="141"/>
    </row>
    <row r="378" customFormat="false" ht="12.75" hidden="false" customHeight="false" outlineLevel="0" collapsed="false">
      <c r="A378" s="141"/>
      <c r="B378" s="155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1"/>
      <c r="BY378" s="141"/>
      <c r="BZ378" s="141"/>
      <c r="CA378" s="141"/>
      <c r="CB378" s="141"/>
      <c r="CC378" s="141"/>
      <c r="CD378" s="141"/>
      <c r="CE378" s="141"/>
      <c r="CF378" s="141"/>
      <c r="CG378" s="141"/>
      <c r="CH378" s="141"/>
      <c r="CI378" s="141"/>
      <c r="CJ378" s="141"/>
      <c r="CK378" s="141"/>
      <c r="CL378" s="141"/>
      <c r="CM378" s="141"/>
      <c r="CN378" s="141"/>
      <c r="CO378" s="141"/>
      <c r="CP378" s="141"/>
      <c r="CQ378" s="141"/>
      <c r="CR378" s="141"/>
      <c r="CS378" s="141"/>
      <c r="CT378" s="141"/>
      <c r="CU378" s="141"/>
      <c r="CV378" s="141"/>
      <c r="CW378" s="141"/>
      <c r="CX378" s="141"/>
      <c r="CY378" s="141"/>
      <c r="CZ378" s="141"/>
      <c r="DA378" s="141"/>
      <c r="DB378" s="141"/>
      <c r="DC378" s="141"/>
      <c r="DD378" s="141"/>
      <c r="DE378" s="141"/>
      <c r="DF378" s="141"/>
      <c r="DG378" s="141"/>
      <c r="DH378" s="141"/>
      <c r="DI378" s="141"/>
      <c r="DJ378" s="141"/>
      <c r="DK378" s="141"/>
      <c r="DL378" s="141"/>
      <c r="DM378" s="141"/>
      <c r="DN378" s="141"/>
      <c r="DO378" s="141"/>
      <c r="DP378" s="141"/>
      <c r="DQ378" s="141"/>
      <c r="DR378" s="141"/>
      <c r="DS378" s="141"/>
      <c r="DT378" s="141"/>
      <c r="DU378" s="141"/>
      <c r="DV378" s="141"/>
      <c r="DW378" s="141"/>
      <c r="DX378" s="141"/>
      <c r="DY378" s="141"/>
      <c r="DZ378" s="141"/>
      <c r="EA378" s="141"/>
      <c r="EB378" s="141"/>
      <c r="EC378" s="141"/>
      <c r="ED378" s="141"/>
      <c r="EE378" s="141"/>
      <c r="EF378" s="141"/>
      <c r="EG378" s="141"/>
      <c r="EH378" s="141"/>
      <c r="EI378" s="141"/>
      <c r="EJ378" s="141"/>
      <c r="EK378" s="141"/>
      <c r="EL378" s="141"/>
      <c r="EM378" s="141"/>
      <c r="EN378" s="141"/>
      <c r="EO378" s="141"/>
      <c r="EP378" s="141"/>
      <c r="EQ378" s="141"/>
      <c r="ER378" s="141"/>
      <c r="ES378" s="141"/>
      <c r="ET378" s="141"/>
      <c r="EU378" s="141"/>
      <c r="EV378" s="141"/>
      <c r="EW378" s="141"/>
      <c r="EX378" s="141"/>
      <c r="EY378" s="141"/>
      <c r="EZ378" s="141"/>
      <c r="FA378" s="141"/>
      <c r="FB378" s="141"/>
      <c r="FC378" s="141"/>
      <c r="FD378" s="141"/>
      <c r="FE378" s="141"/>
      <c r="FF378" s="141"/>
      <c r="FG378" s="141"/>
      <c r="FH378" s="141"/>
      <c r="FI378" s="141"/>
      <c r="FJ378" s="141"/>
      <c r="FK378" s="141"/>
      <c r="FL378" s="141"/>
      <c r="FM378" s="141"/>
      <c r="FN378" s="141"/>
      <c r="FO378" s="141"/>
      <c r="FP378" s="141"/>
      <c r="FQ378" s="141"/>
      <c r="FR378" s="141"/>
      <c r="FS378" s="141"/>
      <c r="FT378" s="141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1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H378" s="141"/>
      <c r="HI378" s="141"/>
      <c r="HJ378" s="141"/>
      <c r="HK378" s="141"/>
      <c r="HL378" s="141"/>
      <c r="HM378" s="141"/>
      <c r="HN378" s="141"/>
      <c r="HO378" s="141"/>
      <c r="HP378" s="141"/>
      <c r="HQ378" s="141"/>
      <c r="HR378" s="141"/>
      <c r="HS378" s="141"/>
      <c r="HT378" s="141"/>
      <c r="HU378" s="141"/>
      <c r="HV378" s="141"/>
      <c r="HW378" s="141"/>
      <c r="HX378" s="141"/>
      <c r="HY378" s="141"/>
      <c r="HZ378" s="141"/>
      <c r="IA378" s="141"/>
      <c r="IB378" s="141"/>
      <c r="IC378" s="141"/>
      <c r="ID378" s="141"/>
      <c r="IE378" s="141"/>
      <c r="IF378" s="141"/>
      <c r="IG378" s="141"/>
      <c r="IH378" s="141"/>
      <c r="II378" s="141"/>
      <c r="IJ378" s="141"/>
      <c r="IK378" s="141"/>
      <c r="IL378" s="141"/>
      <c r="IM378" s="141"/>
      <c r="IN378" s="141"/>
      <c r="IO378" s="141"/>
      <c r="IP378" s="141"/>
      <c r="IQ378" s="141"/>
      <c r="IR378" s="141"/>
      <c r="IS378" s="141"/>
      <c r="IT378" s="141"/>
      <c r="IU378" s="141"/>
      <c r="IV378" s="141"/>
      <c r="IW378" s="141"/>
    </row>
    <row r="379" customFormat="false" ht="12.75" hidden="false" customHeight="false" outlineLevel="0" collapsed="false">
      <c r="A379" s="141"/>
      <c r="B379" s="155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/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/>
      <c r="FH379" s="141"/>
      <c r="FI379" s="141"/>
      <c r="FJ379" s="141"/>
      <c r="FK379" s="141"/>
      <c r="FL379" s="141"/>
      <c r="FM379" s="141"/>
      <c r="FN379" s="141"/>
      <c r="FO379" s="141"/>
      <c r="FP379" s="141"/>
      <c r="FQ379" s="141"/>
      <c r="FR379" s="141"/>
      <c r="FS379" s="141"/>
      <c r="FT379" s="141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1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H379" s="141"/>
      <c r="HI379" s="141"/>
      <c r="HJ379" s="141"/>
      <c r="HK379" s="141"/>
      <c r="HL379" s="141"/>
      <c r="HM379" s="141"/>
      <c r="HN379" s="141"/>
      <c r="HO379" s="141"/>
      <c r="HP379" s="141"/>
      <c r="HQ379" s="141"/>
      <c r="HR379" s="141"/>
      <c r="HS379" s="141"/>
      <c r="HT379" s="141"/>
      <c r="HU379" s="141"/>
      <c r="HV379" s="141"/>
      <c r="HW379" s="141"/>
      <c r="HX379" s="141"/>
      <c r="HY379" s="141"/>
      <c r="HZ379" s="141"/>
      <c r="IA379" s="141"/>
      <c r="IB379" s="141"/>
      <c r="IC379" s="141"/>
      <c r="ID379" s="141"/>
      <c r="IE379" s="141"/>
      <c r="IF379" s="141"/>
      <c r="IG379" s="141"/>
      <c r="IH379" s="141"/>
      <c r="II379" s="141"/>
      <c r="IJ379" s="141"/>
      <c r="IK379" s="141"/>
      <c r="IL379" s="141"/>
      <c r="IM379" s="141"/>
      <c r="IN379" s="141"/>
      <c r="IO379" s="141"/>
      <c r="IP379" s="141"/>
      <c r="IQ379" s="141"/>
      <c r="IR379" s="141"/>
      <c r="IS379" s="141"/>
      <c r="IT379" s="141"/>
      <c r="IU379" s="141"/>
      <c r="IV379" s="141"/>
      <c r="IW379" s="141"/>
    </row>
    <row r="380" customFormat="false" ht="12.75" hidden="false" customHeight="false" outlineLevel="0" collapsed="false">
      <c r="A380" s="141"/>
      <c r="B380" s="155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1"/>
      <c r="BY380" s="141"/>
      <c r="BZ380" s="141"/>
      <c r="CA380" s="141"/>
      <c r="CB380" s="141"/>
      <c r="CC380" s="141"/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/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  <c r="FF380" s="141"/>
      <c r="FG380" s="141"/>
      <c r="FH380" s="141"/>
      <c r="FI380" s="141"/>
      <c r="FJ380" s="141"/>
      <c r="FK380" s="141"/>
      <c r="FL380" s="141"/>
      <c r="FM380" s="141"/>
      <c r="FN380" s="141"/>
      <c r="FO380" s="141"/>
      <c r="FP380" s="141"/>
      <c r="FQ380" s="141"/>
      <c r="FR380" s="141"/>
      <c r="FS380" s="141"/>
      <c r="FT380" s="141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1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H380" s="141"/>
      <c r="HI380" s="141"/>
      <c r="HJ380" s="141"/>
      <c r="HK380" s="141"/>
      <c r="HL380" s="141"/>
      <c r="HM380" s="141"/>
      <c r="HN380" s="141"/>
      <c r="HO380" s="141"/>
      <c r="HP380" s="141"/>
      <c r="HQ380" s="141"/>
      <c r="HR380" s="141"/>
      <c r="HS380" s="141"/>
      <c r="HT380" s="141"/>
      <c r="HU380" s="141"/>
      <c r="HV380" s="141"/>
      <c r="HW380" s="141"/>
      <c r="HX380" s="141"/>
      <c r="HY380" s="141"/>
      <c r="HZ380" s="141"/>
      <c r="IA380" s="141"/>
      <c r="IB380" s="141"/>
      <c r="IC380" s="141"/>
      <c r="ID380" s="141"/>
      <c r="IE380" s="141"/>
      <c r="IF380" s="141"/>
      <c r="IG380" s="141"/>
      <c r="IH380" s="141"/>
      <c r="II380" s="141"/>
      <c r="IJ380" s="141"/>
      <c r="IK380" s="141"/>
      <c r="IL380" s="141"/>
      <c r="IM380" s="141"/>
      <c r="IN380" s="141"/>
      <c r="IO380" s="141"/>
      <c r="IP380" s="141"/>
      <c r="IQ380" s="141"/>
      <c r="IR380" s="141"/>
      <c r="IS380" s="141"/>
      <c r="IT380" s="141"/>
      <c r="IU380" s="141"/>
      <c r="IV380" s="141"/>
      <c r="IW380" s="141"/>
    </row>
    <row r="381" customFormat="false" ht="12.75" hidden="false" customHeight="false" outlineLevel="0" collapsed="false">
      <c r="A381" s="141"/>
      <c r="B381" s="155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1"/>
      <c r="BY381" s="141"/>
      <c r="BZ381" s="141"/>
      <c r="CA381" s="141"/>
      <c r="CB381" s="141"/>
      <c r="CC381" s="141"/>
      <c r="CD381" s="141"/>
      <c r="CE381" s="141"/>
      <c r="CF381" s="141"/>
      <c r="CG381" s="141"/>
      <c r="CH381" s="141"/>
      <c r="CI381" s="141"/>
      <c r="CJ381" s="141"/>
      <c r="CK381" s="141"/>
      <c r="CL381" s="141"/>
      <c r="CM381" s="141"/>
      <c r="CN381" s="141"/>
      <c r="CO381" s="141"/>
      <c r="CP381" s="141"/>
      <c r="CQ381" s="141"/>
      <c r="CR381" s="141"/>
      <c r="CS381" s="141"/>
      <c r="CT381" s="141"/>
      <c r="CU381" s="141"/>
      <c r="CV381" s="141"/>
      <c r="CW381" s="141"/>
      <c r="CX381" s="141"/>
      <c r="CY381" s="141"/>
      <c r="CZ381" s="141"/>
      <c r="DA381" s="141"/>
      <c r="DB381" s="141"/>
      <c r="DC381" s="141"/>
      <c r="DD381" s="141"/>
      <c r="DE381" s="141"/>
      <c r="DF381" s="141"/>
      <c r="DG381" s="141"/>
      <c r="DH381" s="141"/>
      <c r="DI381" s="141"/>
      <c r="DJ381" s="141"/>
      <c r="DK381" s="141"/>
      <c r="DL381" s="141"/>
      <c r="DM381" s="141"/>
      <c r="DN381" s="141"/>
      <c r="DO381" s="141"/>
      <c r="DP381" s="141"/>
      <c r="DQ381" s="141"/>
      <c r="DR381" s="141"/>
      <c r="DS381" s="141"/>
      <c r="DT381" s="141"/>
      <c r="DU381" s="141"/>
      <c r="DV381" s="141"/>
      <c r="DW381" s="141"/>
      <c r="DX381" s="141"/>
      <c r="DY381" s="141"/>
      <c r="DZ381" s="141"/>
      <c r="EA381" s="141"/>
      <c r="EB381" s="141"/>
      <c r="EC381" s="141"/>
      <c r="ED381" s="141"/>
      <c r="EE381" s="141"/>
      <c r="EF381" s="141"/>
      <c r="EG381" s="141"/>
      <c r="EH381" s="141"/>
      <c r="EI381" s="141"/>
      <c r="EJ381" s="141"/>
      <c r="EK381" s="141"/>
      <c r="EL381" s="141"/>
      <c r="EM381" s="141"/>
      <c r="EN381" s="141"/>
      <c r="EO381" s="141"/>
      <c r="EP381" s="141"/>
      <c r="EQ381" s="141"/>
      <c r="ER381" s="141"/>
      <c r="ES381" s="141"/>
      <c r="ET381" s="141"/>
      <c r="EU381" s="141"/>
      <c r="EV381" s="141"/>
      <c r="EW381" s="141"/>
      <c r="EX381" s="141"/>
      <c r="EY381" s="141"/>
      <c r="EZ381" s="141"/>
      <c r="FA381" s="141"/>
      <c r="FB381" s="141"/>
      <c r="FC381" s="141"/>
      <c r="FD381" s="141"/>
      <c r="FE381" s="141"/>
      <c r="FF381" s="141"/>
      <c r="FG381" s="141"/>
      <c r="FH381" s="141"/>
      <c r="FI381" s="141"/>
      <c r="FJ381" s="141"/>
      <c r="FK381" s="141"/>
      <c r="FL381" s="141"/>
      <c r="FM381" s="141"/>
      <c r="FN381" s="141"/>
      <c r="FO381" s="141"/>
      <c r="FP381" s="141"/>
      <c r="FQ381" s="141"/>
      <c r="FR381" s="141"/>
      <c r="FS381" s="141"/>
      <c r="FT381" s="141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1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H381" s="141"/>
      <c r="HI381" s="141"/>
      <c r="HJ381" s="141"/>
      <c r="HK381" s="141"/>
      <c r="HL381" s="141"/>
      <c r="HM381" s="141"/>
      <c r="HN381" s="141"/>
      <c r="HO381" s="141"/>
      <c r="HP381" s="141"/>
      <c r="HQ381" s="141"/>
      <c r="HR381" s="141"/>
      <c r="HS381" s="141"/>
      <c r="HT381" s="141"/>
      <c r="HU381" s="141"/>
      <c r="HV381" s="141"/>
      <c r="HW381" s="141"/>
      <c r="HX381" s="141"/>
      <c r="HY381" s="141"/>
      <c r="HZ381" s="141"/>
      <c r="IA381" s="141"/>
      <c r="IB381" s="141"/>
      <c r="IC381" s="141"/>
      <c r="ID381" s="141"/>
      <c r="IE381" s="141"/>
      <c r="IF381" s="141"/>
      <c r="IG381" s="141"/>
      <c r="IH381" s="141"/>
      <c r="II381" s="141"/>
      <c r="IJ381" s="141"/>
      <c r="IK381" s="141"/>
      <c r="IL381" s="141"/>
      <c r="IM381" s="141"/>
      <c r="IN381" s="141"/>
      <c r="IO381" s="141"/>
      <c r="IP381" s="141"/>
      <c r="IQ381" s="141"/>
      <c r="IR381" s="141"/>
      <c r="IS381" s="141"/>
      <c r="IT381" s="141"/>
      <c r="IU381" s="141"/>
      <c r="IV381" s="141"/>
      <c r="IW381" s="141"/>
    </row>
    <row r="382" customFormat="false" ht="12.75" hidden="false" customHeight="false" outlineLevel="0" collapsed="false">
      <c r="A382" s="141"/>
      <c r="B382" s="155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1"/>
      <c r="BY382" s="141"/>
      <c r="BZ382" s="141"/>
      <c r="CA382" s="141"/>
      <c r="CB382" s="141"/>
      <c r="CC382" s="141"/>
      <c r="CD382" s="141"/>
      <c r="CE382" s="141"/>
      <c r="CF382" s="141"/>
      <c r="CG382" s="141"/>
      <c r="CH382" s="141"/>
      <c r="CI382" s="141"/>
      <c r="CJ382" s="141"/>
      <c r="CK382" s="141"/>
      <c r="CL382" s="141"/>
      <c r="CM382" s="141"/>
      <c r="CN382" s="141"/>
      <c r="CO382" s="141"/>
      <c r="CP382" s="141"/>
      <c r="CQ382" s="141"/>
      <c r="CR382" s="141"/>
      <c r="CS382" s="141"/>
      <c r="CT382" s="141"/>
      <c r="CU382" s="141"/>
      <c r="CV382" s="141"/>
      <c r="CW382" s="141"/>
      <c r="CX382" s="141"/>
      <c r="CY382" s="141"/>
      <c r="CZ382" s="141"/>
      <c r="DA382" s="141"/>
      <c r="DB382" s="141"/>
      <c r="DC382" s="141"/>
      <c r="DD382" s="141"/>
      <c r="DE382" s="141"/>
      <c r="DF382" s="141"/>
      <c r="DG382" s="141"/>
      <c r="DH382" s="141"/>
      <c r="DI382" s="141"/>
      <c r="DJ382" s="141"/>
      <c r="DK382" s="141"/>
      <c r="DL382" s="141"/>
      <c r="DM382" s="141"/>
      <c r="DN382" s="141"/>
      <c r="DO382" s="141"/>
      <c r="DP382" s="141"/>
      <c r="DQ382" s="141"/>
      <c r="DR382" s="141"/>
      <c r="DS382" s="141"/>
      <c r="DT382" s="141"/>
      <c r="DU382" s="141"/>
      <c r="DV382" s="141"/>
      <c r="DW382" s="141"/>
      <c r="DX382" s="141"/>
      <c r="DY382" s="141"/>
      <c r="DZ382" s="141"/>
      <c r="EA382" s="141"/>
      <c r="EB382" s="141"/>
      <c r="EC382" s="141"/>
      <c r="ED382" s="141"/>
      <c r="EE382" s="141"/>
      <c r="EF382" s="141"/>
      <c r="EG382" s="141"/>
      <c r="EH382" s="141"/>
      <c r="EI382" s="141"/>
      <c r="EJ382" s="141"/>
      <c r="EK382" s="141"/>
      <c r="EL382" s="141"/>
      <c r="EM382" s="141"/>
      <c r="EN382" s="141"/>
      <c r="EO382" s="141"/>
      <c r="EP382" s="141"/>
      <c r="EQ382" s="141"/>
      <c r="ER382" s="141"/>
      <c r="ES382" s="141"/>
      <c r="ET382" s="141"/>
      <c r="EU382" s="141"/>
      <c r="EV382" s="141"/>
      <c r="EW382" s="141"/>
      <c r="EX382" s="141"/>
      <c r="EY382" s="141"/>
      <c r="EZ382" s="141"/>
      <c r="FA382" s="141"/>
      <c r="FB382" s="141"/>
      <c r="FC382" s="141"/>
      <c r="FD382" s="141"/>
      <c r="FE382" s="141"/>
      <c r="FF382" s="141"/>
      <c r="FG382" s="141"/>
      <c r="FH382" s="141"/>
      <c r="FI382" s="141"/>
      <c r="FJ382" s="141"/>
      <c r="FK382" s="141"/>
      <c r="FL382" s="141"/>
      <c r="FM382" s="141"/>
      <c r="FN382" s="141"/>
      <c r="FO382" s="141"/>
      <c r="FP382" s="141"/>
      <c r="FQ382" s="141"/>
      <c r="FR382" s="141"/>
      <c r="FS382" s="141"/>
      <c r="FT382" s="141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1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H382" s="141"/>
      <c r="HI382" s="141"/>
      <c r="HJ382" s="141"/>
      <c r="HK382" s="141"/>
      <c r="HL382" s="141"/>
      <c r="HM382" s="141"/>
      <c r="HN382" s="141"/>
      <c r="HO382" s="141"/>
      <c r="HP382" s="141"/>
      <c r="HQ382" s="141"/>
      <c r="HR382" s="141"/>
      <c r="HS382" s="141"/>
      <c r="HT382" s="141"/>
      <c r="HU382" s="141"/>
      <c r="HV382" s="141"/>
      <c r="HW382" s="141"/>
      <c r="HX382" s="141"/>
      <c r="HY382" s="141"/>
      <c r="HZ382" s="141"/>
      <c r="IA382" s="141"/>
      <c r="IB382" s="141"/>
      <c r="IC382" s="141"/>
      <c r="ID382" s="141"/>
      <c r="IE382" s="141"/>
      <c r="IF382" s="141"/>
      <c r="IG382" s="141"/>
      <c r="IH382" s="141"/>
      <c r="II382" s="141"/>
      <c r="IJ382" s="141"/>
      <c r="IK382" s="141"/>
      <c r="IL382" s="141"/>
      <c r="IM382" s="141"/>
      <c r="IN382" s="141"/>
      <c r="IO382" s="141"/>
      <c r="IP382" s="141"/>
      <c r="IQ382" s="141"/>
      <c r="IR382" s="141"/>
      <c r="IS382" s="141"/>
      <c r="IT382" s="141"/>
      <c r="IU382" s="141"/>
      <c r="IV382" s="141"/>
      <c r="IW382" s="141"/>
    </row>
    <row r="383" customFormat="false" ht="12.75" hidden="false" customHeight="false" outlineLevel="0" collapsed="false">
      <c r="A383" s="141"/>
      <c r="B383" s="155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1"/>
      <c r="BY383" s="141"/>
      <c r="BZ383" s="141"/>
      <c r="CA383" s="141"/>
      <c r="CB383" s="141"/>
      <c r="CC383" s="141"/>
      <c r="CD383" s="141"/>
      <c r="CE383" s="141"/>
      <c r="CF383" s="141"/>
      <c r="CG383" s="141"/>
      <c r="CH383" s="141"/>
      <c r="CI383" s="141"/>
      <c r="CJ383" s="141"/>
      <c r="CK383" s="141"/>
      <c r="CL383" s="141"/>
      <c r="CM383" s="141"/>
      <c r="CN383" s="141"/>
      <c r="CO383" s="141"/>
      <c r="CP383" s="141"/>
      <c r="CQ383" s="141"/>
      <c r="CR383" s="141"/>
      <c r="CS383" s="141"/>
      <c r="CT383" s="141"/>
      <c r="CU383" s="141"/>
      <c r="CV383" s="141"/>
      <c r="CW383" s="141"/>
      <c r="CX383" s="141"/>
      <c r="CY383" s="141"/>
      <c r="CZ383" s="141"/>
      <c r="DA383" s="141"/>
      <c r="DB383" s="141"/>
      <c r="DC383" s="141"/>
      <c r="DD383" s="141"/>
      <c r="DE383" s="141"/>
      <c r="DF383" s="141"/>
      <c r="DG383" s="141"/>
      <c r="DH383" s="141"/>
      <c r="DI383" s="141"/>
      <c r="DJ383" s="141"/>
      <c r="DK383" s="141"/>
      <c r="DL383" s="141"/>
      <c r="DM383" s="141"/>
      <c r="DN383" s="141"/>
      <c r="DO383" s="141"/>
      <c r="DP383" s="141"/>
      <c r="DQ383" s="141"/>
      <c r="DR383" s="141"/>
      <c r="DS383" s="141"/>
      <c r="DT383" s="141"/>
      <c r="DU383" s="141"/>
      <c r="DV383" s="141"/>
      <c r="DW383" s="141"/>
      <c r="DX383" s="141"/>
      <c r="DY383" s="141"/>
      <c r="DZ383" s="141"/>
      <c r="EA383" s="141"/>
      <c r="EB383" s="141"/>
      <c r="EC383" s="141"/>
      <c r="ED383" s="141"/>
      <c r="EE383" s="141"/>
      <c r="EF383" s="141"/>
      <c r="EG383" s="141"/>
      <c r="EH383" s="141"/>
      <c r="EI383" s="141"/>
      <c r="EJ383" s="141"/>
      <c r="EK383" s="141"/>
      <c r="EL383" s="141"/>
      <c r="EM383" s="141"/>
      <c r="EN383" s="141"/>
      <c r="EO383" s="141"/>
      <c r="EP383" s="141"/>
      <c r="EQ383" s="141"/>
      <c r="ER383" s="141"/>
      <c r="ES383" s="141"/>
      <c r="ET383" s="141"/>
      <c r="EU383" s="141"/>
      <c r="EV383" s="141"/>
      <c r="EW383" s="141"/>
      <c r="EX383" s="141"/>
      <c r="EY383" s="141"/>
      <c r="EZ383" s="141"/>
      <c r="FA383" s="141"/>
      <c r="FB383" s="141"/>
      <c r="FC383" s="141"/>
      <c r="FD383" s="141"/>
      <c r="FE383" s="141"/>
      <c r="FF383" s="141"/>
      <c r="FG383" s="141"/>
      <c r="FH383" s="141"/>
      <c r="FI383" s="141"/>
      <c r="FJ383" s="141"/>
      <c r="FK383" s="141"/>
      <c r="FL383" s="141"/>
      <c r="FM383" s="141"/>
      <c r="FN383" s="141"/>
      <c r="FO383" s="141"/>
      <c r="FP383" s="141"/>
      <c r="FQ383" s="141"/>
      <c r="FR383" s="141"/>
      <c r="FS383" s="141"/>
      <c r="FT383" s="141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H383" s="141"/>
      <c r="HI383" s="141"/>
      <c r="HJ383" s="141"/>
      <c r="HK383" s="141"/>
      <c r="HL383" s="141"/>
      <c r="HM383" s="141"/>
      <c r="HN383" s="141"/>
      <c r="HO383" s="141"/>
      <c r="HP383" s="141"/>
      <c r="HQ383" s="141"/>
      <c r="HR383" s="141"/>
      <c r="HS383" s="141"/>
      <c r="HT383" s="141"/>
      <c r="HU383" s="141"/>
      <c r="HV383" s="141"/>
      <c r="HW383" s="141"/>
      <c r="HX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141"/>
      <c r="IL383" s="141"/>
      <c r="IM383" s="141"/>
      <c r="IN383" s="141"/>
      <c r="IO383" s="141"/>
      <c r="IP383" s="141"/>
      <c r="IQ383" s="141"/>
      <c r="IR383" s="141"/>
      <c r="IS383" s="141"/>
      <c r="IT383" s="141"/>
      <c r="IU383" s="141"/>
      <c r="IV383" s="141"/>
      <c r="IW383" s="141"/>
    </row>
    <row r="384" customFormat="false" ht="12.75" hidden="false" customHeight="false" outlineLevel="0" collapsed="false">
      <c r="A384" s="141"/>
      <c r="B384" s="155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1"/>
      <c r="BY384" s="141"/>
      <c r="BZ384" s="141"/>
      <c r="CA384" s="141"/>
      <c r="CB384" s="141"/>
      <c r="CC384" s="141"/>
      <c r="CD384" s="141"/>
      <c r="CE384" s="141"/>
      <c r="CF384" s="141"/>
      <c r="CG384" s="141"/>
      <c r="CH384" s="141"/>
      <c r="CI384" s="141"/>
      <c r="CJ384" s="141"/>
      <c r="CK384" s="141"/>
      <c r="CL384" s="141"/>
      <c r="CM384" s="141"/>
      <c r="CN384" s="141"/>
      <c r="CO384" s="141"/>
      <c r="CP384" s="141"/>
      <c r="CQ384" s="141"/>
      <c r="CR384" s="141"/>
      <c r="CS384" s="141"/>
      <c r="CT384" s="141"/>
      <c r="CU384" s="141"/>
      <c r="CV384" s="141"/>
      <c r="CW384" s="141"/>
      <c r="CX384" s="141"/>
      <c r="CY384" s="141"/>
      <c r="CZ384" s="141"/>
      <c r="DA384" s="141"/>
      <c r="DB384" s="141"/>
      <c r="DC384" s="141"/>
      <c r="DD384" s="141"/>
      <c r="DE384" s="141"/>
      <c r="DF384" s="141"/>
      <c r="DG384" s="141"/>
      <c r="DH384" s="141"/>
      <c r="DI384" s="141"/>
      <c r="DJ384" s="141"/>
      <c r="DK384" s="141"/>
      <c r="DL384" s="141"/>
      <c r="DM384" s="141"/>
      <c r="DN384" s="141"/>
      <c r="DO384" s="141"/>
      <c r="DP384" s="141"/>
      <c r="DQ384" s="141"/>
      <c r="DR384" s="141"/>
      <c r="DS384" s="141"/>
      <c r="DT384" s="141"/>
      <c r="DU384" s="141"/>
      <c r="DV384" s="141"/>
      <c r="DW384" s="141"/>
      <c r="DX384" s="141"/>
      <c r="DY384" s="141"/>
      <c r="DZ384" s="141"/>
      <c r="EA384" s="141"/>
      <c r="EB384" s="141"/>
      <c r="EC384" s="141"/>
      <c r="ED384" s="141"/>
      <c r="EE384" s="141"/>
      <c r="EF384" s="141"/>
      <c r="EG384" s="141"/>
      <c r="EH384" s="141"/>
      <c r="EI384" s="141"/>
      <c r="EJ384" s="141"/>
      <c r="EK384" s="141"/>
      <c r="EL384" s="141"/>
      <c r="EM384" s="141"/>
      <c r="EN384" s="141"/>
      <c r="EO384" s="141"/>
      <c r="EP384" s="141"/>
      <c r="EQ384" s="141"/>
      <c r="ER384" s="141"/>
      <c r="ES384" s="141"/>
      <c r="ET384" s="141"/>
      <c r="EU384" s="141"/>
      <c r="EV384" s="141"/>
      <c r="EW384" s="141"/>
      <c r="EX384" s="141"/>
      <c r="EY384" s="141"/>
      <c r="EZ384" s="141"/>
      <c r="FA384" s="141"/>
      <c r="FB384" s="141"/>
      <c r="FC384" s="141"/>
      <c r="FD384" s="141"/>
      <c r="FE384" s="141"/>
      <c r="FF384" s="141"/>
      <c r="FG384" s="141"/>
      <c r="FH384" s="141"/>
      <c r="FI384" s="141"/>
      <c r="FJ384" s="141"/>
      <c r="FK384" s="141"/>
      <c r="FL384" s="141"/>
      <c r="FM384" s="141"/>
      <c r="FN384" s="141"/>
      <c r="FO384" s="141"/>
      <c r="FP384" s="141"/>
      <c r="FQ384" s="141"/>
      <c r="FR384" s="141"/>
      <c r="FS384" s="141"/>
      <c r="FT384" s="141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H384" s="141"/>
      <c r="HI384" s="141"/>
      <c r="HJ384" s="141"/>
      <c r="HK384" s="141"/>
      <c r="HL384" s="141"/>
      <c r="HM384" s="141"/>
      <c r="HN384" s="141"/>
      <c r="HO384" s="141"/>
      <c r="HP384" s="141"/>
      <c r="HQ384" s="141"/>
      <c r="HR384" s="141"/>
      <c r="HS384" s="141"/>
      <c r="HT384" s="141"/>
      <c r="HU384" s="141"/>
      <c r="HV384" s="141"/>
      <c r="HW384" s="141"/>
      <c r="HX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141"/>
      <c r="IL384" s="141"/>
      <c r="IM384" s="141"/>
      <c r="IN384" s="141"/>
      <c r="IO384" s="141"/>
      <c r="IP384" s="141"/>
      <c r="IQ384" s="141"/>
      <c r="IR384" s="141"/>
      <c r="IS384" s="141"/>
      <c r="IT384" s="141"/>
      <c r="IU384" s="141"/>
      <c r="IV384" s="141"/>
      <c r="IW384" s="141"/>
    </row>
    <row r="385" customFormat="false" ht="12.75" hidden="false" customHeight="false" outlineLevel="0" collapsed="false">
      <c r="A385" s="141"/>
      <c r="B385" s="155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1"/>
      <c r="BY385" s="141"/>
      <c r="BZ385" s="141"/>
      <c r="CA385" s="141"/>
      <c r="CB385" s="141"/>
      <c r="CC385" s="141"/>
      <c r="CD385" s="141"/>
      <c r="CE385" s="141"/>
      <c r="CF385" s="141"/>
      <c r="CG385" s="141"/>
      <c r="CH385" s="141"/>
      <c r="CI385" s="141"/>
      <c r="CJ385" s="141"/>
      <c r="CK385" s="141"/>
      <c r="CL385" s="141"/>
      <c r="CM385" s="141"/>
      <c r="CN385" s="141"/>
      <c r="CO385" s="141"/>
      <c r="CP385" s="141"/>
      <c r="CQ385" s="141"/>
      <c r="CR385" s="141"/>
      <c r="CS385" s="141"/>
      <c r="CT385" s="141"/>
      <c r="CU385" s="141"/>
      <c r="CV385" s="141"/>
      <c r="CW385" s="141"/>
      <c r="CX385" s="141"/>
      <c r="CY385" s="141"/>
      <c r="CZ385" s="141"/>
      <c r="DA385" s="141"/>
      <c r="DB385" s="141"/>
      <c r="DC385" s="141"/>
      <c r="DD385" s="141"/>
      <c r="DE385" s="141"/>
      <c r="DF385" s="141"/>
      <c r="DG385" s="141"/>
      <c r="DH385" s="141"/>
      <c r="DI385" s="141"/>
      <c r="DJ385" s="141"/>
      <c r="DK385" s="141"/>
      <c r="DL385" s="141"/>
      <c r="DM385" s="141"/>
      <c r="DN385" s="141"/>
      <c r="DO385" s="141"/>
      <c r="DP385" s="141"/>
      <c r="DQ385" s="141"/>
      <c r="DR385" s="141"/>
      <c r="DS385" s="141"/>
      <c r="DT385" s="141"/>
      <c r="DU385" s="141"/>
      <c r="DV385" s="141"/>
      <c r="DW385" s="141"/>
      <c r="DX385" s="141"/>
      <c r="DY385" s="141"/>
      <c r="DZ385" s="141"/>
      <c r="EA385" s="141"/>
      <c r="EB385" s="141"/>
      <c r="EC385" s="141"/>
      <c r="ED385" s="141"/>
      <c r="EE385" s="141"/>
      <c r="EF385" s="141"/>
      <c r="EG385" s="141"/>
      <c r="EH385" s="141"/>
      <c r="EI385" s="141"/>
      <c r="EJ385" s="141"/>
      <c r="EK385" s="141"/>
      <c r="EL385" s="141"/>
      <c r="EM385" s="141"/>
      <c r="EN385" s="141"/>
      <c r="EO385" s="141"/>
      <c r="EP385" s="141"/>
      <c r="EQ385" s="141"/>
      <c r="ER385" s="141"/>
      <c r="ES385" s="141"/>
      <c r="ET385" s="141"/>
      <c r="EU385" s="141"/>
      <c r="EV385" s="141"/>
      <c r="EW385" s="141"/>
      <c r="EX385" s="141"/>
      <c r="EY385" s="141"/>
      <c r="EZ385" s="141"/>
      <c r="FA385" s="141"/>
      <c r="FB385" s="141"/>
      <c r="FC385" s="141"/>
      <c r="FD385" s="141"/>
      <c r="FE385" s="141"/>
      <c r="FF385" s="141"/>
      <c r="FG385" s="141"/>
      <c r="FH385" s="141"/>
      <c r="FI385" s="141"/>
      <c r="FJ385" s="141"/>
      <c r="FK385" s="141"/>
      <c r="FL385" s="141"/>
      <c r="FM385" s="141"/>
      <c r="FN385" s="141"/>
      <c r="FO385" s="141"/>
      <c r="FP385" s="141"/>
      <c r="FQ385" s="141"/>
      <c r="FR385" s="141"/>
      <c r="FS385" s="141"/>
      <c r="FT385" s="141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1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H385" s="141"/>
      <c r="HI385" s="141"/>
      <c r="HJ385" s="141"/>
      <c r="HK385" s="141"/>
      <c r="HL385" s="141"/>
      <c r="HM385" s="141"/>
      <c r="HN385" s="141"/>
      <c r="HO385" s="141"/>
      <c r="HP385" s="141"/>
      <c r="HQ385" s="141"/>
      <c r="HR385" s="141"/>
      <c r="HS385" s="141"/>
      <c r="HT385" s="141"/>
      <c r="HU385" s="141"/>
      <c r="HV385" s="141"/>
      <c r="HW385" s="141"/>
      <c r="HX385" s="141"/>
      <c r="HY385" s="141"/>
      <c r="HZ385" s="141"/>
      <c r="IA385" s="141"/>
      <c r="IB385" s="141"/>
      <c r="IC385" s="141"/>
      <c r="ID385" s="141"/>
      <c r="IE385" s="141"/>
      <c r="IF385" s="141"/>
      <c r="IG385" s="141"/>
      <c r="IH385" s="141"/>
      <c r="II385" s="141"/>
      <c r="IJ385" s="141"/>
      <c r="IK385" s="141"/>
      <c r="IL385" s="141"/>
      <c r="IM385" s="141"/>
      <c r="IN385" s="141"/>
      <c r="IO385" s="141"/>
      <c r="IP385" s="141"/>
      <c r="IQ385" s="141"/>
      <c r="IR385" s="141"/>
      <c r="IS385" s="141"/>
      <c r="IT385" s="141"/>
      <c r="IU385" s="141"/>
      <c r="IV385" s="141"/>
      <c r="IW385" s="141"/>
    </row>
    <row r="386" customFormat="false" ht="12.75" hidden="false" customHeight="false" outlineLevel="0" collapsed="false">
      <c r="A386" s="141"/>
      <c r="B386" s="155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1"/>
      <c r="BY386" s="141"/>
      <c r="BZ386" s="141"/>
      <c r="CA386" s="141"/>
      <c r="CB386" s="141"/>
      <c r="CC386" s="141"/>
      <c r="CD386" s="141"/>
      <c r="CE386" s="141"/>
      <c r="CF386" s="141"/>
      <c r="CG386" s="141"/>
      <c r="CH386" s="141"/>
      <c r="CI386" s="141"/>
      <c r="CJ386" s="141"/>
      <c r="CK386" s="141"/>
      <c r="CL386" s="141"/>
      <c r="CM386" s="141"/>
      <c r="CN386" s="141"/>
      <c r="CO386" s="141"/>
      <c r="CP386" s="141"/>
      <c r="CQ386" s="141"/>
      <c r="CR386" s="141"/>
      <c r="CS386" s="141"/>
      <c r="CT386" s="141"/>
      <c r="CU386" s="141"/>
      <c r="CV386" s="141"/>
      <c r="CW386" s="141"/>
      <c r="CX386" s="141"/>
      <c r="CY386" s="141"/>
      <c r="CZ386" s="141"/>
      <c r="DA386" s="141"/>
      <c r="DB386" s="141"/>
      <c r="DC386" s="141"/>
      <c r="DD386" s="141"/>
      <c r="DE386" s="141"/>
      <c r="DF386" s="141"/>
      <c r="DG386" s="141"/>
      <c r="DH386" s="141"/>
      <c r="DI386" s="141"/>
      <c r="DJ386" s="141"/>
      <c r="DK386" s="141"/>
      <c r="DL386" s="141"/>
      <c r="DM386" s="141"/>
      <c r="DN386" s="141"/>
      <c r="DO386" s="141"/>
      <c r="DP386" s="141"/>
      <c r="DQ386" s="141"/>
      <c r="DR386" s="141"/>
      <c r="DS386" s="141"/>
      <c r="DT386" s="141"/>
      <c r="DU386" s="141"/>
      <c r="DV386" s="141"/>
      <c r="DW386" s="141"/>
      <c r="DX386" s="141"/>
      <c r="DY386" s="141"/>
      <c r="DZ386" s="141"/>
      <c r="EA386" s="141"/>
      <c r="EB386" s="141"/>
      <c r="EC386" s="141"/>
      <c r="ED386" s="141"/>
      <c r="EE386" s="141"/>
      <c r="EF386" s="141"/>
      <c r="EG386" s="141"/>
      <c r="EH386" s="141"/>
      <c r="EI386" s="141"/>
      <c r="EJ386" s="141"/>
      <c r="EK386" s="141"/>
      <c r="EL386" s="141"/>
      <c r="EM386" s="141"/>
      <c r="EN386" s="141"/>
      <c r="EO386" s="141"/>
      <c r="EP386" s="141"/>
      <c r="EQ386" s="141"/>
      <c r="ER386" s="141"/>
      <c r="ES386" s="141"/>
      <c r="ET386" s="141"/>
      <c r="EU386" s="141"/>
      <c r="EV386" s="141"/>
      <c r="EW386" s="141"/>
      <c r="EX386" s="141"/>
      <c r="EY386" s="141"/>
      <c r="EZ386" s="141"/>
      <c r="FA386" s="141"/>
      <c r="FB386" s="141"/>
      <c r="FC386" s="141"/>
      <c r="FD386" s="141"/>
      <c r="FE386" s="141"/>
      <c r="FF386" s="141"/>
      <c r="FG386" s="141"/>
      <c r="FH386" s="141"/>
      <c r="FI386" s="141"/>
      <c r="FJ386" s="141"/>
      <c r="FK386" s="141"/>
      <c r="FL386" s="141"/>
      <c r="FM386" s="141"/>
      <c r="FN386" s="141"/>
      <c r="FO386" s="141"/>
      <c r="FP386" s="141"/>
      <c r="FQ386" s="141"/>
      <c r="FR386" s="141"/>
      <c r="FS386" s="141"/>
      <c r="FT386" s="141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1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H386" s="141"/>
      <c r="HI386" s="141"/>
      <c r="HJ386" s="141"/>
      <c r="HK386" s="141"/>
      <c r="HL386" s="141"/>
      <c r="HM386" s="141"/>
      <c r="HN386" s="141"/>
      <c r="HO386" s="141"/>
      <c r="HP386" s="141"/>
      <c r="HQ386" s="141"/>
      <c r="HR386" s="141"/>
      <c r="HS386" s="141"/>
      <c r="HT386" s="141"/>
      <c r="HU386" s="141"/>
      <c r="HV386" s="141"/>
      <c r="HW386" s="141"/>
      <c r="HX386" s="141"/>
      <c r="HY386" s="141"/>
      <c r="HZ386" s="141"/>
      <c r="IA386" s="141"/>
      <c r="IB386" s="141"/>
      <c r="IC386" s="141"/>
      <c r="ID386" s="141"/>
      <c r="IE386" s="141"/>
      <c r="IF386" s="141"/>
      <c r="IG386" s="141"/>
      <c r="IH386" s="141"/>
      <c r="II386" s="141"/>
      <c r="IJ386" s="141"/>
      <c r="IK386" s="141"/>
      <c r="IL386" s="141"/>
      <c r="IM386" s="141"/>
      <c r="IN386" s="141"/>
      <c r="IO386" s="141"/>
      <c r="IP386" s="141"/>
      <c r="IQ386" s="141"/>
      <c r="IR386" s="141"/>
      <c r="IS386" s="141"/>
      <c r="IT386" s="141"/>
      <c r="IU386" s="141"/>
      <c r="IV386" s="141"/>
      <c r="IW386" s="141"/>
    </row>
    <row r="387" customFormat="false" ht="12.75" hidden="false" customHeight="false" outlineLevel="0" collapsed="false">
      <c r="A387" s="141"/>
      <c r="B387" s="155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1"/>
      <c r="BY387" s="141"/>
      <c r="BZ387" s="141"/>
      <c r="CA387" s="141"/>
      <c r="CB387" s="141"/>
      <c r="CC387" s="141"/>
      <c r="CD387" s="141"/>
      <c r="CE387" s="141"/>
      <c r="CF387" s="141"/>
      <c r="CG387" s="141"/>
      <c r="CH387" s="141"/>
      <c r="CI387" s="141"/>
      <c r="CJ387" s="141"/>
      <c r="CK387" s="141"/>
      <c r="CL387" s="141"/>
      <c r="CM387" s="141"/>
      <c r="CN387" s="141"/>
      <c r="CO387" s="141"/>
      <c r="CP387" s="141"/>
      <c r="CQ387" s="141"/>
      <c r="CR387" s="141"/>
      <c r="CS387" s="141"/>
      <c r="CT387" s="141"/>
      <c r="CU387" s="141"/>
      <c r="CV387" s="141"/>
      <c r="CW387" s="141"/>
      <c r="CX387" s="141"/>
      <c r="CY387" s="141"/>
      <c r="CZ387" s="141"/>
      <c r="DA387" s="141"/>
      <c r="DB387" s="141"/>
      <c r="DC387" s="141"/>
      <c r="DD387" s="141"/>
      <c r="DE387" s="141"/>
      <c r="DF387" s="141"/>
      <c r="DG387" s="141"/>
      <c r="DH387" s="141"/>
      <c r="DI387" s="141"/>
      <c r="DJ387" s="141"/>
      <c r="DK387" s="141"/>
      <c r="DL387" s="141"/>
      <c r="DM387" s="141"/>
      <c r="DN387" s="141"/>
      <c r="DO387" s="141"/>
      <c r="DP387" s="141"/>
      <c r="DQ387" s="141"/>
      <c r="DR387" s="141"/>
      <c r="DS387" s="141"/>
      <c r="DT387" s="141"/>
      <c r="DU387" s="141"/>
      <c r="DV387" s="141"/>
      <c r="DW387" s="141"/>
      <c r="DX387" s="141"/>
      <c r="DY387" s="141"/>
      <c r="DZ387" s="141"/>
      <c r="EA387" s="141"/>
      <c r="EB387" s="141"/>
      <c r="EC387" s="141"/>
      <c r="ED387" s="141"/>
      <c r="EE387" s="141"/>
      <c r="EF387" s="141"/>
      <c r="EG387" s="141"/>
      <c r="EH387" s="141"/>
      <c r="EI387" s="141"/>
      <c r="EJ387" s="141"/>
      <c r="EK387" s="141"/>
      <c r="EL387" s="141"/>
      <c r="EM387" s="141"/>
      <c r="EN387" s="141"/>
      <c r="EO387" s="141"/>
      <c r="EP387" s="141"/>
      <c r="EQ387" s="141"/>
      <c r="ER387" s="141"/>
      <c r="ES387" s="141"/>
      <c r="ET387" s="141"/>
      <c r="EU387" s="141"/>
      <c r="EV387" s="141"/>
      <c r="EW387" s="141"/>
      <c r="EX387" s="141"/>
      <c r="EY387" s="141"/>
      <c r="EZ387" s="141"/>
      <c r="FA387" s="141"/>
      <c r="FB387" s="141"/>
      <c r="FC387" s="141"/>
      <c r="FD387" s="141"/>
      <c r="FE387" s="141"/>
      <c r="FF387" s="141"/>
      <c r="FG387" s="141"/>
      <c r="FH387" s="141"/>
      <c r="FI387" s="141"/>
      <c r="FJ387" s="141"/>
      <c r="FK387" s="141"/>
      <c r="FL387" s="141"/>
      <c r="FM387" s="141"/>
      <c r="FN387" s="141"/>
      <c r="FO387" s="141"/>
      <c r="FP387" s="141"/>
      <c r="FQ387" s="141"/>
      <c r="FR387" s="141"/>
      <c r="FS387" s="141"/>
      <c r="FT387" s="141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1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H387" s="141"/>
      <c r="HI387" s="141"/>
      <c r="HJ387" s="141"/>
      <c r="HK387" s="141"/>
      <c r="HL387" s="141"/>
      <c r="HM387" s="141"/>
      <c r="HN387" s="141"/>
      <c r="HO387" s="141"/>
      <c r="HP387" s="141"/>
      <c r="HQ387" s="141"/>
      <c r="HR387" s="141"/>
      <c r="HS387" s="141"/>
      <c r="HT387" s="141"/>
      <c r="HU387" s="141"/>
      <c r="HV387" s="141"/>
      <c r="HW387" s="141"/>
      <c r="HX387" s="141"/>
      <c r="HY387" s="141"/>
      <c r="HZ387" s="141"/>
      <c r="IA387" s="141"/>
      <c r="IB387" s="141"/>
      <c r="IC387" s="141"/>
      <c r="ID387" s="141"/>
      <c r="IE387" s="141"/>
      <c r="IF387" s="141"/>
      <c r="IG387" s="141"/>
      <c r="IH387" s="141"/>
      <c r="II387" s="141"/>
      <c r="IJ387" s="141"/>
      <c r="IK387" s="141"/>
      <c r="IL387" s="141"/>
      <c r="IM387" s="141"/>
      <c r="IN387" s="141"/>
      <c r="IO387" s="141"/>
      <c r="IP387" s="141"/>
      <c r="IQ387" s="141"/>
      <c r="IR387" s="141"/>
      <c r="IS387" s="141"/>
      <c r="IT387" s="141"/>
      <c r="IU387" s="141"/>
      <c r="IV387" s="141"/>
      <c r="IW387" s="141"/>
    </row>
    <row r="388" customFormat="false" ht="12.75" hidden="false" customHeight="false" outlineLevel="0" collapsed="false">
      <c r="A388" s="141"/>
      <c r="B388" s="155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1"/>
      <c r="BY388" s="141"/>
      <c r="BZ388" s="141"/>
      <c r="CA388" s="141"/>
      <c r="CB388" s="141"/>
      <c r="CC388" s="141"/>
      <c r="CD388" s="141"/>
      <c r="CE388" s="141"/>
      <c r="CF388" s="141"/>
      <c r="CG388" s="141"/>
      <c r="CH388" s="141"/>
      <c r="CI388" s="141"/>
      <c r="CJ388" s="141"/>
      <c r="CK388" s="141"/>
      <c r="CL388" s="141"/>
      <c r="CM388" s="141"/>
      <c r="CN388" s="141"/>
      <c r="CO388" s="141"/>
      <c r="CP388" s="141"/>
      <c r="CQ388" s="141"/>
      <c r="CR388" s="141"/>
      <c r="CS388" s="141"/>
      <c r="CT388" s="141"/>
      <c r="CU388" s="141"/>
      <c r="CV388" s="141"/>
      <c r="CW388" s="141"/>
      <c r="CX388" s="141"/>
      <c r="CY388" s="141"/>
      <c r="CZ388" s="141"/>
      <c r="DA388" s="141"/>
      <c r="DB388" s="141"/>
      <c r="DC388" s="141"/>
      <c r="DD388" s="141"/>
      <c r="DE388" s="141"/>
      <c r="DF388" s="141"/>
      <c r="DG388" s="141"/>
      <c r="DH388" s="141"/>
      <c r="DI388" s="141"/>
      <c r="DJ388" s="141"/>
      <c r="DK388" s="141"/>
      <c r="DL388" s="141"/>
      <c r="DM388" s="141"/>
      <c r="DN388" s="141"/>
      <c r="DO388" s="141"/>
      <c r="DP388" s="141"/>
      <c r="DQ388" s="141"/>
      <c r="DR388" s="141"/>
      <c r="DS388" s="141"/>
      <c r="DT388" s="141"/>
      <c r="DU388" s="141"/>
      <c r="DV388" s="141"/>
      <c r="DW388" s="141"/>
      <c r="DX388" s="141"/>
      <c r="DY388" s="141"/>
      <c r="DZ388" s="141"/>
      <c r="EA388" s="141"/>
      <c r="EB388" s="141"/>
      <c r="EC388" s="141"/>
      <c r="ED388" s="141"/>
      <c r="EE388" s="141"/>
      <c r="EF388" s="141"/>
      <c r="EG388" s="141"/>
      <c r="EH388" s="141"/>
      <c r="EI388" s="141"/>
      <c r="EJ388" s="141"/>
      <c r="EK388" s="141"/>
      <c r="EL388" s="141"/>
      <c r="EM388" s="141"/>
      <c r="EN388" s="141"/>
      <c r="EO388" s="141"/>
      <c r="EP388" s="141"/>
      <c r="EQ388" s="141"/>
      <c r="ER388" s="141"/>
      <c r="ES388" s="141"/>
      <c r="ET388" s="141"/>
      <c r="EU388" s="141"/>
      <c r="EV388" s="141"/>
      <c r="EW388" s="141"/>
      <c r="EX388" s="141"/>
      <c r="EY388" s="141"/>
      <c r="EZ388" s="141"/>
      <c r="FA388" s="141"/>
      <c r="FB388" s="141"/>
      <c r="FC388" s="141"/>
      <c r="FD388" s="141"/>
      <c r="FE388" s="141"/>
      <c r="FF388" s="141"/>
      <c r="FG388" s="141"/>
      <c r="FH388" s="141"/>
      <c r="FI388" s="141"/>
      <c r="FJ388" s="141"/>
      <c r="FK388" s="141"/>
      <c r="FL388" s="141"/>
      <c r="FM388" s="141"/>
      <c r="FN388" s="141"/>
      <c r="FO388" s="141"/>
      <c r="FP388" s="141"/>
      <c r="FQ388" s="141"/>
      <c r="FR388" s="141"/>
      <c r="FS388" s="141"/>
      <c r="FT388" s="141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1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H388" s="141"/>
      <c r="HI388" s="141"/>
      <c r="HJ388" s="141"/>
      <c r="HK388" s="141"/>
      <c r="HL388" s="141"/>
      <c r="HM388" s="141"/>
      <c r="HN388" s="141"/>
      <c r="HO388" s="141"/>
      <c r="HP388" s="141"/>
      <c r="HQ388" s="141"/>
      <c r="HR388" s="141"/>
      <c r="HS388" s="141"/>
      <c r="HT388" s="141"/>
      <c r="HU388" s="141"/>
      <c r="HV388" s="141"/>
      <c r="HW388" s="141"/>
      <c r="HX388" s="141"/>
      <c r="HY388" s="141"/>
      <c r="HZ388" s="141"/>
      <c r="IA388" s="141"/>
      <c r="IB388" s="141"/>
      <c r="IC388" s="141"/>
      <c r="ID388" s="141"/>
      <c r="IE388" s="141"/>
      <c r="IF388" s="141"/>
      <c r="IG388" s="141"/>
      <c r="IH388" s="141"/>
      <c r="II388" s="141"/>
      <c r="IJ388" s="141"/>
      <c r="IK388" s="141"/>
      <c r="IL388" s="141"/>
      <c r="IM388" s="141"/>
      <c r="IN388" s="141"/>
      <c r="IO388" s="141"/>
      <c r="IP388" s="141"/>
      <c r="IQ388" s="141"/>
      <c r="IR388" s="141"/>
      <c r="IS388" s="141"/>
      <c r="IT388" s="141"/>
      <c r="IU388" s="141"/>
      <c r="IV388" s="141"/>
      <c r="IW388" s="141"/>
    </row>
    <row r="389" customFormat="false" ht="12.75" hidden="false" customHeight="false" outlineLevel="0" collapsed="false">
      <c r="A389" s="141"/>
      <c r="B389" s="155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1"/>
      <c r="BY389" s="141"/>
      <c r="BZ389" s="141"/>
      <c r="CA389" s="141"/>
      <c r="CB389" s="141"/>
      <c r="CC389" s="141"/>
      <c r="CD389" s="141"/>
      <c r="CE389" s="141"/>
      <c r="CF389" s="141"/>
      <c r="CG389" s="141"/>
      <c r="CH389" s="141"/>
      <c r="CI389" s="141"/>
      <c r="CJ389" s="141"/>
      <c r="CK389" s="141"/>
      <c r="CL389" s="141"/>
      <c r="CM389" s="141"/>
      <c r="CN389" s="141"/>
      <c r="CO389" s="141"/>
      <c r="CP389" s="141"/>
      <c r="CQ389" s="141"/>
      <c r="CR389" s="141"/>
      <c r="CS389" s="141"/>
      <c r="CT389" s="141"/>
      <c r="CU389" s="141"/>
      <c r="CV389" s="141"/>
      <c r="CW389" s="141"/>
      <c r="CX389" s="141"/>
      <c r="CY389" s="141"/>
      <c r="CZ389" s="141"/>
      <c r="DA389" s="141"/>
      <c r="DB389" s="141"/>
      <c r="DC389" s="141"/>
      <c r="DD389" s="141"/>
      <c r="DE389" s="141"/>
      <c r="DF389" s="141"/>
      <c r="DG389" s="141"/>
      <c r="DH389" s="141"/>
      <c r="DI389" s="141"/>
      <c r="DJ389" s="141"/>
      <c r="DK389" s="141"/>
      <c r="DL389" s="141"/>
      <c r="DM389" s="141"/>
      <c r="DN389" s="141"/>
      <c r="DO389" s="141"/>
      <c r="DP389" s="141"/>
      <c r="DQ389" s="141"/>
      <c r="DR389" s="141"/>
      <c r="DS389" s="141"/>
      <c r="DT389" s="141"/>
      <c r="DU389" s="141"/>
      <c r="DV389" s="141"/>
      <c r="DW389" s="141"/>
      <c r="DX389" s="141"/>
      <c r="DY389" s="141"/>
      <c r="DZ389" s="141"/>
      <c r="EA389" s="141"/>
      <c r="EB389" s="141"/>
      <c r="EC389" s="141"/>
      <c r="ED389" s="141"/>
      <c r="EE389" s="141"/>
      <c r="EF389" s="141"/>
      <c r="EG389" s="141"/>
      <c r="EH389" s="141"/>
      <c r="EI389" s="141"/>
      <c r="EJ389" s="141"/>
      <c r="EK389" s="141"/>
      <c r="EL389" s="141"/>
      <c r="EM389" s="141"/>
      <c r="EN389" s="141"/>
      <c r="EO389" s="141"/>
      <c r="EP389" s="141"/>
      <c r="EQ389" s="141"/>
      <c r="ER389" s="141"/>
      <c r="ES389" s="141"/>
      <c r="ET389" s="141"/>
      <c r="EU389" s="141"/>
      <c r="EV389" s="141"/>
      <c r="EW389" s="141"/>
      <c r="EX389" s="141"/>
      <c r="EY389" s="141"/>
      <c r="EZ389" s="141"/>
      <c r="FA389" s="141"/>
      <c r="FB389" s="141"/>
      <c r="FC389" s="141"/>
      <c r="FD389" s="141"/>
      <c r="FE389" s="141"/>
      <c r="FF389" s="141"/>
      <c r="FG389" s="141"/>
      <c r="FH389" s="141"/>
      <c r="FI389" s="141"/>
      <c r="FJ389" s="141"/>
      <c r="FK389" s="141"/>
      <c r="FL389" s="141"/>
      <c r="FM389" s="141"/>
      <c r="FN389" s="141"/>
      <c r="FO389" s="141"/>
      <c r="FP389" s="141"/>
      <c r="FQ389" s="141"/>
      <c r="FR389" s="141"/>
      <c r="FS389" s="141"/>
      <c r="FT389" s="141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1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H389" s="141"/>
      <c r="HI389" s="141"/>
      <c r="HJ389" s="141"/>
      <c r="HK389" s="141"/>
      <c r="HL389" s="141"/>
      <c r="HM389" s="141"/>
      <c r="HN389" s="141"/>
      <c r="HO389" s="141"/>
      <c r="HP389" s="141"/>
      <c r="HQ389" s="141"/>
      <c r="HR389" s="141"/>
      <c r="HS389" s="141"/>
      <c r="HT389" s="141"/>
      <c r="HU389" s="141"/>
      <c r="HV389" s="141"/>
      <c r="HW389" s="141"/>
      <c r="HX389" s="141"/>
      <c r="HY389" s="141"/>
      <c r="HZ389" s="141"/>
      <c r="IA389" s="141"/>
      <c r="IB389" s="141"/>
      <c r="IC389" s="141"/>
      <c r="ID389" s="141"/>
      <c r="IE389" s="141"/>
      <c r="IF389" s="141"/>
      <c r="IG389" s="141"/>
      <c r="IH389" s="141"/>
      <c r="II389" s="141"/>
      <c r="IJ389" s="141"/>
      <c r="IK389" s="141"/>
      <c r="IL389" s="141"/>
      <c r="IM389" s="141"/>
      <c r="IN389" s="141"/>
      <c r="IO389" s="141"/>
      <c r="IP389" s="141"/>
      <c r="IQ389" s="141"/>
      <c r="IR389" s="141"/>
      <c r="IS389" s="141"/>
      <c r="IT389" s="141"/>
      <c r="IU389" s="141"/>
      <c r="IV389" s="141"/>
      <c r="IW389" s="141"/>
    </row>
    <row r="390" customFormat="false" ht="12.75" hidden="false" customHeight="false" outlineLevel="0" collapsed="false">
      <c r="A390" s="141"/>
      <c r="B390" s="155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1"/>
      <c r="CB390" s="141"/>
      <c r="CC390" s="141"/>
      <c r="CD390" s="141"/>
      <c r="CE390" s="141"/>
      <c r="CF390" s="141"/>
      <c r="CG390" s="141"/>
      <c r="CH390" s="141"/>
      <c r="CI390" s="141"/>
      <c r="CJ390" s="141"/>
      <c r="CK390" s="141"/>
      <c r="CL390" s="141"/>
      <c r="CM390" s="141"/>
      <c r="CN390" s="141"/>
      <c r="CO390" s="141"/>
      <c r="CP390" s="141"/>
      <c r="CQ390" s="141"/>
      <c r="CR390" s="141"/>
      <c r="CS390" s="141"/>
      <c r="CT390" s="141"/>
      <c r="CU390" s="141"/>
      <c r="CV390" s="141"/>
      <c r="CW390" s="141"/>
      <c r="CX390" s="141"/>
      <c r="CY390" s="141"/>
      <c r="CZ390" s="141"/>
      <c r="DA390" s="141"/>
      <c r="DB390" s="141"/>
      <c r="DC390" s="141"/>
      <c r="DD390" s="141"/>
      <c r="DE390" s="141"/>
      <c r="DF390" s="141"/>
      <c r="DG390" s="141"/>
      <c r="DH390" s="141"/>
      <c r="DI390" s="141"/>
      <c r="DJ390" s="141"/>
      <c r="DK390" s="141"/>
      <c r="DL390" s="141"/>
      <c r="DM390" s="141"/>
      <c r="DN390" s="141"/>
      <c r="DO390" s="141"/>
      <c r="DP390" s="141"/>
      <c r="DQ390" s="141"/>
      <c r="DR390" s="141"/>
      <c r="DS390" s="141"/>
      <c r="DT390" s="141"/>
      <c r="DU390" s="141"/>
      <c r="DV390" s="141"/>
      <c r="DW390" s="141"/>
      <c r="DX390" s="141"/>
      <c r="DY390" s="141"/>
      <c r="DZ390" s="141"/>
      <c r="EA390" s="141"/>
      <c r="EB390" s="141"/>
      <c r="EC390" s="141"/>
      <c r="ED390" s="141"/>
      <c r="EE390" s="141"/>
      <c r="EF390" s="141"/>
      <c r="EG390" s="141"/>
      <c r="EH390" s="141"/>
      <c r="EI390" s="141"/>
      <c r="EJ390" s="141"/>
      <c r="EK390" s="141"/>
      <c r="EL390" s="141"/>
      <c r="EM390" s="141"/>
      <c r="EN390" s="141"/>
      <c r="EO390" s="141"/>
      <c r="EP390" s="141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1"/>
      <c r="FA390" s="141"/>
      <c r="FB390" s="141"/>
      <c r="FC390" s="141"/>
      <c r="FD390" s="141"/>
      <c r="FE390" s="141"/>
      <c r="FF390" s="141"/>
      <c r="FG390" s="141"/>
      <c r="FH390" s="141"/>
      <c r="FI390" s="141"/>
      <c r="FJ390" s="141"/>
      <c r="FK390" s="141"/>
      <c r="FL390" s="141"/>
      <c r="FM390" s="141"/>
      <c r="FN390" s="141"/>
      <c r="FO390" s="141"/>
      <c r="FP390" s="141"/>
      <c r="FQ390" s="141"/>
      <c r="FR390" s="141"/>
      <c r="FS390" s="141"/>
      <c r="FT390" s="141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1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H390" s="141"/>
      <c r="HI390" s="141"/>
      <c r="HJ390" s="141"/>
      <c r="HK390" s="141"/>
      <c r="HL390" s="141"/>
      <c r="HM390" s="141"/>
      <c r="HN390" s="141"/>
      <c r="HO390" s="141"/>
      <c r="HP390" s="141"/>
      <c r="HQ390" s="141"/>
      <c r="HR390" s="141"/>
      <c r="HS390" s="141"/>
      <c r="HT390" s="141"/>
      <c r="HU390" s="141"/>
      <c r="HV390" s="141"/>
      <c r="HW390" s="141"/>
      <c r="HX390" s="141"/>
      <c r="HY390" s="141"/>
      <c r="HZ390" s="141"/>
      <c r="IA390" s="141"/>
      <c r="IB390" s="141"/>
      <c r="IC390" s="141"/>
      <c r="ID390" s="141"/>
      <c r="IE390" s="141"/>
      <c r="IF390" s="141"/>
      <c r="IG390" s="141"/>
      <c r="IH390" s="141"/>
      <c r="II390" s="141"/>
      <c r="IJ390" s="141"/>
      <c r="IK390" s="141"/>
      <c r="IL390" s="141"/>
      <c r="IM390" s="141"/>
      <c r="IN390" s="141"/>
      <c r="IO390" s="141"/>
      <c r="IP390" s="141"/>
      <c r="IQ390" s="141"/>
      <c r="IR390" s="141"/>
      <c r="IS390" s="141"/>
      <c r="IT390" s="141"/>
      <c r="IU390" s="141"/>
      <c r="IV390" s="141"/>
      <c r="IW390" s="141"/>
    </row>
    <row r="391" customFormat="false" ht="12.75" hidden="false" customHeight="false" outlineLevel="0" collapsed="false">
      <c r="A391" s="141"/>
      <c r="B391" s="155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1"/>
      <c r="CB391" s="141"/>
      <c r="CC391" s="141"/>
      <c r="CD391" s="141"/>
      <c r="CE391" s="141"/>
      <c r="CF391" s="141"/>
      <c r="CG391" s="141"/>
      <c r="CH391" s="141"/>
      <c r="CI391" s="141"/>
      <c r="CJ391" s="141"/>
      <c r="CK391" s="141"/>
      <c r="CL391" s="141"/>
      <c r="CM391" s="141"/>
      <c r="CN391" s="141"/>
      <c r="CO391" s="141"/>
      <c r="CP391" s="141"/>
      <c r="CQ391" s="141"/>
      <c r="CR391" s="141"/>
      <c r="CS391" s="141"/>
      <c r="CT391" s="141"/>
      <c r="CU391" s="141"/>
      <c r="CV391" s="141"/>
      <c r="CW391" s="141"/>
      <c r="CX391" s="141"/>
      <c r="CY391" s="141"/>
      <c r="CZ391" s="141"/>
      <c r="DA391" s="141"/>
      <c r="DB391" s="141"/>
      <c r="DC391" s="141"/>
      <c r="DD391" s="141"/>
      <c r="DE391" s="141"/>
      <c r="DF391" s="141"/>
      <c r="DG391" s="141"/>
      <c r="DH391" s="141"/>
      <c r="DI391" s="141"/>
      <c r="DJ391" s="141"/>
      <c r="DK391" s="141"/>
      <c r="DL391" s="141"/>
      <c r="DM391" s="141"/>
      <c r="DN391" s="141"/>
      <c r="DO391" s="141"/>
      <c r="DP391" s="141"/>
      <c r="DQ391" s="141"/>
      <c r="DR391" s="141"/>
      <c r="DS391" s="141"/>
      <c r="DT391" s="141"/>
      <c r="DU391" s="141"/>
      <c r="DV391" s="141"/>
      <c r="DW391" s="141"/>
      <c r="DX391" s="141"/>
      <c r="DY391" s="141"/>
      <c r="DZ391" s="141"/>
      <c r="EA391" s="141"/>
      <c r="EB391" s="141"/>
      <c r="EC391" s="141"/>
      <c r="ED391" s="141"/>
      <c r="EE391" s="141"/>
      <c r="EF391" s="141"/>
      <c r="EG391" s="141"/>
      <c r="EH391" s="141"/>
      <c r="EI391" s="141"/>
      <c r="EJ391" s="141"/>
      <c r="EK391" s="141"/>
      <c r="EL391" s="141"/>
      <c r="EM391" s="141"/>
      <c r="EN391" s="141"/>
      <c r="EO391" s="141"/>
      <c r="EP391" s="141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1"/>
      <c r="FA391" s="141"/>
      <c r="FB391" s="141"/>
      <c r="FC391" s="141"/>
      <c r="FD391" s="141"/>
      <c r="FE391" s="141"/>
      <c r="FF391" s="141"/>
      <c r="FG391" s="141"/>
      <c r="FH391" s="141"/>
      <c r="FI391" s="141"/>
      <c r="FJ391" s="141"/>
      <c r="FK391" s="141"/>
      <c r="FL391" s="141"/>
      <c r="FM391" s="141"/>
      <c r="FN391" s="141"/>
      <c r="FO391" s="141"/>
      <c r="FP391" s="141"/>
      <c r="FQ391" s="141"/>
      <c r="FR391" s="141"/>
      <c r="FS391" s="141"/>
      <c r="FT391" s="141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1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H391" s="141"/>
      <c r="HI391" s="141"/>
      <c r="HJ391" s="141"/>
      <c r="HK391" s="141"/>
      <c r="HL391" s="141"/>
      <c r="HM391" s="141"/>
      <c r="HN391" s="141"/>
      <c r="HO391" s="141"/>
      <c r="HP391" s="141"/>
      <c r="HQ391" s="141"/>
      <c r="HR391" s="141"/>
      <c r="HS391" s="141"/>
      <c r="HT391" s="141"/>
      <c r="HU391" s="141"/>
      <c r="HV391" s="141"/>
      <c r="HW391" s="141"/>
      <c r="HX391" s="141"/>
      <c r="HY391" s="141"/>
      <c r="HZ391" s="141"/>
      <c r="IA391" s="141"/>
      <c r="IB391" s="141"/>
      <c r="IC391" s="141"/>
      <c r="ID391" s="141"/>
      <c r="IE391" s="141"/>
      <c r="IF391" s="141"/>
      <c r="IG391" s="141"/>
      <c r="IH391" s="141"/>
      <c r="II391" s="141"/>
      <c r="IJ391" s="141"/>
      <c r="IK391" s="141"/>
      <c r="IL391" s="141"/>
      <c r="IM391" s="141"/>
      <c r="IN391" s="141"/>
      <c r="IO391" s="141"/>
      <c r="IP391" s="141"/>
      <c r="IQ391" s="141"/>
      <c r="IR391" s="141"/>
      <c r="IS391" s="141"/>
      <c r="IT391" s="141"/>
      <c r="IU391" s="141"/>
      <c r="IV391" s="141"/>
      <c r="IW391" s="141"/>
    </row>
    <row r="392" customFormat="false" ht="12.75" hidden="false" customHeight="false" outlineLevel="0" collapsed="false">
      <c r="A392" s="141"/>
      <c r="B392" s="155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1"/>
      <c r="BY392" s="141"/>
      <c r="BZ392" s="141"/>
      <c r="CA392" s="141"/>
      <c r="CB392" s="141"/>
      <c r="CC392" s="141"/>
      <c r="CD392" s="141"/>
      <c r="CE392" s="141"/>
      <c r="CF392" s="141"/>
      <c r="CG392" s="141"/>
      <c r="CH392" s="141"/>
      <c r="CI392" s="141"/>
      <c r="CJ392" s="141"/>
      <c r="CK392" s="141"/>
      <c r="CL392" s="141"/>
      <c r="CM392" s="141"/>
      <c r="CN392" s="141"/>
      <c r="CO392" s="141"/>
      <c r="CP392" s="141"/>
      <c r="CQ392" s="141"/>
      <c r="CR392" s="141"/>
      <c r="CS392" s="141"/>
      <c r="CT392" s="141"/>
      <c r="CU392" s="141"/>
      <c r="CV392" s="141"/>
      <c r="CW392" s="141"/>
      <c r="CX392" s="141"/>
      <c r="CY392" s="141"/>
      <c r="CZ392" s="141"/>
      <c r="DA392" s="141"/>
      <c r="DB392" s="141"/>
      <c r="DC392" s="141"/>
      <c r="DD392" s="141"/>
      <c r="DE392" s="141"/>
      <c r="DF392" s="141"/>
      <c r="DG392" s="141"/>
      <c r="DH392" s="141"/>
      <c r="DI392" s="141"/>
      <c r="DJ392" s="141"/>
      <c r="DK392" s="141"/>
      <c r="DL392" s="141"/>
      <c r="DM392" s="141"/>
      <c r="DN392" s="141"/>
      <c r="DO392" s="141"/>
      <c r="DP392" s="141"/>
      <c r="DQ392" s="141"/>
      <c r="DR392" s="141"/>
      <c r="DS392" s="141"/>
      <c r="DT392" s="141"/>
      <c r="DU392" s="141"/>
      <c r="DV392" s="141"/>
      <c r="DW392" s="141"/>
      <c r="DX392" s="141"/>
      <c r="DY392" s="141"/>
      <c r="DZ392" s="141"/>
      <c r="EA392" s="141"/>
      <c r="EB392" s="141"/>
      <c r="EC392" s="141"/>
      <c r="ED392" s="141"/>
      <c r="EE392" s="141"/>
      <c r="EF392" s="141"/>
      <c r="EG392" s="141"/>
      <c r="EH392" s="141"/>
      <c r="EI392" s="141"/>
      <c r="EJ392" s="141"/>
      <c r="EK392" s="141"/>
      <c r="EL392" s="141"/>
      <c r="EM392" s="141"/>
      <c r="EN392" s="141"/>
      <c r="EO392" s="141"/>
      <c r="EP392" s="141"/>
      <c r="EQ392" s="141"/>
      <c r="ER392" s="141"/>
      <c r="ES392" s="141"/>
      <c r="ET392" s="141"/>
      <c r="EU392" s="141"/>
      <c r="EV392" s="141"/>
      <c r="EW392" s="141"/>
      <c r="EX392" s="141"/>
      <c r="EY392" s="141"/>
      <c r="EZ392" s="141"/>
      <c r="FA392" s="141"/>
      <c r="FB392" s="141"/>
      <c r="FC392" s="141"/>
      <c r="FD392" s="141"/>
      <c r="FE392" s="141"/>
      <c r="FF392" s="141"/>
      <c r="FG392" s="141"/>
      <c r="FH392" s="141"/>
      <c r="FI392" s="141"/>
      <c r="FJ392" s="141"/>
      <c r="FK392" s="141"/>
      <c r="FL392" s="141"/>
      <c r="FM392" s="141"/>
      <c r="FN392" s="141"/>
      <c r="FO392" s="141"/>
      <c r="FP392" s="141"/>
      <c r="FQ392" s="141"/>
      <c r="FR392" s="141"/>
      <c r="FS392" s="141"/>
      <c r="FT392" s="141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1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H392" s="141"/>
      <c r="HI392" s="141"/>
      <c r="HJ392" s="141"/>
      <c r="HK392" s="141"/>
      <c r="HL392" s="141"/>
      <c r="HM392" s="141"/>
      <c r="HN392" s="141"/>
      <c r="HO392" s="141"/>
      <c r="HP392" s="141"/>
      <c r="HQ392" s="141"/>
      <c r="HR392" s="141"/>
      <c r="HS392" s="141"/>
      <c r="HT392" s="141"/>
      <c r="HU392" s="141"/>
      <c r="HV392" s="141"/>
      <c r="HW392" s="141"/>
      <c r="HX392" s="141"/>
      <c r="HY392" s="141"/>
      <c r="HZ392" s="141"/>
      <c r="IA392" s="141"/>
      <c r="IB392" s="141"/>
      <c r="IC392" s="141"/>
      <c r="ID392" s="141"/>
      <c r="IE392" s="141"/>
      <c r="IF392" s="141"/>
      <c r="IG392" s="141"/>
      <c r="IH392" s="141"/>
      <c r="II392" s="141"/>
      <c r="IJ392" s="141"/>
      <c r="IK392" s="141"/>
      <c r="IL392" s="141"/>
      <c r="IM392" s="141"/>
      <c r="IN392" s="141"/>
      <c r="IO392" s="141"/>
      <c r="IP392" s="141"/>
      <c r="IQ392" s="141"/>
      <c r="IR392" s="141"/>
      <c r="IS392" s="141"/>
      <c r="IT392" s="141"/>
      <c r="IU392" s="141"/>
      <c r="IV392" s="141"/>
      <c r="IW392" s="141"/>
    </row>
    <row r="393" customFormat="false" ht="12.75" hidden="false" customHeight="false" outlineLevel="0" collapsed="false">
      <c r="A393" s="141"/>
      <c r="B393" s="155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1"/>
      <c r="BY393" s="141"/>
      <c r="BZ393" s="141"/>
      <c r="CA393" s="141"/>
      <c r="CB393" s="141"/>
      <c r="CC393" s="141"/>
      <c r="CD393" s="141"/>
      <c r="CE393" s="141"/>
      <c r="CF393" s="141"/>
      <c r="CG393" s="141"/>
      <c r="CH393" s="141"/>
      <c r="CI393" s="141"/>
      <c r="CJ393" s="141"/>
      <c r="CK393" s="141"/>
      <c r="CL393" s="141"/>
      <c r="CM393" s="141"/>
      <c r="CN393" s="141"/>
      <c r="CO393" s="141"/>
      <c r="CP393" s="141"/>
      <c r="CQ393" s="141"/>
      <c r="CR393" s="141"/>
      <c r="CS393" s="141"/>
      <c r="CT393" s="141"/>
      <c r="CU393" s="141"/>
      <c r="CV393" s="141"/>
      <c r="CW393" s="141"/>
      <c r="CX393" s="141"/>
      <c r="CY393" s="141"/>
      <c r="CZ393" s="141"/>
      <c r="DA393" s="141"/>
      <c r="DB393" s="141"/>
      <c r="DC393" s="141"/>
      <c r="DD393" s="141"/>
      <c r="DE393" s="141"/>
      <c r="DF393" s="141"/>
      <c r="DG393" s="141"/>
      <c r="DH393" s="141"/>
      <c r="DI393" s="141"/>
      <c r="DJ393" s="141"/>
      <c r="DK393" s="141"/>
      <c r="DL393" s="141"/>
      <c r="DM393" s="141"/>
      <c r="DN393" s="141"/>
      <c r="DO393" s="141"/>
      <c r="DP393" s="141"/>
      <c r="DQ393" s="141"/>
      <c r="DR393" s="141"/>
      <c r="DS393" s="141"/>
      <c r="DT393" s="141"/>
      <c r="DU393" s="141"/>
      <c r="DV393" s="141"/>
      <c r="DW393" s="141"/>
      <c r="DX393" s="141"/>
      <c r="DY393" s="141"/>
      <c r="DZ393" s="141"/>
      <c r="EA393" s="141"/>
      <c r="EB393" s="141"/>
      <c r="EC393" s="141"/>
      <c r="ED393" s="141"/>
      <c r="EE393" s="141"/>
      <c r="EF393" s="141"/>
      <c r="EG393" s="141"/>
      <c r="EH393" s="141"/>
      <c r="EI393" s="141"/>
      <c r="EJ393" s="141"/>
      <c r="EK393" s="141"/>
      <c r="EL393" s="141"/>
      <c r="EM393" s="141"/>
      <c r="EN393" s="141"/>
      <c r="EO393" s="141"/>
      <c r="EP393" s="141"/>
      <c r="EQ393" s="141"/>
      <c r="ER393" s="141"/>
      <c r="ES393" s="141"/>
      <c r="ET393" s="141"/>
      <c r="EU393" s="141"/>
      <c r="EV393" s="141"/>
      <c r="EW393" s="141"/>
      <c r="EX393" s="141"/>
      <c r="EY393" s="141"/>
      <c r="EZ393" s="141"/>
      <c r="FA393" s="141"/>
      <c r="FB393" s="141"/>
      <c r="FC393" s="141"/>
      <c r="FD393" s="141"/>
      <c r="FE393" s="141"/>
      <c r="FF393" s="141"/>
      <c r="FG393" s="141"/>
      <c r="FH393" s="141"/>
      <c r="FI393" s="141"/>
      <c r="FJ393" s="141"/>
      <c r="FK393" s="141"/>
      <c r="FL393" s="141"/>
      <c r="FM393" s="141"/>
      <c r="FN393" s="141"/>
      <c r="FO393" s="141"/>
      <c r="FP393" s="141"/>
      <c r="FQ393" s="141"/>
      <c r="FR393" s="141"/>
      <c r="FS393" s="141"/>
      <c r="FT393" s="141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1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H393" s="141"/>
      <c r="HI393" s="141"/>
      <c r="HJ393" s="141"/>
      <c r="HK393" s="141"/>
      <c r="HL393" s="141"/>
      <c r="HM393" s="141"/>
      <c r="HN393" s="141"/>
      <c r="HO393" s="141"/>
      <c r="HP393" s="141"/>
      <c r="HQ393" s="141"/>
      <c r="HR393" s="141"/>
      <c r="HS393" s="141"/>
      <c r="HT393" s="141"/>
      <c r="HU393" s="141"/>
      <c r="HV393" s="141"/>
      <c r="HW393" s="141"/>
      <c r="HX393" s="141"/>
      <c r="HY393" s="141"/>
      <c r="HZ393" s="141"/>
      <c r="IA393" s="141"/>
      <c r="IB393" s="141"/>
      <c r="IC393" s="141"/>
      <c r="ID393" s="141"/>
      <c r="IE393" s="141"/>
      <c r="IF393" s="141"/>
      <c r="IG393" s="141"/>
      <c r="IH393" s="141"/>
      <c r="II393" s="141"/>
      <c r="IJ393" s="141"/>
      <c r="IK393" s="141"/>
      <c r="IL393" s="141"/>
      <c r="IM393" s="141"/>
      <c r="IN393" s="141"/>
      <c r="IO393" s="141"/>
      <c r="IP393" s="141"/>
      <c r="IQ393" s="141"/>
      <c r="IR393" s="141"/>
      <c r="IS393" s="141"/>
      <c r="IT393" s="141"/>
      <c r="IU393" s="141"/>
      <c r="IV393" s="141"/>
      <c r="IW393" s="141"/>
    </row>
    <row r="394" customFormat="false" ht="12.75" hidden="false" customHeight="false" outlineLevel="0" collapsed="false">
      <c r="A394" s="141"/>
      <c r="B394" s="155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1"/>
      <c r="BY394" s="141"/>
      <c r="BZ394" s="141"/>
      <c r="CA394" s="141"/>
      <c r="CB394" s="141"/>
      <c r="CC394" s="141"/>
      <c r="CD394" s="141"/>
      <c r="CE394" s="141"/>
      <c r="CF394" s="141"/>
      <c r="CG394" s="141"/>
      <c r="CH394" s="141"/>
      <c r="CI394" s="141"/>
      <c r="CJ394" s="141"/>
      <c r="CK394" s="141"/>
      <c r="CL394" s="141"/>
      <c r="CM394" s="141"/>
      <c r="CN394" s="141"/>
      <c r="CO394" s="141"/>
      <c r="CP394" s="141"/>
      <c r="CQ394" s="141"/>
      <c r="CR394" s="141"/>
      <c r="CS394" s="141"/>
      <c r="CT394" s="141"/>
      <c r="CU394" s="141"/>
      <c r="CV394" s="141"/>
      <c r="CW394" s="141"/>
      <c r="CX394" s="141"/>
      <c r="CY394" s="141"/>
      <c r="CZ394" s="141"/>
      <c r="DA394" s="141"/>
      <c r="DB394" s="141"/>
      <c r="DC394" s="141"/>
      <c r="DD394" s="141"/>
      <c r="DE394" s="141"/>
      <c r="DF394" s="141"/>
      <c r="DG394" s="141"/>
      <c r="DH394" s="141"/>
      <c r="DI394" s="141"/>
      <c r="DJ394" s="141"/>
      <c r="DK394" s="141"/>
      <c r="DL394" s="141"/>
      <c r="DM394" s="141"/>
      <c r="DN394" s="141"/>
      <c r="DO394" s="141"/>
      <c r="DP394" s="141"/>
      <c r="DQ394" s="141"/>
      <c r="DR394" s="141"/>
      <c r="DS394" s="141"/>
      <c r="DT394" s="141"/>
      <c r="DU394" s="141"/>
      <c r="DV394" s="141"/>
      <c r="DW394" s="141"/>
      <c r="DX394" s="141"/>
      <c r="DY394" s="141"/>
      <c r="DZ394" s="141"/>
      <c r="EA394" s="141"/>
      <c r="EB394" s="141"/>
      <c r="EC394" s="141"/>
      <c r="ED394" s="141"/>
      <c r="EE394" s="141"/>
      <c r="EF394" s="141"/>
      <c r="EG394" s="141"/>
      <c r="EH394" s="141"/>
      <c r="EI394" s="141"/>
      <c r="EJ394" s="141"/>
      <c r="EK394" s="141"/>
      <c r="EL394" s="141"/>
      <c r="EM394" s="141"/>
      <c r="EN394" s="141"/>
      <c r="EO394" s="141"/>
      <c r="EP394" s="141"/>
      <c r="EQ394" s="141"/>
      <c r="ER394" s="141"/>
      <c r="ES394" s="141"/>
      <c r="ET394" s="141"/>
      <c r="EU394" s="141"/>
      <c r="EV394" s="141"/>
      <c r="EW394" s="141"/>
      <c r="EX394" s="141"/>
      <c r="EY394" s="141"/>
      <c r="EZ394" s="141"/>
      <c r="FA394" s="141"/>
      <c r="FB394" s="141"/>
      <c r="FC394" s="141"/>
      <c r="FD394" s="141"/>
      <c r="FE394" s="141"/>
      <c r="FF394" s="141"/>
      <c r="FG394" s="141"/>
      <c r="FH394" s="141"/>
      <c r="FI394" s="141"/>
      <c r="FJ394" s="141"/>
      <c r="FK394" s="141"/>
      <c r="FL394" s="141"/>
      <c r="FM394" s="141"/>
      <c r="FN394" s="141"/>
      <c r="FO394" s="141"/>
      <c r="FP394" s="141"/>
      <c r="FQ394" s="141"/>
      <c r="FR394" s="141"/>
      <c r="FS394" s="141"/>
      <c r="FT394" s="141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1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H394" s="141"/>
      <c r="HI394" s="141"/>
      <c r="HJ394" s="141"/>
      <c r="HK394" s="141"/>
      <c r="HL394" s="141"/>
      <c r="HM394" s="141"/>
      <c r="HN394" s="141"/>
      <c r="HO394" s="141"/>
      <c r="HP394" s="141"/>
      <c r="HQ394" s="141"/>
      <c r="HR394" s="141"/>
      <c r="HS394" s="141"/>
      <c r="HT394" s="141"/>
      <c r="HU394" s="141"/>
      <c r="HV394" s="141"/>
      <c r="HW394" s="141"/>
      <c r="HX394" s="141"/>
      <c r="HY394" s="141"/>
      <c r="HZ394" s="141"/>
      <c r="IA394" s="141"/>
      <c r="IB394" s="141"/>
      <c r="IC394" s="141"/>
      <c r="ID394" s="141"/>
      <c r="IE394" s="141"/>
      <c r="IF394" s="141"/>
      <c r="IG394" s="141"/>
      <c r="IH394" s="141"/>
      <c r="II394" s="141"/>
      <c r="IJ394" s="141"/>
      <c r="IK394" s="141"/>
      <c r="IL394" s="141"/>
      <c r="IM394" s="141"/>
      <c r="IN394" s="141"/>
      <c r="IO394" s="141"/>
      <c r="IP394" s="141"/>
      <c r="IQ394" s="141"/>
      <c r="IR394" s="141"/>
      <c r="IS394" s="141"/>
      <c r="IT394" s="141"/>
      <c r="IU394" s="141"/>
      <c r="IV394" s="141"/>
      <c r="IW394" s="141"/>
    </row>
    <row r="395" customFormat="false" ht="12.75" hidden="false" customHeight="false" outlineLevel="0" collapsed="false">
      <c r="A395" s="141"/>
      <c r="B395" s="155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1"/>
      <c r="BY395" s="141"/>
      <c r="BZ395" s="141"/>
      <c r="CA395" s="141"/>
      <c r="CB395" s="141"/>
      <c r="CC395" s="141"/>
      <c r="CD395" s="141"/>
      <c r="CE395" s="141"/>
      <c r="CF395" s="141"/>
      <c r="CG395" s="141"/>
      <c r="CH395" s="141"/>
      <c r="CI395" s="141"/>
      <c r="CJ395" s="141"/>
      <c r="CK395" s="141"/>
      <c r="CL395" s="141"/>
      <c r="CM395" s="141"/>
      <c r="CN395" s="141"/>
      <c r="CO395" s="141"/>
      <c r="CP395" s="141"/>
      <c r="CQ395" s="141"/>
      <c r="CR395" s="141"/>
      <c r="CS395" s="141"/>
      <c r="CT395" s="141"/>
      <c r="CU395" s="141"/>
      <c r="CV395" s="141"/>
      <c r="CW395" s="141"/>
      <c r="CX395" s="141"/>
      <c r="CY395" s="141"/>
      <c r="CZ395" s="141"/>
      <c r="DA395" s="141"/>
      <c r="DB395" s="141"/>
      <c r="DC395" s="141"/>
      <c r="DD395" s="141"/>
      <c r="DE395" s="141"/>
      <c r="DF395" s="141"/>
      <c r="DG395" s="141"/>
      <c r="DH395" s="141"/>
      <c r="DI395" s="141"/>
      <c r="DJ395" s="141"/>
      <c r="DK395" s="141"/>
      <c r="DL395" s="141"/>
      <c r="DM395" s="141"/>
      <c r="DN395" s="141"/>
      <c r="DO395" s="141"/>
      <c r="DP395" s="141"/>
      <c r="DQ395" s="141"/>
      <c r="DR395" s="141"/>
      <c r="DS395" s="141"/>
      <c r="DT395" s="141"/>
      <c r="DU395" s="141"/>
      <c r="DV395" s="141"/>
      <c r="DW395" s="141"/>
      <c r="DX395" s="141"/>
      <c r="DY395" s="141"/>
      <c r="DZ395" s="141"/>
      <c r="EA395" s="141"/>
      <c r="EB395" s="141"/>
      <c r="EC395" s="141"/>
      <c r="ED395" s="141"/>
      <c r="EE395" s="141"/>
      <c r="EF395" s="141"/>
      <c r="EG395" s="141"/>
      <c r="EH395" s="141"/>
      <c r="EI395" s="141"/>
      <c r="EJ395" s="141"/>
      <c r="EK395" s="141"/>
      <c r="EL395" s="141"/>
      <c r="EM395" s="141"/>
      <c r="EN395" s="141"/>
      <c r="EO395" s="141"/>
      <c r="EP395" s="141"/>
      <c r="EQ395" s="141"/>
      <c r="ER395" s="141"/>
      <c r="ES395" s="141"/>
      <c r="ET395" s="141"/>
      <c r="EU395" s="141"/>
      <c r="EV395" s="141"/>
      <c r="EW395" s="141"/>
      <c r="EX395" s="141"/>
      <c r="EY395" s="141"/>
      <c r="EZ395" s="141"/>
      <c r="FA395" s="141"/>
      <c r="FB395" s="141"/>
      <c r="FC395" s="141"/>
      <c r="FD395" s="141"/>
      <c r="FE395" s="141"/>
      <c r="FF395" s="141"/>
      <c r="FG395" s="141"/>
      <c r="FH395" s="141"/>
      <c r="FI395" s="141"/>
      <c r="FJ395" s="141"/>
      <c r="FK395" s="141"/>
      <c r="FL395" s="141"/>
      <c r="FM395" s="141"/>
      <c r="FN395" s="141"/>
      <c r="FO395" s="141"/>
      <c r="FP395" s="141"/>
      <c r="FQ395" s="141"/>
      <c r="FR395" s="141"/>
      <c r="FS395" s="141"/>
      <c r="FT395" s="141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1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H395" s="141"/>
      <c r="HI395" s="141"/>
      <c r="HJ395" s="141"/>
      <c r="HK395" s="141"/>
      <c r="HL395" s="141"/>
      <c r="HM395" s="141"/>
      <c r="HN395" s="141"/>
      <c r="HO395" s="141"/>
      <c r="HP395" s="141"/>
      <c r="HQ395" s="141"/>
      <c r="HR395" s="141"/>
      <c r="HS395" s="141"/>
      <c r="HT395" s="141"/>
      <c r="HU395" s="141"/>
      <c r="HV395" s="141"/>
      <c r="HW395" s="141"/>
      <c r="HX395" s="141"/>
      <c r="HY395" s="141"/>
      <c r="HZ395" s="141"/>
      <c r="IA395" s="141"/>
      <c r="IB395" s="141"/>
      <c r="IC395" s="141"/>
      <c r="ID395" s="141"/>
      <c r="IE395" s="141"/>
      <c r="IF395" s="141"/>
      <c r="IG395" s="141"/>
      <c r="IH395" s="141"/>
      <c r="II395" s="141"/>
      <c r="IJ395" s="141"/>
      <c r="IK395" s="141"/>
      <c r="IL395" s="141"/>
      <c r="IM395" s="141"/>
      <c r="IN395" s="141"/>
      <c r="IO395" s="141"/>
      <c r="IP395" s="141"/>
      <c r="IQ395" s="141"/>
      <c r="IR395" s="141"/>
      <c r="IS395" s="141"/>
      <c r="IT395" s="141"/>
      <c r="IU395" s="141"/>
      <c r="IV395" s="141"/>
      <c r="IW395" s="141"/>
    </row>
    <row r="396" customFormat="false" ht="12.75" hidden="false" customHeight="false" outlineLevel="0" collapsed="false">
      <c r="A396" s="141"/>
      <c r="B396" s="155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1"/>
      <c r="BY396" s="141"/>
      <c r="BZ396" s="141"/>
      <c r="CA396" s="141"/>
      <c r="CB396" s="141"/>
      <c r="CC396" s="141"/>
      <c r="CD396" s="141"/>
      <c r="CE396" s="141"/>
      <c r="CF396" s="141"/>
      <c r="CG396" s="141"/>
      <c r="CH396" s="141"/>
      <c r="CI396" s="141"/>
      <c r="CJ396" s="141"/>
      <c r="CK396" s="141"/>
      <c r="CL396" s="141"/>
      <c r="CM396" s="141"/>
      <c r="CN396" s="141"/>
      <c r="CO396" s="141"/>
      <c r="CP396" s="141"/>
      <c r="CQ396" s="141"/>
      <c r="CR396" s="141"/>
      <c r="CS396" s="141"/>
      <c r="CT396" s="141"/>
      <c r="CU396" s="141"/>
      <c r="CV396" s="141"/>
      <c r="CW396" s="141"/>
      <c r="CX396" s="141"/>
      <c r="CY396" s="141"/>
      <c r="CZ396" s="141"/>
      <c r="DA396" s="141"/>
      <c r="DB396" s="141"/>
      <c r="DC396" s="141"/>
      <c r="DD396" s="141"/>
      <c r="DE396" s="141"/>
      <c r="DF396" s="141"/>
      <c r="DG396" s="141"/>
      <c r="DH396" s="141"/>
      <c r="DI396" s="141"/>
      <c r="DJ396" s="141"/>
      <c r="DK396" s="141"/>
      <c r="DL396" s="141"/>
      <c r="DM396" s="141"/>
      <c r="DN396" s="141"/>
      <c r="DO396" s="141"/>
      <c r="DP396" s="141"/>
      <c r="DQ396" s="141"/>
      <c r="DR396" s="141"/>
      <c r="DS396" s="141"/>
      <c r="DT396" s="141"/>
      <c r="DU396" s="141"/>
      <c r="DV396" s="141"/>
      <c r="DW396" s="141"/>
      <c r="DX396" s="141"/>
      <c r="DY396" s="141"/>
      <c r="DZ396" s="141"/>
      <c r="EA396" s="141"/>
      <c r="EB396" s="141"/>
      <c r="EC396" s="141"/>
      <c r="ED396" s="141"/>
      <c r="EE396" s="141"/>
      <c r="EF396" s="141"/>
      <c r="EG396" s="141"/>
      <c r="EH396" s="141"/>
      <c r="EI396" s="141"/>
      <c r="EJ396" s="141"/>
      <c r="EK396" s="141"/>
      <c r="EL396" s="141"/>
      <c r="EM396" s="141"/>
      <c r="EN396" s="141"/>
      <c r="EO396" s="141"/>
      <c r="EP396" s="141"/>
      <c r="EQ396" s="141"/>
      <c r="ER396" s="141"/>
      <c r="ES396" s="141"/>
      <c r="ET396" s="141"/>
      <c r="EU396" s="141"/>
      <c r="EV396" s="141"/>
      <c r="EW396" s="141"/>
      <c r="EX396" s="141"/>
      <c r="EY396" s="141"/>
      <c r="EZ396" s="141"/>
      <c r="FA396" s="141"/>
      <c r="FB396" s="141"/>
      <c r="FC396" s="141"/>
      <c r="FD396" s="141"/>
      <c r="FE396" s="141"/>
      <c r="FF396" s="141"/>
      <c r="FG396" s="141"/>
      <c r="FH396" s="141"/>
      <c r="FI396" s="141"/>
      <c r="FJ396" s="141"/>
      <c r="FK396" s="141"/>
      <c r="FL396" s="141"/>
      <c r="FM396" s="141"/>
      <c r="FN396" s="141"/>
      <c r="FO396" s="141"/>
      <c r="FP396" s="141"/>
      <c r="FQ396" s="141"/>
      <c r="FR396" s="141"/>
      <c r="FS396" s="141"/>
      <c r="FT396" s="141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1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H396" s="141"/>
      <c r="HI396" s="141"/>
      <c r="HJ396" s="141"/>
      <c r="HK396" s="141"/>
      <c r="HL396" s="141"/>
      <c r="HM396" s="141"/>
      <c r="HN396" s="141"/>
      <c r="HO396" s="141"/>
      <c r="HP396" s="141"/>
      <c r="HQ396" s="141"/>
      <c r="HR396" s="141"/>
      <c r="HS396" s="141"/>
      <c r="HT396" s="141"/>
      <c r="HU396" s="141"/>
      <c r="HV396" s="141"/>
      <c r="HW396" s="141"/>
      <c r="HX396" s="141"/>
      <c r="HY396" s="141"/>
      <c r="HZ396" s="141"/>
      <c r="IA396" s="141"/>
      <c r="IB396" s="141"/>
      <c r="IC396" s="141"/>
      <c r="ID396" s="141"/>
      <c r="IE396" s="141"/>
      <c r="IF396" s="141"/>
      <c r="IG396" s="141"/>
      <c r="IH396" s="141"/>
      <c r="II396" s="141"/>
      <c r="IJ396" s="141"/>
      <c r="IK396" s="141"/>
      <c r="IL396" s="141"/>
      <c r="IM396" s="141"/>
      <c r="IN396" s="141"/>
      <c r="IO396" s="141"/>
      <c r="IP396" s="141"/>
      <c r="IQ396" s="141"/>
      <c r="IR396" s="141"/>
      <c r="IS396" s="141"/>
      <c r="IT396" s="141"/>
      <c r="IU396" s="141"/>
      <c r="IV396" s="141"/>
      <c r="IW396" s="141"/>
    </row>
    <row r="397" customFormat="false" ht="12.75" hidden="false" customHeight="false" outlineLevel="0" collapsed="false">
      <c r="A397" s="141"/>
      <c r="B397" s="155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1"/>
      <c r="BY397" s="141"/>
      <c r="BZ397" s="141"/>
      <c r="CA397" s="141"/>
      <c r="CB397" s="141"/>
      <c r="CC397" s="141"/>
      <c r="CD397" s="141"/>
      <c r="CE397" s="141"/>
      <c r="CF397" s="141"/>
      <c r="CG397" s="141"/>
      <c r="CH397" s="141"/>
      <c r="CI397" s="141"/>
      <c r="CJ397" s="141"/>
      <c r="CK397" s="141"/>
      <c r="CL397" s="141"/>
      <c r="CM397" s="141"/>
      <c r="CN397" s="141"/>
      <c r="CO397" s="141"/>
      <c r="CP397" s="141"/>
      <c r="CQ397" s="141"/>
      <c r="CR397" s="141"/>
      <c r="CS397" s="141"/>
      <c r="CT397" s="141"/>
      <c r="CU397" s="141"/>
      <c r="CV397" s="141"/>
      <c r="CW397" s="141"/>
      <c r="CX397" s="141"/>
      <c r="CY397" s="141"/>
      <c r="CZ397" s="141"/>
      <c r="DA397" s="141"/>
      <c r="DB397" s="141"/>
      <c r="DC397" s="141"/>
      <c r="DD397" s="141"/>
      <c r="DE397" s="141"/>
      <c r="DF397" s="141"/>
      <c r="DG397" s="141"/>
      <c r="DH397" s="141"/>
      <c r="DI397" s="141"/>
      <c r="DJ397" s="141"/>
      <c r="DK397" s="141"/>
      <c r="DL397" s="141"/>
      <c r="DM397" s="141"/>
      <c r="DN397" s="141"/>
      <c r="DO397" s="141"/>
      <c r="DP397" s="141"/>
      <c r="DQ397" s="141"/>
      <c r="DR397" s="141"/>
      <c r="DS397" s="141"/>
      <c r="DT397" s="141"/>
      <c r="DU397" s="141"/>
      <c r="DV397" s="141"/>
      <c r="DW397" s="141"/>
      <c r="DX397" s="141"/>
      <c r="DY397" s="141"/>
      <c r="DZ397" s="141"/>
      <c r="EA397" s="141"/>
      <c r="EB397" s="141"/>
      <c r="EC397" s="141"/>
      <c r="ED397" s="141"/>
      <c r="EE397" s="141"/>
      <c r="EF397" s="141"/>
      <c r="EG397" s="141"/>
      <c r="EH397" s="141"/>
      <c r="EI397" s="141"/>
      <c r="EJ397" s="141"/>
      <c r="EK397" s="141"/>
      <c r="EL397" s="141"/>
      <c r="EM397" s="141"/>
      <c r="EN397" s="141"/>
      <c r="EO397" s="141"/>
      <c r="EP397" s="141"/>
      <c r="EQ397" s="141"/>
      <c r="ER397" s="141"/>
      <c r="ES397" s="141"/>
      <c r="ET397" s="141"/>
      <c r="EU397" s="141"/>
      <c r="EV397" s="141"/>
      <c r="EW397" s="141"/>
      <c r="EX397" s="141"/>
      <c r="EY397" s="141"/>
      <c r="EZ397" s="141"/>
      <c r="FA397" s="141"/>
      <c r="FB397" s="141"/>
      <c r="FC397" s="141"/>
      <c r="FD397" s="141"/>
      <c r="FE397" s="141"/>
      <c r="FF397" s="141"/>
      <c r="FG397" s="141"/>
      <c r="FH397" s="141"/>
      <c r="FI397" s="141"/>
      <c r="FJ397" s="141"/>
      <c r="FK397" s="141"/>
      <c r="FL397" s="141"/>
      <c r="FM397" s="141"/>
      <c r="FN397" s="141"/>
      <c r="FO397" s="141"/>
      <c r="FP397" s="141"/>
      <c r="FQ397" s="141"/>
      <c r="FR397" s="141"/>
      <c r="FS397" s="141"/>
      <c r="FT397" s="141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1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H397" s="141"/>
      <c r="HI397" s="141"/>
      <c r="HJ397" s="141"/>
      <c r="HK397" s="141"/>
      <c r="HL397" s="141"/>
      <c r="HM397" s="141"/>
      <c r="HN397" s="141"/>
      <c r="HO397" s="141"/>
      <c r="HP397" s="141"/>
      <c r="HQ397" s="141"/>
      <c r="HR397" s="141"/>
      <c r="HS397" s="141"/>
      <c r="HT397" s="141"/>
      <c r="HU397" s="141"/>
      <c r="HV397" s="141"/>
      <c r="HW397" s="141"/>
      <c r="HX397" s="141"/>
      <c r="HY397" s="141"/>
      <c r="HZ397" s="141"/>
      <c r="IA397" s="141"/>
      <c r="IB397" s="141"/>
      <c r="IC397" s="141"/>
      <c r="ID397" s="141"/>
      <c r="IE397" s="141"/>
      <c r="IF397" s="141"/>
      <c r="IG397" s="141"/>
      <c r="IH397" s="141"/>
      <c r="II397" s="141"/>
      <c r="IJ397" s="141"/>
      <c r="IK397" s="141"/>
      <c r="IL397" s="141"/>
      <c r="IM397" s="141"/>
      <c r="IN397" s="141"/>
      <c r="IO397" s="141"/>
      <c r="IP397" s="141"/>
      <c r="IQ397" s="141"/>
      <c r="IR397" s="141"/>
      <c r="IS397" s="141"/>
      <c r="IT397" s="141"/>
      <c r="IU397" s="141"/>
      <c r="IV397" s="141"/>
      <c r="IW397" s="141"/>
    </row>
    <row r="398" customFormat="false" ht="12.75" hidden="false" customHeight="false" outlineLevel="0" collapsed="false">
      <c r="A398" s="141"/>
      <c r="B398" s="155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1"/>
      <c r="BY398" s="141"/>
      <c r="BZ398" s="141"/>
      <c r="CA398" s="141"/>
      <c r="CB398" s="141"/>
      <c r="CC398" s="141"/>
      <c r="CD398" s="141"/>
      <c r="CE398" s="141"/>
      <c r="CF398" s="141"/>
      <c r="CG398" s="141"/>
      <c r="CH398" s="141"/>
      <c r="CI398" s="141"/>
      <c r="CJ398" s="141"/>
      <c r="CK398" s="141"/>
      <c r="CL398" s="141"/>
      <c r="CM398" s="141"/>
      <c r="CN398" s="141"/>
      <c r="CO398" s="141"/>
      <c r="CP398" s="141"/>
      <c r="CQ398" s="141"/>
      <c r="CR398" s="141"/>
      <c r="CS398" s="141"/>
      <c r="CT398" s="141"/>
      <c r="CU398" s="141"/>
      <c r="CV398" s="141"/>
      <c r="CW398" s="141"/>
      <c r="CX398" s="141"/>
      <c r="CY398" s="141"/>
      <c r="CZ398" s="141"/>
      <c r="DA398" s="141"/>
      <c r="DB398" s="141"/>
      <c r="DC398" s="141"/>
      <c r="DD398" s="141"/>
      <c r="DE398" s="141"/>
      <c r="DF398" s="141"/>
      <c r="DG398" s="141"/>
      <c r="DH398" s="141"/>
      <c r="DI398" s="141"/>
      <c r="DJ398" s="141"/>
      <c r="DK398" s="141"/>
      <c r="DL398" s="141"/>
      <c r="DM398" s="141"/>
      <c r="DN398" s="141"/>
      <c r="DO398" s="141"/>
      <c r="DP398" s="141"/>
      <c r="DQ398" s="141"/>
      <c r="DR398" s="141"/>
      <c r="DS398" s="141"/>
      <c r="DT398" s="141"/>
      <c r="DU398" s="141"/>
      <c r="DV398" s="141"/>
      <c r="DW398" s="141"/>
      <c r="DX398" s="141"/>
      <c r="DY398" s="141"/>
      <c r="DZ398" s="141"/>
      <c r="EA398" s="141"/>
      <c r="EB398" s="141"/>
      <c r="EC398" s="141"/>
      <c r="ED398" s="141"/>
      <c r="EE398" s="141"/>
      <c r="EF398" s="141"/>
      <c r="EG398" s="141"/>
      <c r="EH398" s="141"/>
      <c r="EI398" s="141"/>
      <c r="EJ398" s="141"/>
      <c r="EK398" s="141"/>
      <c r="EL398" s="141"/>
      <c r="EM398" s="141"/>
      <c r="EN398" s="141"/>
      <c r="EO398" s="141"/>
      <c r="EP398" s="141"/>
      <c r="EQ398" s="141"/>
      <c r="ER398" s="141"/>
      <c r="ES398" s="141"/>
      <c r="ET398" s="141"/>
      <c r="EU398" s="141"/>
      <c r="EV398" s="141"/>
      <c r="EW398" s="141"/>
      <c r="EX398" s="141"/>
      <c r="EY398" s="141"/>
      <c r="EZ398" s="141"/>
      <c r="FA398" s="141"/>
      <c r="FB398" s="141"/>
      <c r="FC398" s="141"/>
      <c r="FD398" s="141"/>
      <c r="FE398" s="141"/>
      <c r="FF398" s="141"/>
      <c r="FG398" s="141"/>
      <c r="FH398" s="141"/>
      <c r="FI398" s="141"/>
      <c r="FJ398" s="141"/>
      <c r="FK398" s="141"/>
      <c r="FL398" s="141"/>
      <c r="FM398" s="141"/>
      <c r="FN398" s="141"/>
      <c r="FO398" s="141"/>
      <c r="FP398" s="141"/>
      <c r="FQ398" s="141"/>
      <c r="FR398" s="141"/>
      <c r="FS398" s="141"/>
      <c r="FT398" s="141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1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H398" s="141"/>
      <c r="HI398" s="141"/>
      <c r="HJ398" s="141"/>
      <c r="HK398" s="141"/>
      <c r="HL398" s="141"/>
      <c r="HM398" s="141"/>
      <c r="HN398" s="141"/>
      <c r="HO398" s="141"/>
      <c r="HP398" s="141"/>
      <c r="HQ398" s="141"/>
      <c r="HR398" s="141"/>
      <c r="HS398" s="141"/>
      <c r="HT398" s="141"/>
      <c r="HU398" s="141"/>
      <c r="HV398" s="141"/>
      <c r="HW398" s="141"/>
      <c r="HX398" s="141"/>
      <c r="HY398" s="141"/>
      <c r="HZ398" s="141"/>
      <c r="IA398" s="141"/>
      <c r="IB398" s="141"/>
      <c r="IC398" s="141"/>
      <c r="ID398" s="141"/>
      <c r="IE398" s="141"/>
      <c r="IF398" s="141"/>
      <c r="IG398" s="141"/>
      <c r="IH398" s="141"/>
      <c r="II398" s="141"/>
      <c r="IJ398" s="141"/>
      <c r="IK398" s="141"/>
      <c r="IL398" s="141"/>
      <c r="IM398" s="141"/>
      <c r="IN398" s="141"/>
      <c r="IO398" s="141"/>
      <c r="IP398" s="141"/>
      <c r="IQ398" s="141"/>
      <c r="IR398" s="141"/>
      <c r="IS398" s="141"/>
      <c r="IT398" s="141"/>
      <c r="IU398" s="141"/>
      <c r="IV398" s="141"/>
      <c r="IW398" s="141"/>
    </row>
    <row r="399" customFormat="false" ht="12.75" hidden="false" customHeight="false" outlineLevel="0" collapsed="false">
      <c r="A399" s="141"/>
      <c r="B399" s="155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1"/>
      <c r="BY399" s="141"/>
      <c r="BZ399" s="141"/>
      <c r="CA399" s="141"/>
      <c r="CB399" s="141"/>
      <c r="CC399" s="141"/>
      <c r="CD399" s="141"/>
      <c r="CE399" s="141"/>
      <c r="CF399" s="141"/>
      <c r="CG399" s="141"/>
      <c r="CH399" s="141"/>
      <c r="CI399" s="141"/>
      <c r="CJ399" s="141"/>
      <c r="CK399" s="141"/>
      <c r="CL399" s="141"/>
      <c r="CM399" s="141"/>
      <c r="CN399" s="141"/>
      <c r="CO399" s="141"/>
      <c r="CP399" s="141"/>
      <c r="CQ399" s="141"/>
      <c r="CR399" s="141"/>
      <c r="CS399" s="141"/>
      <c r="CT399" s="141"/>
      <c r="CU399" s="141"/>
      <c r="CV399" s="141"/>
      <c r="CW399" s="141"/>
      <c r="CX399" s="141"/>
      <c r="CY399" s="141"/>
      <c r="CZ399" s="141"/>
      <c r="DA399" s="141"/>
      <c r="DB399" s="141"/>
      <c r="DC399" s="141"/>
      <c r="DD399" s="141"/>
      <c r="DE399" s="141"/>
      <c r="DF399" s="141"/>
      <c r="DG399" s="141"/>
      <c r="DH399" s="141"/>
      <c r="DI399" s="141"/>
      <c r="DJ399" s="141"/>
      <c r="DK399" s="141"/>
      <c r="DL399" s="141"/>
      <c r="DM399" s="141"/>
      <c r="DN399" s="141"/>
      <c r="DO399" s="141"/>
      <c r="DP399" s="141"/>
      <c r="DQ399" s="141"/>
      <c r="DR399" s="141"/>
      <c r="DS399" s="141"/>
      <c r="DT399" s="141"/>
      <c r="DU399" s="141"/>
      <c r="DV399" s="141"/>
      <c r="DW399" s="141"/>
      <c r="DX399" s="141"/>
      <c r="DY399" s="141"/>
      <c r="DZ399" s="141"/>
      <c r="EA399" s="141"/>
      <c r="EB399" s="141"/>
      <c r="EC399" s="141"/>
      <c r="ED399" s="141"/>
      <c r="EE399" s="141"/>
      <c r="EF399" s="141"/>
      <c r="EG399" s="141"/>
      <c r="EH399" s="141"/>
      <c r="EI399" s="141"/>
      <c r="EJ399" s="141"/>
      <c r="EK399" s="141"/>
      <c r="EL399" s="141"/>
      <c r="EM399" s="141"/>
      <c r="EN399" s="141"/>
      <c r="EO399" s="141"/>
      <c r="EP399" s="141"/>
      <c r="EQ399" s="141"/>
      <c r="ER399" s="141"/>
      <c r="ES399" s="141"/>
      <c r="ET399" s="141"/>
      <c r="EU399" s="141"/>
      <c r="EV399" s="141"/>
      <c r="EW399" s="141"/>
      <c r="EX399" s="141"/>
      <c r="EY399" s="141"/>
      <c r="EZ399" s="141"/>
      <c r="FA399" s="141"/>
      <c r="FB399" s="141"/>
      <c r="FC399" s="141"/>
      <c r="FD399" s="141"/>
      <c r="FE399" s="141"/>
      <c r="FF399" s="141"/>
      <c r="FG399" s="141"/>
      <c r="FH399" s="141"/>
      <c r="FI399" s="141"/>
      <c r="FJ399" s="141"/>
      <c r="FK399" s="141"/>
      <c r="FL399" s="141"/>
      <c r="FM399" s="141"/>
      <c r="FN399" s="141"/>
      <c r="FO399" s="141"/>
      <c r="FP399" s="141"/>
      <c r="FQ399" s="141"/>
      <c r="FR399" s="141"/>
      <c r="FS399" s="141"/>
      <c r="FT399" s="141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1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H399" s="141"/>
      <c r="HI399" s="141"/>
      <c r="HJ399" s="141"/>
      <c r="HK399" s="141"/>
      <c r="HL399" s="141"/>
      <c r="HM399" s="141"/>
      <c r="HN399" s="141"/>
      <c r="HO399" s="141"/>
      <c r="HP399" s="141"/>
      <c r="HQ399" s="141"/>
      <c r="HR399" s="141"/>
      <c r="HS399" s="141"/>
      <c r="HT399" s="141"/>
      <c r="HU399" s="141"/>
      <c r="HV399" s="141"/>
      <c r="HW399" s="141"/>
      <c r="HX399" s="141"/>
      <c r="HY399" s="141"/>
      <c r="HZ399" s="141"/>
      <c r="IA399" s="141"/>
      <c r="IB399" s="141"/>
      <c r="IC399" s="141"/>
      <c r="ID399" s="141"/>
      <c r="IE399" s="141"/>
      <c r="IF399" s="141"/>
      <c r="IG399" s="141"/>
      <c r="IH399" s="141"/>
      <c r="II399" s="141"/>
      <c r="IJ399" s="141"/>
      <c r="IK399" s="141"/>
      <c r="IL399" s="141"/>
      <c r="IM399" s="141"/>
      <c r="IN399" s="141"/>
      <c r="IO399" s="141"/>
      <c r="IP399" s="141"/>
      <c r="IQ399" s="141"/>
      <c r="IR399" s="141"/>
      <c r="IS399" s="141"/>
      <c r="IT399" s="141"/>
      <c r="IU399" s="141"/>
      <c r="IV399" s="141"/>
      <c r="IW399" s="141"/>
    </row>
    <row r="400" customFormat="false" ht="12.75" hidden="false" customHeight="false" outlineLevel="0" collapsed="false">
      <c r="A400" s="141"/>
      <c r="B400" s="155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1"/>
      <c r="BY400" s="141"/>
      <c r="BZ400" s="141"/>
      <c r="CA400" s="141"/>
      <c r="CB400" s="141"/>
      <c r="CC400" s="141"/>
      <c r="CD400" s="141"/>
      <c r="CE400" s="141"/>
      <c r="CF400" s="141"/>
      <c r="CG400" s="141"/>
      <c r="CH400" s="141"/>
      <c r="CI400" s="141"/>
      <c r="CJ400" s="141"/>
      <c r="CK400" s="141"/>
      <c r="CL400" s="141"/>
      <c r="CM400" s="141"/>
      <c r="CN400" s="141"/>
      <c r="CO400" s="141"/>
      <c r="CP400" s="141"/>
      <c r="CQ400" s="141"/>
      <c r="CR400" s="141"/>
      <c r="CS400" s="141"/>
      <c r="CT400" s="141"/>
      <c r="CU400" s="141"/>
      <c r="CV400" s="141"/>
      <c r="CW400" s="141"/>
      <c r="CX400" s="141"/>
      <c r="CY400" s="141"/>
      <c r="CZ400" s="141"/>
      <c r="DA400" s="141"/>
      <c r="DB400" s="141"/>
      <c r="DC400" s="141"/>
      <c r="DD400" s="141"/>
      <c r="DE400" s="141"/>
      <c r="DF400" s="141"/>
      <c r="DG400" s="141"/>
      <c r="DH400" s="141"/>
      <c r="DI400" s="141"/>
      <c r="DJ400" s="141"/>
      <c r="DK400" s="141"/>
      <c r="DL400" s="141"/>
      <c r="DM400" s="141"/>
      <c r="DN400" s="141"/>
      <c r="DO400" s="141"/>
      <c r="DP400" s="141"/>
      <c r="DQ400" s="141"/>
      <c r="DR400" s="141"/>
      <c r="DS400" s="141"/>
      <c r="DT400" s="141"/>
      <c r="DU400" s="141"/>
      <c r="DV400" s="141"/>
      <c r="DW400" s="141"/>
      <c r="DX400" s="141"/>
      <c r="DY400" s="141"/>
      <c r="DZ400" s="141"/>
      <c r="EA400" s="141"/>
      <c r="EB400" s="141"/>
      <c r="EC400" s="141"/>
      <c r="ED400" s="141"/>
      <c r="EE400" s="141"/>
      <c r="EF400" s="141"/>
      <c r="EG400" s="141"/>
      <c r="EH400" s="141"/>
      <c r="EI400" s="141"/>
      <c r="EJ400" s="141"/>
      <c r="EK400" s="141"/>
      <c r="EL400" s="141"/>
      <c r="EM400" s="141"/>
      <c r="EN400" s="141"/>
      <c r="EO400" s="141"/>
      <c r="EP400" s="141"/>
      <c r="EQ400" s="141"/>
      <c r="ER400" s="141"/>
      <c r="ES400" s="141"/>
      <c r="ET400" s="141"/>
      <c r="EU400" s="141"/>
      <c r="EV400" s="141"/>
      <c r="EW400" s="141"/>
      <c r="EX400" s="141"/>
      <c r="EY400" s="141"/>
      <c r="EZ400" s="141"/>
      <c r="FA400" s="141"/>
      <c r="FB400" s="141"/>
      <c r="FC400" s="141"/>
      <c r="FD400" s="141"/>
      <c r="FE400" s="141"/>
      <c r="FF400" s="141"/>
      <c r="FG400" s="141"/>
      <c r="FH400" s="141"/>
      <c r="FI400" s="141"/>
      <c r="FJ400" s="141"/>
      <c r="FK400" s="141"/>
      <c r="FL400" s="141"/>
      <c r="FM400" s="141"/>
      <c r="FN400" s="141"/>
      <c r="FO400" s="141"/>
      <c r="FP400" s="141"/>
      <c r="FQ400" s="141"/>
      <c r="FR400" s="141"/>
      <c r="FS400" s="141"/>
      <c r="FT400" s="141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1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H400" s="141"/>
      <c r="HI400" s="141"/>
      <c r="HJ400" s="141"/>
      <c r="HK400" s="141"/>
      <c r="HL400" s="141"/>
      <c r="HM400" s="141"/>
      <c r="HN400" s="141"/>
      <c r="HO400" s="141"/>
      <c r="HP400" s="141"/>
      <c r="HQ400" s="141"/>
      <c r="HR400" s="141"/>
      <c r="HS400" s="141"/>
      <c r="HT400" s="141"/>
      <c r="HU400" s="141"/>
      <c r="HV400" s="141"/>
      <c r="HW400" s="141"/>
      <c r="HX400" s="141"/>
      <c r="HY400" s="141"/>
      <c r="HZ400" s="141"/>
      <c r="IA400" s="141"/>
      <c r="IB400" s="141"/>
      <c r="IC400" s="141"/>
      <c r="ID400" s="141"/>
      <c r="IE400" s="141"/>
      <c r="IF400" s="141"/>
      <c r="IG400" s="141"/>
      <c r="IH400" s="141"/>
      <c r="II400" s="141"/>
      <c r="IJ400" s="141"/>
      <c r="IK400" s="141"/>
      <c r="IL400" s="141"/>
      <c r="IM400" s="141"/>
      <c r="IN400" s="141"/>
      <c r="IO400" s="141"/>
      <c r="IP400" s="141"/>
      <c r="IQ400" s="141"/>
      <c r="IR400" s="141"/>
      <c r="IS400" s="141"/>
      <c r="IT400" s="141"/>
      <c r="IU400" s="141"/>
      <c r="IV400" s="141"/>
      <c r="IW400" s="141"/>
    </row>
    <row r="401" customFormat="false" ht="12.75" hidden="false" customHeight="false" outlineLevel="0" collapsed="false">
      <c r="A401" s="141"/>
      <c r="B401" s="155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1"/>
      <c r="BY401" s="141"/>
      <c r="BZ401" s="141"/>
      <c r="CA401" s="141"/>
      <c r="CB401" s="141"/>
      <c r="CC401" s="141"/>
      <c r="CD401" s="141"/>
      <c r="CE401" s="141"/>
      <c r="CF401" s="141"/>
      <c r="CG401" s="141"/>
      <c r="CH401" s="141"/>
      <c r="CI401" s="141"/>
      <c r="CJ401" s="141"/>
      <c r="CK401" s="141"/>
      <c r="CL401" s="141"/>
      <c r="CM401" s="141"/>
      <c r="CN401" s="141"/>
      <c r="CO401" s="141"/>
      <c r="CP401" s="141"/>
      <c r="CQ401" s="141"/>
      <c r="CR401" s="141"/>
      <c r="CS401" s="141"/>
      <c r="CT401" s="141"/>
      <c r="CU401" s="141"/>
      <c r="CV401" s="141"/>
      <c r="CW401" s="141"/>
      <c r="CX401" s="141"/>
      <c r="CY401" s="141"/>
      <c r="CZ401" s="141"/>
      <c r="DA401" s="141"/>
      <c r="DB401" s="141"/>
      <c r="DC401" s="141"/>
      <c r="DD401" s="141"/>
      <c r="DE401" s="141"/>
      <c r="DF401" s="141"/>
      <c r="DG401" s="141"/>
      <c r="DH401" s="141"/>
      <c r="DI401" s="141"/>
      <c r="DJ401" s="141"/>
      <c r="DK401" s="141"/>
      <c r="DL401" s="141"/>
      <c r="DM401" s="141"/>
      <c r="DN401" s="141"/>
      <c r="DO401" s="141"/>
      <c r="DP401" s="141"/>
      <c r="DQ401" s="141"/>
      <c r="DR401" s="141"/>
      <c r="DS401" s="141"/>
      <c r="DT401" s="141"/>
      <c r="DU401" s="141"/>
      <c r="DV401" s="141"/>
      <c r="DW401" s="141"/>
      <c r="DX401" s="141"/>
      <c r="DY401" s="141"/>
      <c r="DZ401" s="141"/>
      <c r="EA401" s="141"/>
      <c r="EB401" s="141"/>
      <c r="EC401" s="141"/>
      <c r="ED401" s="141"/>
      <c r="EE401" s="141"/>
      <c r="EF401" s="141"/>
      <c r="EG401" s="141"/>
      <c r="EH401" s="141"/>
      <c r="EI401" s="141"/>
      <c r="EJ401" s="141"/>
      <c r="EK401" s="141"/>
      <c r="EL401" s="141"/>
      <c r="EM401" s="141"/>
      <c r="EN401" s="141"/>
      <c r="EO401" s="141"/>
      <c r="EP401" s="141"/>
      <c r="EQ401" s="141"/>
      <c r="ER401" s="141"/>
      <c r="ES401" s="141"/>
      <c r="ET401" s="141"/>
      <c r="EU401" s="141"/>
      <c r="EV401" s="141"/>
      <c r="EW401" s="141"/>
      <c r="EX401" s="141"/>
      <c r="EY401" s="141"/>
      <c r="EZ401" s="141"/>
      <c r="FA401" s="141"/>
      <c r="FB401" s="141"/>
      <c r="FC401" s="141"/>
      <c r="FD401" s="141"/>
      <c r="FE401" s="141"/>
      <c r="FF401" s="141"/>
      <c r="FG401" s="141"/>
      <c r="FH401" s="141"/>
      <c r="FI401" s="141"/>
      <c r="FJ401" s="141"/>
      <c r="FK401" s="141"/>
      <c r="FL401" s="141"/>
      <c r="FM401" s="141"/>
      <c r="FN401" s="141"/>
      <c r="FO401" s="141"/>
      <c r="FP401" s="141"/>
      <c r="FQ401" s="141"/>
      <c r="FR401" s="141"/>
      <c r="FS401" s="141"/>
      <c r="FT401" s="141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1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H401" s="141"/>
      <c r="HI401" s="141"/>
      <c r="HJ401" s="141"/>
      <c r="HK401" s="141"/>
      <c r="HL401" s="141"/>
      <c r="HM401" s="141"/>
      <c r="HN401" s="141"/>
      <c r="HO401" s="141"/>
      <c r="HP401" s="141"/>
      <c r="HQ401" s="141"/>
      <c r="HR401" s="141"/>
      <c r="HS401" s="141"/>
      <c r="HT401" s="141"/>
      <c r="HU401" s="141"/>
      <c r="HV401" s="141"/>
      <c r="HW401" s="141"/>
      <c r="HX401" s="141"/>
      <c r="HY401" s="141"/>
      <c r="HZ401" s="141"/>
      <c r="IA401" s="141"/>
      <c r="IB401" s="141"/>
      <c r="IC401" s="141"/>
      <c r="ID401" s="141"/>
      <c r="IE401" s="141"/>
      <c r="IF401" s="141"/>
      <c r="IG401" s="141"/>
      <c r="IH401" s="141"/>
      <c r="II401" s="141"/>
      <c r="IJ401" s="141"/>
      <c r="IK401" s="141"/>
      <c r="IL401" s="141"/>
      <c r="IM401" s="141"/>
      <c r="IN401" s="141"/>
      <c r="IO401" s="141"/>
      <c r="IP401" s="141"/>
      <c r="IQ401" s="141"/>
      <c r="IR401" s="141"/>
      <c r="IS401" s="141"/>
      <c r="IT401" s="141"/>
      <c r="IU401" s="141"/>
      <c r="IV401" s="141"/>
      <c r="IW401" s="141"/>
    </row>
    <row r="402" customFormat="false" ht="12.75" hidden="false" customHeight="false" outlineLevel="0" collapsed="false">
      <c r="A402" s="141"/>
      <c r="B402" s="155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1"/>
      <c r="BY402" s="141"/>
      <c r="BZ402" s="141"/>
      <c r="CA402" s="141"/>
      <c r="CB402" s="141"/>
      <c r="CC402" s="141"/>
      <c r="CD402" s="141"/>
      <c r="CE402" s="141"/>
      <c r="CF402" s="141"/>
      <c r="CG402" s="141"/>
      <c r="CH402" s="141"/>
      <c r="CI402" s="141"/>
      <c r="CJ402" s="141"/>
      <c r="CK402" s="141"/>
      <c r="CL402" s="141"/>
      <c r="CM402" s="141"/>
      <c r="CN402" s="141"/>
      <c r="CO402" s="141"/>
      <c r="CP402" s="141"/>
      <c r="CQ402" s="141"/>
      <c r="CR402" s="141"/>
      <c r="CS402" s="141"/>
      <c r="CT402" s="141"/>
      <c r="CU402" s="141"/>
      <c r="CV402" s="141"/>
      <c r="CW402" s="141"/>
      <c r="CX402" s="141"/>
      <c r="CY402" s="141"/>
      <c r="CZ402" s="141"/>
      <c r="DA402" s="141"/>
      <c r="DB402" s="141"/>
      <c r="DC402" s="141"/>
      <c r="DD402" s="141"/>
      <c r="DE402" s="141"/>
      <c r="DF402" s="141"/>
      <c r="DG402" s="141"/>
      <c r="DH402" s="141"/>
      <c r="DI402" s="141"/>
      <c r="DJ402" s="141"/>
      <c r="DK402" s="141"/>
      <c r="DL402" s="141"/>
      <c r="DM402" s="141"/>
      <c r="DN402" s="141"/>
      <c r="DO402" s="141"/>
      <c r="DP402" s="141"/>
      <c r="DQ402" s="141"/>
      <c r="DR402" s="141"/>
      <c r="DS402" s="141"/>
      <c r="DT402" s="141"/>
      <c r="DU402" s="141"/>
      <c r="DV402" s="141"/>
      <c r="DW402" s="141"/>
      <c r="DX402" s="141"/>
      <c r="DY402" s="141"/>
      <c r="DZ402" s="141"/>
      <c r="EA402" s="141"/>
      <c r="EB402" s="141"/>
      <c r="EC402" s="141"/>
      <c r="ED402" s="141"/>
      <c r="EE402" s="141"/>
      <c r="EF402" s="141"/>
      <c r="EG402" s="141"/>
      <c r="EH402" s="141"/>
      <c r="EI402" s="141"/>
      <c r="EJ402" s="141"/>
      <c r="EK402" s="141"/>
      <c r="EL402" s="141"/>
      <c r="EM402" s="141"/>
      <c r="EN402" s="141"/>
      <c r="EO402" s="141"/>
      <c r="EP402" s="141"/>
      <c r="EQ402" s="141"/>
      <c r="ER402" s="141"/>
      <c r="ES402" s="141"/>
      <c r="ET402" s="141"/>
      <c r="EU402" s="141"/>
      <c r="EV402" s="141"/>
      <c r="EW402" s="141"/>
      <c r="EX402" s="141"/>
      <c r="EY402" s="141"/>
      <c r="EZ402" s="141"/>
      <c r="FA402" s="141"/>
      <c r="FB402" s="141"/>
      <c r="FC402" s="141"/>
      <c r="FD402" s="141"/>
      <c r="FE402" s="141"/>
      <c r="FF402" s="141"/>
      <c r="FG402" s="141"/>
      <c r="FH402" s="141"/>
      <c r="FI402" s="141"/>
      <c r="FJ402" s="141"/>
      <c r="FK402" s="141"/>
      <c r="FL402" s="141"/>
      <c r="FM402" s="141"/>
      <c r="FN402" s="141"/>
      <c r="FO402" s="141"/>
      <c r="FP402" s="141"/>
      <c r="FQ402" s="141"/>
      <c r="FR402" s="141"/>
      <c r="FS402" s="141"/>
      <c r="FT402" s="141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1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H402" s="141"/>
      <c r="HI402" s="141"/>
      <c r="HJ402" s="141"/>
      <c r="HK402" s="141"/>
      <c r="HL402" s="141"/>
      <c r="HM402" s="141"/>
      <c r="HN402" s="141"/>
      <c r="HO402" s="141"/>
      <c r="HP402" s="141"/>
      <c r="HQ402" s="141"/>
      <c r="HR402" s="141"/>
      <c r="HS402" s="141"/>
      <c r="HT402" s="141"/>
      <c r="HU402" s="141"/>
      <c r="HV402" s="141"/>
      <c r="HW402" s="141"/>
      <c r="HX402" s="141"/>
      <c r="HY402" s="141"/>
      <c r="HZ402" s="141"/>
      <c r="IA402" s="141"/>
      <c r="IB402" s="141"/>
      <c r="IC402" s="141"/>
      <c r="ID402" s="141"/>
      <c r="IE402" s="141"/>
      <c r="IF402" s="141"/>
      <c r="IG402" s="141"/>
      <c r="IH402" s="141"/>
      <c r="II402" s="141"/>
      <c r="IJ402" s="141"/>
      <c r="IK402" s="141"/>
      <c r="IL402" s="141"/>
      <c r="IM402" s="141"/>
      <c r="IN402" s="141"/>
      <c r="IO402" s="141"/>
      <c r="IP402" s="141"/>
      <c r="IQ402" s="141"/>
      <c r="IR402" s="141"/>
      <c r="IS402" s="141"/>
      <c r="IT402" s="141"/>
      <c r="IU402" s="141"/>
      <c r="IV402" s="141"/>
      <c r="IW402" s="141"/>
    </row>
    <row r="403" customFormat="false" ht="12.75" hidden="false" customHeight="false" outlineLevel="0" collapsed="false">
      <c r="A403" s="141"/>
      <c r="B403" s="155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1"/>
      <c r="BY403" s="141"/>
      <c r="BZ403" s="141"/>
      <c r="CA403" s="141"/>
      <c r="CB403" s="141"/>
      <c r="CC403" s="141"/>
      <c r="CD403" s="141"/>
      <c r="CE403" s="141"/>
      <c r="CF403" s="141"/>
      <c r="CG403" s="141"/>
      <c r="CH403" s="141"/>
      <c r="CI403" s="141"/>
      <c r="CJ403" s="141"/>
      <c r="CK403" s="141"/>
      <c r="CL403" s="141"/>
      <c r="CM403" s="141"/>
      <c r="CN403" s="141"/>
      <c r="CO403" s="141"/>
      <c r="CP403" s="141"/>
      <c r="CQ403" s="141"/>
      <c r="CR403" s="141"/>
      <c r="CS403" s="141"/>
      <c r="CT403" s="141"/>
      <c r="CU403" s="141"/>
      <c r="CV403" s="141"/>
      <c r="CW403" s="141"/>
      <c r="CX403" s="141"/>
      <c r="CY403" s="141"/>
      <c r="CZ403" s="141"/>
      <c r="DA403" s="141"/>
      <c r="DB403" s="141"/>
      <c r="DC403" s="141"/>
      <c r="DD403" s="141"/>
      <c r="DE403" s="141"/>
      <c r="DF403" s="141"/>
      <c r="DG403" s="141"/>
      <c r="DH403" s="141"/>
      <c r="DI403" s="141"/>
      <c r="DJ403" s="141"/>
      <c r="DK403" s="141"/>
      <c r="DL403" s="141"/>
      <c r="DM403" s="141"/>
      <c r="DN403" s="141"/>
      <c r="DO403" s="141"/>
      <c r="DP403" s="141"/>
      <c r="DQ403" s="141"/>
      <c r="DR403" s="141"/>
      <c r="DS403" s="141"/>
      <c r="DT403" s="141"/>
      <c r="DU403" s="141"/>
      <c r="DV403" s="141"/>
      <c r="DW403" s="141"/>
      <c r="DX403" s="141"/>
      <c r="DY403" s="141"/>
      <c r="DZ403" s="141"/>
      <c r="EA403" s="141"/>
      <c r="EB403" s="141"/>
      <c r="EC403" s="141"/>
      <c r="ED403" s="141"/>
      <c r="EE403" s="141"/>
      <c r="EF403" s="141"/>
      <c r="EG403" s="141"/>
      <c r="EH403" s="141"/>
      <c r="EI403" s="141"/>
      <c r="EJ403" s="141"/>
      <c r="EK403" s="141"/>
      <c r="EL403" s="141"/>
      <c r="EM403" s="141"/>
      <c r="EN403" s="141"/>
      <c r="EO403" s="141"/>
      <c r="EP403" s="141"/>
      <c r="EQ403" s="141"/>
      <c r="ER403" s="141"/>
      <c r="ES403" s="141"/>
      <c r="ET403" s="141"/>
      <c r="EU403" s="141"/>
      <c r="EV403" s="141"/>
      <c r="EW403" s="141"/>
      <c r="EX403" s="141"/>
      <c r="EY403" s="141"/>
      <c r="EZ403" s="141"/>
      <c r="FA403" s="141"/>
      <c r="FB403" s="141"/>
      <c r="FC403" s="141"/>
      <c r="FD403" s="141"/>
      <c r="FE403" s="141"/>
      <c r="FF403" s="141"/>
      <c r="FG403" s="141"/>
      <c r="FH403" s="141"/>
      <c r="FI403" s="141"/>
      <c r="FJ403" s="141"/>
      <c r="FK403" s="141"/>
      <c r="FL403" s="141"/>
      <c r="FM403" s="141"/>
      <c r="FN403" s="141"/>
      <c r="FO403" s="141"/>
      <c r="FP403" s="141"/>
      <c r="FQ403" s="141"/>
      <c r="FR403" s="141"/>
      <c r="FS403" s="141"/>
      <c r="FT403" s="141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1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H403" s="141"/>
      <c r="HI403" s="141"/>
      <c r="HJ403" s="141"/>
      <c r="HK403" s="141"/>
      <c r="HL403" s="141"/>
      <c r="HM403" s="141"/>
      <c r="HN403" s="141"/>
      <c r="HO403" s="141"/>
      <c r="HP403" s="141"/>
      <c r="HQ403" s="141"/>
      <c r="HR403" s="141"/>
      <c r="HS403" s="141"/>
      <c r="HT403" s="141"/>
      <c r="HU403" s="141"/>
      <c r="HV403" s="141"/>
      <c r="HW403" s="141"/>
      <c r="HX403" s="141"/>
      <c r="HY403" s="141"/>
      <c r="HZ403" s="141"/>
      <c r="IA403" s="141"/>
      <c r="IB403" s="141"/>
      <c r="IC403" s="141"/>
      <c r="ID403" s="141"/>
      <c r="IE403" s="141"/>
      <c r="IF403" s="141"/>
      <c r="IG403" s="141"/>
      <c r="IH403" s="141"/>
      <c r="II403" s="141"/>
      <c r="IJ403" s="141"/>
      <c r="IK403" s="141"/>
      <c r="IL403" s="141"/>
      <c r="IM403" s="141"/>
      <c r="IN403" s="141"/>
      <c r="IO403" s="141"/>
      <c r="IP403" s="141"/>
      <c r="IQ403" s="141"/>
      <c r="IR403" s="141"/>
      <c r="IS403" s="141"/>
      <c r="IT403" s="141"/>
      <c r="IU403" s="141"/>
      <c r="IV403" s="141"/>
      <c r="IW403" s="141"/>
    </row>
    <row r="404" customFormat="false" ht="12.75" hidden="false" customHeight="false" outlineLevel="0" collapsed="false">
      <c r="A404" s="141"/>
      <c r="B404" s="155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1"/>
      <c r="BY404" s="141"/>
      <c r="BZ404" s="141"/>
      <c r="CA404" s="141"/>
      <c r="CB404" s="141"/>
      <c r="CC404" s="141"/>
      <c r="CD404" s="141"/>
      <c r="CE404" s="141"/>
      <c r="CF404" s="141"/>
      <c r="CG404" s="141"/>
      <c r="CH404" s="141"/>
      <c r="CI404" s="141"/>
      <c r="CJ404" s="141"/>
      <c r="CK404" s="141"/>
      <c r="CL404" s="141"/>
      <c r="CM404" s="141"/>
      <c r="CN404" s="141"/>
      <c r="CO404" s="141"/>
      <c r="CP404" s="141"/>
      <c r="CQ404" s="141"/>
      <c r="CR404" s="141"/>
      <c r="CS404" s="141"/>
      <c r="CT404" s="141"/>
      <c r="CU404" s="141"/>
      <c r="CV404" s="141"/>
      <c r="CW404" s="141"/>
      <c r="CX404" s="141"/>
      <c r="CY404" s="141"/>
      <c r="CZ404" s="141"/>
      <c r="DA404" s="141"/>
      <c r="DB404" s="141"/>
      <c r="DC404" s="141"/>
      <c r="DD404" s="141"/>
      <c r="DE404" s="141"/>
      <c r="DF404" s="141"/>
      <c r="DG404" s="141"/>
      <c r="DH404" s="141"/>
      <c r="DI404" s="141"/>
      <c r="DJ404" s="141"/>
      <c r="DK404" s="141"/>
      <c r="DL404" s="141"/>
      <c r="DM404" s="141"/>
      <c r="DN404" s="141"/>
      <c r="DO404" s="141"/>
      <c r="DP404" s="141"/>
      <c r="DQ404" s="141"/>
      <c r="DR404" s="141"/>
      <c r="DS404" s="141"/>
      <c r="DT404" s="141"/>
      <c r="DU404" s="141"/>
      <c r="DV404" s="141"/>
      <c r="DW404" s="141"/>
      <c r="DX404" s="141"/>
      <c r="DY404" s="141"/>
      <c r="DZ404" s="141"/>
      <c r="EA404" s="141"/>
      <c r="EB404" s="141"/>
      <c r="EC404" s="141"/>
      <c r="ED404" s="141"/>
      <c r="EE404" s="141"/>
      <c r="EF404" s="141"/>
      <c r="EG404" s="141"/>
      <c r="EH404" s="141"/>
      <c r="EI404" s="141"/>
      <c r="EJ404" s="141"/>
      <c r="EK404" s="141"/>
      <c r="EL404" s="141"/>
      <c r="EM404" s="141"/>
      <c r="EN404" s="141"/>
      <c r="EO404" s="141"/>
      <c r="EP404" s="141"/>
      <c r="EQ404" s="141"/>
      <c r="ER404" s="141"/>
      <c r="ES404" s="141"/>
      <c r="ET404" s="141"/>
      <c r="EU404" s="141"/>
      <c r="EV404" s="141"/>
      <c r="EW404" s="141"/>
      <c r="EX404" s="141"/>
      <c r="EY404" s="141"/>
      <c r="EZ404" s="141"/>
      <c r="FA404" s="141"/>
      <c r="FB404" s="141"/>
      <c r="FC404" s="141"/>
      <c r="FD404" s="141"/>
      <c r="FE404" s="141"/>
      <c r="FF404" s="141"/>
      <c r="FG404" s="141"/>
      <c r="FH404" s="141"/>
      <c r="FI404" s="141"/>
      <c r="FJ404" s="141"/>
      <c r="FK404" s="141"/>
      <c r="FL404" s="141"/>
      <c r="FM404" s="141"/>
      <c r="FN404" s="141"/>
      <c r="FO404" s="141"/>
      <c r="FP404" s="141"/>
      <c r="FQ404" s="141"/>
      <c r="FR404" s="141"/>
      <c r="FS404" s="141"/>
      <c r="FT404" s="141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1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H404" s="141"/>
      <c r="HI404" s="141"/>
      <c r="HJ404" s="141"/>
      <c r="HK404" s="141"/>
      <c r="HL404" s="141"/>
      <c r="HM404" s="141"/>
      <c r="HN404" s="141"/>
      <c r="HO404" s="141"/>
      <c r="HP404" s="141"/>
      <c r="HQ404" s="141"/>
      <c r="HR404" s="141"/>
      <c r="HS404" s="141"/>
      <c r="HT404" s="141"/>
      <c r="HU404" s="141"/>
      <c r="HV404" s="141"/>
      <c r="HW404" s="141"/>
      <c r="HX404" s="141"/>
      <c r="HY404" s="141"/>
      <c r="HZ404" s="141"/>
      <c r="IA404" s="141"/>
      <c r="IB404" s="141"/>
      <c r="IC404" s="141"/>
      <c r="ID404" s="141"/>
      <c r="IE404" s="141"/>
      <c r="IF404" s="141"/>
      <c r="IG404" s="141"/>
      <c r="IH404" s="141"/>
      <c r="II404" s="141"/>
      <c r="IJ404" s="141"/>
      <c r="IK404" s="141"/>
      <c r="IL404" s="141"/>
      <c r="IM404" s="141"/>
      <c r="IN404" s="141"/>
      <c r="IO404" s="141"/>
      <c r="IP404" s="141"/>
      <c r="IQ404" s="141"/>
      <c r="IR404" s="141"/>
      <c r="IS404" s="141"/>
      <c r="IT404" s="141"/>
      <c r="IU404" s="141"/>
      <c r="IV404" s="141"/>
      <c r="IW404" s="141"/>
    </row>
    <row r="405" customFormat="false" ht="12.75" hidden="false" customHeight="false" outlineLevel="0" collapsed="false">
      <c r="A405" s="141"/>
      <c r="B405" s="155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1"/>
      <c r="BY405" s="141"/>
      <c r="BZ405" s="141"/>
      <c r="CA405" s="141"/>
      <c r="CB405" s="141"/>
      <c r="CC405" s="141"/>
      <c r="CD405" s="141"/>
      <c r="CE405" s="141"/>
      <c r="CF405" s="141"/>
      <c r="CG405" s="141"/>
      <c r="CH405" s="141"/>
      <c r="CI405" s="141"/>
      <c r="CJ405" s="141"/>
      <c r="CK405" s="141"/>
      <c r="CL405" s="141"/>
      <c r="CM405" s="141"/>
      <c r="CN405" s="141"/>
      <c r="CO405" s="141"/>
      <c r="CP405" s="141"/>
      <c r="CQ405" s="141"/>
      <c r="CR405" s="141"/>
      <c r="CS405" s="141"/>
      <c r="CT405" s="141"/>
      <c r="CU405" s="141"/>
      <c r="CV405" s="141"/>
      <c r="CW405" s="141"/>
      <c r="CX405" s="141"/>
      <c r="CY405" s="141"/>
      <c r="CZ405" s="141"/>
      <c r="DA405" s="141"/>
      <c r="DB405" s="141"/>
      <c r="DC405" s="141"/>
      <c r="DD405" s="141"/>
      <c r="DE405" s="141"/>
      <c r="DF405" s="141"/>
      <c r="DG405" s="141"/>
      <c r="DH405" s="141"/>
      <c r="DI405" s="141"/>
      <c r="DJ405" s="141"/>
      <c r="DK405" s="141"/>
      <c r="DL405" s="141"/>
      <c r="DM405" s="141"/>
      <c r="DN405" s="141"/>
      <c r="DO405" s="141"/>
      <c r="DP405" s="141"/>
      <c r="DQ405" s="141"/>
      <c r="DR405" s="141"/>
      <c r="DS405" s="141"/>
      <c r="DT405" s="141"/>
      <c r="DU405" s="141"/>
      <c r="DV405" s="141"/>
      <c r="DW405" s="141"/>
      <c r="DX405" s="141"/>
      <c r="DY405" s="141"/>
      <c r="DZ405" s="141"/>
      <c r="EA405" s="141"/>
      <c r="EB405" s="141"/>
      <c r="EC405" s="141"/>
      <c r="ED405" s="141"/>
      <c r="EE405" s="141"/>
      <c r="EF405" s="141"/>
      <c r="EG405" s="141"/>
      <c r="EH405" s="141"/>
      <c r="EI405" s="141"/>
      <c r="EJ405" s="141"/>
      <c r="EK405" s="141"/>
      <c r="EL405" s="141"/>
      <c r="EM405" s="141"/>
      <c r="EN405" s="141"/>
      <c r="EO405" s="141"/>
      <c r="EP405" s="141"/>
      <c r="EQ405" s="141"/>
      <c r="ER405" s="141"/>
      <c r="ES405" s="141"/>
      <c r="ET405" s="141"/>
      <c r="EU405" s="141"/>
      <c r="EV405" s="141"/>
      <c r="EW405" s="141"/>
      <c r="EX405" s="141"/>
      <c r="EY405" s="141"/>
      <c r="EZ405" s="141"/>
      <c r="FA405" s="141"/>
      <c r="FB405" s="141"/>
      <c r="FC405" s="141"/>
      <c r="FD405" s="141"/>
      <c r="FE405" s="141"/>
      <c r="FF405" s="141"/>
      <c r="FG405" s="141"/>
      <c r="FH405" s="141"/>
      <c r="FI405" s="141"/>
      <c r="FJ405" s="141"/>
      <c r="FK405" s="141"/>
      <c r="FL405" s="141"/>
      <c r="FM405" s="141"/>
      <c r="FN405" s="141"/>
      <c r="FO405" s="141"/>
      <c r="FP405" s="141"/>
      <c r="FQ405" s="141"/>
      <c r="FR405" s="141"/>
      <c r="FS405" s="141"/>
      <c r="FT405" s="141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1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H405" s="141"/>
      <c r="HI405" s="141"/>
      <c r="HJ405" s="141"/>
      <c r="HK405" s="141"/>
      <c r="HL405" s="141"/>
      <c r="HM405" s="141"/>
      <c r="HN405" s="141"/>
      <c r="HO405" s="141"/>
      <c r="HP405" s="141"/>
      <c r="HQ405" s="141"/>
      <c r="HR405" s="141"/>
      <c r="HS405" s="141"/>
      <c r="HT405" s="141"/>
      <c r="HU405" s="141"/>
      <c r="HV405" s="141"/>
      <c r="HW405" s="141"/>
      <c r="HX405" s="141"/>
      <c r="HY405" s="141"/>
      <c r="HZ405" s="141"/>
      <c r="IA405" s="141"/>
      <c r="IB405" s="141"/>
      <c r="IC405" s="141"/>
      <c r="ID405" s="141"/>
      <c r="IE405" s="141"/>
      <c r="IF405" s="141"/>
      <c r="IG405" s="141"/>
      <c r="IH405" s="141"/>
      <c r="II405" s="141"/>
      <c r="IJ405" s="141"/>
      <c r="IK405" s="141"/>
      <c r="IL405" s="141"/>
      <c r="IM405" s="141"/>
      <c r="IN405" s="141"/>
      <c r="IO405" s="141"/>
      <c r="IP405" s="141"/>
      <c r="IQ405" s="141"/>
      <c r="IR405" s="141"/>
      <c r="IS405" s="141"/>
      <c r="IT405" s="141"/>
      <c r="IU405" s="141"/>
      <c r="IV405" s="141"/>
      <c r="IW405" s="141"/>
    </row>
    <row r="406" customFormat="false" ht="12.75" hidden="false" customHeight="false" outlineLevel="0" collapsed="false">
      <c r="A406" s="141"/>
      <c r="B406" s="155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1"/>
      <c r="BY406" s="141"/>
      <c r="BZ406" s="141"/>
      <c r="CA406" s="141"/>
      <c r="CB406" s="141"/>
      <c r="CC406" s="141"/>
      <c r="CD406" s="141"/>
      <c r="CE406" s="141"/>
      <c r="CF406" s="141"/>
      <c r="CG406" s="141"/>
      <c r="CH406" s="141"/>
      <c r="CI406" s="141"/>
      <c r="CJ406" s="141"/>
      <c r="CK406" s="141"/>
      <c r="CL406" s="141"/>
      <c r="CM406" s="141"/>
      <c r="CN406" s="141"/>
      <c r="CO406" s="141"/>
      <c r="CP406" s="141"/>
      <c r="CQ406" s="141"/>
      <c r="CR406" s="141"/>
      <c r="CS406" s="141"/>
      <c r="CT406" s="141"/>
      <c r="CU406" s="141"/>
      <c r="CV406" s="141"/>
      <c r="CW406" s="141"/>
      <c r="CX406" s="141"/>
      <c r="CY406" s="141"/>
      <c r="CZ406" s="141"/>
      <c r="DA406" s="141"/>
      <c r="DB406" s="141"/>
      <c r="DC406" s="141"/>
      <c r="DD406" s="141"/>
      <c r="DE406" s="141"/>
      <c r="DF406" s="141"/>
      <c r="DG406" s="141"/>
      <c r="DH406" s="141"/>
      <c r="DI406" s="141"/>
      <c r="DJ406" s="141"/>
      <c r="DK406" s="141"/>
      <c r="DL406" s="141"/>
      <c r="DM406" s="141"/>
      <c r="DN406" s="141"/>
      <c r="DO406" s="141"/>
      <c r="DP406" s="141"/>
      <c r="DQ406" s="141"/>
      <c r="DR406" s="141"/>
      <c r="DS406" s="141"/>
      <c r="DT406" s="141"/>
      <c r="DU406" s="141"/>
      <c r="DV406" s="141"/>
      <c r="DW406" s="141"/>
      <c r="DX406" s="141"/>
      <c r="DY406" s="141"/>
      <c r="DZ406" s="141"/>
      <c r="EA406" s="141"/>
      <c r="EB406" s="141"/>
      <c r="EC406" s="141"/>
      <c r="ED406" s="141"/>
      <c r="EE406" s="141"/>
      <c r="EF406" s="141"/>
      <c r="EG406" s="141"/>
      <c r="EH406" s="141"/>
      <c r="EI406" s="141"/>
      <c r="EJ406" s="141"/>
      <c r="EK406" s="141"/>
      <c r="EL406" s="141"/>
      <c r="EM406" s="141"/>
      <c r="EN406" s="141"/>
      <c r="EO406" s="141"/>
      <c r="EP406" s="141"/>
      <c r="EQ406" s="141"/>
      <c r="ER406" s="141"/>
      <c r="ES406" s="141"/>
      <c r="ET406" s="141"/>
      <c r="EU406" s="141"/>
      <c r="EV406" s="141"/>
      <c r="EW406" s="141"/>
      <c r="EX406" s="141"/>
      <c r="EY406" s="141"/>
      <c r="EZ406" s="141"/>
      <c r="FA406" s="141"/>
      <c r="FB406" s="141"/>
      <c r="FC406" s="141"/>
      <c r="FD406" s="141"/>
      <c r="FE406" s="141"/>
      <c r="FF406" s="141"/>
      <c r="FG406" s="141"/>
      <c r="FH406" s="141"/>
      <c r="FI406" s="141"/>
      <c r="FJ406" s="141"/>
      <c r="FK406" s="141"/>
      <c r="FL406" s="141"/>
      <c r="FM406" s="141"/>
      <c r="FN406" s="141"/>
      <c r="FO406" s="141"/>
      <c r="FP406" s="141"/>
      <c r="FQ406" s="141"/>
      <c r="FR406" s="141"/>
      <c r="FS406" s="141"/>
      <c r="FT406" s="141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1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H406" s="141"/>
      <c r="HI406" s="141"/>
      <c r="HJ406" s="141"/>
      <c r="HK406" s="141"/>
      <c r="HL406" s="141"/>
      <c r="HM406" s="141"/>
      <c r="HN406" s="141"/>
      <c r="HO406" s="141"/>
      <c r="HP406" s="141"/>
      <c r="HQ406" s="141"/>
      <c r="HR406" s="141"/>
      <c r="HS406" s="141"/>
      <c r="HT406" s="141"/>
      <c r="HU406" s="141"/>
      <c r="HV406" s="141"/>
      <c r="HW406" s="141"/>
      <c r="HX406" s="141"/>
      <c r="HY406" s="141"/>
      <c r="HZ406" s="141"/>
      <c r="IA406" s="141"/>
      <c r="IB406" s="141"/>
      <c r="IC406" s="141"/>
      <c r="ID406" s="141"/>
      <c r="IE406" s="141"/>
      <c r="IF406" s="141"/>
      <c r="IG406" s="141"/>
      <c r="IH406" s="141"/>
      <c r="II406" s="141"/>
      <c r="IJ406" s="141"/>
      <c r="IK406" s="141"/>
      <c r="IL406" s="141"/>
      <c r="IM406" s="141"/>
      <c r="IN406" s="141"/>
      <c r="IO406" s="141"/>
      <c r="IP406" s="141"/>
      <c r="IQ406" s="141"/>
      <c r="IR406" s="141"/>
      <c r="IS406" s="141"/>
      <c r="IT406" s="141"/>
      <c r="IU406" s="141"/>
      <c r="IV406" s="141"/>
      <c r="IW406" s="141"/>
    </row>
    <row r="407" customFormat="false" ht="12.75" hidden="false" customHeight="false" outlineLevel="0" collapsed="false">
      <c r="A407" s="141"/>
      <c r="B407" s="155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1"/>
      <c r="BY407" s="141"/>
      <c r="BZ407" s="141"/>
      <c r="CA407" s="141"/>
      <c r="CB407" s="141"/>
      <c r="CC407" s="141"/>
      <c r="CD407" s="141"/>
      <c r="CE407" s="141"/>
      <c r="CF407" s="141"/>
      <c r="CG407" s="141"/>
      <c r="CH407" s="141"/>
      <c r="CI407" s="141"/>
      <c r="CJ407" s="141"/>
      <c r="CK407" s="141"/>
      <c r="CL407" s="141"/>
      <c r="CM407" s="141"/>
      <c r="CN407" s="141"/>
      <c r="CO407" s="141"/>
      <c r="CP407" s="141"/>
      <c r="CQ407" s="141"/>
      <c r="CR407" s="141"/>
      <c r="CS407" s="141"/>
      <c r="CT407" s="141"/>
      <c r="CU407" s="141"/>
      <c r="CV407" s="141"/>
      <c r="CW407" s="141"/>
      <c r="CX407" s="141"/>
      <c r="CY407" s="141"/>
      <c r="CZ407" s="141"/>
      <c r="DA407" s="141"/>
      <c r="DB407" s="141"/>
      <c r="DC407" s="141"/>
      <c r="DD407" s="141"/>
      <c r="DE407" s="141"/>
      <c r="DF407" s="141"/>
      <c r="DG407" s="141"/>
      <c r="DH407" s="141"/>
      <c r="DI407" s="141"/>
      <c r="DJ407" s="141"/>
      <c r="DK407" s="141"/>
      <c r="DL407" s="141"/>
      <c r="DM407" s="141"/>
      <c r="DN407" s="141"/>
      <c r="DO407" s="141"/>
      <c r="DP407" s="141"/>
      <c r="DQ407" s="141"/>
      <c r="DR407" s="141"/>
      <c r="DS407" s="141"/>
      <c r="DT407" s="141"/>
      <c r="DU407" s="141"/>
      <c r="DV407" s="141"/>
      <c r="DW407" s="141"/>
      <c r="DX407" s="141"/>
      <c r="DY407" s="141"/>
      <c r="DZ407" s="141"/>
      <c r="EA407" s="141"/>
      <c r="EB407" s="141"/>
      <c r="EC407" s="141"/>
      <c r="ED407" s="141"/>
      <c r="EE407" s="141"/>
      <c r="EF407" s="141"/>
      <c r="EG407" s="141"/>
      <c r="EH407" s="141"/>
      <c r="EI407" s="141"/>
      <c r="EJ407" s="141"/>
      <c r="EK407" s="141"/>
      <c r="EL407" s="141"/>
      <c r="EM407" s="141"/>
      <c r="EN407" s="141"/>
      <c r="EO407" s="141"/>
      <c r="EP407" s="141"/>
      <c r="EQ407" s="141"/>
      <c r="ER407" s="141"/>
      <c r="ES407" s="141"/>
      <c r="ET407" s="141"/>
      <c r="EU407" s="141"/>
      <c r="EV407" s="141"/>
      <c r="EW407" s="141"/>
      <c r="EX407" s="141"/>
      <c r="EY407" s="141"/>
      <c r="EZ407" s="141"/>
      <c r="FA407" s="141"/>
      <c r="FB407" s="141"/>
      <c r="FC407" s="141"/>
      <c r="FD407" s="141"/>
      <c r="FE407" s="141"/>
      <c r="FF407" s="141"/>
      <c r="FG407" s="141"/>
      <c r="FH407" s="141"/>
      <c r="FI407" s="141"/>
      <c r="FJ407" s="141"/>
      <c r="FK407" s="141"/>
      <c r="FL407" s="141"/>
      <c r="FM407" s="141"/>
      <c r="FN407" s="141"/>
      <c r="FO407" s="141"/>
      <c r="FP407" s="141"/>
      <c r="FQ407" s="141"/>
      <c r="FR407" s="141"/>
      <c r="FS407" s="141"/>
      <c r="FT407" s="141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1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H407" s="141"/>
      <c r="HI407" s="141"/>
      <c r="HJ407" s="141"/>
      <c r="HK407" s="141"/>
      <c r="HL407" s="141"/>
      <c r="HM407" s="141"/>
      <c r="HN407" s="141"/>
      <c r="HO407" s="141"/>
      <c r="HP407" s="141"/>
      <c r="HQ407" s="141"/>
      <c r="HR407" s="141"/>
      <c r="HS407" s="141"/>
      <c r="HT407" s="141"/>
      <c r="HU407" s="141"/>
      <c r="HV407" s="141"/>
      <c r="HW407" s="141"/>
      <c r="HX407" s="141"/>
      <c r="HY407" s="141"/>
      <c r="HZ407" s="141"/>
      <c r="IA407" s="141"/>
      <c r="IB407" s="141"/>
      <c r="IC407" s="141"/>
      <c r="ID407" s="141"/>
      <c r="IE407" s="141"/>
      <c r="IF407" s="141"/>
      <c r="IG407" s="141"/>
      <c r="IH407" s="141"/>
      <c r="II407" s="141"/>
      <c r="IJ407" s="141"/>
      <c r="IK407" s="141"/>
      <c r="IL407" s="141"/>
      <c r="IM407" s="141"/>
      <c r="IN407" s="141"/>
      <c r="IO407" s="141"/>
      <c r="IP407" s="141"/>
      <c r="IQ407" s="141"/>
      <c r="IR407" s="141"/>
      <c r="IS407" s="141"/>
      <c r="IT407" s="141"/>
      <c r="IU407" s="141"/>
      <c r="IV407" s="141"/>
      <c r="IW407" s="141"/>
    </row>
    <row r="408" customFormat="false" ht="12.75" hidden="false" customHeight="false" outlineLevel="0" collapsed="false">
      <c r="A408" s="141"/>
      <c r="B408" s="155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1"/>
      <c r="BY408" s="141"/>
      <c r="BZ408" s="141"/>
      <c r="CA408" s="141"/>
      <c r="CB408" s="141"/>
      <c r="CC408" s="141"/>
      <c r="CD408" s="141"/>
      <c r="CE408" s="141"/>
      <c r="CF408" s="141"/>
      <c r="CG408" s="141"/>
      <c r="CH408" s="141"/>
      <c r="CI408" s="141"/>
      <c r="CJ408" s="141"/>
      <c r="CK408" s="141"/>
      <c r="CL408" s="141"/>
      <c r="CM408" s="141"/>
      <c r="CN408" s="141"/>
      <c r="CO408" s="141"/>
      <c r="CP408" s="141"/>
      <c r="CQ408" s="141"/>
      <c r="CR408" s="141"/>
      <c r="CS408" s="141"/>
      <c r="CT408" s="141"/>
      <c r="CU408" s="141"/>
      <c r="CV408" s="141"/>
      <c r="CW408" s="141"/>
      <c r="CX408" s="141"/>
      <c r="CY408" s="141"/>
      <c r="CZ408" s="141"/>
      <c r="DA408" s="141"/>
      <c r="DB408" s="141"/>
      <c r="DC408" s="141"/>
      <c r="DD408" s="141"/>
      <c r="DE408" s="141"/>
      <c r="DF408" s="141"/>
      <c r="DG408" s="141"/>
      <c r="DH408" s="141"/>
      <c r="DI408" s="141"/>
      <c r="DJ408" s="141"/>
      <c r="DK408" s="141"/>
      <c r="DL408" s="141"/>
      <c r="DM408" s="141"/>
      <c r="DN408" s="141"/>
      <c r="DO408" s="141"/>
      <c r="DP408" s="141"/>
      <c r="DQ408" s="141"/>
      <c r="DR408" s="141"/>
      <c r="DS408" s="141"/>
      <c r="DT408" s="141"/>
      <c r="DU408" s="141"/>
      <c r="DV408" s="141"/>
      <c r="DW408" s="141"/>
      <c r="DX408" s="141"/>
      <c r="DY408" s="141"/>
      <c r="DZ408" s="141"/>
      <c r="EA408" s="141"/>
      <c r="EB408" s="141"/>
      <c r="EC408" s="141"/>
      <c r="ED408" s="141"/>
      <c r="EE408" s="141"/>
      <c r="EF408" s="141"/>
      <c r="EG408" s="141"/>
      <c r="EH408" s="141"/>
      <c r="EI408" s="141"/>
      <c r="EJ408" s="141"/>
      <c r="EK408" s="141"/>
      <c r="EL408" s="141"/>
      <c r="EM408" s="141"/>
      <c r="EN408" s="141"/>
      <c r="EO408" s="141"/>
      <c r="EP408" s="141"/>
      <c r="EQ408" s="141"/>
      <c r="ER408" s="141"/>
      <c r="ES408" s="141"/>
      <c r="ET408" s="141"/>
      <c r="EU408" s="141"/>
      <c r="EV408" s="141"/>
      <c r="EW408" s="141"/>
      <c r="EX408" s="141"/>
      <c r="EY408" s="141"/>
      <c r="EZ408" s="141"/>
      <c r="FA408" s="141"/>
      <c r="FB408" s="141"/>
      <c r="FC408" s="141"/>
      <c r="FD408" s="141"/>
      <c r="FE408" s="141"/>
      <c r="FF408" s="141"/>
      <c r="FG408" s="141"/>
      <c r="FH408" s="141"/>
      <c r="FI408" s="141"/>
      <c r="FJ408" s="141"/>
      <c r="FK408" s="141"/>
      <c r="FL408" s="141"/>
      <c r="FM408" s="141"/>
      <c r="FN408" s="141"/>
      <c r="FO408" s="141"/>
      <c r="FP408" s="141"/>
      <c r="FQ408" s="141"/>
      <c r="FR408" s="141"/>
      <c r="FS408" s="141"/>
      <c r="FT408" s="141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1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H408" s="141"/>
      <c r="HI408" s="141"/>
      <c r="HJ408" s="141"/>
      <c r="HK408" s="141"/>
      <c r="HL408" s="141"/>
      <c r="HM408" s="141"/>
      <c r="HN408" s="141"/>
      <c r="HO408" s="141"/>
      <c r="HP408" s="141"/>
      <c r="HQ408" s="141"/>
      <c r="HR408" s="141"/>
      <c r="HS408" s="141"/>
      <c r="HT408" s="141"/>
      <c r="HU408" s="141"/>
      <c r="HV408" s="141"/>
      <c r="HW408" s="141"/>
      <c r="HX408" s="141"/>
      <c r="HY408" s="141"/>
      <c r="HZ408" s="141"/>
      <c r="IA408" s="141"/>
      <c r="IB408" s="141"/>
      <c r="IC408" s="141"/>
      <c r="ID408" s="141"/>
      <c r="IE408" s="141"/>
      <c r="IF408" s="141"/>
      <c r="IG408" s="141"/>
      <c r="IH408" s="141"/>
      <c r="II408" s="141"/>
      <c r="IJ408" s="141"/>
      <c r="IK408" s="141"/>
      <c r="IL408" s="141"/>
      <c r="IM408" s="141"/>
      <c r="IN408" s="141"/>
      <c r="IO408" s="141"/>
      <c r="IP408" s="141"/>
      <c r="IQ408" s="141"/>
      <c r="IR408" s="141"/>
      <c r="IS408" s="141"/>
      <c r="IT408" s="141"/>
      <c r="IU408" s="141"/>
      <c r="IV408" s="141"/>
      <c r="IW408" s="141"/>
    </row>
    <row r="409" customFormat="false" ht="12.75" hidden="false" customHeight="false" outlineLevel="0" collapsed="false">
      <c r="A409" s="141"/>
      <c r="B409" s="155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1"/>
      <c r="BY409" s="141"/>
      <c r="BZ409" s="141"/>
      <c r="CA409" s="141"/>
      <c r="CB409" s="141"/>
      <c r="CC409" s="141"/>
      <c r="CD409" s="141"/>
      <c r="CE409" s="141"/>
      <c r="CF409" s="141"/>
      <c r="CG409" s="141"/>
      <c r="CH409" s="141"/>
      <c r="CI409" s="141"/>
      <c r="CJ409" s="141"/>
      <c r="CK409" s="141"/>
      <c r="CL409" s="141"/>
      <c r="CM409" s="141"/>
      <c r="CN409" s="141"/>
      <c r="CO409" s="141"/>
      <c r="CP409" s="141"/>
      <c r="CQ409" s="141"/>
      <c r="CR409" s="141"/>
      <c r="CS409" s="141"/>
      <c r="CT409" s="141"/>
      <c r="CU409" s="141"/>
      <c r="CV409" s="141"/>
      <c r="CW409" s="141"/>
      <c r="CX409" s="141"/>
      <c r="CY409" s="141"/>
      <c r="CZ409" s="141"/>
      <c r="DA409" s="141"/>
      <c r="DB409" s="141"/>
      <c r="DC409" s="141"/>
      <c r="DD409" s="141"/>
      <c r="DE409" s="141"/>
      <c r="DF409" s="141"/>
      <c r="DG409" s="141"/>
      <c r="DH409" s="141"/>
      <c r="DI409" s="141"/>
      <c r="DJ409" s="141"/>
      <c r="DK409" s="141"/>
      <c r="DL409" s="141"/>
      <c r="DM409" s="141"/>
      <c r="DN409" s="141"/>
      <c r="DO409" s="141"/>
      <c r="DP409" s="141"/>
      <c r="DQ409" s="141"/>
      <c r="DR409" s="141"/>
      <c r="DS409" s="141"/>
      <c r="DT409" s="141"/>
      <c r="DU409" s="141"/>
      <c r="DV409" s="141"/>
      <c r="DW409" s="141"/>
      <c r="DX409" s="141"/>
      <c r="DY409" s="141"/>
      <c r="DZ409" s="141"/>
      <c r="EA409" s="141"/>
      <c r="EB409" s="141"/>
      <c r="EC409" s="141"/>
      <c r="ED409" s="141"/>
      <c r="EE409" s="141"/>
      <c r="EF409" s="141"/>
      <c r="EG409" s="141"/>
      <c r="EH409" s="141"/>
      <c r="EI409" s="141"/>
      <c r="EJ409" s="141"/>
      <c r="EK409" s="141"/>
      <c r="EL409" s="141"/>
      <c r="EM409" s="141"/>
      <c r="EN409" s="141"/>
      <c r="EO409" s="141"/>
      <c r="EP409" s="141"/>
      <c r="EQ409" s="141"/>
      <c r="ER409" s="141"/>
      <c r="ES409" s="141"/>
      <c r="ET409" s="141"/>
      <c r="EU409" s="141"/>
      <c r="EV409" s="141"/>
      <c r="EW409" s="141"/>
      <c r="EX409" s="141"/>
      <c r="EY409" s="141"/>
      <c r="EZ409" s="141"/>
      <c r="FA409" s="141"/>
      <c r="FB409" s="141"/>
      <c r="FC409" s="141"/>
      <c r="FD409" s="141"/>
      <c r="FE409" s="141"/>
      <c r="FF409" s="141"/>
      <c r="FG409" s="141"/>
      <c r="FH409" s="141"/>
      <c r="FI409" s="141"/>
      <c r="FJ409" s="141"/>
      <c r="FK409" s="141"/>
      <c r="FL409" s="141"/>
      <c r="FM409" s="141"/>
      <c r="FN409" s="141"/>
      <c r="FO409" s="141"/>
      <c r="FP409" s="141"/>
      <c r="FQ409" s="141"/>
      <c r="FR409" s="141"/>
      <c r="FS409" s="141"/>
      <c r="FT409" s="141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1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H409" s="141"/>
      <c r="HI409" s="141"/>
      <c r="HJ409" s="141"/>
      <c r="HK409" s="141"/>
      <c r="HL409" s="141"/>
      <c r="HM409" s="141"/>
      <c r="HN409" s="141"/>
      <c r="HO409" s="141"/>
      <c r="HP409" s="141"/>
      <c r="HQ409" s="141"/>
      <c r="HR409" s="141"/>
      <c r="HS409" s="141"/>
      <c r="HT409" s="141"/>
      <c r="HU409" s="141"/>
      <c r="HV409" s="141"/>
      <c r="HW409" s="141"/>
      <c r="HX409" s="141"/>
      <c r="HY409" s="141"/>
      <c r="HZ409" s="141"/>
      <c r="IA409" s="141"/>
      <c r="IB409" s="141"/>
      <c r="IC409" s="141"/>
      <c r="ID409" s="141"/>
      <c r="IE409" s="141"/>
      <c r="IF409" s="141"/>
      <c r="IG409" s="141"/>
      <c r="IH409" s="141"/>
      <c r="II409" s="141"/>
      <c r="IJ409" s="141"/>
      <c r="IK409" s="141"/>
      <c r="IL409" s="141"/>
      <c r="IM409" s="141"/>
      <c r="IN409" s="141"/>
      <c r="IO409" s="141"/>
      <c r="IP409" s="141"/>
      <c r="IQ409" s="141"/>
      <c r="IR409" s="141"/>
      <c r="IS409" s="141"/>
      <c r="IT409" s="141"/>
      <c r="IU409" s="141"/>
      <c r="IV409" s="141"/>
      <c r="IW409" s="141"/>
    </row>
    <row r="410" customFormat="false" ht="12.75" hidden="false" customHeight="false" outlineLevel="0" collapsed="false">
      <c r="A410" s="141"/>
      <c r="B410" s="155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1"/>
      <c r="BY410" s="141"/>
      <c r="BZ410" s="141"/>
      <c r="CA410" s="141"/>
      <c r="CB410" s="141"/>
      <c r="CC410" s="141"/>
      <c r="CD410" s="141"/>
      <c r="CE410" s="141"/>
      <c r="CF410" s="141"/>
      <c r="CG410" s="141"/>
      <c r="CH410" s="141"/>
      <c r="CI410" s="141"/>
      <c r="CJ410" s="141"/>
      <c r="CK410" s="141"/>
      <c r="CL410" s="141"/>
      <c r="CM410" s="141"/>
      <c r="CN410" s="141"/>
      <c r="CO410" s="141"/>
      <c r="CP410" s="141"/>
      <c r="CQ410" s="141"/>
      <c r="CR410" s="141"/>
      <c r="CS410" s="141"/>
      <c r="CT410" s="141"/>
      <c r="CU410" s="141"/>
      <c r="CV410" s="141"/>
      <c r="CW410" s="141"/>
      <c r="CX410" s="141"/>
      <c r="CY410" s="141"/>
      <c r="CZ410" s="141"/>
      <c r="DA410" s="141"/>
      <c r="DB410" s="141"/>
      <c r="DC410" s="141"/>
      <c r="DD410" s="141"/>
      <c r="DE410" s="141"/>
      <c r="DF410" s="141"/>
      <c r="DG410" s="141"/>
      <c r="DH410" s="141"/>
      <c r="DI410" s="141"/>
      <c r="DJ410" s="141"/>
      <c r="DK410" s="141"/>
      <c r="DL410" s="141"/>
      <c r="DM410" s="141"/>
      <c r="DN410" s="141"/>
      <c r="DO410" s="141"/>
      <c r="DP410" s="141"/>
      <c r="DQ410" s="141"/>
      <c r="DR410" s="141"/>
      <c r="DS410" s="141"/>
      <c r="DT410" s="141"/>
      <c r="DU410" s="141"/>
      <c r="DV410" s="141"/>
      <c r="DW410" s="141"/>
      <c r="DX410" s="141"/>
      <c r="DY410" s="141"/>
      <c r="DZ410" s="141"/>
      <c r="EA410" s="141"/>
      <c r="EB410" s="141"/>
      <c r="EC410" s="141"/>
      <c r="ED410" s="141"/>
      <c r="EE410" s="141"/>
      <c r="EF410" s="141"/>
      <c r="EG410" s="141"/>
      <c r="EH410" s="141"/>
      <c r="EI410" s="141"/>
      <c r="EJ410" s="141"/>
      <c r="EK410" s="141"/>
      <c r="EL410" s="141"/>
      <c r="EM410" s="141"/>
      <c r="EN410" s="141"/>
      <c r="EO410" s="141"/>
      <c r="EP410" s="141"/>
      <c r="EQ410" s="141"/>
      <c r="ER410" s="141"/>
      <c r="ES410" s="141"/>
      <c r="ET410" s="141"/>
      <c r="EU410" s="141"/>
      <c r="EV410" s="141"/>
      <c r="EW410" s="141"/>
      <c r="EX410" s="141"/>
      <c r="EY410" s="141"/>
      <c r="EZ410" s="141"/>
      <c r="FA410" s="141"/>
      <c r="FB410" s="141"/>
      <c r="FC410" s="141"/>
      <c r="FD410" s="141"/>
      <c r="FE410" s="141"/>
      <c r="FF410" s="141"/>
      <c r="FG410" s="141"/>
      <c r="FH410" s="141"/>
      <c r="FI410" s="141"/>
      <c r="FJ410" s="141"/>
      <c r="FK410" s="141"/>
      <c r="FL410" s="141"/>
      <c r="FM410" s="141"/>
      <c r="FN410" s="141"/>
      <c r="FO410" s="141"/>
      <c r="FP410" s="141"/>
      <c r="FQ410" s="141"/>
      <c r="FR410" s="141"/>
      <c r="FS410" s="141"/>
      <c r="FT410" s="141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H410" s="141"/>
      <c r="HI410" s="141"/>
      <c r="HJ410" s="141"/>
      <c r="HK410" s="141"/>
      <c r="HL410" s="141"/>
      <c r="HM410" s="141"/>
      <c r="HN410" s="141"/>
      <c r="HO410" s="141"/>
      <c r="HP410" s="141"/>
      <c r="HQ410" s="141"/>
      <c r="HR410" s="141"/>
      <c r="HS410" s="141"/>
      <c r="HT410" s="141"/>
      <c r="HU410" s="141"/>
      <c r="HV410" s="141"/>
      <c r="HW410" s="141"/>
      <c r="HX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141"/>
      <c r="IL410" s="141"/>
      <c r="IM410" s="141"/>
      <c r="IN410" s="141"/>
      <c r="IO410" s="141"/>
      <c r="IP410" s="141"/>
      <c r="IQ410" s="141"/>
      <c r="IR410" s="141"/>
      <c r="IS410" s="141"/>
      <c r="IT410" s="141"/>
      <c r="IU410" s="141"/>
      <c r="IV410" s="141"/>
      <c r="IW410" s="141"/>
    </row>
    <row r="411" customFormat="false" ht="12.75" hidden="false" customHeight="false" outlineLevel="0" collapsed="false">
      <c r="A411" s="141"/>
      <c r="B411" s="155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1"/>
      <c r="BY411" s="141"/>
      <c r="BZ411" s="141"/>
      <c r="CA411" s="141"/>
      <c r="CB411" s="141"/>
      <c r="CC411" s="141"/>
      <c r="CD411" s="141"/>
      <c r="CE411" s="141"/>
      <c r="CF411" s="141"/>
      <c r="CG411" s="141"/>
      <c r="CH411" s="141"/>
      <c r="CI411" s="141"/>
      <c r="CJ411" s="141"/>
      <c r="CK411" s="141"/>
      <c r="CL411" s="141"/>
      <c r="CM411" s="141"/>
      <c r="CN411" s="141"/>
      <c r="CO411" s="141"/>
      <c r="CP411" s="141"/>
      <c r="CQ411" s="141"/>
      <c r="CR411" s="141"/>
      <c r="CS411" s="141"/>
      <c r="CT411" s="141"/>
      <c r="CU411" s="141"/>
      <c r="CV411" s="141"/>
      <c r="CW411" s="141"/>
      <c r="CX411" s="141"/>
      <c r="CY411" s="141"/>
      <c r="CZ411" s="141"/>
      <c r="DA411" s="141"/>
      <c r="DB411" s="141"/>
      <c r="DC411" s="141"/>
      <c r="DD411" s="141"/>
      <c r="DE411" s="141"/>
      <c r="DF411" s="141"/>
      <c r="DG411" s="141"/>
      <c r="DH411" s="141"/>
      <c r="DI411" s="141"/>
      <c r="DJ411" s="141"/>
      <c r="DK411" s="141"/>
      <c r="DL411" s="141"/>
      <c r="DM411" s="141"/>
      <c r="DN411" s="141"/>
      <c r="DO411" s="141"/>
      <c r="DP411" s="141"/>
      <c r="DQ411" s="141"/>
      <c r="DR411" s="141"/>
      <c r="DS411" s="141"/>
      <c r="DT411" s="141"/>
      <c r="DU411" s="141"/>
      <c r="DV411" s="141"/>
      <c r="DW411" s="141"/>
      <c r="DX411" s="141"/>
      <c r="DY411" s="141"/>
      <c r="DZ411" s="141"/>
      <c r="EA411" s="141"/>
      <c r="EB411" s="141"/>
      <c r="EC411" s="141"/>
      <c r="ED411" s="141"/>
      <c r="EE411" s="141"/>
      <c r="EF411" s="141"/>
      <c r="EG411" s="141"/>
      <c r="EH411" s="141"/>
      <c r="EI411" s="141"/>
      <c r="EJ411" s="141"/>
      <c r="EK411" s="141"/>
      <c r="EL411" s="141"/>
      <c r="EM411" s="141"/>
      <c r="EN411" s="141"/>
      <c r="EO411" s="141"/>
      <c r="EP411" s="141"/>
      <c r="EQ411" s="141"/>
      <c r="ER411" s="141"/>
      <c r="ES411" s="141"/>
      <c r="ET411" s="141"/>
      <c r="EU411" s="141"/>
      <c r="EV411" s="141"/>
      <c r="EW411" s="141"/>
      <c r="EX411" s="141"/>
      <c r="EY411" s="141"/>
      <c r="EZ411" s="141"/>
      <c r="FA411" s="141"/>
      <c r="FB411" s="141"/>
      <c r="FC411" s="141"/>
      <c r="FD411" s="141"/>
      <c r="FE411" s="141"/>
      <c r="FF411" s="141"/>
      <c r="FG411" s="141"/>
      <c r="FH411" s="141"/>
      <c r="FI411" s="141"/>
      <c r="FJ411" s="141"/>
      <c r="FK411" s="141"/>
      <c r="FL411" s="141"/>
      <c r="FM411" s="141"/>
      <c r="FN411" s="141"/>
      <c r="FO411" s="141"/>
      <c r="FP411" s="141"/>
      <c r="FQ411" s="141"/>
      <c r="FR411" s="141"/>
      <c r="FS411" s="141"/>
      <c r="FT411" s="141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1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H411" s="141"/>
      <c r="HI411" s="141"/>
      <c r="HJ411" s="141"/>
      <c r="HK411" s="141"/>
      <c r="HL411" s="141"/>
      <c r="HM411" s="141"/>
      <c r="HN411" s="141"/>
      <c r="HO411" s="141"/>
      <c r="HP411" s="141"/>
      <c r="HQ411" s="141"/>
      <c r="HR411" s="141"/>
      <c r="HS411" s="141"/>
      <c r="HT411" s="141"/>
      <c r="HU411" s="141"/>
      <c r="HV411" s="141"/>
      <c r="HW411" s="141"/>
      <c r="HX411" s="141"/>
      <c r="HY411" s="141"/>
      <c r="HZ411" s="141"/>
      <c r="IA411" s="141"/>
      <c r="IB411" s="141"/>
      <c r="IC411" s="141"/>
      <c r="ID411" s="141"/>
      <c r="IE411" s="141"/>
      <c r="IF411" s="141"/>
      <c r="IG411" s="141"/>
      <c r="IH411" s="141"/>
      <c r="II411" s="141"/>
      <c r="IJ411" s="141"/>
      <c r="IK411" s="141"/>
      <c r="IL411" s="141"/>
      <c r="IM411" s="141"/>
      <c r="IN411" s="141"/>
      <c r="IO411" s="141"/>
      <c r="IP411" s="141"/>
      <c r="IQ411" s="141"/>
      <c r="IR411" s="141"/>
      <c r="IS411" s="141"/>
      <c r="IT411" s="141"/>
      <c r="IU411" s="141"/>
      <c r="IV411" s="141"/>
      <c r="IW411" s="141"/>
    </row>
    <row r="412" customFormat="false" ht="12.75" hidden="false" customHeight="false" outlineLevel="0" collapsed="false">
      <c r="A412" s="141"/>
      <c r="B412" s="155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1"/>
      <c r="BY412" s="141"/>
      <c r="BZ412" s="141"/>
      <c r="CA412" s="141"/>
      <c r="CB412" s="141"/>
      <c r="CC412" s="141"/>
      <c r="CD412" s="141"/>
      <c r="CE412" s="141"/>
      <c r="CF412" s="141"/>
      <c r="CG412" s="141"/>
      <c r="CH412" s="141"/>
      <c r="CI412" s="141"/>
      <c r="CJ412" s="141"/>
      <c r="CK412" s="141"/>
      <c r="CL412" s="141"/>
      <c r="CM412" s="141"/>
      <c r="CN412" s="141"/>
      <c r="CO412" s="141"/>
      <c r="CP412" s="141"/>
      <c r="CQ412" s="141"/>
      <c r="CR412" s="141"/>
      <c r="CS412" s="141"/>
      <c r="CT412" s="141"/>
      <c r="CU412" s="141"/>
      <c r="CV412" s="141"/>
      <c r="CW412" s="141"/>
      <c r="CX412" s="141"/>
      <c r="CY412" s="141"/>
      <c r="CZ412" s="141"/>
      <c r="DA412" s="141"/>
      <c r="DB412" s="141"/>
      <c r="DC412" s="141"/>
      <c r="DD412" s="141"/>
      <c r="DE412" s="141"/>
      <c r="DF412" s="141"/>
      <c r="DG412" s="141"/>
      <c r="DH412" s="141"/>
      <c r="DI412" s="141"/>
      <c r="DJ412" s="141"/>
      <c r="DK412" s="141"/>
      <c r="DL412" s="141"/>
      <c r="DM412" s="141"/>
      <c r="DN412" s="141"/>
      <c r="DO412" s="141"/>
      <c r="DP412" s="141"/>
      <c r="DQ412" s="141"/>
      <c r="DR412" s="141"/>
      <c r="DS412" s="141"/>
      <c r="DT412" s="141"/>
      <c r="DU412" s="141"/>
      <c r="DV412" s="141"/>
      <c r="DW412" s="141"/>
      <c r="DX412" s="141"/>
      <c r="DY412" s="141"/>
      <c r="DZ412" s="141"/>
      <c r="EA412" s="141"/>
      <c r="EB412" s="141"/>
      <c r="EC412" s="141"/>
      <c r="ED412" s="141"/>
      <c r="EE412" s="141"/>
      <c r="EF412" s="141"/>
      <c r="EG412" s="141"/>
      <c r="EH412" s="141"/>
      <c r="EI412" s="141"/>
      <c r="EJ412" s="141"/>
      <c r="EK412" s="141"/>
      <c r="EL412" s="141"/>
      <c r="EM412" s="141"/>
      <c r="EN412" s="141"/>
      <c r="EO412" s="141"/>
      <c r="EP412" s="141"/>
      <c r="EQ412" s="141"/>
      <c r="ER412" s="141"/>
      <c r="ES412" s="141"/>
      <c r="ET412" s="141"/>
      <c r="EU412" s="141"/>
      <c r="EV412" s="141"/>
      <c r="EW412" s="141"/>
      <c r="EX412" s="141"/>
      <c r="EY412" s="141"/>
      <c r="EZ412" s="141"/>
      <c r="FA412" s="141"/>
      <c r="FB412" s="141"/>
      <c r="FC412" s="141"/>
      <c r="FD412" s="141"/>
      <c r="FE412" s="141"/>
      <c r="FF412" s="141"/>
      <c r="FG412" s="141"/>
      <c r="FH412" s="141"/>
      <c r="FI412" s="141"/>
      <c r="FJ412" s="141"/>
      <c r="FK412" s="141"/>
      <c r="FL412" s="141"/>
      <c r="FM412" s="141"/>
      <c r="FN412" s="141"/>
      <c r="FO412" s="141"/>
      <c r="FP412" s="141"/>
      <c r="FQ412" s="141"/>
      <c r="FR412" s="141"/>
      <c r="FS412" s="141"/>
      <c r="FT412" s="141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1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H412" s="141"/>
      <c r="HI412" s="141"/>
      <c r="HJ412" s="141"/>
      <c r="HK412" s="141"/>
      <c r="HL412" s="141"/>
      <c r="HM412" s="141"/>
      <c r="HN412" s="141"/>
      <c r="HO412" s="141"/>
      <c r="HP412" s="141"/>
      <c r="HQ412" s="141"/>
      <c r="HR412" s="141"/>
      <c r="HS412" s="141"/>
      <c r="HT412" s="141"/>
      <c r="HU412" s="141"/>
      <c r="HV412" s="141"/>
      <c r="HW412" s="141"/>
      <c r="HX412" s="141"/>
      <c r="HY412" s="141"/>
      <c r="HZ412" s="141"/>
      <c r="IA412" s="141"/>
      <c r="IB412" s="141"/>
      <c r="IC412" s="141"/>
      <c r="ID412" s="141"/>
      <c r="IE412" s="141"/>
      <c r="IF412" s="141"/>
      <c r="IG412" s="141"/>
      <c r="IH412" s="141"/>
      <c r="II412" s="141"/>
      <c r="IJ412" s="141"/>
      <c r="IK412" s="141"/>
      <c r="IL412" s="141"/>
      <c r="IM412" s="141"/>
      <c r="IN412" s="141"/>
      <c r="IO412" s="141"/>
      <c r="IP412" s="141"/>
      <c r="IQ412" s="141"/>
      <c r="IR412" s="141"/>
      <c r="IS412" s="141"/>
      <c r="IT412" s="141"/>
      <c r="IU412" s="141"/>
      <c r="IV412" s="141"/>
      <c r="IW412" s="141"/>
    </row>
    <row r="413" customFormat="false" ht="12.75" hidden="false" customHeight="false" outlineLevel="0" collapsed="false">
      <c r="A413" s="141"/>
      <c r="B413" s="155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1"/>
      <c r="BY413" s="141"/>
      <c r="BZ413" s="141"/>
      <c r="CA413" s="141"/>
      <c r="CB413" s="141"/>
      <c r="CC413" s="141"/>
      <c r="CD413" s="141"/>
      <c r="CE413" s="141"/>
      <c r="CF413" s="141"/>
      <c r="CG413" s="141"/>
      <c r="CH413" s="141"/>
      <c r="CI413" s="141"/>
      <c r="CJ413" s="141"/>
      <c r="CK413" s="141"/>
      <c r="CL413" s="141"/>
      <c r="CM413" s="141"/>
      <c r="CN413" s="141"/>
      <c r="CO413" s="141"/>
      <c r="CP413" s="141"/>
      <c r="CQ413" s="141"/>
      <c r="CR413" s="141"/>
      <c r="CS413" s="141"/>
      <c r="CT413" s="141"/>
      <c r="CU413" s="141"/>
      <c r="CV413" s="141"/>
      <c r="CW413" s="141"/>
      <c r="CX413" s="141"/>
      <c r="CY413" s="141"/>
      <c r="CZ413" s="141"/>
      <c r="DA413" s="141"/>
      <c r="DB413" s="141"/>
      <c r="DC413" s="141"/>
      <c r="DD413" s="141"/>
      <c r="DE413" s="141"/>
      <c r="DF413" s="141"/>
      <c r="DG413" s="141"/>
      <c r="DH413" s="141"/>
      <c r="DI413" s="141"/>
      <c r="DJ413" s="141"/>
      <c r="DK413" s="141"/>
      <c r="DL413" s="141"/>
      <c r="DM413" s="141"/>
      <c r="DN413" s="141"/>
      <c r="DO413" s="141"/>
      <c r="DP413" s="141"/>
      <c r="DQ413" s="141"/>
      <c r="DR413" s="141"/>
      <c r="DS413" s="141"/>
      <c r="DT413" s="141"/>
      <c r="DU413" s="141"/>
      <c r="DV413" s="141"/>
      <c r="DW413" s="141"/>
      <c r="DX413" s="141"/>
      <c r="DY413" s="141"/>
      <c r="DZ413" s="141"/>
      <c r="EA413" s="141"/>
      <c r="EB413" s="141"/>
      <c r="EC413" s="141"/>
      <c r="ED413" s="141"/>
      <c r="EE413" s="141"/>
      <c r="EF413" s="141"/>
      <c r="EG413" s="141"/>
      <c r="EH413" s="141"/>
      <c r="EI413" s="141"/>
      <c r="EJ413" s="141"/>
      <c r="EK413" s="141"/>
      <c r="EL413" s="141"/>
      <c r="EM413" s="141"/>
      <c r="EN413" s="141"/>
      <c r="EO413" s="141"/>
      <c r="EP413" s="141"/>
      <c r="EQ413" s="141"/>
      <c r="ER413" s="141"/>
      <c r="ES413" s="141"/>
      <c r="ET413" s="141"/>
      <c r="EU413" s="141"/>
      <c r="EV413" s="141"/>
      <c r="EW413" s="141"/>
      <c r="EX413" s="141"/>
      <c r="EY413" s="141"/>
      <c r="EZ413" s="141"/>
      <c r="FA413" s="141"/>
      <c r="FB413" s="141"/>
      <c r="FC413" s="141"/>
      <c r="FD413" s="141"/>
      <c r="FE413" s="141"/>
      <c r="FF413" s="141"/>
      <c r="FG413" s="141"/>
      <c r="FH413" s="141"/>
      <c r="FI413" s="141"/>
      <c r="FJ413" s="141"/>
      <c r="FK413" s="141"/>
      <c r="FL413" s="141"/>
      <c r="FM413" s="141"/>
      <c r="FN413" s="141"/>
      <c r="FO413" s="141"/>
      <c r="FP413" s="141"/>
      <c r="FQ413" s="141"/>
      <c r="FR413" s="141"/>
      <c r="FS413" s="141"/>
      <c r="FT413" s="141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1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H413" s="141"/>
      <c r="HI413" s="141"/>
      <c r="HJ413" s="141"/>
      <c r="HK413" s="141"/>
      <c r="HL413" s="141"/>
      <c r="HM413" s="141"/>
      <c r="HN413" s="141"/>
      <c r="HO413" s="141"/>
      <c r="HP413" s="141"/>
      <c r="HQ413" s="141"/>
      <c r="HR413" s="141"/>
      <c r="HS413" s="141"/>
      <c r="HT413" s="141"/>
      <c r="HU413" s="141"/>
      <c r="HV413" s="141"/>
      <c r="HW413" s="141"/>
      <c r="HX413" s="141"/>
      <c r="HY413" s="141"/>
      <c r="HZ413" s="141"/>
      <c r="IA413" s="141"/>
      <c r="IB413" s="141"/>
      <c r="IC413" s="141"/>
      <c r="ID413" s="141"/>
      <c r="IE413" s="141"/>
      <c r="IF413" s="141"/>
      <c r="IG413" s="141"/>
      <c r="IH413" s="141"/>
      <c r="II413" s="141"/>
      <c r="IJ413" s="141"/>
      <c r="IK413" s="141"/>
      <c r="IL413" s="141"/>
      <c r="IM413" s="141"/>
      <c r="IN413" s="141"/>
      <c r="IO413" s="141"/>
      <c r="IP413" s="141"/>
      <c r="IQ413" s="141"/>
      <c r="IR413" s="141"/>
      <c r="IS413" s="141"/>
      <c r="IT413" s="141"/>
      <c r="IU413" s="141"/>
      <c r="IV413" s="141"/>
      <c r="IW413" s="141"/>
    </row>
    <row r="414" customFormat="false" ht="12.75" hidden="false" customHeight="false" outlineLevel="0" collapsed="false">
      <c r="A414" s="141"/>
      <c r="B414" s="155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1"/>
      <c r="BY414" s="141"/>
      <c r="BZ414" s="141"/>
      <c r="CA414" s="141"/>
      <c r="CB414" s="141"/>
      <c r="CC414" s="141"/>
      <c r="CD414" s="141"/>
      <c r="CE414" s="141"/>
      <c r="CF414" s="141"/>
      <c r="CG414" s="141"/>
      <c r="CH414" s="141"/>
      <c r="CI414" s="141"/>
      <c r="CJ414" s="141"/>
      <c r="CK414" s="141"/>
      <c r="CL414" s="141"/>
      <c r="CM414" s="141"/>
      <c r="CN414" s="141"/>
      <c r="CO414" s="141"/>
      <c r="CP414" s="141"/>
      <c r="CQ414" s="141"/>
      <c r="CR414" s="141"/>
      <c r="CS414" s="141"/>
      <c r="CT414" s="141"/>
      <c r="CU414" s="141"/>
      <c r="CV414" s="141"/>
      <c r="CW414" s="141"/>
      <c r="CX414" s="141"/>
      <c r="CY414" s="141"/>
      <c r="CZ414" s="141"/>
      <c r="DA414" s="141"/>
      <c r="DB414" s="141"/>
      <c r="DC414" s="141"/>
      <c r="DD414" s="141"/>
      <c r="DE414" s="141"/>
      <c r="DF414" s="141"/>
      <c r="DG414" s="141"/>
      <c r="DH414" s="141"/>
      <c r="DI414" s="141"/>
      <c r="DJ414" s="141"/>
      <c r="DK414" s="141"/>
      <c r="DL414" s="141"/>
      <c r="DM414" s="141"/>
      <c r="DN414" s="141"/>
      <c r="DO414" s="141"/>
      <c r="DP414" s="141"/>
      <c r="DQ414" s="141"/>
      <c r="DR414" s="141"/>
      <c r="DS414" s="141"/>
      <c r="DT414" s="141"/>
      <c r="DU414" s="141"/>
      <c r="DV414" s="141"/>
      <c r="DW414" s="141"/>
      <c r="DX414" s="141"/>
      <c r="DY414" s="141"/>
      <c r="DZ414" s="141"/>
      <c r="EA414" s="141"/>
      <c r="EB414" s="141"/>
      <c r="EC414" s="141"/>
      <c r="ED414" s="141"/>
      <c r="EE414" s="141"/>
      <c r="EF414" s="141"/>
      <c r="EG414" s="141"/>
      <c r="EH414" s="141"/>
      <c r="EI414" s="141"/>
      <c r="EJ414" s="141"/>
      <c r="EK414" s="141"/>
      <c r="EL414" s="141"/>
      <c r="EM414" s="141"/>
      <c r="EN414" s="141"/>
      <c r="EO414" s="141"/>
      <c r="EP414" s="141"/>
      <c r="EQ414" s="141"/>
      <c r="ER414" s="141"/>
      <c r="ES414" s="141"/>
      <c r="ET414" s="141"/>
      <c r="EU414" s="141"/>
      <c r="EV414" s="141"/>
      <c r="EW414" s="141"/>
      <c r="EX414" s="141"/>
      <c r="EY414" s="141"/>
      <c r="EZ414" s="141"/>
      <c r="FA414" s="141"/>
      <c r="FB414" s="141"/>
      <c r="FC414" s="141"/>
      <c r="FD414" s="141"/>
      <c r="FE414" s="141"/>
      <c r="FF414" s="141"/>
      <c r="FG414" s="141"/>
      <c r="FH414" s="141"/>
      <c r="FI414" s="141"/>
      <c r="FJ414" s="141"/>
      <c r="FK414" s="141"/>
      <c r="FL414" s="141"/>
      <c r="FM414" s="141"/>
      <c r="FN414" s="141"/>
      <c r="FO414" s="141"/>
      <c r="FP414" s="141"/>
      <c r="FQ414" s="141"/>
      <c r="FR414" s="141"/>
      <c r="FS414" s="141"/>
      <c r="FT414" s="141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1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H414" s="141"/>
      <c r="HI414" s="141"/>
      <c r="HJ414" s="141"/>
      <c r="HK414" s="141"/>
      <c r="HL414" s="141"/>
      <c r="HM414" s="141"/>
      <c r="HN414" s="141"/>
      <c r="HO414" s="141"/>
      <c r="HP414" s="141"/>
      <c r="HQ414" s="141"/>
      <c r="HR414" s="141"/>
      <c r="HS414" s="141"/>
      <c r="HT414" s="141"/>
      <c r="HU414" s="141"/>
      <c r="HV414" s="141"/>
      <c r="HW414" s="141"/>
      <c r="HX414" s="141"/>
      <c r="HY414" s="141"/>
      <c r="HZ414" s="141"/>
      <c r="IA414" s="141"/>
      <c r="IB414" s="141"/>
      <c r="IC414" s="141"/>
      <c r="ID414" s="141"/>
      <c r="IE414" s="141"/>
      <c r="IF414" s="141"/>
      <c r="IG414" s="141"/>
      <c r="IH414" s="141"/>
      <c r="II414" s="141"/>
      <c r="IJ414" s="141"/>
      <c r="IK414" s="141"/>
      <c r="IL414" s="141"/>
      <c r="IM414" s="141"/>
      <c r="IN414" s="141"/>
      <c r="IO414" s="141"/>
      <c r="IP414" s="141"/>
      <c r="IQ414" s="141"/>
      <c r="IR414" s="141"/>
      <c r="IS414" s="141"/>
      <c r="IT414" s="141"/>
      <c r="IU414" s="141"/>
      <c r="IV414" s="141"/>
      <c r="IW414" s="141"/>
    </row>
    <row r="415" customFormat="false" ht="12.75" hidden="false" customHeight="false" outlineLevel="0" collapsed="false">
      <c r="A415" s="141"/>
      <c r="B415" s="155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1"/>
      <c r="BY415" s="141"/>
      <c r="BZ415" s="141"/>
      <c r="CA415" s="141"/>
      <c r="CB415" s="141"/>
      <c r="CC415" s="141"/>
      <c r="CD415" s="141"/>
      <c r="CE415" s="141"/>
      <c r="CF415" s="141"/>
      <c r="CG415" s="141"/>
      <c r="CH415" s="141"/>
      <c r="CI415" s="141"/>
      <c r="CJ415" s="141"/>
      <c r="CK415" s="141"/>
      <c r="CL415" s="141"/>
      <c r="CM415" s="141"/>
      <c r="CN415" s="141"/>
      <c r="CO415" s="141"/>
      <c r="CP415" s="141"/>
      <c r="CQ415" s="141"/>
      <c r="CR415" s="141"/>
      <c r="CS415" s="141"/>
      <c r="CT415" s="141"/>
      <c r="CU415" s="141"/>
      <c r="CV415" s="141"/>
      <c r="CW415" s="141"/>
      <c r="CX415" s="141"/>
      <c r="CY415" s="141"/>
      <c r="CZ415" s="141"/>
      <c r="DA415" s="141"/>
      <c r="DB415" s="141"/>
      <c r="DC415" s="141"/>
      <c r="DD415" s="141"/>
      <c r="DE415" s="141"/>
      <c r="DF415" s="141"/>
      <c r="DG415" s="141"/>
      <c r="DH415" s="141"/>
      <c r="DI415" s="141"/>
      <c r="DJ415" s="141"/>
      <c r="DK415" s="141"/>
      <c r="DL415" s="141"/>
      <c r="DM415" s="141"/>
      <c r="DN415" s="141"/>
      <c r="DO415" s="141"/>
      <c r="DP415" s="141"/>
      <c r="DQ415" s="141"/>
      <c r="DR415" s="141"/>
      <c r="DS415" s="141"/>
      <c r="DT415" s="141"/>
      <c r="DU415" s="141"/>
      <c r="DV415" s="141"/>
      <c r="DW415" s="141"/>
      <c r="DX415" s="141"/>
      <c r="DY415" s="141"/>
      <c r="DZ415" s="141"/>
      <c r="EA415" s="141"/>
      <c r="EB415" s="141"/>
      <c r="EC415" s="141"/>
      <c r="ED415" s="141"/>
      <c r="EE415" s="141"/>
      <c r="EF415" s="141"/>
      <c r="EG415" s="141"/>
      <c r="EH415" s="141"/>
      <c r="EI415" s="141"/>
      <c r="EJ415" s="141"/>
      <c r="EK415" s="141"/>
      <c r="EL415" s="141"/>
      <c r="EM415" s="141"/>
      <c r="EN415" s="141"/>
      <c r="EO415" s="141"/>
      <c r="EP415" s="141"/>
      <c r="EQ415" s="141"/>
      <c r="ER415" s="141"/>
      <c r="ES415" s="141"/>
      <c r="ET415" s="141"/>
      <c r="EU415" s="141"/>
      <c r="EV415" s="141"/>
      <c r="EW415" s="141"/>
      <c r="EX415" s="141"/>
      <c r="EY415" s="141"/>
      <c r="EZ415" s="141"/>
      <c r="FA415" s="141"/>
      <c r="FB415" s="141"/>
      <c r="FC415" s="141"/>
      <c r="FD415" s="141"/>
      <c r="FE415" s="141"/>
      <c r="FF415" s="141"/>
      <c r="FG415" s="141"/>
      <c r="FH415" s="141"/>
      <c r="FI415" s="141"/>
      <c r="FJ415" s="141"/>
      <c r="FK415" s="141"/>
      <c r="FL415" s="141"/>
      <c r="FM415" s="141"/>
      <c r="FN415" s="141"/>
      <c r="FO415" s="141"/>
      <c r="FP415" s="141"/>
      <c r="FQ415" s="141"/>
      <c r="FR415" s="141"/>
      <c r="FS415" s="141"/>
      <c r="FT415" s="141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1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H415" s="141"/>
      <c r="HI415" s="141"/>
      <c r="HJ415" s="141"/>
      <c r="HK415" s="141"/>
      <c r="HL415" s="141"/>
      <c r="HM415" s="141"/>
      <c r="HN415" s="141"/>
      <c r="HO415" s="141"/>
      <c r="HP415" s="141"/>
      <c r="HQ415" s="141"/>
      <c r="HR415" s="141"/>
      <c r="HS415" s="141"/>
      <c r="HT415" s="141"/>
      <c r="HU415" s="141"/>
      <c r="HV415" s="141"/>
      <c r="HW415" s="141"/>
      <c r="HX415" s="141"/>
      <c r="HY415" s="141"/>
      <c r="HZ415" s="141"/>
      <c r="IA415" s="141"/>
      <c r="IB415" s="141"/>
      <c r="IC415" s="141"/>
      <c r="ID415" s="141"/>
      <c r="IE415" s="141"/>
      <c r="IF415" s="141"/>
      <c r="IG415" s="141"/>
      <c r="IH415" s="141"/>
      <c r="II415" s="141"/>
      <c r="IJ415" s="141"/>
      <c r="IK415" s="141"/>
      <c r="IL415" s="141"/>
      <c r="IM415" s="141"/>
      <c r="IN415" s="141"/>
      <c r="IO415" s="141"/>
      <c r="IP415" s="141"/>
      <c r="IQ415" s="141"/>
      <c r="IR415" s="141"/>
      <c r="IS415" s="141"/>
      <c r="IT415" s="141"/>
      <c r="IU415" s="141"/>
      <c r="IV415" s="141"/>
      <c r="IW415" s="141"/>
    </row>
    <row r="416" customFormat="false" ht="12.75" hidden="false" customHeight="false" outlineLevel="0" collapsed="false">
      <c r="A416" s="141"/>
      <c r="B416" s="155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1"/>
      <c r="BY416" s="141"/>
      <c r="BZ416" s="141"/>
      <c r="CA416" s="141"/>
      <c r="CB416" s="141"/>
      <c r="CC416" s="141"/>
      <c r="CD416" s="141"/>
      <c r="CE416" s="141"/>
      <c r="CF416" s="141"/>
      <c r="CG416" s="141"/>
      <c r="CH416" s="141"/>
      <c r="CI416" s="141"/>
      <c r="CJ416" s="141"/>
      <c r="CK416" s="141"/>
      <c r="CL416" s="141"/>
      <c r="CM416" s="141"/>
      <c r="CN416" s="141"/>
      <c r="CO416" s="141"/>
      <c r="CP416" s="141"/>
      <c r="CQ416" s="141"/>
      <c r="CR416" s="141"/>
      <c r="CS416" s="141"/>
      <c r="CT416" s="141"/>
      <c r="CU416" s="141"/>
      <c r="CV416" s="141"/>
      <c r="CW416" s="141"/>
      <c r="CX416" s="141"/>
      <c r="CY416" s="141"/>
      <c r="CZ416" s="141"/>
      <c r="DA416" s="141"/>
      <c r="DB416" s="141"/>
      <c r="DC416" s="141"/>
      <c r="DD416" s="141"/>
      <c r="DE416" s="141"/>
      <c r="DF416" s="141"/>
      <c r="DG416" s="141"/>
      <c r="DH416" s="141"/>
      <c r="DI416" s="141"/>
      <c r="DJ416" s="141"/>
      <c r="DK416" s="141"/>
      <c r="DL416" s="141"/>
      <c r="DM416" s="141"/>
      <c r="DN416" s="141"/>
      <c r="DO416" s="141"/>
      <c r="DP416" s="141"/>
      <c r="DQ416" s="141"/>
      <c r="DR416" s="141"/>
      <c r="DS416" s="141"/>
      <c r="DT416" s="141"/>
      <c r="DU416" s="141"/>
      <c r="DV416" s="141"/>
      <c r="DW416" s="141"/>
      <c r="DX416" s="141"/>
      <c r="DY416" s="141"/>
      <c r="DZ416" s="141"/>
      <c r="EA416" s="141"/>
      <c r="EB416" s="141"/>
      <c r="EC416" s="141"/>
      <c r="ED416" s="141"/>
      <c r="EE416" s="141"/>
      <c r="EF416" s="141"/>
      <c r="EG416" s="141"/>
      <c r="EH416" s="141"/>
      <c r="EI416" s="141"/>
      <c r="EJ416" s="141"/>
      <c r="EK416" s="141"/>
      <c r="EL416" s="141"/>
      <c r="EM416" s="141"/>
      <c r="EN416" s="141"/>
      <c r="EO416" s="141"/>
      <c r="EP416" s="141"/>
      <c r="EQ416" s="141"/>
      <c r="ER416" s="141"/>
      <c r="ES416" s="141"/>
      <c r="ET416" s="141"/>
      <c r="EU416" s="141"/>
      <c r="EV416" s="141"/>
      <c r="EW416" s="141"/>
      <c r="EX416" s="141"/>
      <c r="EY416" s="141"/>
      <c r="EZ416" s="141"/>
      <c r="FA416" s="141"/>
      <c r="FB416" s="141"/>
      <c r="FC416" s="141"/>
      <c r="FD416" s="141"/>
      <c r="FE416" s="141"/>
      <c r="FF416" s="141"/>
      <c r="FG416" s="141"/>
      <c r="FH416" s="141"/>
      <c r="FI416" s="141"/>
      <c r="FJ416" s="141"/>
      <c r="FK416" s="141"/>
      <c r="FL416" s="141"/>
      <c r="FM416" s="141"/>
      <c r="FN416" s="141"/>
      <c r="FO416" s="141"/>
      <c r="FP416" s="141"/>
      <c r="FQ416" s="141"/>
      <c r="FR416" s="141"/>
      <c r="FS416" s="141"/>
      <c r="FT416" s="141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1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H416" s="141"/>
      <c r="HI416" s="141"/>
      <c r="HJ416" s="141"/>
      <c r="HK416" s="141"/>
      <c r="HL416" s="141"/>
      <c r="HM416" s="141"/>
      <c r="HN416" s="141"/>
      <c r="HO416" s="141"/>
      <c r="HP416" s="141"/>
      <c r="HQ416" s="141"/>
      <c r="HR416" s="141"/>
      <c r="HS416" s="141"/>
      <c r="HT416" s="141"/>
      <c r="HU416" s="141"/>
      <c r="HV416" s="141"/>
      <c r="HW416" s="141"/>
      <c r="HX416" s="141"/>
      <c r="HY416" s="141"/>
      <c r="HZ416" s="141"/>
      <c r="IA416" s="141"/>
      <c r="IB416" s="141"/>
      <c r="IC416" s="141"/>
      <c r="ID416" s="141"/>
      <c r="IE416" s="141"/>
      <c r="IF416" s="141"/>
      <c r="IG416" s="141"/>
      <c r="IH416" s="141"/>
      <c r="II416" s="141"/>
      <c r="IJ416" s="141"/>
      <c r="IK416" s="141"/>
      <c r="IL416" s="141"/>
      <c r="IM416" s="141"/>
      <c r="IN416" s="141"/>
      <c r="IO416" s="141"/>
      <c r="IP416" s="141"/>
      <c r="IQ416" s="141"/>
      <c r="IR416" s="141"/>
      <c r="IS416" s="141"/>
      <c r="IT416" s="141"/>
      <c r="IU416" s="141"/>
      <c r="IV416" s="141"/>
      <c r="IW416" s="141"/>
    </row>
    <row r="417" customFormat="false" ht="12.75" hidden="false" customHeight="false" outlineLevel="0" collapsed="false">
      <c r="A417" s="141"/>
      <c r="B417" s="155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1"/>
      <c r="BY417" s="141"/>
      <c r="BZ417" s="141"/>
      <c r="CA417" s="141"/>
      <c r="CB417" s="141"/>
      <c r="CC417" s="141"/>
      <c r="CD417" s="141"/>
      <c r="CE417" s="141"/>
      <c r="CF417" s="141"/>
      <c r="CG417" s="141"/>
      <c r="CH417" s="141"/>
      <c r="CI417" s="141"/>
      <c r="CJ417" s="141"/>
      <c r="CK417" s="141"/>
      <c r="CL417" s="141"/>
      <c r="CM417" s="141"/>
      <c r="CN417" s="141"/>
      <c r="CO417" s="141"/>
      <c r="CP417" s="141"/>
      <c r="CQ417" s="141"/>
      <c r="CR417" s="141"/>
      <c r="CS417" s="141"/>
      <c r="CT417" s="141"/>
      <c r="CU417" s="141"/>
      <c r="CV417" s="141"/>
      <c r="CW417" s="141"/>
      <c r="CX417" s="141"/>
      <c r="CY417" s="141"/>
      <c r="CZ417" s="141"/>
      <c r="DA417" s="141"/>
      <c r="DB417" s="141"/>
      <c r="DC417" s="141"/>
      <c r="DD417" s="141"/>
      <c r="DE417" s="141"/>
      <c r="DF417" s="141"/>
      <c r="DG417" s="141"/>
      <c r="DH417" s="141"/>
      <c r="DI417" s="141"/>
      <c r="DJ417" s="141"/>
      <c r="DK417" s="141"/>
      <c r="DL417" s="141"/>
      <c r="DM417" s="141"/>
      <c r="DN417" s="141"/>
      <c r="DO417" s="141"/>
      <c r="DP417" s="141"/>
      <c r="DQ417" s="141"/>
      <c r="DR417" s="141"/>
      <c r="DS417" s="141"/>
      <c r="DT417" s="141"/>
      <c r="DU417" s="141"/>
      <c r="DV417" s="141"/>
      <c r="DW417" s="141"/>
      <c r="DX417" s="141"/>
      <c r="DY417" s="141"/>
      <c r="DZ417" s="141"/>
      <c r="EA417" s="141"/>
      <c r="EB417" s="141"/>
      <c r="EC417" s="141"/>
      <c r="ED417" s="141"/>
      <c r="EE417" s="141"/>
      <c r="EF417" s="141"/>
      <c r="EG417" s="141"/>
      <c r="EH417" s="141"/>
      <c r="EI417" s="141"/>
      <c r="EJ417" s="141"/>
      <c r="EK417" s="141"/>
      <c r="EL417" s="141"/>
      <c r="EM417" s="141"/>
      <c r="EN417" s="141"/>
      <c r="EO417" s="141"/>
      <c r="EP417" s="141"/>
      <c r="EQ417" s="141"/>
      <c r="ER417" s="141"/>
      <c r="ES417" s="141"/>
      <c r="ET417" s="141"/>
      <c r="EU417" s="141"/>
      <c r="EV417" s="141"/>
      <c r="EW417" s="141"/>
      <c r="EX417" s="141"/>
      <c r="EY417" s="141"/>
      <c r="EZ417" s="141"/>
      <c r="FA417" s="141"/>
      <c r="FB417" s="141"/>
      <c r="FC417" s="141"/>
      <c r="FD417" s="141"/>
      <c r="FE417" s="141"/>
      <c r="FF417" s="141"/>
      <c r="FG417" s="141"/>
      <c r="FH417" s="141"/>
      <c r="FI417" s="141"/>
      <c r="FJ417" s="141"/>
      <c r="FK417" s="141"/>
      <c r="FL417" s="141"/>
      <c r="FM417" s="141"/>
      <c r="FN417" s="141"/>
      <c r="FO417" s="141"/>
      <c r="FP417" s="141"/>
      <c r="FQ417" s="141"/>
      <c r="FR417" s="141"/>
      <c r="FS417" s="141"/>
      <c r="FT417" s="141"/>
      <c r="FU417" s="141"/>
      <c r="FV417" s="141"/>
      <c r="FW417" s="141"/>
      <c r="FX417" s="141"/>
      <c r="FY417" s="141"/>
      <c r="FZ417" s="141"/>
      <c r="GA417" s="141"/>
      <c r="GB417" s="141"/>
      <c r="GC417" s="141"/>
      <c r="GD417" s="141"/>
      <c r="GE417" s="141"/>
      <c r="GF417" s="141"/>
      <c r="GG417" s="141"/>
      <c r="GH417" s="141"/>
      <c r="GI417" s="141"/>
      <c r="GJ417" s="141"/>
      <c r="GK417" s="141"/>
      <c r="GL417" s="141"/>
      <c r="GM417" s="141"/>
      <c r="GN417" s="141"/>
      <c r="GO417" s="141"/>
      <c r="GP417" s="141"/>
      <c r="GQ417" s="141"/>
      <c r="GR417" s="141"/>
      <c r="GS417" s="141"/>
      <c r="GT417" s="141"/>
      <c r="GU417" s="141"/>
      <c r="GV417" s="141"/>
      <c r="GW417" s="141"/>
      <c r="GX417" s="141"/>
      <c r="GY417" s="141"/>
      <c r="GZ417" s="141"/>
      <c r="HA417" s="141"/>
      <c r="HB417" s="141"/>
      <c r="HC417" s="141"/>
      <c r="HD417" s="141"/>
      <c r="HE417" s="141"/>
      <c r="HF417" s="141"/>
      <c r="HG417" s="141"/>
      <c r="HH417" s="141"/>
      <c r="HI417" s="141"/>
      <c r="HJ417" s="141"/>
      <c r="HK417" s="141"/>
      <c r="HL417" s="141"/>
      <c r="HM417" s="141"/>
      <c r="HN417" s="141"/>
      <c r="HO417" s="141"/>
      <c r="HP417" s="141"/>
      <c r="HQ417" s="141"/>
      <c r="HR417" s="141"/>
      <c r="HS417" s="141"/>
      <c r="HT417" s="141"/>
      <c r="HU417" s="141"/>
      <c r="HV417" s="141"/>
      <c r="HW417" s="141"/>
      <c r="HX417" s="141"/>
      <c r="HY417" s="141"/>
      <c r="HZ417" s="141"/>
      <c r="IA417" s="141"/>
      <c r="IB417" s="141"/>
      <c r="IC417" s="141"/>
      <c r="ID417" s="141"/>
      <c r="IE417" s="141"/>
      <c r="IF417" s="141"/>
      <c r="IG417" s="141"/>
      <c r="IH417" s="141"/>
      <c r="II417" s="141"/>
      <c r="IJ417" s="141"/>
      <c r="IK417" s="141"/>
      <c r="IL417" s="141"/>
      <c r="IM417" s="141"/>
      <c r="IN417" s="141"/>
      <c r="IO417" s="141"/>
      <c r="IP417" s="141"/>
      <c r="IQ417" s="141"/>
      <c r="IR417" s="141"/>
      <c r="IS417" s="141"/>
      <c r="IT417" s="141"/>
      <c r="IU417" s="141"/>
      <c r="IV417" s="141"/>
      <c r="IW417" s="141"/>
    </row>
    <row r="418" customFormat="false" ht="12.75" hidden="false" customHeight="false" outlineLevel="0" collapsed="false">
      <c r="A418" s="141"/>
      <c r="B418" s="155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1"/>
      <c r="BY418" s="141"/>
      <c r="BZ418" s="141"/>
      <c r="CA418" s="141"/>
      <c r="CB418" s="141"/>
      <c r="CC418" s="141"/>
      <c r="CD418" s="141"/>
      <c r="CE418" s="141"/>
      <c r="CF418" s="141"/>
      <c r="CG418" s="141"/>
      <c r="CH418" s="141"/>
      <c r="CI418" s="141"/>
      <c r="CJ418" s="141"/>
      <c r="CK418" s="141"/>
      <c r="CL418" s="141"/>
      <c r="CM418" s="141"/>
      <c r="CN418" s="141"/>
      <c r="CO418" s="141"/>
      <c r="CP418" s="141"/>
      <c r="CQ418" s="141"/>
      <c r="CR418" s="141"/>
      <c r="CS418" s="141"/>
      <c r="CT418" s="141"/>
      <c r="CU418" s="141"/>
      <c r="CV418" s="141"/>
      <c r="CW418" s="141"/>
      <c r="CX418" s="141"/>
      <c r="CY418" s="141"/>
      <c r="CZ418" s="141"/>
      <c r="DA418" s="141"/>
      <c r="DB418" s="141"/>
      <c r="DC418" s="141"/>
      <c r="DD418" s="141"/>
      <c r="DE418" s="141"/>
      <c r="DF418" s="141"/>
      <c r="DG418" s="141"/>
      <c r="DH418" s="141"/>
      <c r="DI418" s="141"/>
      <c r="DJ418" s="141"/>
      <c r="DK418" s="141"/>
      <c r="DL418" s="141"/>
      <c r="DM418" s="141"/>
      <c r="DN418" s="141"/>
      <c r="DO418" s="141"/>
      <c r="DP418" s="141"/>
      <c r="DQ418" s="141"/>
      <c r="DR418" s="141"/>
      <c r="DS418" s="141"/>
      <c r="DT418" s="141"/>
      <c r="DU418" s="141"/>
      <c r="DV418" s="141"/>
      <c r="DW418" s="141"/>
      <c r="DX418" s="141"/>
      <c r="DY418" s="141"/>
      <c r="DZ418" s="141"/>
      <c r="EA418" s="141"/>
      <c r="EB418" s="141"/>
      <c r="EC418" s="141"/>
      <c r="ED418" s="141"/>
      <c r="EE418" s="141"/>
      <c r="EF418" s="141"/>
      <c r="EG418" s="141"/>
      <c r="EH418" s="141"/>
      <c r="EI418" s="141"/>
      <c r="EJ418" s="141"/>
      <c r="EK418" s="141"/>
      <c r="EL418" s="141"/>
      <c r="EM418" s="141"/>
      <c r="EN418" s="141"/>
      <c r="EO418" s="141"/>
      <c r="EP418" s="141"/>
      <c r="EQ418" s="141"/>
      <c r="ER418" s="141"/>
      <c r="ES418" s="141"/>
      <c r="ET418" s="141"/>
      <c r="EU418" s="141"/>
      <c r="EV418" s="141"/>
      <c r="EW418" s="141"/>
      <c r="EX418" s="141"/>
      <c r="EY418" s="141"/>
      <c r="EZ418" s="141"/>
      <c r="FA418" s="141"/>
      <c r="FB418" s="141"/>
      <c r="FC418" s="141"/>
      <c r="FD418" s="141"/>
      <c r="FE418" s="141"/>
      <c r="FF418" s="141"/>
      <c r="FG418" s="141"/>
      <c r="FH418" s="141"/>
      <c r="FI418" s="141"/>
      <c r="FJ418" s="141"/>
      <c r="FK418" s="141"/>
      <c r="FL418" s="141"/>
      <c r="FM418" s="141"/>
      <c r="FN418" s="141"/>
      <c r="FO418" s="141"/>
      <c r="FP418" s="141"/>
      <c r="FQ418" s="141"/>
      <c r="FR418" s="141"/>
      <c r="FS418" s="141"/>
      <c r="FT418" s="141"/>
      <c r="FU418" s="141"/>
      <c r="FV418" s="141"/>
      <c r="FW418" s="141"/>
      <c r="FX418" s="141"/>
      <c r="FY418" s="141"/>
      <c r="FZ418" s="141"/>
      <c r="GA418" s="141"/>
      <c r="GB418" s="141"/>
      <c r="GC418" s="141"/>
      <c r="GD418" s="141"/>
      <c r="GE418" s="141"/>
      <c r="GF418" s="141"/>
      <c r="GG418" s="141"/>
      <c r="GH418" s="141"/>
      <c r="GI418" s="141"/>
      <c r="GJ418" s="141"/>
      <c r="GK418" s="141"/>
      <c r="GL418" s="141"/>
      <c r="GM418" s="141"/>
      <c r="GN418" s="141"/>
      <c r="GO418" s="141"/>
      <c r="GP418" s="141"/>
      <c r="GQ418" s="141"/>
      <c r="GR418" s="141"/>
      <c r="GS418" s="141"/>
      <c r="GT418" s="141"/>
      <c r="GU418" s="141"/>
      <c r="GV418" s="141"/>
      <c r="GW418" s="141"/>
      <c r="GX418" s="141"/>
      <c r="GY418" s="141"/>
      <c r="GZ418" s="141"/>
      <c r="HA418" s="141"/>
      <c r="HB418" s="141"/>
      <c r="HC418" s="141"/>
      <c r="HD418" s="141"/>
      <c r="HE418" s="141"/>
      <c r="HF418" s="141"/>
      <c r="HG418" s="141"/>
      <c r="HH418" s="141"/>
      <c r="HI418" s="141"/>
      <c r="HJ418" s="141"/>
      <c r="HK418" s="141"/>
      <c r="HL418" s="141"/>
      <c r="HM418" s="141"/>
      <c r="HN418" s="141"/>
      <c r="HO418" s="141"/>
      <c r="HP418" s="141"/>
      <c r="HQ418" s="141"/>
      <c r="HR418" s="141"/>
      <c r="HS418" s="141"/>
      <c r="HT418" s="141"/>
      <c r="HU418" s="141"/>
      <c r="HV418" s="141"/>
      <c r="HW418" s="141"/>
      <c r="HX418" s="141"/>
      <c r="HY418" s="141"/>
      <c r="HZ418" s="141"/>
      <c r="IA418" s="141"/>
      <c r="IB418" s="141"/>
      <c r="IC418" s="141"/>
      <c r="ID418" s="141"/>
      <c r="IE418" s="141"/>
      <c r="IF418" s="141"/>
      <c r="IG418" s="141"/>
      <c r="IH418" s="141"/>
      <c r="II418" s="141"/>
      <c r="IJ418" s="141"/>
      <c r="IK418" s="141"/>
      <c r="IL418" s="141"/>
      <c r="IM418" s="141"/>
      <c r="IN418" s="141"/>
      <c r="IO418" s="141"/>
      <c r="IP418" s="141"/>
      <c r="IQ418" s="141"/>
      <c r="IR418" s="141"/>
      <c r="IS418" s="141"/>
      <c r="IT418" s="141"/>
      <c r="IU418" s="141"/>
      <c r="IV418" s="141"/>
      <c r="IW418" s="141"/>
    </row>
    <row r="419" customFormat="false" ht="12.75" hidden="false" customHeight="false" outlineLevel="0" collapsed="false">
      <c r="A419" s="141"/>
      <c r="B419" s="155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1"/>
      <c r="BY419" s="141"/>
      <c r="BZ419" s="141"/>
      <c r="CA419" s="141"/>
      <c r="CB419" s="141"/>
      <c r="CC419" s="141"/>
      <c r="CD419" s="141"/>
      <c r="CE419" s="141"/>
      <c r="CF419" s="141"/>
      <c r="CG419" s="141"/>
      <c r="CH419" s="141"/>
      <c r="CI419" s="141"/>
      <c r="CJ419" s="141"/>
      <c r="CK419" s="141"/>
      <c r="CL419" s="141"/>
      <c r="CM419" s="141"/>
      <c r="CN419" s="141"/>
      <c r="CO419" s="141"/>
      <c r="CP419" s="141"/>
      <c r="CQ419" s="141"/>
      <c r="CR419" s="141"/>
      <c r="CS419" s="141"/>
      <c r="CT419" s="141"/>
      <c r="CU419" s="141"/>
      <c r="CV419" s="141"/>
      <c r="CW419" s="141"/>
      <c r="CX419" s="141"/>
      <c r="CY419" s="141"/>
      <c r="CZ419" s="141"/>
      <c r="DA419" s="141"/>
      <c r="DB419" s="141"/>
      <c r="DC419" s="141"/>
      <c r="DD419" s="141"/>
      <c r="DE419" s="141"/>
      <c r="DF419" s="141"/>
      <c r="DG419" s="141"/>
      <c r="DH419" s="141"/>
      <c r="DI419" s="141"/>
      <c r="DJ419" s="141"/>
      <c r="DK419" s="141"/>
      <c r="DL419" s="141"/>
      <c r="DM419" s="141"/>
      <c r="DN419" s="141"/>
      <c r="DO419" s="141"/>
      <c r="DP419" s="141"/>
      <c r="DQ419" s="141"/>
      <c r="DR419" s="141"/>
      <c r="DS419" s="141"/>
      <c r="DT419" s="141"/>
      <c r="DU419" s="141"/>
      <c r="DV419" s="141"/>
      <c r="DW419" s="141"/>
      <c r="DX419" s="141"/>
      <c r="DY419" s="141"/>
      <c r="DZ419" s="141"/>
      <c r="EA419" s="141"/>
      <c r="EB419" s="141"/>
      <c r="EC419" s="141"/>
      <c r="ED419" s="141"/>
      <c r="EE419" s="141"/>
      <c r="EF419" s="141"/>
      <c r="EG419" s="141"/>
      <c r="EH419" s="141"/>
      <c r="EI419" s="141"/>
      <c r="EJ419" s="141"/>
      <c r="EK419" s="141"/>
      <c r="EL419" s="141"/>
      <c r="EM419" s="141"/>
      <c r="EN419" s="141"/>
      <c r="EO419" s="141"/>
      <c r="EP419" s="141"/>
      <c r="EQ419" s="141"/>
      <c r="ER419" s="141"/>
      <c r="ES419" s="141"/>
      <c r="ET419" s="141"/>
      <c r="EU419" s="141"/>
      <c r="EV419" s="141"/>
      <c r="EW419" s="141"/>
      <c r="EX419" s="141"/>
      <c r="EY419" s="141"/>
      <c r="EZ419" s="141"/>
      <c r="FA419" s="141"/>
      <c r="FB419" s="141"/>
      <c r="FC419" s="141"/>
      <c r="FD419" s="141"/>
      <c r="FE419" s="141"/>
      <c r="FF419" s="141"/>
      <c r="FG419" s="141"/>
      <c r="FH419" s="141"/>
      <c r="FI419" s="141"/>
      <c r="FJ419" s="141"/>
      <c r="FK419" s="141"/>
      <c r="FL419" s="141"/>
      <c r="FM419" s="141"/>
      <c r="FN419" s="141"/>
      <c r="FO419" s="141"/>
      <c r="FP419" s="141"/>
      <c r="FQ419" s="141"/>
      <c r="FR419" s="141"/>
      <c r="FS419" s="141"/>
      <c r="FT419" s="141"/>
      <c r="FU419" s="141"/>
      <c r="FV419" s="141"/>
      <c r="FW419" s="141"/>
      <c r="FX419" s="141"/>
      <c r="FY419" s="141"/>
      <c r="FZ419" s="141"/>
      <c r="GA419" s="141"/>
      <c r="GB419" s="141"/>
      <c r="GC419" s="141"/>
      <c r="GD419" s="141"/>
      <c r="GE419" s="141"/>
      <c r="GF419" s="141"/>
      <c r="GG419" s="141"/>
      <c r="GH419" s="141"/>
      <c r="GI419" s="141"/>
      <c r="GJ419" s="141"/>
      <c r="GK419" s="141"/>
      <c r="GL419" s="141"/>
      <c r="GM419" s="141"/>
      <c r="GN419" s="141"/>
      <c r="GO419" s="141"/>
      <c r="GP419" s="141"/>
      <c r="GQ419" s="141"/>
      <c r="GR419" s="141"/>
      <c r="GS419" s="141"/>
      <c r="GT419" s="141"/>
      <c r="GU419" s="141"/>
      <c r="GV419" s="141"/>
      <c r="GW419" s="141"/>
      <c r="GX419" s="141"/>
      <c r="GY419" s="141"/>
      <c r="GZ419" s="141"/>
      <c r="HA419" s="141"/>
      <c r="HB419" s="141"/>
      <c r="HC419" s="141"/>
      <c r="HD419" s="141"/>
      <c r="HE419" s="141"/>
      <c r="HF419" s="141"/>
      <c r="HG419" s="141"/>
      <c r="HH419" s="141"/>
      <c r="HI419" s="141"/>
      <c r="HJ419" s="141"/>
      <c r="HK419" s="141"/>
      <c r="HL419" s="141"/>
      <c r="HM419" s="141"/>
      <c r="HN419" s="141"/>
      <c r="HO419" s="141"/>
      <c r="HP419" s="141"/>
      <c r="HQ419" s="141"/>
      <c r="HR419" s="141"/>
      <c r="HS419" s="141"/>
      <c r="HT419" s="141"/>
      <c r="HU419" s="141"/>
      <c r="HV419" s="141"/>
      <c r="HW419" s="141"/>
      <c r="HX419" s="141"/>
      <c r="HY419" s="141"/>
      <c r="HZ419" s="141"/>
      <c r="IA419" s="141"/>
      <c r="IB419" s="141"/>
      <c r="IC419" s="141"/>
      <c r="ID419" s="141"/>
      <c r="IE419" s="141"/>
      <c r="IF419" s="141"/>
      <c r="IG419" s="141"/>
      <c r="IH419" s="141"/>
      <c r="II419" s="141"/>
      <c r="IJ419" s="141"/>
      <c r="IK419" s="141"/>
      <c r="IL419" s="141"/>
      <c r="IM419" s="141"/>
      <c r="IN419" s="141"/>
      <c r="IO419" s="141"/>
      <c r="IP419" s="141"/>
      <c r="IQ419" s="141"/>
      <c r="IR419" s="141"/>
      <c r="IS419" s="141"/>
      <c r="IT419" s="141"/>
      <c r="IU419" s="141"/>
      <c r="IV419" s="141"/>
      <c r="IW419" s="141"/>
    </row>
    <row r="420" customFormat="false" ht="12.75" hidden="false" customHeight="false" outlineLevel="0" collapsed="false">
      <c r="A420" s="141"/>
      <c r="B420" s="155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1"/>
      <c r="BY420" s="141"/>
      <c r="BZ420" s="141"/>
      <c r="CA420" s="141"/>
      <c r="CB420" s="141"/>
      <c r="CC420" s="141"/>
      <c r="CD420" s="141"/>
      <c r="CE420" s="141"/>
      <c r="CF420" s="141"/>
      <c r="CG420" s="141"/>
      <c r="CH420" s="141"/>
      <c r="CI420" s="141"/>
      <c r="CJ420" s="141"/>
      <c r="CK420" s="141"/>
      <c r="CL420" s="141"/>
      <c r="CM420" s="141"/>
      <c r="CN420" s="141"/>
      <c r="CO420" s="141"/>
      <c r="CP420" s="141"/>
      <c r="CQ420" s="141"/>
      <c r="CR420" s="141"/>
      <c r="CS420" s="141"/>
      <c r="CT420" s="141"/>
      <c r="CU420" s="141"/>
      <c r="CV420" s="141"/>
      <c r="CW420" s="141"/>
      <c r="CX420" s="141"/>
      <c r="CY420" s="141"/>
      <c r="CZ420" s="141"/>
      <c r="DA420" s="141"/>
      <c r="DB420" s="141"/>
      <c r="DC420" s="141"/>
      <c r="DD420" s="141"/>
      <c r="DE420" s="141"/>
      <c r="DF420" s="141"/>
      <c r="DG420" s="141"/>
      <c r="DH420" s="141"/>
      <c r="DI420" s="141"/>
      <c r="DJ420" s="141"/>
      <c r="DK420" s="141"/>
      <c r="DL420" s="141"/>
      <c r="DM420" s="141"/>
      <c r="DN420" s="141"/>
      <c r="DO420" s="141"/>
      <c r="DP420" s="141"/>
      <c r="DQ420" s="141"/>
      <c r="DR420" s="141"/>
      <c r="DS420" s="141"/>
      <c r="DT420" s="141"/>
      <c r="DU420" s="141"/>
      <c r="DV420" s="141"/>
      <c r="DW420" s="141"/>
      <c r="DX420" s="141"/>
      <c r="DY420" s="141"/>
      <c r="DZ420" s="141"/>
      <c r="EA420" s="141"/>
      <c r="EB420" s="141"/>
      <c r="EC420" s="141"/>
      <c r="ED420" s="141"/>
      <c r="EE420" s="141"/>
      <c r="EF420" s="141"/>
      <c r="EG420" s="141"/>
      <c r="EH420" s="141"/>
      <c r="EI420" s="141"/>
      <c r="EJ420" s="141"/>
      <c r="EK420" s="141"/>
      <c r="EL420" s="141"/>
      <c r="EM420" s="141"/>
      <c r="EN420" s="141"/>
      <c r="EO420" s="141"/>
      <c r="EP420" s="141"/>
      <c r="EQ420" s="141"/>
      <c r="ER420" s="141"/>
      <c r="ES420" s="141"/>
      <c r="ET420" s="141"/>
      <c r="EU420" s="141"/>
      <c r="EV420" s="141"/>
      <c r="EW420" s="141"/>
      <c r="EX420" s="141"/>
      <c r="EY420" s="141"/>
      <c r="EZ420" s="141"/>
      <c r="FA420" s="141"/>
      <c r="FB420" s="141"/>
      <c r="FC420" s="141"/>
      <c r="FD420" s="141"/>
      <c r="FE420" s="141"/>
      <c r="FF420" s="141"/>
      <c r="FG420" s="141"/>
      <c r="FH420" s="141"/>
      <c r="FI420" s="141"/>
      <c r="FJ420" s="141"/>
      <c r="FK420" s="141"/>
      <c r="FL420" s="141"/>
      <c r="FM420" s="141"/>
      <c r="FN420" s="141"/>
      <c r="FO420" s="141"/>
      <c r="FP420" s="141"/>
      <c r="FQ420" s="141"/>
      <c r="FR420" s="141"/>
      <c r="FS420" s="141"/>
      <c r="FT420" s="141"/>
      <c r="FU420" s="141"/>
      <c r="FV420" s="141"/>
      <c r="FW420" s="141"/>
      <c r="FX420" s="141"/>
      <c r="FY420" s="141"/>
      <c r="FZ420" s="141"/>
      <c r="GA420" s="141"/>
      <c r="GB420" s="141"/>
      <c r="GC420" s="141"/>
      <c r="GD420" s="141"/>
      <c r="GE420" s="141"/>
      <c r="GF420" s="141"/>
      <c r="GG420" s="141"/>
      <c r="GH420" s="141"/>
      <c r="GI420" s="141"/>
      <c r="GJ420" s="141"/>
      <c r="GK420" s="141"/>
      <c r="GL420" s="141"/>
      <c r="GM420" s="141"/>
      <c r="GN420" s="141"/>
      <c r="GO420" s="141"/>
      <c r="GP420" s="141"/>
      <c r="GQ420" s="141"/>
      <c r="GR420" s="141"/>
      <c r="GS420" s="141"/>
      <c r="GT420" s="141"/>
      <c r="GU420" s="141"/>
      <c r="GV420" s="141"/>
      <c r="GW420" s="141"/>
      <c r="GX420" s="141"/>
      <c r="GY420" s="141"/>
      <c r="GZ420" s="141"/>
      <c r="HA420" s="141"/>
      <c r="HB420" s="141"/>
      <c r="HC420" s="141"/>
      <c r="HD420" s="141"/>
      <c r="HE420" s="141"/>
      <c r="HF420" s="141"/>
      <c r="HG420" s="141"/>
      <c r="HH420" s="141"/>
      <c r="HI420" s="141"/>
      <c r="HJ420" s="141"/>
      <c r="HK420" s="141"/>
      <c r="HL420" s="141"/>
      <c r="HM420" s="141"/>
      <c r="HN420" s="141"/>
      <c r="HO420" s="141"/>
      <c r="HP420" s="141"/>
      <c r="HQ420" s="141"/>
      <c r="HR420" s="141"/>
      <c r="HS420" s="141"/>
      <c r="HT420" s="141"/>
      <c r="HU420" s="141"/>
      <c r="HV420" s="141"/>
      <c r="HW420" s="141"/>
      <c r="HX420" s="141"/>
      <c r="HY420" s="141"/>
      <c r="HZ420" s="141"/>
      <c r="IA420" s="141"/>
      <c r="IB420" s="141"/>
      <c r="IC420" s="141"/>
      <c r="ID420" s="141"/>
      <c r="IE420" s="141"/>
      <c r="IF420" s="141"/>
      <c r="IG420" s="141"/>
      <c r="IH420" s="141"/>
      <c r="II420" s="141"/>
      <c r="IJ420" s="141"/>
      <c r="IK420" s="141"/>
      <c r="IL420" s="141"/>
      <c r="IM420" s="141"/>
      <c r="IN420" s="141"/>
      <c r="IO420" s="141"/>
      <c r="IP420" s="141"/>
      <c r="IQ420" s="141"/>
      <c r="IR420" s="141"/>
      <c r="IS420" s="141"/>
      <c r="IT420" s="141"/>
      <c r="IU420" s="141"/>
      <c r="IV420" s="141"/>
      <c r="IW420" s="141"/>
    </row>
    <row r="421" customFormat="false" ht="12.75" hidden="false" customHeight="false" outlineLevel="0" collapsed="false">
      <c r="A421" s="141"/>
      <c r="B421" s="155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1"/>
      <c r="BY421" s="141"/>
      <c r="BZ421" s="141"/>
      <c r="CA421" s="141"/>
      <c r="CB421" s="141"/>
      <c r="CC421" s="141"/>
      <c r="CD421" s="141"/>
      <c r="CE421" s="141"/>
      <c r="CF421" s="141"/>
      <c r="CG421" s="141"/>
      <c r="CH421" s="141"/>
      <c r="CI421" s="141"/>
      <c r="CJ421" s="141"/>
      <c r="CK421" s="141"/>
      <c r="CL421" s="141"/>
      <c r="CM421" s="141"/>
      <c r="CN421" s="141"/>
      <c r="CO421" s="141"/>
      <c r="CP421" s="141"/>
      <c r="CQ421" s="141"/>
      <c r="CR421" s="141"/>
      <c r="CS421" s="141"/>
      <c r="CT421" s="141"/>
      <c r="CU421" s="141"/>
      <c r="CV421" s="141"/>
      <c r="CW421" s="141"/>
      <c r="CX421" s="141"/>
      <c r="CY421" s="141"/>
      <c r="CZ421" s="141"/>
      <c r="DA421" s="141"/>
      <c r="DB421" s="141"/>
      <c r="DC421" s="141"/>
      <c r="DD421" s="141"/>
      <c r="DE421" s="141"/>
      <c r="DF421" s="141"/>
      <c r="DG421" s="141"/>
      <c r="DH421" s="141"/>
      <c r="DI421" s="141"/>
      <c r="DJ421" s="141"/>
      <c r="DK421" s="141"/>
      <c r="DL421" s="141"/>
      <c r="DM421" s="141"/>
      <c r="DN421" s="141"/>
      <c r="DO421" s="141"/>
      <c r="DP421" s="141"/>
      <c r="DQ421" s="141"/>
      <c r="DR421" s="141"/>
      <c r="DS421" s="141"/>
      <c r="DT421" s="141"/>
      <c r="DU421" s="141"/>
      <c r="DV421" s="141"/>
      <c r="DW421" s="141"/>
      <c r="DX421" s="141"/>
      <c r="DY421" s="141"/>
      <c r="DZ421" s="141"/>
      <c r="EA421" s="141"/>
      <c r="EB421" s="141"/>
      <c r="EC421" s="141"/>
      <c r="ED421" s="141"/>
      <c r="EE421" s="141"/>
      <c r="EF421" s="141"/>
      <c r="EG421" s="141"/>
      <c r="EH421" s="141"/>
      <c r="EI421" s="141"/>
      <c r="EJ421" s="141"/>
      <c r="EK421" s="141"/>
      <c r="EL421" s="141"/>
      <c r="EM421" s="141"/>
      <c r="EN421" s="141"/>
      <c r="EO421" s="141"/>
      <c r="EP421" s="141"/>
      <c r="EQ421" s="141"/>
      <c r="ER421" s="141"/>
      <c r="ES421" s="141"/>
      <c r="ET421" s="141"/>
      <c r="EU421" s="141"/>
      <c r="EV421" s="141"/>
      <c r="EW421" s="141"/>
      <c r="EX421" s="141"/>
      <c r="EY421" s="141"/>
      <c r="EZ421" s="141"/>
      <c r="FA421" s="141"/>
      <c r="FB421" s="141"/>
      <c r="FC421" s="141"/>
      <c r="FD421" s="141"/>
      <c r="FE421" s="141"/>
      <c r="FF421" s="141"/>
      <c r="FG421" s="141"/>
      <c r="FH421" s="141"/>
      <c r="FI421" s="141"/>
      <c r="FJ421" s="141"/>
      <c r="FK421" s="141"/>
      <c r="FL421" s="141"/>
      <c r="FM421" s="141"/>
      <c r="FN421" s="141"/>
      <c r="FO421" s="141"/>
      <c r="FP421" s="141"/>
      <c r="FQ421" s="141"/>
      <c r="FR421" s="141"/>
      <c r="FS421" s="141"/>
      <c r="FT421" s="141"/>
      <c r="FU421" s="141"/>
      <c r="FV421" s="141"/>
      <c r="FW421" s="141"/>
      <c r="FX421" s="141"/>
      <c r="FY421" s="141"/>
      <c r="FZ421" s="141"/>
      <c r="GA421" s="141"/>
      <c r="GB421" s="141"/>
      <c r="GC421" s="141"/>
      <c r="GD421" s="141"/>
      <c r="GE421" s="141"/>
      <c r="GF421" s="141"/>
      <c r="GG421" s="141"/>
      <c r="GH421" s="141"/>
      <c r="GI421" s="141"/>
      <c r="GJ421" s="141"/>
      <c r="GK421" s="141"/>
      <c r="GL421" s="141"/>
      <c r="GM421" s="141"/>
      <c r="GN421" s="141"/>
      <c r="GO421" s="141"/>
      <c r="GP421" s="141"/>
      <c r="GQ421" s="141"/>
      <c r="GR421" s="141"/>
      <c r="GS421" s="141"/>
      <c r="GT421" s="141"/>
      <c r="GU421" s="141"/>
      <c r="GV421" s="141"/>
      <c r="GW421" s="141"/>
      <c r="GX421" s="141"/>
      <c r="GY421" s="141"/>
      <c r="GZ421" s="141"/>
      <c r="HA421" s="141"/>
      <c r="HB421" s="141"/>
      <c r="HC421" s="141"/>
      <c r="HD421" s="141"/>
      <c r="HE421" s="141"/>
      <c r="HF421" s="141"/>
      <c r="HG421" s="141"/>
      <c r="HH421" s="141"/>
      <c r="HI421" s="141"/>
      <c r="HJ421" s="141"/>
      <c r="HK421" s="141"/>
      <c r="HL421" s="141"/>
      <c r="HM421" s="141"/>
      <c r="HN421" s="141"/>
      <c r="HO421" s="141"/>
      <c r="HP421" s="141"/>
      <c r="HQ421" s="141"/>
      <c r="HR421" s="141"/>
      <c r="HS421" s="141"/>
      <c r="HT421" s="141"/>
      <c r="HU421" s="141"/>
      <c r="HV421" s="141"/>
      <c r="HW421" s="141"/>
      <c r="HX421" s="141"/>
      <c r="HY421" s="141"/>
      <c r="HZ421" s="141"/>
      <c r="IA421" s="141"/>
      <c r="IB421" s="141"/>
      <c r="IC421" s="141"/>
      <c r="ID421" s="141"/>
      <c r="IE421" s="141"/>
      <c r="IF421" s="141"/>
      <c r="IG421" s="141"/>
      <c r="IH421" s="141"/>
      <c r="II421" s="141"/>
      <c r="IJ421" s="141"/>
      <c r="IK421" s="141"/>
      <c r="IL421" s="141"/>
      <c r="IM421" s="141"/>
      <c r="IN421" s="141"/>
      <c r="IO421" s="141"/>
      <c r="IP421" s="141"/>
      <c r="IQ421" s="141"/>
      <c r="IR421" s="141"/>
      <c r="IS421" s="141"/>
      <c r="IT421" s="141"/>
      <c r="IU421" s="141"/>
      <c r="IV421" s="141"/>
      <c r="IW421" s="141"/>
    </row>
    <row r="422" customFormat="false" ht="12.75" hidden="false" customHeight="false" outlineLevel="0" collapsed="false">
      <c r="A422" s="141"/>
      <c r="B422" s="155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1"/>
      <c r="BY422" s="141"/>
      <c r="BZ422" s="141"/>
      <c r="CA422" s="141"/>
      <c r="CB422" s="141"/>
      <c r="CC422" s="141"/>
      <c r="CD422" s="141"/>
      <c r="CE422" s="141"/>
      <c r="CF422" s="141"/>
      <c r="CG422" s="141"/>
      <c r="CH422" s="141"/>
      <c r="CI422" s="141"/>
      <c r="CJ422" s="141"/>
      <c r="CK422" s="141"/>
      <c r="CL422" s="141"/>
      <c r="CM422" s="141"/>
      <c r="CN422" s="141"/>
      <c r="CO422" s="141"/>
      <c r="CP422" s="141"/>
      <c r="CQ422" s="141"/>
      <c r="CR422" s="141"/>
      <c r="CS422" s="141"/>
      <c r="CT422" s="141"/>
      <c r="CU422" s="141"/>
      <c r="CV422" s="141"/>
      <c r="CW422" s="141"/>
      <c r="CX422" s="141"/>
      <c r="CY422" s="141"/>
      <c r="CZ422" s="141"/>
      <c r="DA422" s="141"/>
      <c r="DB422" s="141"/>
      <c r="DC422" s="141"/>
      <c r="DD422" s="141"/>
      <c r="DE422" s="141"/>
      <c r="DF422" s="141"/>
      <c r="DG422" s="141"/>
      <c r="DH422" s="141"/>
      <c r="DI422" s="141"/>
      <c r="DJ422" s="141"/>
      <c r="DK422" s="141"/>
      <c r="DL422" s="141"/>
      <c r="DM422" s="141"/>
      <c r="DN422" s="141"/>
      <c r="DO422" s="141"/>
      <c r="DP422" s="141"/>
      <c r="DQ422" s="141"/>
      <c r="DR422" s="141"/>
      <c r="DS422" s="141"/>
      <c r="DT422" s="141"/>
      <c r="DU422" s="141"/>
      <c r="DV422" s="141"/>
      <c r="DW422" s="141"/>
      <c r="DX422" s="141"/>
      <c r="DY422" s="141"/>
      <c r="DZ422" s="141"/>
      <c r="EA422" s="141"/>
      <c r="EB422" s="141"/>
      <c r="EC422" s="141"/>
      <c r="ED422" s="141"/>
      <c r="EE422" s="141"/>
      <c r="EF422" s="141"/>
      <c r="EG422" s="141"/>
      <c r="EH422" s="141"/>
      <c r="EI422" s="141"/>
      <c r="EJ422" s="141"/>
      <c r="EK422" s="141"/>
      <c r="EL422" s="141"/>
      <c r="EM422" s="141"/>
      <c r="EN422" s="141"/>
      <c r="EO422" s="141"/>
      <c r="EP422" s="141"/>
      <c r="EQ422" s="141"/>
      <c r="ER422" s="141"/>
      <c r="ES422" s="141"/>
      <c r="ET422" s="141"/>
      <c r="EU422" s="141"/>
      <c r="EV422" s="141"/>
      <c r="EW422" s="141"/>
      <c r="EX422" s="141"/>
      <c r="EY422" s="141"/>
      <c r="EZ422" s="141"/>
      <c r="FA422" s="141"/>
      <c r="FB422" s="141"/>
      <c r="FC422" s="141"/>
      <c r="FD422" s="141"/>
      <c r="FE422" s="141"/>
      <c r="FF422" s="141"/>
      <c r="FG422" s="141"/>
      <c r="FH422" s="141"/>
      <c r="FI422" s="141"/>
      <c r="FJ422" s="141"/>
      <c r="FK422" s="141"/>
      <c r="FL422" s="141"/>
      <c r="FM422" s="141"/>
      <c r="FN422" s="141"/>
      <c r="FO422" s="141"/>
      <c r="FP422" s="141"/>
      <c r="FQ422" s="141"/>
      <c r="FR422" s="141"/>
      <c r="FS422" s="141"/>
      <c r="FT422" s="141"/>
      <c r="FU422" s="141"/>
      <c r="FV422" s="141"/>
      <c r="FW422" s="141"/>
      <c r="FX422" s="141"/>
      <c r="FY422" s="141"/>
      <c r="FZ422" s="141"/>
      <c r="GA422" s="141"/>
      <c r="GB422" s="141"/>
      <c r="GC422" s="141"/>
      <c r="GD422" s="141"/>
      <c r="GE422" s="141"/>
      <c r="GF422" s="141"/>
      <c r="GG422" s="141"/>
      <c r="GH422" s="141"/>
      <c r="GI422" s="141"/>
      <c r="GJ422" s="141"/>
      <c r="GK422" s="141"/>
      <c r="GL422" s="141"/>
      <c r="GM422" s="141"/>
      <c r="GN422" s="141"/>
      <c r="GO422" s="141"/>
      <c r="GP422" s="141"/>
      <c r="GQ422" s="141"/>
      <c r="GR422" s="141"/>
      <c r="GS422" s="141"/>
      <c r="GT422" s="141"/>
      <c r="GU422" s="141"/>
      <c r="GV422" s="141"/>
      <c r="GW422" s="141"/>
      <c r="GX422" s="141"/>
      <c r="GY422" s="141"/>
      <c r="GZ422" s="141"/>
      <c r="HA422" s="141"/>
      <c r="HB422" s="141"/>
      <c r="HC422" s="141"/>
      <c r="HD422" s="141"/>
      <c r="HE422" s="141"/>
      <c r="HF422" s="141"/>
      <c r="HG422" s="141"/>
      <c r="HH422" s="141"/>
      <c r="HI422" s="141"/>
      <c r="HJ422" s="141"/>
      <c r="HK422" s="141"/>
      <c r="HL422" s="141"/>
      <c r="HM422" s="141"/>
      <c r="HN422" s="141"/>
      <c r="HO422" s="141"/>
      <c r="HP422" s="141"/>
      <c r="HQ422" s="141"/>
      <c r="HR422" s="141"/>
      <c r="HS422" s="141"/>
      <c r="HT422" s="141"/>
      <c r="HU422" s="141"/>
      <c r="HV422" s="141"/>
      <c r="HW422" s="141"/>
      <c r="HX422" s="141"/>
      <c r="HY422" s="141"/>
      <c r="HZ422" s="141"/>
      <c r="IA422" s="141"/>
      <c r="IB422" s="141"/>
      <c r="IC422" s="141"/>
      <c r="ID422" s="141"/>
      <c r="IE422" s="141"/>
      <c r="IF422" s="141"/>
      <c r="IG422" s="141"/>
      <c r="IH422" s="141"/>
      <c r="II422" s="141"/>
      <c r="IJ422" s="141"/>
      <c r="IK422" s="141"/>
      <c r="IL422" s="141"/>
      <c r="IM422" s="141"/>
      <c r="IN422" s="141"/>
      <c r="IO422" s="141"/>
      <c r="IP422" s="141"/>
      <c r="IQ422" s="141"/>
      <c r="IR422" s="141"/>
      <c r="IS422" s="141"/>
      <c r="IT422" s="141"/>
      <c r="IU422" s="141"/>
      <c r="IV422" s="141"/>
      <c r="IW422" s="141"/>
    </row>
    <row r="423" customFormat="false" ht="12.75" hidden="false" customHeight="false" outlineLevel="0" collapsed="false">
      <c r="A423" s="141"/>
      <c r="B423" s="155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1"/>
      <c r="BY423" s="141"/>
      <c r="BZ423" s="141"/>
      <c r="CA423" s="141"/>
      <c r="CB423" s="141"/>
      <c r="CC423" s="141"/>
      <c r="CD423" s="141"/>
      <c r="CE423" s="141"/>
      <c r="CF423" s="141"/>
      <c r="CG423" s="141"/>
      <c r="CH423" s="141"/>
      <c r="CI423" s="141"/>
      <c r="CJ423" s="141"/>
      <c r="CK423" s="141"/>
      <c r="CL423" s="141"/>
      <c r="CM423" s="141"/>
      <c r="CN423" s="141"/>
      <c r="CO423" s="141"/>
      <c r="CP423" s="141"/>
      <c r="CQ423" s="141"/>
      <c r="CR423" s="141"/>
      <c r="CS423" s="141"/>
      <c r="CT423" s="141"/>
      <c r="CU423" s="141"/>
      <c r="CV423" s="141"/>
      <c r="CW423" s="141"/>
      <c r="CX423" s="141"/>
      <c r="CY423" s="141"/>
      <c r="CZ423" s="141"/>
      <c r="DA423" s="141"/>
      <c r="DB423" s="141"/>
      <c r="DC423" s="141"/>
      <c r="DD423" s="141"/>
      <c r="DE423" s="141"/>
      <c r="DF423" s="141"/>
      <c r="DG423" s="141"/>
      <c r="DH423" s="141"/>
      <c r="DI423" s="141"/>
      <c r="DJ423" s="141"/>
      <c r="DK423" s="141"/>
      <c r="DL423" s="141"/>
      <c r="DM423" s="141"/>
      <c r="DN423" s="141"/>
      <c r="DO423" s="141"/>
      <c r="DP423" s="141"/>
      <c r="DQ423" s="141"/>
      <c r="DR423" s="141"/>
      <c r="DS423" s="141"/>
      <c r="DT423" s="141"/>
      <c r="DU423" s="141"/>
      <c r="DV423" s="141"/>
      <c r="DW423" s="141"/>
      <c r="DX423" s="141"/>
      <c r="DY423" s="141"/>
      <c r="DZ423" s="141"/>
      <c r="EA423" s="141"/>
      <c r="EB423" s="141"/>
      <c r="EC423" s="141"/>
      <c r="ED423" s="141"/>
      <c r="EE423" s="141"/>
      <c r="EF423" s="141"/>
      <c r="EG423" s="141"/>
      <c r="EH423" s="141"/>
      <c r="EI423" s="141"/>
      <c r="EJ423" s="141"/>
      <c r="EK423" s="141"/>
      <c r="EL423" s="141"/>
      <c r="EM423" s="141"/>
      <c r="EN423" s="141"/>
      <c r="EO423" s="141"/>
      <c r="EP423" s="141"/>
      <c r="EQ423" s="141"/>
      <c r="ER423" s="141"/>
      <c r="ES423" s="141"/>
      <c r="ET423" s="141"/>
      <c r="EU423" s="141"/>
      <c r="EV423" s="141"/>
      <c r="EW423" s="141"/>
      <c r="EX423" s="141"/>
      <c r="EY423" s="141"/>
      <c r="EZ423" s="141"/>
      <c r="FA423" s="141"/>
      <c r="FB423" s="141"/>
      <c r="FC423" s="141"/>
      <c r="FD423" s="141"/>
      <c r="FE423" s="141"/>
      <c r="FF423" s="141"/>
      <c r="FG423" s="141"/>
      <c r="FH423" s="141"/>
      <c r="FI423" s="141"/>
      <c r="FJ423" s="141"/>
      <c r="FK423" s="141"/>
      <c r="FL423" s="141"/>
      <c r="FM423" s="141"/>
      <c r="FN423" s="141"/>
      <c r="FO423" s="141"/>
      <c r="FP423" s="141"/>
      <c r="FQ423" s="141"/>
      <c r="FR423" s="141"/>
      <c r="FS423" s="141"/>
      <c r="FT423" s="141"/>
      <c r="FU423" s="141"/>
      <c r="FV423" s="141"/>
      <c r="FW423" s="141"/>
      <c r="FX423" s="141"/>
      <c r="FY423" s="141"/>
      <c r="FZ423" s="141"/>
      <c r="GA423" s="141"/>
      <c r="GB423" s="141"/>
      <c r="GC423" s="141"/>
      <c r="GD423" s="141"/>
      <c r="GE423" s="141"/>
      <c r="GF423" s="141"/>
      <c r="GG423" s="141"/>
      <c r="GH423" s="141"/>
      <c r="GI423" s="141"/>
      <c r="GJ423" s="141"/>
      <c r="GK423" s="141"/>
      <c r="GL423" s="141"/>
      <c r="GM423" s="141"/>
      <c r="GN423" s="141"/>
      <c r="GO423" s="141"/>
      <c r="GP423" s="141"/>
      <c r="GQ423" s="141"/>
      <c r="GR423" s="141"/>
      <c r="GS423" s="141"/>
      <c r="GT423" s="141"/>
      <c r="GU423" s="141"/>
      <c r="GV423" s="141"/>
      <c r="GW423" s="141"/>
      <c r="GX423" s="141"/>
      <c r="GY423" s="141"/>
      <c r="GZ423" s="141"/>
      <c r="HA423" s="141"/>
      <c r="HB423" s="141"/>
      <c r="HC423" s="141"/>
      <c r="HD423" s="141"/>
      <c r="HE423" s="141"/>
      <c r="HF423" s="141"/>
      <c r="HG423" s="141"/>
      <c r="HH423" s="141"/>
      <c r="HI423" s="141"/>
      <c r="HJ423" s="141"/>
      <c r="HK423" s="141"/>
      <c r="HL423" s="141"/>
      <c r="HM423" s="141"/>
      <c r="HN423" s="141"/>
      <c r="HO423" s="141"/>
      <c r="HP423" s="141"/>
      <c r="HQ423" s="141"/>
      <c r="HR423" s="141"/>
      <c r="HS423" s="141"/>
      <c r="HT423" s="141"/>
      <c r="HU423" s="141"/>
      <c r="HV423" s="141"/>
      <c r="HW423" s="141"/>
      <c r="HX423" s="141"/>
      <c r="HY423" s="141"/>
      <c r="HZ423" s="141"/>
      <c r="IA423" s="141"/>
      <c r="IB423" s="141"/>
      <c r="IC423" s="141"/>
      <c r="ID423" s="141"/>
      <c r="IE423" s="141"/>
      <c r="IF423" s="141"/>
      <c r="IG423" s="141"/>
      <c r="IH423" s="141"/>
      <c r="II423" s="141"/>
      <c r="IJ423" s="141"/>
      <c r="IK423" s="141"/>
      <c r="IL423" s="141"/>
      <c r="IM423" s="141"/>
      <c r="IN423" s="141"/>
      <c r="IO423" s="141"/>
      <c r="IP423" s="141"/>
      <c r="IQ423" s="141"/>
      <c r="IR423" s="141"/>
      <c r="IS423" s="141"/>
      <c r="IT423" s="141"/>
      <c r="IU423" s="141"/>
      <c r="IV423" s="141"/>
      <c r="IW423" s="141"/>
    </row>
    <row r="424" customFormat="false" ht="12.75" hidden="false" customHeight="false" outlineLevel="0" collapsed="false">
      <c r="A424" s="141"/>
      <c r="B424" s="155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1"/>
      <c r="BY424" s="141"/>
      <c r="BZ424" s="141"/>
      <c r="CA424" s="141"/>
      <c r="CB424" s="141"/>
      <c r="CC424" s="141"/>
      <c r="CD424" s="141"/>
      <c r="CE424" s="141"/>
      <c r="CF424" s="141"/>
      <c r="CG424" s="141"/>
      <c r="CH424" s="141"/>
      <c r="CI424" s="141"/>
      <c r="CJ424" s="141"/>
      <c r="CK424" s="141"/>
      <c r="CL424" s="141"/>
      <c r="CM424" s="141"/>
      <c r="CN424" s="141"/>
      <c r="CO424" s="141"/>
      <c r="CP424" s="141"/>
      <c r="CQ424" s="141"/>
      <c r="CR424" s="141"/>
      <c r="CS424" s="141"/>
      <c r="CT424" s="141"/>
      <c r="CU424" s="141"/>
      <c r="CV424" s="141"/>
      <c r="CW424" s="141"/>
      <c r="CX424" s="141"/>
      <c r="CY424" s="141"/>
      <c r="CZ424" s="141"/>
      <c r="DA424" s="141"/>
      <c r="DB424" s="141"/>
      <c r="DC424" s="141"/>
      <c r="DD424" s="141"/>
      <c r="DE424" s="141"/>
      <c r="DF424" s="141"/>
      <c r="DG424" s="141"/>
      <c r="DH424" s="141"/>
      <c r="DI424" s="141"/>
      <c r="DJ424" s="141"/>
      <c r="DK424" s="141"/>
      <c r="DL424" s="141"/>
      <c r="DM424" s="141"/>
      <c r="DN424" s="141"/>
      <c r="DO424" s="141"/>
      <c r="DP424" s="141"/>
      <c r="DQ424" s="141"/>
      <c r="DR424" s="141"/>
      <c r="DS424" s="141"/>
      <c r="DT424" s="141"/>
      <c r="DU424" s="141"/>
      <c r="DV424" s="141"/>
      <c r="DW424" s="141"/>
      <c r="DX424" s="141"/>
      <c r="DY424" s="141"/>
      <c r="DZ424" s="141"/>
      <c r="EA424" s="141"/>
      <c r="EB424" s="141"/>
      <c r="EC424" s="141"/>
      <c r="ED424" s="141"/>
      <c r="EE424" s="141"/>
      <c r="EF424" s="141"/>
      <c r="EG424" s="141"/>
      <c r="EH424" s="141"/>
      <c r="EI424" s="141"/>
      <c r="EJ424" s="141"/>
      <c r="EK424" s="141"/>
      <c r="EL424" s="141"/>
      <c r="EM424" s="141"/>
      <c r="EN424" s="141"/>
      <c r="EO424" s="141"/>
      <c r="EP424" s="141"/>
      <c r="EQ424" s="141"/>
      <c r="ER424" s="141"/>
      <c r="ES424" s="141"/>
      <c r="ET424" s="141"/>
      <c r="EU424" s="141"/>
      <c r="EV424" s="141"/>
      <c r="EW424" s="141"/>
      <c r="EX424" s="141"/>
      <c r="EY424" s="141"/>
      <c r="EZ424" s="141"/>
      <c r="FA424" s="141"/>
      <c r="FB424" s="141"/>
      <c r="FC424" s="141"/>
      <c r="FD424" s="141"/>
      <c r="FE424" s="141"/>
      <c r="FF424" s="141"/>
      <c r="FG424" s="141"/>
      <c r="FH424" s="141"/>
      <c r="FI424" s="141"/>
      <c r="FJ424" s="141"/>
      <c r="FK424" s="141"/>
      <c r="FL424" s="141"/>
      <c r="FM424" s="141"/>
      <c r="FN424" s="141"/>
      <c r="FO424" s="141"/>
      <c r="FP424" s="141"/>
      <c r="FQ424" s="141"/>
      <c r="FR424" s="141"/>
      <c r="FS424" s="141"/>
      <c r="FT424" s="141"/>
      <c r="FU424" s="141"/>
      <c r="FV424" s="141"/>
      <c r="FW424" s="141"/>
      <c r="FX424" s="141"/>
      <c r="FY424" s="141"/>
      <c r="FZ424" s="141"/>
      <c r="GA424" s="141"/>
      <c r="GB424" s="141"/>
      <c r="GC424" s="141"/>
      <c r="GD424" s="141"/>
      <c r="GE424" s="141"/>
      <c r="GF424" s="141"/>
      <c r="GG424" s="141"/>
      <c r="GH424" s="141"/>
      <c r="GI424" s="141"/>
      <c r="GJ424" s="141"/>
      <c r="GK424" s="141"/>
      <c r="GL424" s="141"/>
      <c r="GM424" s="141"/>
      <c r="GN424" s="141"/>
      <c r="GO424" s="141"/>
      <c r="GP424" s="141"/>
      <c r="GQ424" s="141"/>
      <c r="GR424" s="141"/>
      <c r="GS424" s="141"/>
      <c r="GT424" s="141"/>
      <c r="GU424" s="141"/>
      <c r="GV424" s="141"/>
      <c r="GW424" s="141"/>
      <c r="GX424" s="141"/>
      <c r="GY424" s="141"/>
      <c r="GZ424" s="141"/>
      <c r="HA424" s="141"/>
      <c r="HB424" s="141"/>
      <c r="HC424" s="141"/>
      <c r="HD424" s="141"/>
      <c r="HE424" s="141"/>
      <c r="HF424" s="141"/>
      <c r="HG424" s="141"/>
      <c r="HH424" s="141"/>
      <c r="HI424" s="141"/>
      <c r="HJ424" s="141"/>
      <c r="HK424" s="141"/>
      <c r="HL424" s="141"/>
      <c r="HM424" s="141"/>
      <c r="HN424" s="141"/>
      <c r="HO424" s="141"/>
      <c r="HP424" s="141"/>
      <c r="HQ424" s="141"/>
      <c r="HR424" s="141"/>
      <c r="HS424" s="141"/>
      <c r="HT424" s="141"/>
      <c r="HU424" s="141"/>
      <c r="HV424" s="141"/>
      <c r="HW424" s="141"/>
      <c r="HX424" s="141"/>
      <c r="HY424" s="141"/>
      <c r="HZ424" s="141"/>
      <c r="IA424" s="141"/>
      <c r="IB424" s="141"/>
      <c r="IC424" s="141"/>
      <c r="ID424" s="141"/>
      <c r="IE424" s="141"/>
      <c r="IF424" s="141"/>
      <c r="IG424" s="141"/>
      <c r="IH424" s="141"/>
      <c r="II424" s="141"/>
      <c r="IJ424" s="141"/>
      <c r="IK424" s="141"/>
      <c r="IL424" s="141"/>
      <c r="IM424" s="141"/>
      <c r="IN424" s="141"/>
      <c r="IO424" s="141"/>
      <c r="IP424" s="141"/>
      <c r="IQ424" s="141"/>
      <c r="IR424" s="141"/>
      <c r="IS424" s="141"/>
      <c r="IT424" s="141"/>
      <c r="IU424" s="141"/>
      <c r="IV424" s="141"/>
      <c r="IW424" s="141"/>
    </row>
    <row r="425" customFormat="false" ht="12.75" hidden="false" customHeight="false" outlineLevel="0" collapsed="false">
      <c r="A425" s="141"/>
      <c r="B425" s="155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1"/>
      <c r="BY425" s="141"/>
      <c r="BZ425" s="141"/>
      <c r="CA425" s="141"/>
      <c r="CB425" s="141"/>
      <c r="CC425" s="141"/>
      <c r="CD425" s="141"/>
      <c r="CE425" s="141"/>
      <c r="CF425" s="141"/>
      <c r="CG425" s="141"/>
      <c r="CH425" s="141"/>
      <c r="CI425" s="141"/>
      <c r="CJ425" s="141"/>
      <c r="CK425" s="141"/>
      <c r="CL425" s="141"/>
      <c r="CM425" s="141"/>
      <c r="CN425" s="141"/>
      <c r="CO425" s="141"/>
      <c r="CP425" s="141"/>
      <c r="CQ425" s="141"/>
      <c r="CR425" s="141"/>
      <c r="CS425" s="141"/>
      <c r="CT425" s="141"/>
      <c r="CU425" s="141"/>
      <c r="CV425" s="141"/>
      <c r="CW425" s="141"/>
      <c r="CX425" s="141"/>
      <c r="CY425" s="141"/>
      <c r="CZ425" s="141"/>
      <c r="DA425" s="141"/>
      <c r="DB425" s="141"/>
      <c r="DC425" s="141"/>
      <c r="DD425" s="141"/>
      <c r="DE425" s="141"/>
      <c r="DF425" s="141"/>
      <c r="DG425" s="141"/>
      <c r="DH425" s="141"/>
      <c r="DI425" s="141"/>
      <c r="DJ425" s="141"/>
      <c r="DK425" s="141"/>
      <c r="DL425" s="141"/>
      <c r="DM425" s="141"/>
      <c r="DN425" s="141"/>
      <c r="DO425" s="141"/>
      <c r="DP425" s="141"/>
      <c r="DQ425" s="141"/>
      <c r="DR425" s="141"/>
      <c r="DS425" s="141"/>
      <c r="DT425" s="141"/>
      <c r="DU425" s="141"/>
      <c r="DV425" s="141"/>
      <c r="DW425" s="141"/>
      <c r="DX425" s="141"/>
      <c r="DY425" s="141"/>
      <c r="DZ425" s="141"/>
      <c r="EA425" s="141"/>
      <c r="EB425" s="141"/>
      <c r="EC425" s="141"/>
      <c r="ED425" s="141"/>
      <c r="EE425" s="141"/>
      <c r="EF425" s="141"/>
      <c r="EG425" s="141"/>
      <c r="EH425" s="141"/>
      <c r="EI425" s="141"/>
      <c r="EJ425" s="141"/>
      <c r="EK425" s="141"/>
      <c r="EL425" s="141"/>
      <c r="EM425" s="141"/>
      <c r="EN425" s="141"/>
      <c r="EO425" s="141"/>
      <c r="EP425" s="141"/>
      <c r="EQ425" s="141"/>
      <c r="ER425" s="141"/>
      <c r="ES425" s="141"/>
      <c r="ET425" s="141"/>
      <c r="EU425" s="141"/>
      <c r="EV425" s="141"/>
      <c r="EW425" s="141"/>
      <c r="EX425" s="141"/>
      <c r="EY425" s="141"/>
      <c r="EZ425" s="141"/>
      <c r="FA425" s="141"/>
      <c r="FB425" s="141"/>
      <c r="FC425" s="141"/>
      <c r="FD425" s="141"/>
      <c r="FE425" s="141"/>
      <c r="FF425" s="141"/>
      <c r="FG425" s="141"/>
      <c r="FH425" s="141"/>
      <c r="FI425" s="141"/>
      <c r="FJ425" s="141"/>
      <c r="FK425" s="141"/>
      <c r="FL425" s="141"/>
      <c r="FM425" s="141"/>
      <c r="FN425" s="141"/>
      <c r="FO425" s="141"/>
      <c r="FP425" s="141"/>
      <c r="FQ425" s="141"/>
      <c r="FR425" s="141"/>
      <c r="FS425" s="141"/>
      <c r="FT425" s="141"/>
      <c r="FU425" s="141"/>
      <c r="FV425" s="141"/>
      <c r="FW425" s="141"/>
      <c r="FX425" s="141"/>
      <c r="FY425" s="141"/>
      <c r="FZ425" s="141"/>
      <c r="GA425" s="141"/>
      <c r="GB425" s="141"/>
      <c r="GC425" s="141"/>
      <c r="GD425" s="141"/>
      <c r="GE425" s="141"/>
      <c r="GF425" s="141"/>
      <c r="GG425" s="141"/>
      <c r="GH425" s="141"/>
      <c r="GI425" s="141"/>
      <c r="GJ425" s="141"/>
      <c r="GK425" s="141"/>
      <c r="GL425" s="141"/>
      <c r="GM425" s="141"/>
      <c r="GN425" s="141"/>
      <c r="GO425" s="141"/>
      <c r="GP425" s="141"/>
      <c r="GQ425" s="141"/>
      <c r="GR425" s="141"/>
      <c r="GS425" s="141"/>
      <c r="GT425" s="141"/>
      <c r="GU425" s="141"/>
      <c r="GV425" s="141"/>
      <c r="GW425" s="141"/>
      <c r="GX425" s="141"/>
      <c r="GY425" s="141"/>
      <c r="GZ425" s="141"/>
      <c r="HA425" s="141"/>
      <c r="HB425" s="141"/>
      <c r="HC425" s="141"/>
      <c r="HD425" s="141"/>
      <c r="HE425" s="141"/>
      <c r="HF425" s="141"/>
      <c r="HG425" s="141"/>
      <c r="HH425" s="141"/>
      <c r="HI425" s="141"/>
      <c r="HJ425" s="141"/>
      <c r="HK425" s="141"/>
      <c r="HL425" s="141"/>
      <c r="HM425" s="141"/>
      <c r="HN425" s="141"/>
      <c r="HO425" s="141"/>
      <c r="HP425" s="141"/>
      <c r="HQ425" s="141"/>
      <c r="HR425" s="141"/>
      <c r="HS425" s="141"/>
      <c r="HT425" s="141"/>
      <c r="HU425" s="141"/>
      <c r="HV425" s="141"/>
      <c r="HW425" s="141"/>
      <c r="HX425" s="141"/>
      <c r="HY425" s="141"/>
      <c r="HZ425" s="141"/>
      <c r="IA425" s="141"/>
      <c r="IB425" s="141"/>
      <c r="IC425" s="141"/>
      <c r="ID425" s="141"/>
      <c r="IE425" s="141"/>
      <c r="IF425" s="141"/>
      <c r="IG425" s="141"/>
      <c r="IH425" s="141"/>
      <c r="II425" s="141"/>
      <c r="IJ425" s="141"/>
      <c r="IK425" s="141"/>
      <c r="IL425" s="141"/>
      <c r="IM425" s="141"/>
      <c r="IN425" s="141"/>
      <c r="IO425" s="141"/>
      <c r="IP425" s="141"/>
      <c r="IQ425" s="141"/>
      <c r="IR425" s="141"/>
      <c r="IS425" s="141"/>
      <c r="IT425" s="141"/>
      <c r="IU425" s="141"/>
      <c r="IV425" s="141"/>
      <c r="IW425" s="141"/>
    </row>
    <row r="426" customFormat="false" ht="12.75" hidden="false" customHeight="false" outlineLevel="0" collapsed="false">
      <c r="A426" s="141"/>
      <c r="B426" s="155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1"/>
      <c r="BY426" s="141"/>
      <c r="BZ426" s="141"/>
      <c r="CA426" s="141"/>
      <c r="CB426" s="141"/>
      <c r="CC426" s="141"/>
      <c r="CD426" s="141"/>
      <c r="CE426" s="141"/>
      <c r="CF426" s="141"/>
      <c r="CG426" s="141"/>
      <c r="CH426" s="141"/>
      <c r="CI426" s="141"/>
      <c r="CJ426" s="141"/>
      <c r="CK426" s="141"/>
      <c r="CL426" s="141"/>
      <c r="CM426" s="141"/>
      <c r="CN426" s="141"/>
      <c r="CO426" s="141"/>
      <c r="CP426" s="141"/>
      <c r="CQ426" s="141"/>
      <c r="CR426" s="141"/>
      <c r="CS426" s="141"/>
      <c r="CT426" s="141"/>
      <c r="CU426" s="141"/>
      <c r="CV426" s="141"/>
      <c r="CW426" s="141"/>
      <c r="CX426" s="141"/>
      <c r="CY426" s="141"/>
      <c r="CZ426" s="141"/>
      <c r="DA426" s="141"/>
      <c r="DB426" s="141"/>
      <c r="DC426" s="141"/>
      <c r="DD426" s="141"/>
      <c r="DE426" s="141"/>
      <c r="DF426" s="141"/>
      <c r="DG426" s="141"/>
      <c r="DH426" s="141"/>
      <c r="DI426" s="141"/>
      <c r="DJ426" s="141"/>
      <c r="DK426" s="141"/>
      <c r="DL426" s="141"/>
      <c r="DM426" s="141"/>
      <c r="DN426" s="141"/>
      <c r="DO426" s="141"/>
      <c r="DP426" s="141"/>
      <c r="DQ426" s="141"/>
      <c r="DR426" s="141"/>
      <c r="DS426" s="141"/>
      <c r="DT426" s="141"/>
      <c r="DU426" s="141"/>
      <c r="DV426" s="141"/>
      <c r="DW426" s="141"/>
      <c r="DX426" s="141"/>
      <c r="DY426" s="141"/>
      <c r="DZ426" s="141"/>
      <c r="EA426" s="141"/>
      <c r="EB426" s="141"/>
      <c r="EC426" s="141"/>
      <c r="ED426" s="141"/>
      <c r="EE426" s="141"/>
      <c r="EF426" s="141"/>
      <c r="EG426" s="141"/>
      <c r="EH426" s="141"/>
      <c r="EI426" s="141"/>
      <c r="EJ426" s="141"/>
      <c r="EK426" s="141"/>
      <c r="EL426" s="141"/>
      <c r="EM426" s="141"/>
      <c r="EN426" s="141"/>
      <c r="EO426" s="141"/>
      <c r="EP426" s="141"/>
      <c r="EQ426" s="141"/>
      <c r="ER426" s="141"/>
      <c r="ES426" s="141"/>
      <c r="ET426" s="141"/>
      <c r="EU426" s="141"/>
      <c r="EV426" s="141"/>
      <c r="EW426" s="141"/>
      <c r="EX426" s="141"/>
      <c r="EY426" s="141"/>
      <c r="EZ426" s="141"/>
      <c r="FA426" s="141"/>
      <c r="FB426" s="141"/>
      <c r="FC426" s="141"/>
      <c r="FD426" s="141"/>
      <c r="FE426" s="141"/>
      <c r="FF426" s="141"/>
      <c r="FG426" s="141"/>
      <c r="FH426" s="141"/>
      <c r="FI426" s="141"/>
      <c r="FJ426" s="141"/>
      <c r="FK426" s="141"/>
      <c r="FL426" s="141"/>
      <c r="FM426" s="141"/>
      <c r="FN426" s="141"/>
      <c r="FO426" s="141"/>
      <c r="FP426" s="141"/>
      <c r="FQ426" s="141"/>
      <c r="FR426" s="141"/>
      <c r="FS426" s="141"/>
      <c r="FT426" s="141"/>
      <c r="FU426" s="141"/>
      <c r="FV426" s="141"/>
      <c r="FW426" s="141"/>
      <c r="FX426" s="141"/>
      <c r="FY426" s="141"/>
      <c r="FZ426" s="141"/>
      <c r="GA426" s="141"/>
      <c r="GB426" s="141"/>
      <c r="GC426" s="141"/>
      <c r="GD426" s="141"/>
      <c r="GE426" s="141"/>
      <c r="GF426" s="141"/>
      <c r="GG426" s="141"/>
      <c r="GH426" s="141"/>
      <c r="GI426" s="141"/>
      <c r="GJ426" s="141"/>
      <c r="GK426" s="141"/>
      <c r="GL426" s="141"/>
      <c r="GM426" s="141"/>
      <c r="GN426" s="141"/>
      <c r="GO426" s="141"/>
      <c r="GP426" s="141"/>
      <c r="GQ426" s="141"/>
      <c r="GR426" s="141"/>
      <c r="GS426" s="141"/>
      <c r="GT426" s="141"/>
      <c r="GU426" s="141"/>
      <c r="GV426" s="141"/>
      <c r="GW426" s="141"/>
      <c r="GX426" s="141"/>
      <c r="GY426" s="141"/>
      <c r="GZ426" s="141"/>
      <c r="HA426" s="141"/>
      <c r="HB426" s="141"/>
      <c r="HC426" s="141"/>
      <c r="HD426" s="141"/>
      <c r="HE426" s="141"/>
      <c r="HF426" s="141"/>
      <c r="HG426" s="141"/>
      <c r="HH426" s="141"/>
      <c r="HI426" s="141"/>
      <c r="HJ426" s="141"/>
      <c r="HK426" s="141"/>
      <c r="HL426" s="141"/>
      <c r="HM426" s="141"/>
      <c r="HN426" s="141"/>
      <c r="HO426" s="141"/>
      <c r="HP426" s="141"/>
      <c r="HQ426" s="141"/>
      <c r="HR426" s="141"/>
      <c r="HS426" s="141"/>
      <c r="HT426" s="141"/>
      <c r="HU426" s="141"/>
      <c r="HV426" s="141"/>
      <c r="HW426" s="141"/>
      <c r="HX426" s="141"/>
      <c r="HY426" s="141"/>
      <c r="HZ426" s="141"/>
      <c r="IA426" s="141"/>
      <c r="IB426" s="141"/>
      <c r="IC426" s="141"/>
      <c r="ID426" s="141"/>
      <c r="IE426" s="141"/>
      <c r="IF426" s="141"/>
      <c r="IG426" s="141"/>
      <c r="IH426" s="141"/>
      <c r="II426" s="141"/>
      <c r="IJ426" s="141"/>
      <c r="IK426" s="141"/>
      <c r="IL426" s="141"/>
      <c r="IM426" s="141"/>
      <c r="IN426" s="141"/>
      <c r="IO426" s="141"/>
      <c r="IP426" s="141"/>
      <c r="IQ426" s="141"/>
      <c r="IR426" s="141"/>
      <c r="IS426" s="141"/>
      <c r="IT426" s="141"/>
      <c r="IU426" s="141"/>
      <c r="IV426" s="141"/>
      <c r="IW426" s="141"/>
    </row>
    <row r="427" customFormat="false" ht="12.75" hidden="false" customHeight="false" outlineLevel="0" collapsed="false">
      <c r="A427" s="141"/>
      <c r="B427" s="155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1"/>
      <c r="BY427" s="141"/>
      <c r="BZ427" s="141"/>
      <c r="CA427" s="141"/>
      <c r="CB427" s="141"/>
      <c r="CC427" s="141"/>
      <c r="CD427" s="141"/>
      <c r="CE427" s="141"/>
      <c r="CF427" s="141"/>
      <c r="CG427" s="141"/>
      <c r="CH427" s="141"/>
      <c r="CI427" s="141"/>
      <c r="CJ427" s="141"/>
      <c r="CK427" s="141"/>
      <c r="CL427" s="141"/>
      <c r="CM427" s="141"/>
      <c r="CN427" s="141"/>
      <c r="CO427" s="141"/>
      <c r="CP427" s="141"/>
      <c r="CQ427" s="141"/>
      <c r="CR427" s="141"/>
      <c r="CS427" s="141"/>
      <c r="CT427" s="141"/>
      <c r="CU427" s="141"/>
      <c r="CV427" s="141"/>
      <c r="CW427" s="141"/>
      <c r="CX427" s="141"/>
      <c r="CY427" s="141"/>
      <c r="CZ427" s="141"/>
      <c r="DA427" s="141"/>
      <c r="DB427" s="141"/>
      <c r="DC427" s="141"/>
      <c r="DD427" s="141"/>
      <c r="DE427" s="141"/>
      <c r="DF427" s="141"/>
      <c r="DG427" s="141"/>
      <c r="DH427" s="141"/>
      <c r="DI427" s="141"/>
      <c r="DJ427" s="141"/>
      <c r="DK427" s="141"/>
      <c r="DL427" s="141"/>
      <c r="DM427" s="141"/>
      <c r="DN427" s="141"/>
      <c r="DO427" s="141"/>
      <c r="DP427" s="141"/>
      <c r="DQ427" s="141"/>
      <c r="DR427" s="141"/>
      <c r="DS427" s="141"/>
      <c r="DT427" s="141"/>
      <c r="DU427" s="141"/>
      <c r="DV427" s="141"/>
      <c r="DW427" s="141"/>
      <c r="DX427" s="141"/>
      <c r="DY427" s="141"/>
      <c r="DZ427" s="141"/>
      <c r="EA427" s="141"/>
      <c r="EB427" s="141"/>
      <c r="EC427" s="141"/>
      <c r="ED427" s="141"/>
      <c r="EE427" s="141"/>
      <c r="EF427" s="141"/>
      <c r="EG427" s="141"/>
      <c r="EH427" s="141"/>
      <c r="EI427" s="141"/>
      <c r="EJ427" s="141"/>
      <c r="EK427" s="141"/>
      <c r="EL427" s="141"/>
      <c r="EM427" s="141"/>
      <c r="EN427" s="141"/>
      <c r="EO427" s="141"/>
      <c r="EP427" s="141"/>
      <c r="EQ427" s="141"/>
      <c r="ER427" s="141"/>
      <c r="ES427" s="141"/>
      <c r="ET427" s="141"/>
      <c r="EU427" s="141"/>
      <c r="EV427" s="141"/>
      <c r="EW427" s="141"/>
      <c r="EX427" s="141"/>
      <c r="EY427" s="141"/>
      <c r="EZ427" s="141"/>
      <c r="FA427" s="141"/>
      <c r="FB427" s="141"/>
      <c r="FC427" s="141"/>
      <c r="FD427" s="141"/>
      <c r="FE427" s="141"/>
      <c r="FF427" s="141"/>
      <c r="FG427" s="141"/>
      <c r="FH427" s="141"/>
      <c r="FI427" s="141"/>
      <c r="FJ427" s="141"/>
      <c r="FK427" s="141"/>
      <c r="FL427" s="141"/>
      <c r="FM427" s="141"/>
      <c r="FN427" s="141"/>
      <c r="FO427" s="141"/>
      <c r="FP427" s="141"/>
      <c r="FQ427" s="141"/>
      <c r="FR427" s="141"/>
      <c r="FS427" s="141"/>
      <c r="FT427" s="141"/>
      <c r="FU427" s="141"/>
      <c r="FV427" s="141"/>
      <c r="FW427" s="141"/>
      <c r="FX427" s="141"/>
      <c r="FY427" s="141"/>
      <c r="FZ427" s="141"/>
      <c r="GA427" s="141"/>
      <c r="GB427" s="141"/>
      <c r="GC427" s="141"/>
      <c r="GD427" s="141"/>
      <c r="GE427" s="141"/>
      <c r="GF427" s="141"/>
      <c r="GG427" s="141"/>
      <c r="GH427" s="141"/>
      <c r="GI427" s="141"/>
      <c r="GJ427" s="141"/>
      <c r="GK427" s="141"/>
      <c r="GL427" s="141"/>
      <c r="GM427" s="141"/>
      <c r="GN427" s="141"/>
      <c r="GO427" s="141"/>
      <c r="GP427" s="141"/>
      <c r="GQ427" s="141"/>
      <c r="GR427" s="141"/>
      <c r="GS427" s="141"/>
      <c r="GT427" s="141"/>
      <c r="GU427" s="141"/>
      <c r="GV427" s="141"/>
      <c r="GW427" s="141"/>
      <c r="GX427" s="141"/>
      <c r="GY427" s="141"/>
      <c r="GZ427" s="141"/>
      <c r="HA427" s="141"/>
      <c r="HB427" s="141"/>
      <c r="HC427" s="141"/>
      <c r="HD427" s="141"/>
      <c r="HE427" s="141"/>
      <c r="HF427" s="141"/>
      <c r="HG427" s="141"/>
      <c r="HH427" s="141"/>
      <c r="HI427" s="141"/>
      <c r="HJ427" s="141"/>
      <c r="HK427" s="141"/>
      <c r="HL427" s="141"/>
      <c r="HM427" s="141"/>
      <c r="HN427" s="141"/>
      <c r="HO427" s="141"/>
      <c r="HP427" s="141"/>
      <c r="HQ427" s="141"/>
      <c r="HR427" s="141"/>
      <c r="HS427" s="141"/>
      <c r="HT427" s="141"/>
      <c r="HU427" s="141"/>
      <c r="HV427" s="141"/>
      <c r="HW427" s="141"/>
      <c r="HX427" s="141"/>
      <c r="HY427" s="141"/>
      <c r="HZ427" s="141"/>
      <c r="IA427" s="141"/>
      <c r="IB427" s="141"/>
      <c r="IC427" s="141"/>
      <c r="ID427" s="141"/>
      <c r="IE427" s="141"/>
      <c r="IF427" s="141"/>
      <c r="IG427" s="141"/>
      <c r="IH427" s="141"/>
      <c r="II427" s="141"/>
      <c r="IJ427" s="141"/>
      <c r="IK427" s="141"/>
      <c r="IL427" s="141"/>
      <c r="IM427" s="141"/>
      <c r="IN427" s="141"/>
      <c r="IO427" s="141"/>
      <c r="IP427" s="141"/>
      <c r="IQ427" s="141"/>
      <c r="IR427" s="141"/>
      <c r="IS427" s="141"/>
      <c r="IT427" s="141"/>
      <c r="IU427" s="141"/>
      <c r="IV427" s="141"/>
      <c r="IW427" s="141"/>
    </row>
    <row r="428" customFormat="false" ht="12.75" hidden="false" customHeight="false" outlineLevel="0" collapsed="false">
      <c r="A428" s="141"/>
      <c r="B428" s="155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1"/>
      <c r="BY428" s="141"/>
      <c r="BZ428" s="141"/>
      <c r="CA428" s="141"/>
      <c r="CB428" s="141"/>
      <c r="CC428" s="141"/>
      <c r="CD428" s="141"/>
      <c r="CE428" s="141"/>
      <c r="CF428" s="141"/>
      <c r="CG428" s="141"/>
      <c r="CH428" s="141"/>
      <c r="CI428" s="141"/>
      <c r="CJ428" s="141"/>
      <c r="CK428" s="141"/>
      <c r="CL428" s="141"/>
      <c r="CM428" s="141"/>
      <c r="CN428" s="141"/>
      <c r="CO428" s="141"/>
      <c r="CP428" s="141"/>
      <c r="CQ428" s="141"/>
      <c r="CR428" s="141"/>
      <c r="CS428" s="141"/>
      <c r="CT428" s="141"/>
      <c r="CU428" s="141"/>
      <c r="CV428" s="141"/>
      <c r="CW428" s="141"/>
      <c r="CX428" s="141"/>
      <c r="CY428" s="141"/>
      <c r="CZ428" s="141"/>
      <c r="DA428" s="141"/>
      <c r="DB428" s="141"/>
      <c r="DC428" s="141"/>
      <c r="DD428" s="141"/>
      <c r="DE428" s="141"/>
      <c r="DF428" s="141"/>
      <c r="DG428" s="141"/>
      <c r="DH428" s="141"/>
      <c r="DI428" s="141"/>
      <c r="DJ428" s="141"/>
      <c r="DK428" s="141"/>
      <c r="DL428" s="141"/>
      <c r="DM428" s="141"/>
      <c r="DN428" s="141"/>
      <c r="DO428" s="141"/>
      <c r="DP428" s="141"/>
      <c r="DQ428" s="141"/>
      <c r="DR428" s="141"/>
      <c r="DS428" s="141"/>
      <c r="DT428" s="141"/>
      <c r="DU428" s="141"/>
      <c r="DV428" s="141"/>
      <c r="DW428" s="141"/>
      <c r="DX428" s="141"/>
      <c r="DY428" s="141"/>
      <c r="DZ428" s="141"/>
      <c r="EA428" s="141"/>
      <c r="EB428" s="141"/>
      <c r="EC428" s="141"/>
      <c r="ED428" s="141"/>
      <c r="EE428" s="141"/>
      <c r="EF428" s="141"/>
      <c r="EG428" s="141"/>
      <c r="EH428" s="141"/>
      <c r="EI428" s="141"/>
      <c r="EJ428" s="141"/>
      <c r="EK428" s="141"/>
      <c r="EL428" s="141"/>
      <c r="EM428" s="141"/>
      <c r="EN428" s="141"/>
      <c r="EO428" s="141"/>
      <c r="EP428" s="141"/>
      <c r="EQ428" s="141"/>
      <c r="ER428" s="141"/>
      <c r="ES428" s="141"/>
      <c r="ET428" s="141"/>
      <c r="EU428" s="141"/>
      <c r="EV428" s="141"/>
      <c r="EW428" s="141"/>
      <c r="EX428" s="141"/>
      <c r="EY428" s="141"/>
      <c r="EZ428" s="141"/>
      <c r="FA428" s="141"/>
      <c r="FB428" s="141"/>
      <c r="FC428" s="141"/>
      <c r="FD428" s="141"/>
      <c r="FE428" s="141"/>
      <c r="FF428" s="141"/>
      <c r="FG428" s="141"/>
      <c r="FH428" s="141"/>
      <c r="FI428" s="141"/>
      <c r="FJ428" s="141"/>
      <c r="FK428" s="141"/>
      <c r="FL428" s="141"/>
      <c r="FM428" s="141"/>
      <c r="FN428" s="141"/>
      <c r="FO428" s="141"/>
      <c r="FP428" s="141"/>
      <c r="FQ428" s="141"/>
      <c r="FR428" s="141"/>
      <c r="FS428" s="141"/>
      <c r="FT428" s="141"/>
      <c r="FU428" s="141"/>
      <c r="FV428" s="141"/>
      <c r="FW428" s="141"/>
      <c r="FX428" s="141"/>
      <c r="FY428" s="141"/>
      <c r="FZ428" s="141"/>
      <c r="GA428" s="141"/>
      <c r="GB428" s="141"/>
      <c r="GC428" s="141"/>
      <c r="GD428" s="141"/>
      <c r="GE428" s="141"/>
      <c r="GF428" s="141"/>
      <c r="GG428" s="141"/>
      <c r="GH428" s="141"/>
      <c r="GI428" s="141"/>
      <c r="GJ428" s="141"/>
      <c r="GK428" s="141"/>
      <c r="GL428" s="141"/>
      <c r="GM428" s="141"/>
      <c r="GN428" s="141"/>
      <c r="GO428" s="141"/>
      <c r="GP428" s="141"/>
      <c r="GQ428" s="141"/>
      <c r="GR428" s="141"/>
      <c r="GS428" s="141"/>
      <c r="GT428" s="141"/>
      <c r="GU428" s="141"/>
      <c r="GV428" s="141"/>
      <c r="GW428" s="141"/>
      <c r="GX428" s="141"/>
      <c r="GY428" s="141"/>
      <c r="GZ428" s="141"/>
      <c r="HA428" s="141"/>
      <c r="HB428" s="141"/>
      <c r="HC428" s="141"/>
      <c r="HD428" s="141"/>
      <c r="HE428" s="141"/>
      <c r="HF428" s="141"/>
      <c r="HG428" s="141"/>
      <c r="HH428" s="141"/>
      <c r="HI428" s="141"/>
      <c r="HJ428" s="141"/>
      <c r="HK428" s="141"/>
      <c r="HL428" s="141"/>
      <c r="HM428" s="141"/>
      <c r="HN428" s="141"/>
      <c r="HO428" s="141"/>
      <c r="HP428" s="141"/>
      <c r="HQ428" s="141"/>
      <c r="HR428" s="141"/>
      <c r="HS428" s="141"/>
      <c r="HT428" s="141"/>
      <c r="HU428" s="141"/>
      <c r="HV428" s="141"/>
      <c r="HW428" s="141"/>
      <c r="HX428" s="141"/>
      <c r="HY428" s="141"/>
      <c r="HZ428" s="141"/>
      <c r="IA428" s="141"/>
      <c r="IB428" s="141"/>
      <c r="IC428" s="141"/>
      <c r="ID428" s="141"/>
      <c r="IE428" s="141"/>
      <c r="IF428" s="141"/>
      <c r="IG428" s="141"/>
      <c r="IH428" s="141"/>
      <c r="II428" s="141"/>
      <c r="IJ428" s="141"/>
      <c r="IK428" s="141"/>
      <c r="IL428" s="141"/>
      <c r="IM428" s="141"/>
      <c r="IN428" s="141"/>
      <c r="IO428" s="141"/>
      <c r="IP428" s="141"/>
      <c r="IQ428" s="141"/>
      <c r="IR428" s="141"/>
      <c r="IS428" s="141"/>
      <c r="IT428" s="141"/>
      <c r="IU428" s="141"/>
      <c r="IV428" s="141"/>
      <c r="IW428" s="141"/>
    </row>
    <row r="429" customFormat="false" ht="12.75" hidden="false" customHeight="false" outlineLevel="0" collapsed="false">
      <c r="A429" s="141"/>
      <c r="B429" s="155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1"/>
      <c r="BY429" s="141"/>
      <c r="BZ429" s="141"/>
      <c r="CA429" s="141"/>
      <c r="CB429" s="141"/>
      <c r="CC429" s="141"/>
      <c r="CD429" s="141"/>
      <c r="CE429" s="141"/>
      <c r="CF429" s="141"/>
      <c r="CG429" s="141"/>
      <c r="CH429" s="141"/>
      <c r="CI429" s="141"/>
      <c r="CJ429" s="141"/>
      <c r="CK429" s="141"/>
      <c r="CL429" s="141"/>
      <c r="CM429" s="141"/>
      <c r="CN429" s="141"/>
      <c r="CO429" s="141"/>
      <c r="CP429" s="141"/>
      <c r="CQ429" s="141"/>
      <c r="CR429" s="141"/>
      <c r="CS429" s="141"/>
      <c r="CT429" s="141"/>
      <c r="CU429" s="141"/>
      <c r="CV429" s="141"/>
      <c r="CW429" s="141"/>
      <c r="CX429" s="141"/>
      <c r="CY429" s="141"/>
      <c r="CZ429" s="141"/>
      <c r="DA429" s="141"/>
      <c r="DB429" s="141"/>
      <c r="DC429" s="141"/>
      <c r="DD429" s="141"/>
      <c r="DE429" s="141"/>
      <c r="DF429" s="141"/>
      <c r="DG429" s="141"/>
      <c r="DH429" s="141"/>
      <c r="DI429" s="141"/>
      <c r="DJ429" s="141"/>
      <c r="DK429" s="141"/>
      <c r="DL429" s="141"/>
      <c r="DM429" s="141"/>
      <c r="DN429" s="141"/>
      <c r="DO429" s="141"/>
      <c r="DP429" s="141"/>
      <c r="DQ429" s="141"/>
      <c r="DR429" s="141"/>
      <c r="DS429" s="141"/>
      <c r="DT429" s="141"/>
      <c r="DU429" s="141"/>
      <c r="DV429" s="141"/>
      <c r="DW429" s="141"/>
      <c r="DX429" s="141"/>
      <c r="DY429" s="141"/>
      <c r="DZ429" s="141"/>
      <c r="EA429" s="141"/>
      <c r="EB429" s="141"/>
      <c r="EC429" s="141"/>
      <c r="ED429" s="141"/>
      <c r="EE429" s="141"/>
      <c r="EF429" s="141"/>
      <c r="EG429" s="141"/>
      <c r="EH429" s="141"/>
      <c r="EI429" s="141"/>
      <c r="EJ429" s="141"/>
      <c r="EK429" s="141"/>
      <c r="EL429" s="141"/>
      <c r="EM429" s="141"/>
      <c r="EN429" s="141"/>
      <c r="EO429" s="141"/>
      <c r="EP429" s="141"/>
      <c r="EQ429" s="141"/>
      <c r="ER429" s="141"/>
      <c r="ES429" s="141"/>
      <c r="ET429" s="141"/>
      <c r="EU429" s="141"/>
      <c r="EV429" s="141"/>
      <c r="EW429" s="141"/>
      <c r="EX429" s="141"/>
      <c r="EY429" s="141"/>
      <c r="EZ429" s="141"/>
      <c r="FA429" s="141"/>
      <c r="FB429" s="141"/>
      <c r="FC429" s="141"/>
      <c r="FD429" s="141"/>
      <c r="FE429" s="141"/>
      <c r="FF429" s="141"/>
      <c r="FG429" s="141"/>
      <c r="FH429" s="141"/>
      <c r="FI429" s="141"/>
      <c r="FJ429" s="141"/>
      <c r="FK429" s="141"/>
      <c r="FL429" s="141"/>
      <c r="FM429" s="141"/>
      <c r="FN429" s="141"/>
      <c r="FO429" s="141"/>
      <c r="FP429" s="141"/>
      <c r="FQ429" s="141"/>
      <c r="FR429" s="141"/>
      <c r="FS429" s="141"/>
      <c r="FT429" s="141"/>
      <c r="FU429" s="141"/>
      <c r="FV429" s="141"/>
      <c r="FW429" s="141"/>
      <c r="FX429" s="141"/>
      <c r="FY429" s="141"/>
      <c r="FZ429" s="141"/>
      <c r="GA429" s="141"/>
      <c r="GB429" s="141"/>
      <c r="GC429" s="141"/>
      <c r="GD429" s="141"/>
      <c r="GE429" s="141"/>
      <c r="GF429" s="141"/>
      <c r="GG429" s="141"/>
      <c r="GH429" s="141"/>
      <c r="GI429" s="141"/>
      <c r="GJ429" s="141"/>
      <c r="GK429" s="141"/>
      <c r="GL429" s="141"/>
      <c r="GM429" s="141"/>
      <c r="GN429" s="141"/>
      <c r="GO429" s="141"/>
      <c r="GP429" s="141"/>
      <c r="GQ429" s="141"/>
      <c r="GR429" s="141"/>
      <c r="GS429" s="141"/>
      <c r="GT429" s="141"/>
      <c r="GU429" s="141"/>
      <c r="GV429" s="141"/>
      <c r="GW429" s="141"/>
      <c r="GX429" s="141"/>
      <c r="GY429" s="141"/>
      <c r="GZ429" s="141"/>
      <c r="HA429" s="141"/>
      <c r="HB429" s="141"/>
      <c r="HC429" s="141"/>
      <c r="HD429" s="141"/>
      <c r="HE429" s="141"/>
      <c r="HF429" s="141"/>
      <c r="HG429" s="141"/>
      <c r="HH429" s="141"/>
      <c r="HI429" s="141"/>
      <c r="HJ429" s="141"/>
      <c r="HK429" s="141"/>
      <c r="HL429" s="141"/>
      <c r="HM429" s="141"/>
      <c r="HN429" s="141"/>
      <c r="HO429" s="141"/>
      <c r="HP429" s="141"/>
      <c r="HQ429" s="141"/>
      <c r="HR429" s="141"/>
      <c r="HS429" s="141"/>
      <c r="HT429" s="141"/>
      <c r="HU429" s="141"/>
      <c r="HV429" s="141"/>
      <c r="HW429" s="141"/>
      <c r="HX429" s="141"/>
      <c r="HY429" s="141"/>
      <c r="HZ429" s="141"/>
      <c r="IA429" s="141"/>
      <c r="IB429" s="141"/>
      <c r="IC429" s="141"/>
      <c r="ID429" s="141"/>
      <c r="IE429" s="141"/>
      <c r="IF429" s="141"/>
      <c r="IG429" s="141"/>
      <c r="IH429" s="141"/>
      <c r="II429" s="141"/>
      <c r="IJ429" s="141"/>
      <c r="IK429" s="141"/>
      <c r="IL429" s="141"/>
      <c r="IM429" s="141"/>
      <c r="IN429" s="141"/>
      <c r="IO429" s="141"/>
      <c r="IP429" s="141"/>
      <c r="IQ429" s="141"/>
      <c r="IR429" s="141"/>
      <c r="IS429" s="141"/>
      <c r="IT429" s="141"/>
      <c r="IU429" s="141"/>
      <c r="IV429" s="141"/>
      <c r="IW429" s="141"/>
    </row>
    <row r="430" customFormat="false" ht="12.75" hidden="false" customHeight="false" outlineLevel="0" collapsed="false">
      <c r="A430" s="141"/>
      <c r="B430" s="155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1"/>
      <c r="BY430" s="141"/>
      <c r="BZ430" s="141"/>
      <c r="CA430" s="141"/>
      <c r="CB430" s="141"/>
      <c r="CC430" s="141"/>
      <c r="CD430" s="141"/>
      <c r="CE430" s="141"/>
      <c r="CF430" s="141"/>
      <c r="CG430" s="141"/>
      <c r="CH430" s="141"/>
      <c r="CI430" s="141"/>
      <c r="CJ430" s="141"/>
      <c r="CK430" s="141"/>
      <c r="CL430" s="141"/>
      <c r="CM430" s="141"/>
      <c r="CN430" s="141"/>
      <c r="CO430" s="141"/>
      <c r="CP430" s="141"/>
      <c r="CQ430" s="141"/>
      <c r="CR430" s="141"/>
      <c r="CS430" s="141"/>
      <c r="CT430" s="141"/>
      <c r="CU430" s="141"/>
      <c r="CV430" s="141"/>
      <c r="CW430" s="141"/>
      <c r="CX430" s="141"/>
      <c r="CY430" s="141"/>
      <c r="CZ430" s="141"/>
      <c r="DA430" s="141"/>
      <c r="DB430" s="141"/>
      <c r="DC430" s="141"/>
      <c r="DD430" s="141"/>
      <c r="DE430" s="141"/>
      <c r="DF430" s="141"/>
      <c r="DG430" s="141"/>
      <c r="DH430" s="141"/>
      <c r="DI430" s="141"/>
      <c r="DJ430" s="141"/>
      <c r="DK430" s="141"/>
      <c r="DL430" s="141"/>
      <c r="DM430" s="141"/>
      <c r="DN430" s="141"/>
      <c r="DO430" s="141"/>
      <c r="DP430" s="141"/>
      <c r="DQ430" s="141"/>
      <c r="DR430" s="141"/>
      <c r="DS430" s="141"/>
      <c r="DT430" s="141"/>
      <c r="DU430" s="141"/>
      <c r="DV430" s="141"/>
      <c r="DW430" s="141"/>
      <c r="DX430" s="141"/>
      <c r="DY430" s="141"/>
      <c r="DZ430" s="141"/>
      <c r="EA430" s="141"/>
      <c r="EB430" s="141"/>
      <c r="EC430" s="141"/>
      <c r="ED430" s="141"/>
      <c r="EE430" s="141"/>
      <c r="EF430" s="141"/>
      <c r="EG430" s="141"/>
      <c r="EH430" s="141"/>
      <c r="EI430" s="141"/>
      <c r="EJ430" s="141"/>
      <c r="EK430" s="141"/>
      <c r="EL430" s="141"/>
      <c r="EM430" s="141"/>
      <c r="EN430" s="141"/>
      <c r="EO430" s="141"/>
      <c r="EP430" s="141"/>
      <c r="EQ430" s="141"/>
      <c r="ER430" s="141"/>
      <c r="ES430" s="141"/>
      <c r="ET430" s="141"/>
      <c r="EU430" s="141"/>
      <c r="EV430" s="141"/>
      <c r="EW430" s="141"/>
      <c r="EX430" s="141"/>
      <c r="EY430" s="141"/>
      <c r="EZ430" s="141"/>
      <c r="FA430" s="141"/>
      <c r="FB430" s="141"/>
      <c r="FC430" s="141"/>
      <c r="FD430" s="141"/>
      <c r="FE430" s="141"/>
      <c r="FF430" s="141"/>
      <c r="FG430" s="141"/>
      <c r="FH430" s="141"/>
      <c r="FI430" s="141"/>
      <c r="FJ430" s="141"/>
      <c r="FK430" s="141"/>
      <c r="FL430" s="141"/>
      <c r="FM430" s="141"/>
      <c r="FN430" s="141"/>
      <c r="FO430" s="141"/>
      <c r="FP430" s="141"/>
      <c r="FQ430" s="141"/>
      <c r="FR430" s="141"/>
      <c r="FS430" s="141"/>
      <c r="FT430" s="141"/>
      <c r="FU430" s="141"/>
      <c r="FV430" s="141"/>
      <c r="FW430" s="141"/>
      <c r="FX430" s="141"/>
      <c r="FY430" s="141"/>
      <c r="FZ430" s="141"/>
      <c r="GA430" s="141"/>
      <c r="GB430" s="141"/>
      <c r="GC430" s="141"/>
      <c r="GD430" s="141"/>
      <c r="GE430" s="141"/>
      <c r="GF430" s="141"/>
      <c r="GG430" s="141"/>
      <c r="GH430" s="141"/>
      <c r="GI430" s="141"/>
      <c r="GJ430" s="141"/>
      <c r="GK430" s="141"/>
      <c r="GL430" s="141"/>
      <c r="GM430" s="141"/>
      <c r="GN430" s="141"/>
      <c r="GO430" s="141"/>
      <c r="GP430" s="141"/>
      <c r="GQ430" s="141"/>
      <c r="GR430" s="141"/>
      <c r="GS430" s="141"/>
      <c r="GT430" s="141"/>
      <c r="GU430" s="141"/>
      <c r="GV430" s="141"/>
      <c r="GW430" s="141"/>
      <c r="GX430" s="141"/>
      <c r="GY430" s="141"/>
      <c r="GZ430" s="141"/>
      <c r="HA430" s="141"/>
      <c r="HB430" s="141"/>
      <c r="HC430" s="141"/>
      <c r="HD430" s="141"/>
      <c r="HE430" s="141"/>
      <c r="HF430" s="141"/>
      <c r="HG430" s="141"/>
      <c r="HH430" s="141"/>
      <c r="HI430" s="141"/>
      <c r="HJ430" s="141"/>
      <c r="HK430" s="141"/>
      <c r="HL430" s="141"/>
      <c r="HM430" s="141"/>
      <c r="HN430" s="141"/>
      <c r="HO430" s="141"/>
      <c r="HP430" s="141"/>
      <c r="HQ430" s="141"/>
      <c r="HR430" s="141"/>
      <c r="HS430" s="141"/>
      <c r="HT430" s="141"/>
      <c r="HU430" s="141"/>
      <c r="HV430" s="141"/>
      <c r="HW430" s="141"/>
      <c r="HX430" s="141"/>
      <c r="HY430" s="141"/>
      <c r="HZ430" s="141"/>
      <c r="IA430" s="141"/>
      <c r="IB430" s="141"/>
      <c r="IC430" s="141"/>
      <c r="ID430" s="141"/>
      <c r="IE430" s="141"/>
      <c r="IF430" s="141"/>
      <c r="IG430" s="141"/>
      <c r="IH430" s="141"/>
      <c r="II430" s="141"/>
      <c r="IJ430" s="141"/>
      <c r="IK430" s="141"/>
      <c r="IL430" s="141"/>
      <c r="IM430" s="141"/>
      <c r="IN430" s="141"/>
      <c r="IO430" s="141"/>
      <c r="IP430" s="141"/>
      <c r="IQ430" s="141"/>
      <c r="IR430" s="141"/>
      <c r="IS430" s="141"/>
      <c r="IT430" s="141"/>
      <c r="IU430" s="141"/>
      <c r="IV430" s="141"/>
      <c r="IW430" s="141"/>
    </row>
    <row r="431" customFormat="false" ht="12.75" hidden="false" customHeight="false" outlineLevel="0" collapsed="false">
      <c r="A431" s="141"/>
      <c r="B431" s="155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1"/>
      <c r="BY431" s="141"/>
      <c r="BZ431" s="141"/>
      <c r="CA431" s="141"/>
      <c r="CB431" s="141"/>
      <c r="CC431" s="141"/>
      <c r="CD431" s="141"/>
      <c r="CE431" s="141"/>
      <c r="CF431" s="141"/>
      <c r="CG431" s="141"/>
      <c r="CH431" s="141"/>
      <c r="CI431" s="141"/>
      <c r="CJ431" s="141"/>
      <c r="CK431" s="141"/>
      <c r="CL431" s="141"/>
      <c r="CM431" s="141"/>
      <c r="CN431" s="141"/>
      <c r="CO431" s="141"/>
      <c r="CP431" s="141"/>
      <c r="CQ431" s="141"/>
      <c r="CR431" s="141"/>
      <c r="CS431" s="141"/>
      <c r="CT431" s="141"/>
      <c r="CU431" s="141"/>
      <c r="CV431" s="141"/>
      <c r="CW431" s="141"/>
      <c r="CX431" s="141"/>
      <c r="CY431" s="141"/>
      <c r="CZ431" s="141"/>
      <c r="DA431" s="141"/>
      <c r="DB431" s="141"/>
      <c r="DC431" s="141"/>
      <c r="DD431" s="141"/>
      <c r="DE431" s="141"/>
      <c r="DF431" s="141"/>
      <c r="DG431" s="141"/>
      <c r="DH431" s="141"/>
      <c r="DI431" s="141"/>
      <c r="DJ431" s="141"/>
      <c r="DK431" s="141"/>
      <c r="DL431" s="141"/>
      <c r="DM431" s="141"/>
      <c r="DN431" s="141"/>
      <c r="DO431" s="141"/>
      <c r="DP431" s="141"/>
      <c r="DQ431" s="141"/>
      <c r="DR431" s="141"/>
      <c r="DS431" s="141"/>
      <c r="DT431" s="141"/>
      <c r="DU431" s="141"/>
      <c r="DV431" s="141"/>
      <c r="DW431" s="141"/>
      <c r="DX431" s="141"/>
      <c r="DY431" s="141"/>
      <c r="DZ431" s="141"/>
      <c r="EA431" s="141"/>
      <c r="EB431" s="141"/>
      <c r="EC431" s="141"/>
      <c r="ED431" s="141"/>
      <c r="EE431" s="141"/>
      <c r="EF431" s="141"/>
      <c r="EG431" s="141"/>
      <c r="EH431" s="141"/>
      <c r="EI431" s="141"/>
      <c r="EJ431" s="141"/>
      <c r="EK431" s="141"/>
      <c r="EL431" s="141"/>
      <c r="EM431" s="141"/>
      <c r="EN431" s="141"/>
      <c r="EO431" s="141"/>
      <c r="EP431" s="141"/>
      <c r="EQ431" s="141"/>
      <c r="ER431" s="141"/>
      <c r="ES431" s="141"/>
      <c r="ET431" s="141"/>
      <c r="EU431" s="141"/>
      <c r="EV431" s="141"/>
      <c r="EW431" s="141"/>
      <c r="EX431" s="141"/>
      <c r="EY431" s="141"/>
      <c r="EZ431" s="141"/>
      <c r="FA431" s="141"/>
      <c r="FB431" s="141"/>
      <c r="FC431" s="141"/>
      <c r="FD431" s="141"/>
      <c r="FE431" s="141"/>
      <c r="FF431" s="141"/>
      <c r="FG431" s="141"/>
      <c r="FH431" s="141"/>
      <c r="FI431" s="141"/>
      <c r="FJ431" s="141"/>
      <c r="FK431" s="141"/>
      <c r="FL431" s="141"/>
      <c r="FM431" s="141"/>
      <c r="FN431" s="141"/>
      <c r="FO431" s="141"/>
      <c r="FP431" s="141"/>
      <c r="FQ431" s="141"/>
      <c r="FR431" s="141"/>
      <c r="FS431" s="141"/>
      <c r="FT431" s="141"/>
      <c r="FU431" s="141"/>
      <c r="FV431" s="141"/>
      <c r="FW431" s="141"/>
      <c r="FX431" s="141"/>
      <c r="FY431" s="141"/>
      <c r="FZ431" s="141"/>
      <c r="GA431" s="141"/>
      <c r="GB431" s="141"/>
      <c r="GC431" s="141"/>
      <c r="GD431" s="141"/>
      <c r="GE431" s="141"/>
      <c r="GF431" s="141"/>
      <c r="GG431" s="141"/>
      <c r="GH431" s="141"/>
      <c r="GI431" s="141"/>
      <c r="GJ431" s="141"/>
      <c r="GK431" s="141"/>
      <c r="GL431" s="141"/>
      <c r="GM431" s="141"/>
      <c r="GN431" s="141"/>
      <c r="GO431" s="141"/>
      <c r="GP431" s="141"/>
      <c r="GQ431" s="141"/>
      <c r="GR431" s="141"/>
      <c r="GS431" s="141"/>
      <c r="GT431" s="141"/>
      <c r="GU431" s="141"/>
      <c r="GV431" s="141"/>
      <c r="GW431" s="141"/>
      <c r="GX431" s="141"/>
      <c r="GY431" s="141"/>
      <c r="GZ431" s="141"/>
      <c r="HA431" s="141"/>
      <c r="HB431" s="141"/>
      <c r="HC431" s="141"/>
      <c r="HD431" s="141"/>
      <c r="HE431" s="141"/>
      <c r="HF431" s="141"/>
      <c r="HG431" s="141"/>
      <c r="HH431" s="141"/>
      <c r="HI431" s="141"/>
      <c r="HJ431" s="141"/>
      <c r="HK431" s="141"/>
      <c r="HL431" s="141"/>
      <c r="HM431" s="141"/>
      <c r="HN431" s="141"/>
      <c r="HO431" s="141"/>
      <c r="HP431" s="141"/>
      <c r="HQ431" s="141"/>
      <c r="HR431" s="141"/>
      <c r="HS431" s="141"/>
      <c r="HT431" s="141"/>
      <c r="HU431" s="141"/>
      <c r="HV431" s="141"/>
      <c r="HW431" s="141"/>
      <c r="HX431" s="141"/>
      <c r="HY431" s="141"/>
      <c r="HZ431" s="141"/>
      <c r="IA431" s="141"/>
      <c r="IB431" s="141"/>
      <c r="IC431" s="141"/>
      <c r="ID431" s="141"/>
      <c r="IE431" s="141"/>
      <c r="IF431" s="141"/>
      <c r="IG431" s="141"/>
      <c r="IH431" s="141"/>
      <c r="II431" s="141"/>
      <c r="IJ431" s="141"/>
      <c r="IK431" s="141"/>
      <c r="IL431" s="141"/>
      <c r="IM431" s="141"/>
      <c r="IN431" s="141"/>
      <c r="IO431" s="141"/>
      <c r="IP431" s="141"/>
      <c r="IQ431" s="141"/>
      <c r="IR431" s="141"/>
      <c r="IS431" s="141"/>
      <c r="IT431" s="141"/>
      <c r="IU431" s="141"/>
      <c r="IV431" s="141"/>
      <c r="IW431" s="141"/>
    </row>
    <row r="432" customFormat="false" ht="12.75" hidden="false" customHeight="false" outlineLevel="0" collapsed="false">
      <c r="A432" s="141"/>
      <c r="B432" s="155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1"/>
      <c r="BY432" s="141"/>
      <c r="BZ432" s="141"/>
      <c r="CA432" s="141"/>
      <c r="CB432" s="141"/>
      <c r="CC432" s="141"/>
      <c r="CD432" s="141"/>
      <c r="CE432" s="141"/>
      <c r="CF432" s="141"/>
      <c r="CG432" s="141"/>
      <c r="CH432" s="141"/>
      <c r="CI432" s="141"/>
      <c r="CJ432" s="141"/>
      <c r="CK432" s="141"/>
      <c r="CL432" s="141"/>
      <c r="CM432" s="141"/>
      <c r="CN432" s="141"/>
      <c r="CO432" s="141"/>
      <c r="CP432" s="141"/>
      <c r="CQ432" s="141"/>
      <c r="CR432" s="141"/>
      <c r="CS432" s="141"/>
      <c r="CT432" s="141"/>
      <c r="CU432" s="141"/>
      <c r="CV432" s="141"/>
      <c r="CW432" s="141"/>
      <c r="CX432" s="141"/>
      <c r="CY432" s="141"/>
      <c r="CZ432" s="141"/>
      <c r="DA432" s="141"/>
      <c r="DB432" s="141"/>
      <c r="DC432" s="141"/>
      <c r="DD432" s="141"/>
      <c r="DE432" s="141"/>
      <c r="DF432" s="141"/>
      <c r="DG432" s="141"/>
      <c r="DH432" s="141"/>
      <c r="DI432" s="141"/>
      <c r="DJ432" s="141"/>
      <c r="DK432" s="141"/>
      <c r="DL432" s="141"/>
      <c r="DM432" s="141"/>
      <c r="DN432" s="141"/>
      <c r="DO432" s="141"/>
      <c r="DP432" s="141"/>
      <c r="DQ432" s="141"/>
      <c r="DR432" s="141"/>
      <c r="DS432" s="141"/>
      <c r="DT432" s="141"/>
      <c r="DU432" s="141"/>
      <c r="DV432" s="141"/>
      <c r="DW432" s="141"/>
      <c r="DX432" s="141"/>
      <c r="DY432" s="141"/>
      <c r="DZ432" s="141"/>
      <c r="EA432" s="141"/>
      <c r="EB432" s="141"/>
      <c r="EC432" s="141"/>
      <c r="ED432" s="141"/>
      <c r="EE432" s="141"/>
      <c r="EF432" s="141"/>
      <c r="EG432" s="141"/>
      <c r="EH432" s="141"/>
      <c r="EI432" s="141"/>
      <c r="EJ432" s="141"/>
      <c r="EK432" s="141"/>
      <c r="EL432" s="141"/>
      <c r="EM432" s="141"/>
      <c r="EN432" s="141"/>
      <c r="EO432" s="141"/>
      <c r="EP432" s="141"/>
      <c r="EQ432" s="141"/>
      <c r="ER432" s="141"/>
      <c r="ES432" s="141"/>
      <c r="ET432" s="141"/>
      <c r="EU432" s="141"/>
      <c r="EV432" s="141"/>
      <c r="EW432" s="141"/>
      <c r="EX432" s="141"/>
      <c r="EY432" s="141"/>
      <c r="EZ432" s="141"/>
      <c r="FA432" s="141"/>
      <c r="FB432" s="141"/>
      <c r="FC432" s="141"/>
      <c r="FD432" s="141"/>
      <c r="FE432" s="141"/>
      <c r="FF432" s="141"/>
      <c r="FG432" s="141"/>
      <c r="FH432" s="141"/>
      <c r="FI432" s="141"/>
      <c r="FJ432" s="141"/>
      <c r="FK432" s="141"/>
      <c r="FL432" s="141"/>
      <c r="FM432" s="141"/>
      <c r="FN432" s="141"/>
      <c r="FO432" s="141"/>
      <c r="FP432" s="141"/>
      <c r="FQ432" s="141"/>
      <c r="FR432" s="141"/>
      <c r="FS432" s="141"/>
      <c r="FT432" s="141"/>
      <c r="FU432" s="141"/>
      <c r="FV432" s="141"/>
      <c r="FW432" s="141"/>
      <c r="FX432" s="141"/>
      <c r="FY432" s="141"/>
      <c r="FZ432" s="141"/>
      <c r="GA432" s="141"/>
      <c r="GB432" s="141"/>
      <c r="GC432" s="141"/>
      <c r="GD432" s="141"/>
      <c r="GE432" s="141"/>
      <c r="GF432" s="141"/>
      <c r="GG432" s="141"/>
      <c r="GH432" s="141"/>
      <c r="GI432" s="141"/>
      <c r="GJ432" s="141"/>
      <c r="GK432" s="141"/>
      <c r="GL432" s="141"/>
      <c r="GM432" s="141"/>
      <c r="GN432" s="141"/>
      <c r="GO432" s="141"/>
      <c r="GP432" s="141"/>
      <c r="GQ432" s="141"/>
      <c r="GR432" s="141"/>
      <c r="GS432" s="141"/>
      <c r="GT432" s="141"/>
      <c r="GU432" s="141"/>
      <c r="GV432" s="141"/>
      <c r="GW432" s="141"/>
      <c r="GX432" s="141"/>
      <c r="GY432" s="141"/>
      <c r="GZ432" s="141"/>
      <c r="HA432" s="141"/>
      <c r="HB432" s="141"/>
      <c r="HC432" s="141"/>
      <c r="HD432" s="141"/>
      <c r="HE432" s="141"/>
      <c r="HF432" s="141"/>
      <c r="HG432" s="141"/>
      <c r="HH432" s="141"/>
      <c r="HI432" s="141"/>
      <c r="HJ432" s="141"/>
      <c r="HK432" s="141"/>
      <c r="HL432" s="141"/>
      <c r="HM432" s="141"/>
      <c r="HN432" s="141"/>
      <c r="HO432" s="141"/>
      <c r="HP432" s="141"/>
      <c r="HQ432" s="141"/>
      <c r="HR432" s="141"/>
      <c r="HS432" s="141"/>
      <c r="HT432" s="141"/>
      <c r="HU432" s="141"/>
      <c r="HV432" s="141"/>
      <c r="HW432" s="141"/>
      <c r="HX432" s="141"/>
      <c r="HY432" s="141"/>
      <c r="HZ432" s="141"/>
      <c r="IA432" s="141"/>
      <c r="IB432" s="141"/>
      <c r="IC432" s="141"/>
      <c r="ID432" s="141"/>
      <c r="IE432" s="141"/>
      <c r="IF432" s="141"/>
      <c r="IG432" s="141"/>
      <c r="IH432" s="141"/>
      <c r="II432" s="141"/>
      <c r="IJ432" s="141"/>
      <c r="IK432" s="141"/>
      <c r="IL432" s="141"/>
      <c r="IM432" s="141"/>
      <c r="IN432" s="141"/>
      <c r="IO432" s="141"/>
      <c r="IP432" s="141"/>
      <c r="IQ432" s="141"/>
      <c r="IR432" s="141"/>
      <c r="IS432" s="141"/>
      <c r="IT432" s="141"/>
      <c r="IU432" s="141"/>
      <c r="IV432" s="141"/>
      <c r="IW432" s="141"/>
    </row>
    <row r="433" customFormat="false" ht="12.75" hidden="false" customHeight="false" outlineLevel="0" collapsed="false">
      <c r="A433" s="141"/>
      <c r="B433" s="155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1"/>
      <c r="BY433" s="141"/>
      <c r="BZ433" s="141"/>
      <c r="CA433" s="141"/>
      <c r="CB433" s="141"/>
      <c r="CC433" s="141"/>
      <c r="CD433" s="141"/>
      <c r="CE433" s="141"/>
      <c r="CF433" s="141"/>
      <c r="CG433" s="141"/>
      <c r="CH433" s="141"/>
      <c r="CI433" s="141"/>
      <c r="CJ433" s="141"/>
      <c r="CK433" s="141"/>
      <c r="CL433" s="141"/>
      <c r="CM433" s="141"/>
      <c r="CN433" s="141"/>
      <c r="CO433" s="141"/>
      <c r="CP433" s="141"/>
      <c r="CQ433" s="141"/>
      <c r="CR433" s="141"/>
      <c r="CS433" s="141"/>
      <c r="CT433" s="141"/>
      <c r="CU433" s="141"/>
      <c r="CV433" s="141"/>
      <c r="CW433" s="141"/>
      <c r="CX433" s="141"/>
      <c r="CY433" s="141"/>
      <c r="CZ433" s="141"/>
      <c r="DA433" s="141"/>
      <c r="DB433" s="141"/>
      <c r="DC433" s="141"/>
      <c r="DD433" s="141"/>
      <c r="DE433" s="141"/>
      <c r="DF433" s="141"/>
      <c r="DG433" s="141"/>
      <c r="DH433" s="141"/>
      <c r="DI433" s="141"/>
      <c r="DJ433" s="141"/>
      <c r="DK433" s="141"/>
      <c r="DL433" s="141"/>
      <c r="DM433" s="141"/>
      <c r="DN433" s="141"/>
      <c r="DO433" s="141"/>
      <c r="DP433" s="141"/>
      <c r="DQ433" s="141"/>
      <c r="DR433" s="141"/>
      <c r="DS433" s="141"/>
      <c r="DT433" s="141"/>
      <c r="DU433" s="141"/>
      <c r="DV433" s="141"/>
      <c r="DW433" s="141"/>
      <c r="DX433" s="141"/>
      <c r="DY433" s="141"/>
      <c r="DZ433" s="141"/>
      <c r="EA433" s="141"/>
      <c r="EB433" s="141"/>
      <c r="EC433" s="141"/>
      <c r="ED433" s="141"/>
      <c r="EE433" s="141"/>
      <c r="EF433" s="141"/>
      <c r="EG433" s="141"/>
      <c r="EH433" s="141"/>
      <c r="EI433" s="141"/>
      <c r="EJ433" s="141"/>
      <c r="EK433" s="141"/>
      <c r="EL433" s="141"/>
      <c r="EM433" s="141"/>
      <c r="EN433" s="141"/>
      <c r="EO433" s="141"/>
      <c r="EP433" s="141"/>
      <c r="EQ433" s="141"/>
      <c r="ER433" s="141"/>
      <c r="ES433" s="141"/>
      <c r="ET433" s="141"/>
      <c r="EU433" s="141"/>
      <c r="EV433" s="141"/>
      <c r="EW433" s="141"/>
      <c r="EX433" s="141"/>
      <c r="EY433" s="141"/>
      <c r="EZ433" s="141"/>
      <c r="FA433" s="141"/>
      <c r="FB433" s="141"/>
      <c r="FC433" s="141"/>
      <c r="FD433" s="141"/>
      <c r="FE433" s="141"/>
      <c r="FF433" s="141"/>
      <c r="FG433" s="141"/>
      <c r="FH433" s="141"/>
      <c r="FI433" s="141"/>
      <c r="FJ433" s="141"/>
      <c r="FK433" s="141"/>
      <c r="FL433" s="141"/>
      <c r="FM433" s="141"/>
      <c r="FN433" s="141"/>
      <c r="FO433" s="141"/>
      <c r="FP433" s="141"/>
      <c r="FQ433" s="141"/>
      <c r="FR433" s="141"/>
      <c r="FS433" s="141"/>
      <c r="FT433" s="141"/>
      <c r="FU433" s="141"/>
      <c r="FV433" s="141"/>
      <c r="FW433" s="141"/>
      <c r="FX433" s="141"/>
      <c r="FY433" s="141"/>
      <c r="FZ433" s="141"/>
      <c r="GA433" s="141"/>
      <c r="GB433" s="141"/>
      <c r="GC433" s="141"/>
      <c r="GD433" s="141"/>
      <c r="GE433" s="141"/>
      <c r="GF433" s="141"/>
      <c r="GG433" s="141"/>
      <c r="GH433" s="141"/>
      <c r="GI433" s="141"/>
      <c r="GJ433" s="141"/>
      <c r="GK433" s="141"/>
      <c r="GL433" s="141"/>
      <c r="GM433" s="141"/>
      <c r="GN433" s="141"/>
      <c r="GO433" s="141"/>
      <c r="GP433" s="141"/>
      <c r="GQ433" s="141"/>
      <c r="GR433" s="141"/>
      <c r="GS433" s="141"/>
      <c r="GT433" s="141"/>
      <c r="GU433" s="141"/>
      <c r="GV433" s="141"/>
      <c r="GW433" s="141"/>
      <c r="GX433" s="141"/>
      <c r="GY433" s="141"/>
      <c r="GZ433" s="141"/>
      <c r="HA433" s="141"/>
      <c r="HB433" s="141"/>
      <c r="HC433" s="141"/>
      <c r="HD433" s="141"/>
      <c r="HE433" s="141"/>
      <c r="HF433" s="141"/>
      <c r="HG433" s="141"/>
      <c r="HH433" s="141"/>
      <c r="HI433" s="141"/>
      <c r="HJ433" s="141"/>
      <c r="HK433" s="141"/>
      <c r="HL433" s="141"/>
      <c r="HM433" s="141"/>
      <c r="HN433" s="141"/>
      <c r="HO433" s="141"/>
      <c r="HP433" s="141"/>
      <c r="HQ433" s="141"/>
      <c r="HR433" s="141"/>
      <c r="HS433" s="141"/>
      <c r="HT433" s="141"/>
      <c r="HU433" s="141"/>
      <c r="HV433" s="141"/>
      <c r="HW433" s="141"/>
      <c r="HX433" s="141"/>
      <c r="HY433" s="141"/>
      <c r="HZ433" s="141"/>
      <c r="IA433" s="141"/>
      <c r="IB433" s="141"/>
      <c r="IC433" s="141"/>
      <c r="ID433" s="141"/>
      <c r="IE433" s="141"/>
      <c r="IF433" s="141"/>
      <c r="IG433" s="141"/>
      <c r="IH433" s="141"/>
      <c r="II433" s="141"/>
      <c r="IJ433" s="141"/>
      <c r="IK433" s="141"/>
      <c r="IL433" s="141"/>
      <c r="IM433" s="141"/>
      <c r="IN433" s="141"/>
      <c r="IO433" s="141"/>
      <c r="IP433" s="141"/>
      <c r="IQ433" s="141"/>
      <c r="IR433" s="141"/>
      <c r="IS433" s="141"/>
      <c r="IT433" s="141"/>
      <c r="IU433" s="141"/>
      <c r="IV433" s="141"/>
      <c r="IW433" s="141"/>
    </row>
    <row r="434" customFormat="false" ht="12.75" hidden="false" customHeight="false" outlineLevel="0" collapsed="false">
      <c r="A434" s="141"/>
      <c r="B434" s="155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1"/>
      <c r="BY434" s="141"/>
      <c r="BZ434" s="141"/>
      <c r="CA434" s="141"/>
      <c r="CB434" s="141"/>
      <c r="CC434" s="141"/>
      <c r="CD434" s="141"/>
      <c r="CE434" s="141"/>
      <c r="CF434" s="141"/>
      <c r="CG434" s="141"/>
      <c r="CH434" s="141"/>
      <c r="CI434" s="141"/>
      <c r="CJ434" s="141"/>
      <c r="CK434" s="141"/>
      <c r="CL434" s="141"/>
      <c r="CM434" s="141"/>
      <c r="CN434" s="141"/>
      <c r="CO434" s="141"/>
      <c r="CP434" s="141"/>
      <c r="CQ434" s="141"/>
      <c r="CR434" s="141"/>
      <c r="CS434" s="141"/>
      <c r="CT434" s="141"/>
      <c r="CU434" s="141"/>
      <c r="CV434" s="141"/>
      <c r="CW434" s="141"/>
      <c r="CX434" s="141"/>
      <c r="CY434" s="141"/>
      <c r="CZ434" s="141"/>
      <c r="DA434" s="141"/>
      <c r="DB434" s="141"/>
      <c r="DC434" s="141"/>
      <c r="DD434" s="141"/>
      <c r="DE434" s="141"/>
      <c r="DF434" s="141"/>
      <c r="DG434" s="141"/>
      <c r="DH434" s="141"/>
      <c r="DI434" s="141"/>
      <c r="DJ434" s="141"/>
      <c r="DK434" s="141"/>
      <c r="DL434" s="141"/>
      <c r="DM434" s="141"/>
      <c r="DN434" s="141"/>
      <c r="DO434" s="141"/>
      <c r="DP434" s="141"/>
      <c r="DQ434" s="141"/>
      <c r="DR434" s="141"/>
      <c r="DS434" s="141"/>
      <c r="DT434" s="141"/>
      <c r="DU434" s="141"/>
      <c r="DV434" s="141"/>
      <c r="DW434" s="141"/>
      <c r="DX434" s="141"/>
      <c r="DY434" s="141"/>
      <c r="DZ434" s="141"/>
      <c r="EA434" s="141"/>
      <c r="EB434" s="141"/>
      <c r="EC434" s="141"/>
      <c r="ED434" s="141"/>
      <c r="EE434" s="141"/>
      <c r="EF434" s="141"/>
      <c r="EG434" s="141"/>
      <c r="EH434" s="141"/>
      <c r="EI434" s="141"/>
      <c r="EJ434" s="141"/>
      <c r="EK434" s="141"/>
      <c r="EL434" s="141"/>
      <c r="EM434" s="141"/>
      <c r="EN434" s="141"/>
      <c r="EO434" s="141"/>
      <c r="EP434" s="141"/>
      <c r="EQ434" s="141"/>
      <c r="ER434" s="141"/>
      <c r="ES434" s="141"/>
      <c r="ET434" s="141"/>
      <c r="EU434" s="141"/>
      <c r="EV434" s="141"/>
      <c r="EW434" s="141"/>
      <c r="EX434" s="141"/>
      <c r="EY434" s="141"/>
      <c r="EZ434" s="141"/>
      <c r="FA434" s="141"/>
      <c r="FB434" s="141"/>
      <c r="FC434" s="141"/>
      <c r="FD434" s="141"/>
      <c r="FE434" s="141"/>
      <c r="FF434" s="141"/>
      <c r="FG434" s="141"/>
      <c r="FH434" s="141"/>
      <c r="FI434" s="141"/>
      <c r="FJ434" s="141"/>
      <c r="FK434" s="141"/>
      <c r="FL434" s="141"/>
      <c r="FM434" s="141"/>
      <c r="FN434" s="141"/>
      <c r="FO434" s="141"/>
      <c r="FP434" s="141"/>
      <c r="FQ434" s="141"/>
      <c r="FR434" s="141"/>
      <c r="FS434" s="141"/>
      <c r="FT434" s="141"/>
      <c r="FU434" s="141"/>
      <c r="FV434" s="141"/>
      <c r="FW434" s="141"/>
      <c r="FX434" s="141"/>
      <c r="FY434" s="141"/>
      <c r="FZ434" s="141"/>
      <c r="GA434" s="141"/>
      <c r="GB434" s="141"/>
      <c r="GC434" s="141"/>
      <c r="GD434" s="141"/>
      <c r="GE434" s="141"/>
      <c r="GF434" s="141"/>
      <c r="GG434" s="141"/>
      <c r="GH434" s="141"/>
      <c r="GI434" s="141"/>
      <c r="GJ434" s="141"/>
      <c r="GK434" s="141"/>
      <c r="GL434" s="141"/>
      <c r="GM434" s="141"/>
      <c r="GN434" s="141"/>
      <c r="GO434" s="141"/>
      <c r="GP434" s="141"/>
      <c r="GQ434" s="141"/>
      <c r="GR434" s="141"/>
      <c r="GS434" s="141"/>
      <c r="GT434" s="141"/>
      <c r="GU434" s="141"/>
      <c r="GV434" s="141"/>
      <c r="GW434" s="141"/>
      <c r="GX434" s="141"/>
      <c r="GY434" s="141"/>
      <c r="GZ434" s="141"/>
      <c r="HA434" s="141"/>
      <c r="HB434" s="141"/>
      <c r="HC434" s="141"/>
      <c r="HD434" s="141"/>
      <c r="HE434" s="141"/>
      <c r="HF434" s="141"/>
      <c r="HG434" s="141"/>
      <c r="HH434" s="141"/>
      <c r="HI434" s="141"/>
      <c r="HJ434" s="141"/>
      <c r="HK434" s="141"/>
      <c r="HL434" s="141"/>
      <c r="HM434" s="141"/>
      <c r="HN434" s="141"/>
      <c r="HO434" s="141"/>
      <c r="HP434" s="141"/>
      <c r="HQ434" s="141"/>
      <c r="HR434" s="141"/>
      <c r="HS434" s="141"/>
      <c r="HT434" s="141"/>
      <c r="HU434" s="141"/>
      <c r="HV434" s="141"/>
      <c r="HW434" s="141"/>
      <c r="HX434" s="141"/>
      <c r="HY434" s="141"/>
      <c r="HZ434" s="141"/>
      <c r="IA434" s="141"/>
      <c r="IB434" s="141"/>
      <c r="IC434" s="141"/>
      <c r="ID434" s="141"/>
      <c r="IE434" s="141"/>
      <c r="IF434" s="141"/>
      <c r="IG434" s="141"/>
      <c r="IH434" s="141"/>
      <c r="II434" s="141"/>
      <c r="IJ434" s="141"/>
      <c r="IK434" s="141"/>
      <c r="IL434" s="141"/>
      <c r="IM434" s="141"/>
      <c r="IN434" s="141"/>
      <c r="IO434" s="141"/>
      <c r="IP434" s="141"/>
      <c r="IQ434" s="141"/>
      <c r="IR434" s="141"/>
      <c r="IS434" s="141"/>
      <c r="IT434" s="141"/>
      <c r="IU434" s="141"/>
      <c r="IV434" s="141"/>
      <c r="IW434" s="141"/>
    </row>
    <row r="435" customFormat="false" ht="12.75" hidden="false" customHeight="false" outlineLevel="0" collapsed="false">
      <c r="A435" s="141"/>
      <c r="B435" s="155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1"/>
      <c r="BY435" s="141"/>
      <c r="BZ435" s="141"/>
      <c r="CA435" s="141"/>
      <c r="CB435" s="141"/>
      <c r="CC435" s="141"/>
      <c r="CD435" s="141"/>
      <c r="CE435" s="141"/>
      <c r="CF435" s="141"/>
      <c r="CG435" s="141"/>
      <c r="CH435" s="141"/>
      <c r="CI435" s="141"/>
      <c r="CJ435" s="141"/>
      <c r="CK435" s="141"/>
      <c r="CL435" s="141"/>
      <c r="CM435" s="141"/>
      <c r="CN435" s="141"/>
      <c r="CO435" s="141"/>
      <c r="CP435" s="141"/>
      <c r="CQ435" s="141"/>
      <c r="CR435" s="141"/>
      <c r="CS435" s="141"/>
      <c r="CT435" s="141"/>
      <c r="CU435" s="141"/>
      <c r="CV435" s="141"/>
      <c r="CW435" s="141"/>
      <c r="CX435" s="141"/>
      <c r="CY435" s="141"/>
      <c r="CZ435" s="141"/>
      <c r="DA435" s="141"/>
      <c r="DB435" s="141"/>
      <c r="DC435" s="141"/>
      <c r="DD435" s="141"/>
      <c r="DE435" s="141"/>
      <c r="DF435" s="141"/>
      <c r="DG435" s="141"/>
      <c r="DH435" s="141"/>
      <c r="DI435" s="141"/>
      <c r="DJ435" s="141"/>
      <c r="DK435" s="141"/>
      <c r="DL435" s="141"/>
      <c r="DM435" s="141"/>
      <c r="DN435" s="141"/>
      <c r="DO435" s="141"/>
      <c r="DP435" s="141"/>
      <c r="DQ435" s="141"/>
      <c r="DR435" s="141"/>
      <c r="DS435" s="141"/>
      <c r="DT435" s="141"/>
      <c r="DU435" s="141"/>
      <c r="DV435" s="141"/>
      <c r="DW435" s="141"/>
      <c r="DX435" s="141"/>
      <c r="DY435" s="141"/>
      <c r="DZ435" s="141"/>
      <c r="EA435" s="141"/>
      <c r="EB435" s="141"/>
      <c r="EC435" s="141"/>
      <c r="ED435" s="141"/>
      <c r="EE435" s="141"/>
      <c r="EF435" s="141"/>
      <c r="EG435" s="141"/>
      <c r="EH435" s="141"/>
      <c r="EI435" s="141"/>
      <c r="EJ435" s="141"/>
      <c r="EK435" s="141"/>
      <c r="EL435" s="141"/>
      <c r="EM435" s="141"/>
      <c r="EN435" s="141"/>
      <c r="EO435" s="141"/>
      <c r="EP435" s="141"/>
      <c r="EQ435" s="141"/>
      <c r="ER435" s="141"/>
      <c r="ES435" s="141"/>
      <c r="ET435" s="141"/>
      <c r="EU435" s="141"/>
      <c r="EV435" s="141"/>
      <c r="EW435" s="141"/>
      <c r="EX435" s="141"/>
      <c r="EY435" s="141"/>
      <c r="EZ435" s="141"/>
      <c r="FA435" s="141"/>
      <c r="FB435" s="141"/>
      <c r="FC435" s="141"/>
      <c r="FD435" s="141"/>
      <c r="FE435" s="141"/>
      <c r="FF435" s="141"/>
      <c r="FG435" s="141"/>
      <c r="FH435" s="141"/>
      <c r="FI435" s="141"/>
      <c r="FJ435" s="141"/>
      <c r="FK435" s="141"/>
      <c r="FL435" s="141"/>
      <c r="FM435" s="141"/>
      <c r="FN435" s="141"/>
      <c r="FO435" s="141"/>
      <c r="FP435" s="141"/>
      <c r="FQ435" s="141"/>
      <c r="FR435" s="141"/>
      <c r="FS435" s="141"/>
      <c r="FT435" s="141"/>
      <c r="FU435" s="141"/>
      <c r="FV435" s="141"/>
      <c r="FW435" s="141"/>
      <c r="FX435" s="141"/>
      <c r="FY435" s="141"/>
      <c r="FZ435" s="141"/>
      <c r="GA435" s="141"/>
      <c r="GB435" s="141"/>
      <c r="GC435" s="141"/>
      <c r="GD435" s="141"/>
      <c r="GE435" s="141"/>
      <c r="GF435" s="141"/>
      <c r="GG435" s="141"/>
      <c r="GH435" s="141"/>
      <c r="GI435" s="141"/>
      <c r="GJ435" s="141"/>
      <c r="GK435" s="141"/>
      <c r="GL435" s="141"/>
      <c r="GM435" s="141"/>
      <c r="GN435" s="141"/>
      <c r="GO435" s="141"/>
      <c r="GP435" s="141"/>
      <c r="GQ435" s="141"/>
      <c r="GR435" s="141"/>
      <c r="GS435" s="141"/>
      <c r="GT435" s="141"/>
      <c r="GU435" s="141"/>
      <c r="GV435" s="141"/>
      <c r="GW435" s="141"/>
      <c r="GX435" s="141"/>
      <c r="GY435" s="141"/>
      <c r="GZ435" s="141"/>
      <c r="HA435" s="141"/>
      <c r="HB435" s="141"/>
      <c r="HC435" s="141"/>
      <c r="HD435" s="141"/>
      <c r="HE435" s="141"/>
      <c r="HF435" s="141"/>
      <c r="HG435" s="141"/>
      <c r="HH435" s="141"/>
      <c r="HI435" s="141"/>
      <c r="HJ435" s="141"/>
      <c r="HK435" s="141"/>
      <c r="HL435" s="141"/>
      <c r="HM435" s="141"/>
      <c r="HN435" s="141"/>
      <c r="HO435" s="141"/>
      <c r="HP435" s="141"/>
      <c r="HQ435" s="141"/>
      <c r="HR435" s="141"/>
      <c r="HS435" s="141"/>
      <c r="HT435" s="141"/>
      <c r="HU435" s="141"/>
      <c r="HV435" s="141"/>
      <c r="HW435" s="141"/>
      <c r="HX435" s="141"/>
      <c r="HY435" s="141"/>
      <c r="HZ435" s="141"/>
      <c r="IA435" s="141"/>
      <c r="IB435" s="141"/>
      <c r="IC435" s="141"/>
      <c r="ID435" s="141"/>
      <c r="IE435" s="141"/>
      <c r="IF435" s="141"/>
      <c r="IG435" s="141"/>
      <c r="IH435" s="141"/>
      <c r="II435" s="141"/>
      <c r="IJ435" s="141"/>
      <c r="IK435" s="141"/>
      <c r="IL435" s="141"/>
      <c r="IM435" s="141"/>
      <c r="IN435" s="141"/>
      <c r="IO435" s="141"/>
      <c r="IP435" s="141"/>
      <c r="IQ435" s="141"/>
      <c r="IR435" s="141"/>
      <c r="IS435" s="141"/>
      <c r="IT435" s="141"/>
      <c r="IU435" s="141"/>
      <c r="IV435" s="141"/>
      <c r="IW435" s="141"/>
    </row>
    <row r="436" customFormat="false" ht="12.75" hidden="false" customHeight="false" outlineLevel="0" collapsed="false">
      <c r="A436" s="141"/>
      <c r="B436" s="155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1"/>
      <c r="BY436" s="141"/>
      <c r="BZ436" s="141"/>
      <c r="CA436" s="141"/>
      <c r="CB436" s="141"/>
      <c r="CC436" s="141"/>
      <c r="CD436" s="141"/>
      <c r="CE436" s="141"/>
      <c r="CF436" s="141"/>
      <c r="CG436" s="141"/>
      <c r="CH436" s="141"/>
      <c r="CI436" s="141"/>
      <c r="CJ436" s="141"/>
      <c r="CK436" s="141"/>
      <c r="CL436" s="141"/>
      <c r="CM436" s="141"/>
      <c r="CN436" s="141"/>
      <c r="CO436" s="141"/>
      <c r="CP436" s="141"/>
      <c r="CQ436" s="141"/>
      <c r="CR436" s="141"/>
      <c r="CS436" s="141"/>
      <c r="CT436" s="141"/>
      <c r="CU436" s="141"/>
      <c r="CV436" s="141"/>
      <c r="CW436" s="141"/>
      <c r="CX436" s="141"/>
      <c r="CY436" s="141"/>
      <c r="CZ436" s="141"/>
      <c r="DA436" s="141"/>
      <c r="DB436" s="141"/>
      <c r="DC436" s="141"/>
      <c r="DD436" s="141"/>
      <c r="DE436" s="141"/>
      <c r="DF436" s="141"/>
      <c r="DG436" s="141"/>
      <c r="DH436" s="141"/>
      <c r="DI436" s="141"/>
      <c r="DJ436" s="141"/>
      <c r="DK436" s="141"/>
      <c r="DL436" s="141"/>
      <c r="DM436" s="141"/>
      <c r="DN436" s="141"/>
      <c r="DO436" s="141"/>
      <c r="DP436" s="141"/>
      <c r="DQ436" s="141"/>
      <c r="DR436" s="141"/>
      <c r="DS436" s="141"/>
      <c r="DT436" s="141"/>
      <c r="DU436" s="141"/>
      <c r="DV436" s="141"/>
      <c r="DW436" s="141"/>
      <c r="DX436" s="141"/>
      <c r="DY436" s="141"/>
      <c r="DZ436" s="141"/>
      <c r="EA436" s="141"/>
      <c r="EB436" s="141"/>
      <c r="EC436" s="141"/>
      <c r="ED436" s="141"/>
      <c r="EE436" s="141"/>
      <c r="EF436" s="141"/>
      <c r="EG436" s="141"/>
      <c r="EH436" s="141"/>
      <c r="EI436" s="141"/>
      <c r="EJ436" s="141"/>
      <c r="EK436" s="141"/>
      <c r="EL436" s="141"/>
      <c r="EM436" s="141"/>
      <c r="EN436" s="141"/>
      <c r="EO436" s="141"/>
      <c r="EP436" s="141"/>
      <c r="EQ436" s="141"/>
      <c r="ER436" s="141"/>
      <c r="ES436" s="141"/>
      <c r="ET436" s="141"/>
      <c r="EU436" s="141"/>
      <c r="EV436" s="141"/>
      <c r="EW436" s="141"/>
      <c r="EX436" s="141"/>
      <c r="EY436" s="141"/>
      <c r="EZ436" s="141"/>
      <c r="FA436" s="141"/>
      <c r="FB436" s="141"/>
      <c r="FC436" s="141"/>
      <c r="FD436" s="141"/>
      <c r="FE436" s="141"/>
      <c r="FF436" s="141"/>
      <c r="FG436" s="141"/>
      <c r="FH436" s="141"/>
      <c r="FI436" s="141"/>
      <c r="FJ436" s="141"/>
      <c r="FK436" s="141"/>
      <c r="FL436" s="141"/>
      <c r="FM436" s="141"/>
      <c r="FN436" s="141"/>
      <c r="FO436" s="141"/>
      <c r="FP436" s="141"/>
      <c r="FQ436" s="141"/>
      <c r="FR436" s="141"/>
      <c r="FS436" s="141"/>
      <c r="FT436" s="141"/>
      <c r="FU436" s="141"/>
      <c r="FV436" s="141"/>
      <c r="FW436" s="141"/>
      <c r="FX436" s="141"/>
      <c r="FY436" s="141"/>
      <c r="FZ436" s="141"/>
      <c r="GA436" s="141"/>
      <c r="GB436" s="141"/>
      <c r="GC436" s="141"/>
      <c r="GD436" s="141"/>
      <c r="GE436" s="141"/>
      <c r="GF436" s="141"/>
      <c r="GG436" s="141"/>
      <c r="GH436" s="141"/>
      <c r="GI436" s="141"/>
      <c r="GJ436" s="141"/>
      <c r="GK436" s="141"/>
      <c r="GL436" s="141"/>
      <c r="GM436" s="141"/>
      <c r="GN436" s="141"/>
      <c r="GO436" s="141"/>
      <c r="GP436" s="141"/>
      <c r="GQ436" s="141"/>
      <c r="GR436" s="141"/>
      <c r="GS436" s="141"/>
      <c r="GT436" s="141"/>
      <c r="GU436" s="141"/>
      <c r="GV436" s="141"/>
      <c r="GW436" s="141"/>
      <c r="GX436" s="141"/>
      <c r="GY436" s="141"/>
      <c r="GZ436" s="141"/>
      <c r="HA436" s="141"/>
      <c r="HB436" s="141"/>
      <c r="HC436" s="141"/>
      <c r="HD436" s="141"/>
      <c r="HE436" s="141"/>
      <c r="HF436" s="141"/>
      <c r="HG436" s="141"/>
      <c r="HH436" s="141"/>
      <c r="HI436" s="141"/>
      <c r="HJ436" s="141"/>
      <c r="HK436" s="141"/>
      <c r="HL436" s="141"/>
      <c r="HM436" s="141"/>
      <c r="HN436" s="141"/>
      <c r="HO436" s="141"/>
      <c r="HP436" s="141"/>
      <c r="HQ436" s="141"/>
      <c r="HR436" s="141"/>
      <c r="HS436" s="141"/>
      <c r="HT436" s="141"/>
      <c r="HU436" s="141"/>
      <c r="HV436" s="141"/>
      <c r="HW436" s="141"/>
      <c r="HX436" s="141"/>
      <c r="HY436" s="141"/>
      <c r="HZ436" s="141"/>
      <c r="IA436" s="141"/>
      <c r="IB436" s="141"/>
      <c r="IC436" s="141"/>
      <c r="ID436" s="141"/>
      <c r="IE436" s="141"/>
      <c r="IF436" s="141"/>
      <c r="IG436" s="141"/>
      <c r="IH436" s="141"/>
      <c r="II436" s="141"/>
      <c r="IJ436" s="141"/>
      <c r="IK436" s="141"/>
      <c r="IL436" s="141"/>
      <c r="IM436" s="141"/>
      <c r="IN436" s="141"/>
      <c r="IO436" s="141"/>
      <c r="IP436" s="141"/>
      <c r="IQ436" s="141"/>
      <c r="IR436" s="141"/>
      <c r="IS436" s="141"/>
      <c r="IT436" s="141"/>
      <c r="IU436" s="141"/>
      <c r="IV436" s="141"/>
      <c r="IW436" s="141"/>
    </row>
    <row r="437" customFormat="false" ht="12.75" hidden="false" customHeight="false" outlineLevel="0" collapsed="false">
      <c r="A437" s="141"/>
      <c r="B437" s="155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1"/>
      <c r="BY437" s="141"/>
      <c r="BZ437" s="141"/>
      <c r="CA437" s="141"/>
      <c r="CB437" s="141"/>
      <c r="CC437" s="141"/>
      <c r="CD437" s="141"/>
      <c r="CE437" s="141"/>
      <c r="CF437" s="141"/>
      <c r="CG437" s="141"/>
      <c r="CH437" s="141"/>
      <c r="CI437" s="141"/>
      <c r="CJ437" s="141"/>
      <c r="CK437" s="141"/>
      <c r="CL437" s="141"/>
      <c r="CM437" s="141"/>
      <c r="CN437" s="141"/>
      <c r="CO437" s="141"/>
      <c r="CP437" s="141"/>
      <c r="CQ437" s="141"/>
      <c r="CR437" s="141"/>
      <c r="CS437" s="141"/>
      <c r="CT437" s="141"/>
      <c r="CU437" s="141"/>
      <c r="CV437" s="141"/>
      <c r="CW437" s="141"/>
      <c r="CX437" s="141"/>
      <c r="CY437" s="141"/>
      <c r="CZ437" s="141"/>
      <c r="DA437" s="141"/>
      <c r="DB437" s="141"/>
      <c r="DC437" s="141"/>
      <c r="DD437" s="141"/>
      <c r="DE437" s="141"/>
      <c r="DF437" s="141"/>
      <c r="DG437" s="141"/>
      <c r="DH437" s="141"/>
      <c r="DI437" s="141"/>
      <c r="DJ437" s="141"/>
      <c r="DK437" s="141"/>
      <c r="DL437" s="141"/>
      <c r="DM437" s="141"/>
      <c r="DN437" s="141"/>
      <c r="DO437" s="141"/>
      <c r="DP437" s="141"/>
      <c r="DQ437" s="141"/>
      <c r="DR437" s="141"/>
      <c r="DS437" s="141"/>
      <c r="DT437" s="141"/>
      <c r="DU437" s="141"/>
      <c r="DV437" s="141"/>
      <c r="DW437" s="141"/>
      <c r="DX437" s="141"/>
      <c r="DY437" s="141"/>
      <c r="DZ437" s="141"/>
      <c r="EA437" s="141"/>
      <c r="EB437" s="141"/>
      <c r="EC437" s="141"/>
      <c r="ED437" s="141"/>
      <c r="EE437" s="141"/>
      <c r="EF437" s="141"/>
      <c r="EG437" s="141"/>
      <c r="EH437" s="141"/>
      <c r="EI437" s="141"/>
      <c r="EJ437" s="141"/>
      <c r="EK437" s="141"/>
      <c r="EL437" s="141"/>
      <c r="EM437" s="141"/>
      <c r="EN437" s="141"/>
      <c r="EO437" s="141"/>
      <c r="EP437" s="141"/>
      <c r="EQ437" s="141"/>
      <c r="ER437" s="141"/>
      <c r="ES437" s="141"/>
      <c r="ET437" s="141"/>
      <c r="EU437" s="141"/>
      <c r="EV437" s="141"/>
      <c r="EW437" s="141"/>
      <c r="EX437" s="141"/>
      <c r="EY437" s="141"/>
      <c r="EZ437" s="141"/>
      <c r="FA437" s="141"/>
      <c r="FB437" s="141"/>
      <c r="FC437" s="141"/>
      <c r="FD437" s="141"/>
      <c r="FE437" s="141"/>
      <c r="FF437" s="141"/>
      <c r="FG437" s="141"/>
      <c r="FH437" s="141"/>
      <c r="FI437" s="141"/>
      <c r="FJ437" s="141"/>
      <c r="FK437" s="141"/>
      <c r="FL437" s="141"/>
      <c r="FM437" s="141"/>
      <c r="FN437" s="141"/>
      <c r="FO437" s="141"/>
      <c r="FP437" s="141"/>
      <c r="FQ437" s="141"/>
      <c r="FR437" s="141"/>
      <c r="FS437" s="141"/>
      <c r="FT437" s="141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H437" s="141"/>
      <c r="HI437" s="141"/>
      <c r="HJ437" s="141"/>
      <c r="HK437" s="141"/>
      <c r="HL437" s="141"/>
      <c r="HM437" s="141"/>
      <c r="HN437" s="141"/>
      <c r="HO437" s="141"/>
      <c r="HP437" s="141"/>
      <c r="HQ437" s="141"/>
      <c r="HR437" s="141"/>
      <c r="HS437" s="141"/>
      <c r="HT437" s="141"/>
      <c r="HU437" s="141"/>
      <c r="HV437" s="141"/>
      <c r="HW437" s="141"/>
      <c r="HX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141"/>
      <c r="IL437" s="141"/>
      <c r="IM437" s="141"/>
      <c r="IN437" s="141"/>
      <c r="IO437" s="141"/>
      <c r="IP437" s="141"/>
      <c r="IQ437" s="141"/>
      <c r="IR437" s="141"/>
      <c r="IS437" s="141"/>
      <c r="IT437" s="141"/>
      <c r="IU437" s="141"/>
      <c r="IV437" s="141"/>
      <c r="IW437" s="141"/>
    </row>
    <row r="438" customFormat="false" ht="12.75" hidden="false" customHeight="false" outlineLevel="0" collapsed="false">
      <c r="A438" s="141"/>
      <c r="B438" s="155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1"/>
      <c r="BY438" s="141"/>
      <c r="BZ438" s="141"/>
      <c r="CA438" s="141"/>
      <c r="CB438" s="141"/>
      <c r="CC438" s="141"/>
      <c r="CD438" s="141"/>
      <c r="CE438" s="141"/>
      <c r="CF438" s="141"/>
      <c r="CG438" s="141"/>
      <c r="CH438" s="141"/>
      <c r="CI438" s="141"/>
      <c r="CJ438" s="141"/>
      <c r="CK438" s="141"/>
      <c r="CL438" s="141"/>
      <c r="CM438" s="141"/>
      <c r="CN438" s="141"/>
      <c r="CO438" s="141"/>
      <c r="CP438" s="141"/>
      <c r="CQ438" s="141"/>
      <c r="CR438" s="141"/>
      <c r="CS438" s="141"/>
      <c r="CT438" s="141"/>
      <c r="CU438" s="141"/>
      <c r="CV438" s="141"/>
      <c r="CW438" s="141"/>
      <c r="CX438" s="141"/>
      <c r="CY438" s="141"/>
      <c r="CZ438" s="141"/>
      <c r="DA438" s="141"/>
      <c r="DB438" s="141"/>
      <c r="DC438" s="141"/>
      <c r="DD438" s="141"/>
      <c r="DE438" s="141"/>
      <c r="DF438" s="141"/>
      <c r="DG438" s="141"/>
      <c r="DH438" s="141"/>
      <c r="DI438" s="141"/>
      <c r="DJ438" s="141"/>
      <c r="DK438" s="141"/>
      <c r="DL438" s="141"/>
      <c r="DM438" s="141"/>
      <c r="DN438" s="141"/>
      <c r="DO438" s="141"/>
      <c r="DP438" s="141"/>
      <c r="DQ438" s="141"/>
      <c r="DR438" s="141"/>
      <c r="DS438" s="141"/>
      <c r="DT438" s="141"/>
      <c r="DU438" s="141"/>
      <c r="DV438" s="141"/>
      <c r="DW438" s="141"/>
      <c r="DX438" s="141"/>
      <c r="DY438" s="141"/>
      <c r="DZ438" s="141"/>
      <c r="EA438" s="141"/>
      <c r="EB438" s="141"/>
      <c r="EC438" s="141"/>
      <c r="ED438" s="141"/>
      <c r="EE438" s="141"/>
      <c r="EF438" s="141"/>
      <c r="EG438" s="141"/>
      <c r="EH438" s="141"/>
      <c r="EI438" s="141"/>
      <c r="EJ438" s="141"/>
      <c r="EK438" s="141"/>
      <c r="EL438" s="141"/>
      <c r="EM438" s="141"/>
      <c r="EN438" s="141"/>
      <c r="EO438" s="141"/>
      <c r="EP438" s="141"/>
      <c r="EQ438" s="141"/>
      <c r="ER438" s="141"/>
      <c r="ES438" s="141"/>
      <c r="ET438" s="141"/>
      <c r="EU438" s="141"/>
      <c r="EV438" s="141"/>
      <c r="EW438" s="141"/>
      <c r="EX438" s="141"/>
      <c r="EY438" s="141"/>
      <c r="EZ438" s="141"/>
      <c r="FA438" s="141"/>
      <c r="FB438" s="141"/>
      <c r="FC438" s="141"/>
      <c r="FD438" s="141"/>
      <c r="FE438" s="141"/>
      <c r="FF438" s="141"/>
      <c r="FG438" s="141"/>
      <c r="FH438" s="141"/>
      <c r="FI438" s="141"/>
      <c r="FJ438" s="141"/>
      <c r="FK438" s="141"/>
      <c r="FL438" s="141"/>
      <c r="FM438" s="141"/>
      <c r="FN438" s="141"/>
      <c r="FO438" s="141"/>
      <c r="FP438" s="141"/>
      <c r="FQ438" s="141"/>
      <c r="FR438" s="141"/>
      <c r="FS438" s="141"/>
      <c r="FT438" s="141"/>
      <c r="FU438" s="141"/>
      <c r="FV438" s="141"/>
      <c r="FW438" s="141"/>
      <c r="FX438" s="141"/>
      <c r="FY438" s="141"/>
      <c r="FZ438" s="141"/>
      <c r="GA438" s="141"/>
      <c r="GB438" s="141"/>
      <c r="GC438" s="141"/>
      <c r="GD438" s="141"/>
      <c r="GE438" s="141"/>
      <c r="GF438" s="141"/>
      <c r="GG438" s="141"/>
      <c r="GH438" s="141"/>
      <c r="GI438" s="141"/>
      <c r="GJ438" s="141"/>
      <c r="GK438" s="141"/>
      <c r="GL438" s="141"/>
      <c r="GM438" s="141"/>
      <c r="GN438" s="141"/>
      <c r="GO438" s="141"/>
      <c r="GP438" s="141"/>
      <c r="GQ438" s="141"/>
      <c r="GR438" s="141"/>
      <c r="GS438" s="141"/>
      <c r="GT438" s="141"/>
      <c r="GU438" s="141"/>
      <c r="GV438" s="141"/>
      <c r="GW438" s="141"/>
      <c r="GX438" s="141"/>
      <c r="GY438" s="141"/>
      <c r="GZ438" s="141"/>
      <c r="HA438" s="141"/>
      <c r="HB438" s="141"/>
      <c r="HC438" s="141"/>
      <c r="HD438" s="141"/>
      <c r="HE438" s="141"/>
      <c r="HF438" s="141"/>
      <c r="HG438" s="141"/>
      <c r="HH438" s="141"/>
      <c r="HI438" s="141"/>
      <c r="HJ438" s="141"/>
      <c r="HK438" s="141"/>
      <c r="HL438" s="141"/>
      <c r="HM438" s="141"/>
      <c r="HN438" s="141"/>
      <c r="HO438" s="141"/>
      <c r="HP438" s="141"/>
      <c r="HQ438" s="141"/>
      <c r="HR438" s="141"/>
      <c r="HS438" s="141"/>
      <c r="HT438" s="141"/>
      <c r="HU438" s="141"/>
      <c r="HV438" s="141"/>
      <c r="HW438" s="141"/>
      <c r="HX438" s="141"/>
      <c r="HY438" s="141"/>
      <c r="HZ438" s="141"/>
      <c r="IA438" s="141"/>
      <c r="IB438" s="141"/>
      <c r="IC438" s="141"/>
      <c r="ID438" s="141"/>
      <c r="IE438" s="141"/>
      <c r="IF438" s="141"/>
      <c r="IG438" s="141"/>
      <c r="IH438" s="141"/>
      <c r="II438" s="141"/>
      <c r="IJ438" s="141"/>
      <c r="IK438" s="141"/>
      <c r="IL438" s="141"/>
      <c r="IM438" s="141"/>
      <c r="IN438" s="141"/>
      <c r="IO438" s="141"/>
      <c r="IP438" s="141"/>
      <c r="IQ438" s="141"/>
      <c r="IR438" s="141"/>
      <c r="IS438" s="141"/>
      <c r="IT438" s="141"/>
      <c r="IU438" s="141"/>
      <c r="IV438" s="141"/>
      <c r="IW438" s="141"/>
    </row>
    <row r="439" customFormat="false" ht="12.75" hidden="false" customHeight="false" outlineLevel="0" collapsed="false">
      <c r="A439" s="141"/>
      <c r="B439" s="155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1"/>
      <c r="BY439" s="141"/>
      <c r="BZ439" s="141"/>
      <c r="CA439" s="141"/>
      <c r="CB439" s="141"/>
      <c r="CC439" s="141"/>
      <c r="CD439" s="141"/>
      <c r="CE439" s="141"/>
      <c r="CF439" s="141"/>
      <c r="CG439" s="141"/>
      <c r="CH439" s="141"/>
      <c r="CI439" s="141"/>
      <c r="CJ439" s="141"/>
      <c r="CK439" s="141"/>
      <c r="CL439" s="141"/>
      <c r="CM439" s="141"/>
      <c r="CN439" s="141"/>
      <c r="CO439" s="141"/>
      <c r="CP439" s="141"/>
      <c r="CQ439" s="141"/>
      <c r="CR439" s="141"/>
      <c r="CS439" s="141"/>
      <c r="CT439" s="141"/>
      <c r="CU439" s="141"/>
      <c r="CV439" s="141"/>
      <c r="CW439" s="141"/>
      <c r="CX439" s="141"/>
      <c r="CY439" s="141"/>
      <c r="CZ439" s="141"/>
      <c r="DA439" s="141"/>
      <c r="DB439" s="141"/>
      <c r="DC439" s="141"/>
      <c r="DD439" s="141"/>
      <c r="DE439" s="141"/>
      <c r="DF439" s="141"/>
      <c r="DG439" s="141"/>
      <c r="DH439" s="141"/>
      <c r="DI439" s="141"/>
      <c r="DJ439" s="141"/>
      <c r="DK439" s="141"/>
      <c r="DL439" s="141"/>
      <c r="DM439" s="141"/>
      <c r="DN439" s="141"/>
      <c r="DO439" s="141"/>
      <c r="DP439" s="141"/>
      <c r="DQ439" s="141"/>
      <c r="DR439" s="141"/>
      <c r="DS439" s="141"/>
      <c r="DT439" s="141"/>
      <c r="DU439" s="141"/>
      <c r="DV439" s="141"/>
      <c r="DW439" s="141"/>
      <c r="DX439" s="141"/>
      <c r="DY439" s="141"/>
      <c r="DZ439" s="141"/>
      <c r="EA439" s="141"/>
      <c r="EB439" s="141"/>
      <c r="EC439" s="141"/>
      <c r="ED439" s="141"/>
      <c r="EE439" s="141"/>
      <c r="EF439" s="141"/>
      <c r="EG439" s="141"/>
      <c r="EH439" s="141"/>
      <c r="EI439" s="141"/>
      <c r="EJ439" s="141"/>
      <c r="EK439" s="141"/>
      <c r="EL439" s="141"/>
      <c r="EM439" s="141"/>
      <c r="EN439" s="141"/>
      <c r="EO439" s="141"/>
      <c r="EP439" s="141"/>
      <c r="EQ439" s="141"/>
      <c r="ER439" s="141"/>
      <c r="ES439" s="141"/>
      <c r="ET439" s="141"/>
      <c r="EU439" s="141"/>
      <c r="EV439" s="141"/>
      <c r="EW439" s="141"/>
      <c r="EX439" s="141"/>
      <c r="EY439" s="141"/>
      <c r="EZ439" s="141"/>
      <c r="FA439" s="141"/>
      <c r="FB439" s="141"/>
      <c r="FC439" s="141"/>
      <c r="FD439" s="141"/>
      <c r="FE439" s="141"/>
      <c r="FF439" s="141"/>
      <c r="FG439" s="141"/>
      <c r="FH439" s="141"/>
      <c r="FI439" s="141"/>
      <c r="FJ439" s="141"/>
      <c r="FK439" s="141"/>
      <c r="FL439" s="141"/>
      <c r="FM439" s="141"/>
      <c r="FN439" s="141"/>
      <c r="FO439" s="141"/>
      <c r="FP439" s="141"/>
      <c r="FQ439" s="141"/>
      <c r="FR439" s="141"/>
      <c r="FS439" s="141"/>
      <c r="FT439" s="141"/>
      <c r="FU439" s="141"/>
      <c r="FV439" s="141"/>
      <c r="FW439" s="141"/>
      <c r="FX439" s="141"/>
      <c r="FY439" s="141"/>
      <c r="FZ439" s="141"/>
      <c r="GA439" s="141"/>
      <c r="GB439" s="141"/>
      <c r="GC439" s="141"/>
      <c r="GD439" s="141"/>
      <c r="GE439" s="141"/>
      <c r="GF439" s="141"/>
      <c r="GG439" s="141"/>
      <c r="GH439" s="141"/>
      <c r="GI439" s="141"/>
      <c r="GJ439" s="141"/>
      <c r="GK439" s="141"/>
      <c r="GL439" s="141"/>
      <c r="GM439" s="141"/>
      <c r="GN439" s="141"/>
      <c r="GO439" s="141"/>
      <c r="GP439" s="141"/>
      <c r="GQ439" s="141"/>
      <c r="GR439" s="141"/>
      <c r="GS439" s="141"/>
      <c r="GT439" s="141"/>
      <c r="GU439" s="141"/>
      <c r="GV439" s="141"/>
      <c r="GW439" s="141"/>
      <c r="GX439" s="141"/>
      <c r="GY439" s="141"/>
      <c r="GZ439" s="141"/>
      <c r="HA439" s="141"/>
      <c r="HB439" s="141"/>
      <c r="HC439" s="141"/>
      <c r="HD439" s="141"/>
      <c r="HE439" s="141"/>
      <c r="HF439" s="141"/>
      <c r="HG439" s="141"/>
      <c r="HH439" s="141"/>
      <c r="HI439" s="141"/>
      <c r="HJ439" s="141"/>
      <c r="HK439" s="141"/>
      <c r="HL439" s="141"/>
      <c r="HM439" s="141"/>
      <c r="HN439" s="141"/>
      <c r="HO439" s="141"/>
      <c r="HP439" s="141"/>
      <c r="HQ439" s="141"/>
      <c r="HR439" s="141"/>
      <c r="HS439" s="141"/>
      <c r="HT439" s="141"/>
      <c r="HU439" s="141"/>
      <c r="HV439" s="141"/>
      <c r="HW439" s="141"/>
      <c r="HX439" s="141"/>
      <c r="HY439" s="141"/>
      <c r="HZ439" s="141"/>
      <c r="IA439" s="141"/>
      <c r="IB439" s="141"/>
      <c r="IC439" s="141"/>
      <c r="ID439" s="141"/>
      <c r="IE439" s="141"/>
      <c r="IF439" s="141"/>
      <c r="IG439" s="141"/>
      <c r="IH439" s="141"/>
      <c r="II439" s="141"/>
      <c r="IJ439" s="141"/>
      <c r="IK439" s="141"/>
      <c r="IL439" s="141"/>
      <c r="IM439" s="141"/>
      <c r="IN439" s="141"/>
      <c r="IO439" s="141"/>
      <c r="IP439" s="141"/>
      <c r="IQ439" s="141"/>
      <c r="IR439" s="141"/>
      <c r="IS439" s="141"/>
      <c r="IT439" s="141"/>
      <c r="IU439" s="141"/>
      <c r="IV439" s="141"/>
      <c r="IW439" s="141"/>
    </row>
    <row r="440" customFormat="false" ht="12.75" hidden="false" customHeight="false" outlineLevel="0" collapsed="false">
      <c r="A440" s="141"/>
      <c r="B440" s="155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1"/>
      <c r="BY440" s="141"/>
      <c r="BZ440" s="141"/>
      <c r="CA440" s="141"/>
      <c r="CB440" s="141"/>
      <c r="CC440" s="141"/>
      <c r="CD440" s="141"/>
      <c r="CE440" s="141"/>
      <c r="CF440" s="141"/>
      <c r="CG440" s="141"/>
      <c r="CH440" s="141"/>
      <c r="CI440" s="141"/>
      <c r="CJ440" s="141"/>
      <c r="CK440" s="141"/>
      <c r="CL440" s="141"/>
      <c r="CM440" s="141"/>
      <c r="CN440" s="141"/>
      <c r="CO440" s="141"/>
      <c r="CP440" s="141"/>
      <c r="CQ440" s="141"/>
      <c r="CR440" s="141"/>
      <c r="CS440" s="141"/>
      <c r="CT440" s="141"/>
      <c r="CU440" s="141"/>
      <c r="CV440" s="141"/>
      <c r="CW440" s="141"/>
      <c r="CX440" s="141"/>
      <c r="CY440" s="141"/>
      <c r="CZ440" s="141"/>
      <c r="DA440" s="141"/>
      <c r="DB440" s="141"/>
      <c r="DC440" s="141"/>
      <c r="DD440" s="141"/>
      <c r="DE440" s="141"/>
      <c r="DF440" s="141"/>
      <c r="DG440" s="141"/>
      <c r="DH440" s="141"/>
      <c r="DI440" s="141"/>
      <c r="DJ440" s="141"/>
      <c r="DK440" s="141"/>
      <c r="DL440" s="141"/>
      <c r="DM440" s="141"/>
      <c r="DN440" s="141"/>
      <c r="DO440" s="141"/>
      <c r="DP440" s="141"/>
      <c r="DQ440" s="141"/>
      <c r="DR440" s="141"/>
      <c r="DS440" s="141"/>
      <c r="DT440" s="141"/>
      <c r="DU440" s="141"/>
      <c r="DV440" s="141"/>
      <c r="DW440" s="141"/>
      <c r="DX440" s="141"/>
      <c r="DY440" s="141"/>
      <c r="DZ440" s="141"/>
      <c r="EA440" s="141"/>
      <c r="EB440" s="141"/>
      <c r="EC440" s="141"/>
      <c r="ED440" s="141"/>
      <c r="EE440" s="141"/>
      <c r="EF440" s="141"/>
      <c r="EG440" s="141"/>
      <c r="EH440" s="141"/>
      <c r="EI440" s="141"/>
      <c r="EJ440" s="141"/>
      <c r="EK440" s="141"/>
      <c r="EL440" s="141"/>
      <c r="EM440" s="141"/>
      <c r="EN440" s="141"/>
      <c r="EO440" s="141"/>
      <c r="EP440" s="141"/>
      <c r="EQ440" s="141"/>
      <c r="ER440" s="141"/>
      <c r="ES440" s="141"/>
      <c r="ET440" s="141"/>
      <c r="EU440" s="141"/>
      <c r="EV440" s="141"/>
      <c r="EW440" s="141"/>
      <c r="EX440" s="141"/>
      <c r="EY440" s="141"/>
      <c r="EZ440" s="141"/>
      <c r="FA440" s="141"/>
      <c r="FB440" s="141"/>
      <c r="FC440" s="141"/>
      <c r="FD440" s="141"/>
      <c r="FE440" s="141"/>
      <c r="FF440" s="141"/>
      <c r="FG440" s="141"/>
      <c r="FH440" s="141"/>
      <c r="FI440" s="141"/>
      <c r="FJ440" s="141"/>
      <c r="FK440" s="141"/>
      <c r="FL440" s="141"/>
      <c r="FM440" s="141"/>
      <c r="FN440" s="141"/>
      <c r="FO440" s="141"/>
      <c r="FP440" s="141"/>
      <c r="FQ440" s="141"/>
      <c r="FR440" s="141"/>
      <c r="FS440" s="141"/>
      <c r="FT440" s="141"/>
      <c r="FU440" s="141"/>
      <c r="FV440" s="141"/>
      <c r="FW440" s="141"/>
      <c r="FX440" s="141"/>
      <c r="FY440" s="141"/>
      <c r="FZ440" s="141"/>
      <c r="GA440" s="141"/>
      <c r="GB440" s="141"/>
      <c r="GC440" s="141"/>
      <c r="GD440" s="141"/>
      <c r="GE440" s="141"/>
      <c r="GF440" s="141"/>
      <c r="GG440" s="141"/>
      <c r="GH440" s="141"/>
      <c r="GI440" s="141"/>
      <c r="GJ440" s="141"/>
      <c r="GK440" s="141"/>
      <c r="GL440" s="141"/>
      <c r="GM440" s="141"/>
      <c r="GN440" s="141"/>
      <c r="GO440" s="141"/>
      <c r="GP440" s="141"/>
      <c r="GQ440" s="141"/>
      <c r="GR440" s="141"/>
      <c r="GS440" s="141"/>
      <c r="GT440" s="141"/>
      <c r="GU440" s="141"/>
      <c r="GV440" s="141"/>
      <c r="GW440" s="141"/>
      <c r="GX440" s="141"/>
      <c r="GY440" s="141"/>
      <c r="GZ440" s="141"/>
      <c r="HA440" s="141"/>
      <c r="HB440" s="141"/>
      <c r="HC440" s="141"/>
      <c r="HD440" s="141"/>
      <c r="HE440" s="141"/>
      <c r="HF440" s="141"/>
      <c r="HG440" s="141"/>
      <c r="HH440" s="141"/>
      <c r="HI440" s="141"/>
      <c r="HJ440" s="141"/>
      <c r="HK440" s="141"/>
      <c r="HL440" s="141"/>
      <c r="HM440" s="141"/>
      <c r="HN440" s="141"/>
      <c r="HO440" s="141"/>
      <c r="HP440" s="141"/>
      <c r="HQ440" s="141"/>
      <c r="HR440" s="141"/>
      <c r="HS440" s="141"/>
      <c r="HT440" s="141"/>
      <c r="HU440" s="141"/>
      <c r="HV440" s="141"/>
      <c r="HW440" s="141"/>
      <c r="HX440" s="141"/>
      <c r="HY440" s="141"/>
      <c r="HZ440" s="141"/>
      <c r="IA440" s="141"/>
      <c r="IB440" s="141"/>
      <c r="IC440" s="141"/>
      <c r="ID440" s="141"/>
      <c r="IE440" s="141"/>
      <c r="IF440" s="141"/>
      <c r="IG440" s="141"/>
      <c r="IH440" s="141"/>
      <c r="II440" s="141"/>
      <c r="IJ440" s="141"/>
      <c r="IK440" s="141"/>
      <c r="IL440" s="141"/>
      <c r="IM440" s="141"/>
      <c r="IN440" s="141"/>
      <c r="IO440" s="141"/>
      <c r="IP440" s="141"/>
      <c r="IQ440" s="141"/>
      <c r="IR440" s="141"/>
      <c r="IS440" s="141"/>
      <c r="IT440" s="141"/>
      <c r="IU440" s="141"/>
      <c r="IV440" s="141"/>
      <c r="IW440" s="141"/>
    </row>
    <row r="441" customFormat="false" ht="12.75" hidden="false" customHeight="false" outlineLevel="0" collapsed="false">
      <c r="A441" s="141"/>
      <c r="B441" s="155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1"/>
      <c r="BY441" s="141"/>
      <c r="BZ441" s="141"/>
      <c r="CA441" s="141"/>
      <c r="CB441" s="141"/>
      <c r="CC441" s="141"/>
      <c r="CD441" s="141"/>
      <c r="CE441" s="141"/>
      <c r="CF441" s="141"/>
      <c r="CG441" s="141"/>
      <c r="CH441" s="141"/>
      <c r="CI441" s="141"/>
      <c r="CJ441" s="141"/>
      <c r="CK441" s="141"/>
      <c r="CL441" s="141"/>
      <c r="CM441" s="141"/>
      <c r="CN441" s="141"/>
      <c r="CO441" s="141"/>
      <c r="CP441" s="141"/>
      <c r="CQ441" s="141"/>
      <c r="CR441" s="141"/>
      <c r="CS441" s="141"/>
      <c r="CT441" s="141"/>
      <c r="CU441" s="141"/>
      <c r="CV441" s="141"/>
      <c r="CW441" s="141"/>
      <c r="CX441" s="141"/>
      <c r="CY441" s="141"/>
      <c r="CZ441" s="141"/>
      <c r="DA441" s="141"/>
      <c r="DB441" s="141"/>
      <c r="DC441" s="141"/>
      <c r="DD441" s="141"/>
      <c r="DE441" s="141"/>
      <c r="DF441" s="141"/>
      <c r="DG441" s="141"/>
      <c r="DH441" s="141"/>
      <c r="DI441" s="141"/>
      <c r="DJ441" s="141"/>
      <c r="DK441" s="141"/>
      <c r="DL441" s="141"/>
      <c r="DM441" s="141"/>
      <c r="DN441" s="141"/>
      <c r="DO441" s="141"/>
      <c r="DP441" s="141"/>
      <c r="DQ441" s="141"/>
      <c r="DR441" s="141"/>
      <c r="DS441" s="141"/>
      <c r="DT441" s="141"/>
      <c r="DU441" s="141"/>
      <c r="DV441" s="141"/>
      <c r="DW441" s="141"/>
      <c r="DX441" s="141"/>
      <c r="DY441" s="141"/>
      <c r="DZ441" s="141"/>
      <c r="EA441" s="141"/>
      <c r="EB441" s="141"/>
      <c r="EC441" s="141"/>
      <c r="ED441" s="141"/>
      <c r="EE441" s="141"/>
      <c r="EF441" s="141"/>
      <c r="EG441" s="141"/>
      <c r="EH441" s="141"/>
      <c r="EI441" s="141"/>
      <c r="EJ441" s="141"/>
      <c r="EK441" s="141"/>
      <c r="EL441" s="141"/>
      <c r="EM441" s="141"/>
      <c r="EN441" s="141"/>
      <c r="EO441" s="141"/>
      <c r="EP441" s="141"/>
      <c r="EQ441" s="141"/>
      <c r="ER441" s="141"/>
      <c r="ES441" s="141"/>
      <c r="ET441" s="141"/>
      <c r="EU441" s="141"/>
      <c r="EV441" s="141"/>
      <c r="EW441" s="141"/>
      <c r="EX441" s="141"/>
      <c r="EY441" s="141"/>
      <c r="EZ441" s="141"/>
      <c r="FA441" s="141"/>
      <c r="FB441" s="141"/>
      <c r="FC441" s="141"/>
      <c r="FD441" s="141"/>
      <c r="FE441" s="141"/>
      <c r="FF441" s="141"/>
      <c r="FG441" s="141"/>
      <c r="FH441" s="141"/>
      <c r="FI441" s="141"/>
      <c r="FJ441" s="141"/>
      <c r="FK441" s="141"/>
      <c r="FL441" s="141"/>
      <c r="FM441" s="141"/>
      <c r="FN441" s="141"/>
      <c r="FO441" s="141"/>
      <c r="FP441" s="141"/>
      <c r="FQ441" s="141"/>
      <c r="FR441" s="141"/>
      <c r="FS441" s="141"/>
      <c r="FT441" s="141"/>
      <c r="FU441" s="141"/>
      <c r="FV441" s="141"/>
      <c r="FW441" s="141"/>
      <c r="FX441" s="141"/>
      <c r="FY441" s="141"/>
      <c r="FZ441" s="141"/>
      <c r="GA441" s="141"/>
      <c r="GB441" s="141"/>
      <c r="GC441" s="141"/>
      <c r="GD441" s="141"/>
      <c r="GE441" s="141"/>
      <c r="GF441" s="141"/>
      <c r="GG441" s="141"/>
      <c r="GH441" s="141"/>
      <c r="GI441" s="141"/>
      <c r="GJ441" s="141"/>
      <c r="GK441" s="141"/>
      <c r="GL441" s="141"/>
      <c r="GM441" s="141"/>
      <c r="GN441" s="141"/>
      <c r="GO441" s="141"/>
      <c r="GP441" s="141"/>
      <c r="GQ441" s="141"/>
      <c r="GR441" s="141"/>
      <c r="GS441" s="141"/>
      <c r="GT441" s="141"/>
      <c r="GU441" s="141"/>
      <c r="GV441" s="141"/>
      <c r="GW441" s="141"/>
      <c r="GX441" s="141"/>
      <c r="GY441" s="141"/>
      <c r="GZ441" s="141"/>
      <c r="HA441" s="141"/>
      <c r="HB441" s="141"/>
      <c r="HC441" s="141"/>
      <c r="HD441" s="141"/>
      <c r="HE441" s="141"/>
      <c r="HF441" s="141"/>
      <c r="HG441" s="141"/>
      <c r="HH441" s="141"/>
      <c r="HI441" s="141"/>
      <c r="HJ441" s="141"/>
      <c r="HK441" s="141"/>
      <c r="HL441" s="141"/>
      <c r="HM441" s="141"/>
      <c r="HN441" s="141"/>
      <c r="HO441" s="141"/>
      <c r="HP441" s="141"/>
      <c r="HQ441" s="141"/>
      <c r="HR441" s="141"/>
      <c r="HS441" s="141"/>
      <c r="HT441" s="141"/>
      <c r="HU441" s="141"/>
      <c r="HV441" s="141"/>
      <c r="HW441" s="141"/>
      <c r="HX441" s="141"/>
      <c r="HY441" s="141"/>
      <c r="HZ441" s="141"/>
      <c r="IA441" s="141"/>
      <c r="IB441" s="141"/>
      <c r="IC441" s="141"/>
      <c r="ID441" s="141"/>
      <c r="IE441" s="141"/>
      <c r="IF441" s="141"/>
      <c r="IG441" s="141"/>
      <c r="IH441" s="141"/>
      <c r="II441" s="141"/>
      <c r="IJ441" s="141"/>
      <c r="IK441" s="141"/>
      <c r="IL441" s="141"/>
      <c r="IM441" s="141"/>
      <c r="IN441" s="141"/>
      <c r="IO441" s="141"/>
      <c r="IP441" s="141"/>
      <c r="IQ441" s="141"/>
      <c r="IR441" s="141"/>
      <c r="IS441" s="141"/>
      <c r="IT441" s="141"/>
      <c r="IU441" s="141"/>
      <c r="IV441" s="141"/>
      <c r="IW441" s="141"/>
    </row>
    <row r="442" customFormat="false" ht="12.75" hidden="false" customHeight="false" outlineLevel="0" collapsed="false">
      <c r="A442" s="141"/>
      <c r="B442" s="155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1"/>
      <c r="BY442" s="141"/>
      <c r="BZ442" s="141"/>
      <c r="CA442" s="141"/>
      <c r="CB442" s="141"/>
      <c r="CC442" s="141"/>
      <c r="CD442" s="141"/>
      <c r="CE442" s="141"/>
      <c r="CF442" s="141"/>
      <c r="CG442" s="141"/>
      <c r="CH442" s="141"/>
      <c r="CI442" s="141"/>
      <c r="CJ442" s="141"/>
      <c r="CK442" s="141"/>
      <c r="CL442" s="141"/>
      <c r="CM442" s="141"/>
      <c r="CN442" s="141"/>
      <c r="CO442" s="141"/>
      <c r="CP442" s="141"/>
      <c r="CQ442" s="141"/>
      <c r="CR442" s="141"/>
      <c r="CS442" s="141"/>
      <c r="CT442" s="141"/>
      <c r="CU442" s="141"/>
      <c r="CV442" s="141"/>
      <c r="CW442" s="141"/>
      <c r="CX442" s="141"/>
      <c r="CY442" s="141"/>
      <c r="CZ442" s="141"/>
      <c r="DA442" s="141"/>
      <c r="DB442" s="141"/>
      <c r="DC442" s="141"/>
      <c r="DD442" s="141"/>
      <c r="DE442" s="141"/>
      <c r="DF442" s="141"/>
      <c r="DG442" s="141"/>
      <c r="DH442" s="141"/>
      <c r="DI442" s="141"/>
      <c r="DJ442" s="141"/>
      <c r="DK442" s="141"/>
      <c r="DL442" s="141"/>
      <c r="DM442" s="141"/>
      <c r="DN442" s="141"/>
      <c r="DO442" s="141"/>
      <c r="DP442" s="141"/>
      <c r="DQ442" s="141"/>
      <c r="DR442" s="141"/>
      <c r="DS442" s="141"/>
      <c r="DT442" s="141"/>
      <c r="DU442" s="141"/>
      <c r="DV442" s="141"/>
      <c r="DW442" s="141"/>
      <c r="DX442" s="141"/>
      <c r="DY442" s="141"/>
      <c r="DZ442" s="141"/>
      <c r="EA442" s="141"/>
      <c r="EB442" s="141"/>
      <c r="EC442" s="141"/>
      <c r="ED442" s="141"/>
      <c r="EE442" s="141"/>
      <c r="EF442" s="141"/>
      <c r="EG442" s="141"/>
      <c r="EH442" s="141"/>
      <c r="EI442" s="141"/>
      <c r="EJ442" s="141"/>
      <c r="EK442" s="141"/>
      <c r="EL442" s="141"/>
      <c r="EM442" s="141"/>
      <c r="EN442" s="141"/>
      <c r="EO442" s="141"/>
      <c r="EP442" s="141"/>
      <c r="EQ442" s="141"/>
      <c r="ER442" s="141"/>
      <c r="ES442" s="141"/>
      <c r="ET442" s="141"/>
      <c r="EU442" s="141"/>
      <c r="EV442" s="141"/>
      <c r="EW442" s="141"/>
      <c r="EX442" s="141"/>
      <c r="EY442" s="141"/>
      <c r="EZ442" s="141"/>
      <c r="FA442" s="141"/>
      <c r="FB442" s="141"/>
      <c r="FC442" s="141"/>
      <c r="FD442" s="141"/>
      <c r="FE442" s="141"/>
      <c r="FF442" s="141"/>
      <c r="FG442" s="141"/>
      <c r="FH442" s="141"/>
      <c r="FI442" s="141"/>
      <c r="FJ442" s="141"/>
      <c r="FK442" s="141"/>
      <c r="FL442" s="141"/>
      <c r="FM442" s="141"/>
      <c r="FN442" s="141"/>
      <c r="FO442" s="141"/>
      <c r="FP442" s="141"/>
      <c r="FQ442" s="141"/>
      <c r="FR442" s="141"/>
      <c r="FS442" s="141"/>
      <c r="FT442" s="141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1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H442" s="141"/>
      <c r="HI442" s="141"/>
      <c r="HJ442" s="141"/>
      <c r="HK442" s="141"/>
      <c r="HL442" s="141"/>
      <c r="HM442" s="141"/>
      <c r="HN442" s="141"/>
      <c r="HO442" s="141"/>
      <c r="HP442" s="141"/>
      <c r="HQ442" s="141"/>
      <c r="HR442" s="141"/>
      <c r="HS442" s="141"/>
      <c r="HT442" s="141"/>
      <c r="HU442" s="141"/>
      <c r="HV442" s="141"/>
      <c r="HW442" s="141"/>
      <c r="HX442" s="141"/>
      <c r="HY442" s="141"/>
      <c r="HZ442" s="141"/>
      <c r="IA442" s="141"/>
      <c r="IB442" s="141"/>
      <c r="IC442" s="141"/>
      <c r="ID442" s="141"/>
      <c r="IE442" s="141"/>
      <c r="IF442" s="141"/>
      <c r="IG442" s="141"/>
      <c r="IH442" s="141"/>
      <c r="II442" s="141"/>
      <c r="IJ442" s="141"/>
      <c r="IK442" s="141"/>
      <c r="IL442" s="141"/>
      <c r="IM442" s="141"/>
      <c r="IN442" s="141"/>
      <c r="IO442" s="141"/>
      <c r="IP442" s="141"/>
      <c r="IQ442" s="141"/>
      <c r="IR442" s="141"/>
      <c r="IS442" s="141"/>
      <c r="IT442" s="141"/>
      <c r="IU442" s="141"/>
      <c r="IV442" s="141"/>
      <c r="IW442" s="141"/>
    </row>
    <row r="443" customFormat="false" ht="12.75" hidden="false" customHeight="false" outlineLevel="0" collapsed="false">
      <c r="A443" s="141"/>
      <c r="B443" s="155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1"/>
      <c r="BY443" s="141"/>
      <c r="BZ443" s="141"/>
      <c r="CA443" s="141"/>
      <c r="CB443" s="141"/>
      <c r="CC443" s="141"/>
      <c r="CD443" s="141"/>
      <c r="CE443" s="141"/>
      <c r="CF443" s="141"/>
      <c r="CG443" s="141"/>
      <c r="CH443" s="141"/>
      <c r="CI443" s="141"/>
      <c r="CJ443" s="141"/>
      <c r="CK443" s="141"/>
      <c r="CL443" s="141"/>
      <c r="CM443" s="141"/>
      <c r="CN443" s="141"/>
      <c r="CO443" s="141"/>
      <c r="CP443" s="141"/>
      <c r="CQ443" s="141"/>
      <c r="CR443" s="141"/>
      <c r="CS443" s="141"/>
      <c r="CT443" s="141"/>
      <c r="CU443" s="141"/>
      <c r="CV443" s="141"/>
      <c r="CW443" s="141"/>
      <c r="CX443" s="141"/>
      <c r="CY443" s="141"/>
      <c r="CZ443" s="141"/>
      <c r="DA443" s="141"/>
      <c r="DB443" s="141"/>
      <c r="DC443" s="141"/>
      <c r="DD443" s="141"/>
      <c r="DE443" s="141"/>
      <c r="DF443" s="141"/>
      <c r="DG443" s="141"/>
      <c r="DH443" s="141"/>
      <c r="DI443" s="141"/>
      <c r="DJ443" s="141"/>
      <c r="DK443" s="141"/>
      <c r="DL443" s="141"/>
      <c r="DM443" s="141"/>
      <c r="DN443" s="141"/>
      <c r="DO443" s="141"/>
      <c r="DP443" s="141"/>
      <c r="DQ443" s="141"/>
      <c r="DR443" s="141"/>
      <c r="DS443" s="141"/>
      <c r="DT443" s="141"/>
      <c r="DU443" s="141"/>
      <c r="DV443" s="141"/>
      <c r="DW443" s="141"/>
      <c r="DX443" s="141"/>
      <c r="DY443" s="141"/>
      <c r="DZ443" s="141"/>
      <c r="EA443" s="141"/>
      <c r="EB443" s="141"/>
      <c r="EC443" s="141"/>
      <c r="ED443" s="141"/>
      <c r="EE443" s="141"/>
      <c r="EF443" s="141"/>
      <c r="EG443" s="141"/>
      <c r="EH443" s="141"/>
      <c r="EI443" s="141"/>
      <c r="EJ443" s="141"/>
      <c r="EK443" s="141"/>
      <c r="EL443" s="141"/>
      <c r="EM443" s="141"/>
      <c r="EN443" s="141"/>
      <c r="EO443" s="141"/>
      <c r="EP443" s="141"/>
      <c r="EQ443" s="141"/>
      <c r="ER443" s="141"/>
      <c r="ES443" s="141"/>
      <c r="ET443" s="141"/>
      <c r="EU443" s="141"/>
      <c r="EV443" s="141"/>
      <c r="EW443" s="141"/>
      <c r="EX443" s="141"/>
      <c r="EY443" s="141"/>
      <c r="EZ443" s="141"/>
      <c r="FA443" s="141"/>
      <c r="FB443" s="141"/>
      <c r="FC443" s="141"/>
      <c r="FD443" s="141"/>
      <c r="FE443" s="141"/>
      <c r="FF443" s="141"/>
      <c r="FG443" s="141"/>
      <c r="FH443" s="141"/>
      <c r="FI443" s="141"/>
      <c r="FJ443" s="141"/>
      <c r="FK443" s="141"/>
      <c r="FL443" s="141"/>
      <c r="FM443" s="141"/>
      <c r="FN443" s="141"/>
      <c r="FO443" s="141"/>
      <c r="FP443" s="141"/>
      <c r="FQ443" s="141"/>
      <c r="FR443" s="141"/>
      <c r="FS443" s="141"/>
      <c r="FT443" s="141"/>
      <c r="FU443" s="141"/>
      <c r="FV443" s="141"/>
      <c r="FW443" s="141"/>
      <c r="FX443" s="141"/>
      <c r="FY443" s="141"/>
      <c r="FZ443" s="141"/>
      <c r="GA443" s="141"/>
      <c r="GB443" s="141"/>
      <c r="GC443" s="141"/>
      <c r="GD443" s="141"/>
      <c r="GE443" s="141"/>
      <c r="GF443" s="141"/>
      <c r="GG443" s="141"/>
      <c r="GH443" s="141"/>
      <c r="GI443" s="141"/>
      <c r="GJ443" s="141"/>
      <c r="GK443" s="141"/>
      <c r="GL443" s="141"/>
      <c r="GM443" s="141"/>
      <c r="GN443" s="141"/>
      <c r="GO443" s="141"/>
      <c r="GP443" s="141"/>
      <c r="GQ443" s="141"/>
      <c r="GR443" s="141"/>
      <c r="GS443" s="141"/>
      <c r="GT443" s="141"/>
      <c r="GU443" s="141"/>
      <c r="GV443" s="141"/>
      <c r="GW443" s="141"/>
      <c r="GX443" s="141"/>
      <c r="GY443" s="141"/>
      <c r="GZ443" s="141"/>
      <c r="HA443" s="141"/>
      <c r="HB443" s="141"/>
      <c r="HC443" s="141"/>
      <c r="HD443" s="141"/>
      <c r="HE443" s="141"/>
      <c r="HF443" s="141"/>
      <c r="HG443" s="141"/>
      <c r="HH443" s="141"/>
      <c r="HI443" s="141"/>
      <c r="HJ443" s="141"/>
      <c r="HK443" s="141"/>
      <c r="HL443" s="141"/>
      <c r="HM443" s="141"/>
      <c r="HN443" s="141"/>
      <c r="HO443" s="141"/>
      <c r="HP443" s="141"/>
      <c r="HQ443" s="141"/>
      <c r="HR443" s="141"/>
      <c r="HS443" s="141"/>
      <c r="HT443" s="141"/>
      <c r="HU443" s="141"/>
      <c r="HV443" s="141"/>
      <c r="HW443" s="141"/>
      <c r="HX443" s="141"/>
      <c r="HY443" s="141"/>
      <c r="HZ443" s="141"/>
      <c r="IA443" s="141"/>
      <c r="IB443" s="141"/>
      <c r="IC443" s="141"/>
      <c r="ID443" s="141"/>
      <c r="IE443" s="141"/>
      <c r="IF443" s="141"/>
      <c r="IG443" s="141"/>
      <c r="IH443" s="141"/>
      <c r="II443" s="141"/>
      <c r="IJ443" s="141"/>
      <c r="IK443" s="141"/>
      <c r="IL443" s="141"/>
      <c r="IM443" s="141"/>
      <c r="IN443" s="141"/>
      <c r="IO443" s="141"/>
      <c r="IP443" s="141"/>
      <c r="IQ443" s="141"/>
      <c r="IR443" s="141"/>
      <c r="IS443" s="141"/>
      <c r="IT443" s="141"/>
      <c r="IU443" s="141"/>
      <c r="IV443" s="141"/>
      <c r="IW443" s="141"/>
    </row>
    <row r="444" customFormat="false" ht="12.75" hidden="false" customHeight="false" outlineLevel="0" collapsed="false">
      <c r="A444" s="141"/>
      <c r="B444" s="155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1"/>
      <c r="BY444" s="141"/>
      <c r="BZ444" s="141"/>
      <c r="CA444" s="141"/>
      <c r="CB444" s="141"/>
      <c r="CC444" s="141"/>
      <c r="CD444" s="141"/>
      <c r="CE444" s="141"/>
      <c r="CF444" s="141"/>
      <c r="CG444" s="141"/>
      <c r="CH444" s="141"/>
      <c r="CI444" s="141"/>
      <c r="CJ444" s="141"/>
      <c r="CK444" s="141"/>
      <c r="CL444" s="141"/>
      <c r="CM444" s="141"/>
      <c r="CN444" s="141"/>
      <c r="CO444" s="141"/>
      <c r="CP444" s="141"/>
      <c r="CQ444" s="141"/>
      <c r="CR444" s="141"/>
      <c r="CS444" s="141"/>
      <c r="CT444" s="141"/>
      <c r="CU444" s="141"/>
      <c r="CV444" s="141"/>
      <c r="CW444" s="141"/>
      <c r="CX444" s="141"/>
      <c r="CY444" s="141"/>
      <c r="CZ444" s="141"/>
      <c r="DA444" s="141"/>
      <c r="DB444" s="141"/>
      <c r="DC444" s="141"/>
      <c r="DD444" s="141"/>
      <c r="DE444" s="141"/>
      <c r="DF444" s="141"/>
      <c r="DG444" s="141"/>
      <c r="DH444" s="141"/>
      <c r="DI444" s="141"/>
      <c r="DJ444" s="141"/>
      <c r="DK444" s="141"/>
      <c r="DL444" s="141"/>
      <c r="DM444" s="141"/>
      <c r="DN444" s="141"/>
      <c r="DO444" s="141"/>
      <c r="DP444" s="141"/>
      <c r="DQ444" s="141"/>
      <c r="DR444" s="141"/>
      <c r="DS444" s="141"/>
      <c r="DT444" s="141"/>
      <c r="DU444" s="141"/>
      <c r="DV444" s="141"/>
      <c r="DW444" s="141"/>
      <c r="DX444" s="141"/>
      <c r="DY444" s="141"/>
      <c r="DZ444" s="141"/>
      <c r="EA444" s="141"/>
      <c r="EB444" s="141"/>
      <c r="EC444" s="141"/>
      <c r="ED444" s="141"/>
      <c r="EE444" s="141"/>
      <c r="EF444" s="141"/>
      <c r="EG444" s="141"/>
      <c r="EH444" s="141"/>
      <c r="EI444" s="141"/>
      <c r="EJ444" s="141"/>
      <c r="EK444" s="141"/>
      <c r="EL444" s="141"/>
      <c r="EM444" s="141"/>
      <c r="EN444" s="141"/>
      <c r="EO444" s="141"/>
      <c r="EP444" s="141"/>
      <c r="EQ444" s="141"/>
      <c r="ER444" s="141"/>
      <c r="ES444" s="141"/>
      <c r="ET444" s="141"/>
      <c r="EU444" s="141"/>
      <c r="EV444" s="141"/>
      <c r="EW444" s="141"/>
      <c r="EX444" s="141"/>
      <c r="EY444" s="141"/>
      <c r="EZ444" s="141"/>
      <c r="FA444" s="141"/>
      <c r="FB444" s="141"/>
      <c r="FC444" s="141"/>
      <c r="FD444" s="141"/>
      <c r="FE444" s="141"/>
      <c r="FF444" s="141"/>
      <c r="FG444" s="141"/>
      <c r="FH444" s="141"/>
      <c r="FI444" s="141"/>
      <c r="FJ444" s="141"/>
      <c r="FK444" s="141"/>
      <c r="FL444" s="141"/>
      <c r="FM444" s="141"/>
      <c r="FN444" s="141"/>
      <c r="FO444" s="141"/>
      <c r="FP444" s="141"/>
      <c r="FQ444" s="141"/>
      <c r="FR444" s="141"/>
      <c r="FS444" s="141"/>
      <c r="FT444" s="141"/>
      <c r="FU444" s="141"/>
      <c r="FV444" s="141"/>
      <c r="FW444" s="141"/>
      <c r="FX444" s="141"/>
      <c r="FY444" s="141"/>
      <c r="FZ444" s="141"/>
      <c r="GA444" s="141"/>
      <c r="GB444" s="141"/>
      <c r="GC444" s="141"/>
      <c r="GD444" s="141"/>
      <c r="GE444" s="141"/>
      <c r="GF444" s="141"/>
      <c r="GG444" s="141"/>
      <c r="GH444" s="141"/>
      <c r="GI444" s="141"/>
      <c r="GJ444" s="141"/>
      <c r="GK444" s="141"/>
      <c r="GL444" s="141"/>
      <c r="GM444" s="141"/>
      <c r="GN444" s="141"/>
      <c r="GO444" s="141"/>
      <c r="GP444" s="141"/>
      <c r="GQ444" s="141"/>
      <c r="GR444" s="141"/>
      <c r="GS444" s="141"/>
      <c r="GT444" s="141"/>
      <c r="GU444" s="141"/>
      <c r="GV444" s="141"/>
      <c r="GW444" s="141"/>
      <c r="GX444" s="141"/>
      <c r="GY444" s="141"/>
      <c r="GZ444" s="141"/>
      <c r="HA444" s="141"/>
      <c r="HB444" s="141"/>
      <c r="HC444" s="141"/>
      <c r="HD444" s="141"/>
      <c r="HE444" s="141"/>
      <c r="HF444" s="141"/>
      <c r="HG444" s="141"/>
      <c r="HH444" s="141"/>
      <c r="HI444" s="141"/>
      <c r="HJ444" s="141"/>
      <c r="HK444" s="141"/>
      <c r="HL444" s="141"/>
      <c r="HM444" s="141"/>
      <c r="HN444" s="141"/>
      <c r="HO444" s="141"/>
      <c r="HP444" s="141"/>
      <c r="HQ444" s="141"/>
      <c r="HR444" s="141"/>
      <c r="HS444" s="141"/>
      <c r="HT444" s="141"/>
      <c r="HU444" s="141"/>
      <c r="HV444" s="141"/>
      <c r="HW444" s="141"/>
      <c r="HX444" s="141"/>
      <c r="HY444" s="141"/>
      <c r="HZ444" s="141"/>
      <c r="IA444" s="141"/>
      <c r="IB444" s="141"/>
      <c r="IC444" s="141"/>
      <c r="ID444" s="141"/>
      <c r="IE444" s="141"/>
      <c r="IF444" s="141"/>
      <c r="IG444" s="141"/>
      <c r="IH444" s="141"/>
      <c r="II444" s="141"/>
      <c r="IJ444" s="141"/>
      <c r="IK444" s="141"/>
      <c r="IL444" s="141"/>
      <c r="IM444" s="141"/>
      <c r="IN444" s="141"/>
      <c r="IO444" s="141"/>
      <c r="IP444" s="141"/>
      <c r="IQ444" s="141"/>
      <c r="IR444" s="141"/>
      <c r="IS444" s="141"/>
      <c r="IT444" s="141"/>
      <c r="IU444" s="141"/>
      <c r="IV444" s="141"/>
      <c r="IW444" s="141"/>
    </row>
    <row r="445" customFormat="false" ht="12.75" hidden="false" customHeight="false" outlineLevel="0" collapsed="false">
      <c r="A445" s="141"/>
      <c r="B445" s="155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1"/>
      <c r="BY445" s="141"/>
      <c r="BZ445" s="141"/>
      <c r="CA445" s="141"/>
      <c r="CB445" s="141"/>
      <c r="CC445" s="141"/>
      <c r="CD445" s="141"/>
      <c r="CE445" s="141"/>
      <c r="CF445" s="141"/>
      <c r="CG445" s="141"/>
      <c r="CH445" s="141"/>
      <c r="CI445" s="141"/>
      <c r="CJ445" s="141"/>
      <c r="CK445" s="141"/>
      <c r="CL445" s="141"/>
      <c r="CM445" s="141"/>
      <c r="CN445" s="141"/>
      <c r="CO445" s="141"/>
      <c r="CP445" s="141"/>
      <c r="CQ445" s="141"/>
      <c r="CR445" s="141"/>
      <c r="CS445" s="141"/>
      <c r="CT445" s="141"/>
      <c r="CU445" s="141"/>
      <c r="CV445" s="141"/>
      <c r="CW445" s="141"/>
      <c r="CX445" s="141"/>
      <c r="CY445" s="141"/>
      <c r="CZ445" s="141"/>
      <c r="DA445" s="141"/>
      <c r="DB445" s="141"/>
      <c r="DC445" s="141"/>
      <c r="DD445" s="141"/>
      <c r="DE445" s="141"/>
      <c r="DF445" s="141"/>
      <c r="DG445" s="141"/>
      <c r="DH445" s="141"/>
      <c r="DI445" s="141"/>
      <c r="DJ445" s="141"/>
      <c r="DK445" s="141"/>
      <c r="DL445" s="141"/>
      <c r="DM445" s="141"/>
      <c r="DN445" s="141"/>
      <c r="DO445" s="141"/>
      <c r="DP445" s="141"/>
      <c r="DQ445" s="141"/>
      <c r="DR445" s="141"/>
      <c r="DS445" s="141"/>
      <c r="DT445" s="141"/>
      <c r="DU445" s="141"/>
      <c r="DV445" s="141"/>
      <c r="DW445" s="141"/>
      <c r="DX445" s="141"/>
      <c r="DY445" s="141"/>
      <c r="DZ445" s="141"/>
      <c r="EA445" s="141"/>
      <c r="EB445" s="141"/>
      <c r="EC445" s="141"/>
      <c r="ED445" s="141"/>
      <c r="EE445" s="141"/>
      <c r="EF445" s="141"/>
      <c r="EG445" s="141"/>
      <c r="EH445" s="141"/>
      <c r="EI445" s="141"/>
      <c r="EJ445" s="141"/>
      <c r="EK445" s="141"/>
      <c r="EL445" s="141"/>
      <c r="EM445" s="141"/>
      <c r="EN445" s="141"/>
      <c r="EO445" s="141"/>
      <c r="EP445" s="141"/>
      <c r="EQ445" s="141"/>
      <c r="ER445" s="141"/>
      <c r="ES445" s="141"/>
      <c r="ET445" s="141"/>
      <c r="EU445" s="141"/>
      <c r="EV445" s="141"/>
      <c r="EW445" s="141"/>
      <c r="EX445" s="141"/>
      <c r="EY445" s="141"/>
      <c r="EZ445" s="141"/>
      <c r="FA445" s="141"/>
      <c r="FB445" s="141"/>
      <c r="FC445" s="141"/>
      <c r="FD445" s="141"/>
      <c r="FE445" s="141"/>
      <c r="FF445" s="141"/>
      <c r="FG445" s="141"/>
      <c r="FH445" s="141"/>
      <c r="FI445" s="141"/>
      <c r="FJ445" s="141"/>
      <c r="FK445" s="141"/>
      <c r="FL445" s="141"/>
      <c r="FM445" s="141"/>
      <c r="FN445" s="141"/>
      <c r="FO445" s="141"/>
      <c r="FP445" s="141"/>
      <c r="FQ445" s="141"/>
      <c r="FR445" s="141"/>
      <c r="FS445" s="141"/>
      <c r="FT445" s="141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1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H445" s="141"/>
      <c r="HI445" s="141"/>
      <c r="HJ445" s="141"/>
      <c r="HK445" s="141"/>
      <c r="HL445" s="141"/>
      <c r="HM445" s="141"/>
      <c r="HN445" s="141"/>
      <c r="HO445" s="141"/>
      <c r="HP445" s="141"/>
      <c r="HQ445" s="141"/>
      <c r="HR445" s="141"/>
      <c r="HS445" s="141"/>
      <c r="HT445" s="141"/>
      <c r="HU445" s="141"/>
      <c r="HV445" s="141"/>
      <c r="HW445" s="141"/>
      <c r="HX445" s="141"/>
      <c r="HY445" s="141"/>
      <c r="HZ445" s="141"/>
      <c r="IA445" s="141"/>
      <c r="IB445" s="141"/>
      <c r="IC445" s="141"/>
      <c r="ID445" s="141"/>
      <c r="IE445" s="141"/>
      <c r="IF445" s="141"/>
      <c r="IG445" s="141"/>
      <c r="IH445" s="141"/>
      <c r="II445" s="141"/>
      <c r="IJ445" s="141"/>
      <c r="IK445" s="141"/>
      <c r="IL445" s="141"/>
      <c r="IM445" s="141"/>
      <c r="IN445" s="141"/>
      <c r="IO445" s="141"/>
      <c r="IP445" s="141"/>
      <c r="IQ445" s="141"/>
      <c r="IR445" s="141"/>
      <c r="IS445" s="141"/>
      <c r="IT445" s="141"/>
      <c r="IU445" s="141"/>
      <c r="IV445" s="141"/>
      <c r="IW445" s="141"/>
    </row>
    <row r="446" customFormat="false" ht="12.75" hidden="false" customHeight="false" outlineLevel="0" collapsed="false">
      <c r="A446" s="141"/>
      <c r="B446" s="155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1"/>
      <c r="BY446" s="141"/>
      <c r="BZ446" s="141"/>
      <c r="CA446" s="141"/>
      <c r="CB446" s="141"/>
      <c r="CC446" s="141"/>
      <c r="CD446" s="141"/>
      <c r="CE446" s="141"/>
      <c r="CF446" s="141"/>
      <c r="CG446" s="141"/>
      <c r="CH446" s="141"/>
      <c r="CI446" s="141"/>
      <c r="CJ446" s="141"/>
      <c r="CK446" s="141"/>
      <c r="CL446" s="141"/>
      <c r="CM446" s="141"/>
      <c r="CN446" s="141"/>
      <c r="CO446" s="141"/>
      <c r="CP446" s="141"/>
      <c r="CQ446" s="141"/>
      <c r="CR446" s="141"/>
      <c r="CS446" s="141"/>
      <c r="CT446" s="141"/>
      <c r="CU446" s="141"/>
      <c r="CV446" s="141"/>
      <c r="CW446" s="141"/>
      <c r="CX446" s="141"/>
      <c r="CY446" s="141"/>
      <c r="CZ446" s="141"/>
      <c r="DA446" s="141"/>
      <c r="DB446" s="141"/>
      <c r="DC446" s="141"/>
      <c r="DD446" s="141"/>
      <c r="DE446" s="141"/>
      <c r="DF446" s="141"/>
      <c r="DG446" s="141"/>
      <c r="DH446" s="141"/>
      <c r="DI446" s="141"/>
      <c r="DJ446" s="141"/>
      <c r="DK446" s="141"/>
      <c r="DL446" s="141"/>
      <c r="DM446" s="141"/>
      <c r="DN446" s="141"/>
      <c r="DO446" s="141"/>
      <c r="DP446" s="141"/>
      <c r="DQ446" s="141"/>
      <c r="DR446" s="141"/>
      <c r="DS446" s="141"/>
      <c r="DT446" s="141"/>
      <c r="DU446" s="141"/>
      <c r="DV446" s="141"/>
      <c r="DW446" s="141"/>
      <c r="DX446" s="141"/>
      <c r="DY446" s="141"/>
      <c r="DZ446" s="141"/>
      <c r="EA446" s="141"/>
      <c r="EB446" s="141"/>
      <c r="EC446" s="141"/>
      <c r="ED446" s="141"/>
      <c r="EE446" s="141"/>
      <c r="EF446" s="141"/>
      <c r="EG446" s="141"/>
      <c r="EH446" s="141"/>
      <c r="EI446" s="141"/>
      <c r="EJ446" s="141"/>
      <c r="EK446" s="141"/>
      <c r="EL446" s="141"/>
      <c r="EM446" s="141"/>
      <c r="EN446" s="141"/>
      <c r="EO446" s="141"/>
      <c r="EP446" s="141"/>
      <c r="EQ446" s="141"/>
      <c r="ER446" s="141"/>
      <c r="ES446" s="141"/>
      <c r="ET446" s="141"/>
      <c r="EU446" s="141"/>
      <c r="EV446" s="141"/>
      <c r="EW446" s="141"/>
      <c r="EX446" s="141"/>
      <c r="EY446" s="141"/>
      <c r="EZ446" s="141"/>
      <c r="FA446" s="141"/>
      <c r="FB446" s="141"/>
      <c r="FC446" s="141"/>
      <c r="FD446" s="141"/>
      <c r="FE446" s="141"/>
      <c r="FF446" s="141"/>
      <c r="FG446" s="141"/>
      <c r="FH446" s="141"/>
      <c r="FI446" s="141"/>
      <c r="FJ446" s="141"/>
      <c r="FK446" s="141"/>
      <c r="FL446" s="141"/>
      <c r="FM446" s="141"/>
      <c r="FN446" s="141"/>
      <c r="FO446" s="141"/>
      <c r="FP446" s="141"/>
      <c r="FQ446" s="141"/>
      <c r="FR446" s="141"/>
      <c r="FS446" s="141"/>
      <c r="FT446" s="141"/>
      <c r="FU446" s="141"/>
      <c r="FV446" s="141"/>
      <c r="FW446" s="141"/>
      <c r="FX446" s="141"/>
      <c r="FY446" s="141"/>
      <c r="FZ446" s="141"/>
      <c r="GA446" s="141"/>
      <c r="GB446" s="141"/>
      <c r="GC446" s="141"/>
      <c r="GD446" s="141"/>
      <c r="GE446" s="141"/>
      <c r="GF446" s="141"/>
      <c r="GG446" s="141"/>
      <c r="GH446" s="141"/>
      <c r="GI446" s="141"/>
      <c r="GJ446" s="141"/>
      <c r="GK446" s="141"/>
      <c r="GL446" s="141"/>
      <c r="GM446" s="141"/>
      <c r="GN446" s="141"/>
      <c r="GO446" s="141"/>
      <c r="GP446" s="141"/>
      <c r="GQ446" s="141"/>
      <c r="GR446" s="141"/>
      <c r="GS446" s="141"/>
      <c r="GT446" s="141"/>
      <c r="GU446" s="141"/>
      <c r="GV446" s="141"/>
      <c r="GW446" s="141"/>
      <c r="GX446" s="141"/>
      <c r="GY446" s="141"/>
      <c r="GZ446" s="141"/>
      <c r="HA446" s="141"/>
      <c r="HB446" s="141"/>
      <c r="HC446" s="141"/>
      <c r="HD446" s="141"/>
      <c r="HE446" s="141"/>
      <c r="HF446" s="141"/>
      <c r="HG446" s="141"/>
      <c r="HH446" s="141"/>
      <c r="HI446" s="141"/>
      <c r="HJ446" s="141"/>
      <c r="HK446" s="141"/>
      <c r="HL446" s="141"/>
      <c r="HM446" s="141"/>
      <c r="HN446" s="141"/>
      <c r="HO446" s="141"/>
      <c r="HP446" s="141"/>
      <c r="HQ446" s="141"/>
      <c r="HR446" s="141"/>
      <c r="HS446" s="141"/>
      <c r="HT446" s="141"/>
      <c r="HU446" s="141"/>
      <c r="HV446" s="141"/>
      <c r="HW446" s="141"/>
      <c r="HX446" s="141"/>
      <c r="HY446" s="141"/>
      <c r="HZ446" s="141"/>
      <c r="IA446" s="141"/>
      <c r="IB446" s="141"/>
      <c r="IC446" s="141"/>
      <c r="ID446" s="141"/>
      <c r="IE446" s="141"/>
      <c r="IF446" s="141"/>
      <c r="IG446" s="141"/>
      <c r="IH446" s="141"/>
      <c r="II446" s="141"/>
      <c r="IJ446" s="141"/>
      <c r="IK446" s="141"/>
      <c r="IL446" s="141"/>
      <c r="IM446" s="141"/>
      <c r="IN446" s="141"/>
      <c r="IO446" s="141"/>
      <c r="IP446" s="141"/>
      <c r="IQ446" s="141"/>
      <c r="IR446" s="141"/>
      <c r="IS446" s="141"/>
      <c r="IT446" s="141"/>
      <c r="IU446" s="141"/>
      <c r="IV446" s="141"/>
      <c r="IW446" s="141"/>
    </row>
    <row r="447" customFormat="false" ht="12.75" hidden="false" customHeight="false" outlineLevel="0" collapsed="false">
      <c r="A447" s="141"/>
      <c r="B447" s="155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1"/>
      <c r="BY447" s="141"/>
      <c r="BZ447" s="141"/>
      <c r="CA447" s="141"/>
      <c r="CB447" s="141"/>
      <c r="CC447" s="141"/>
      <c r="CD447" s="141"/>
      <c r="CE447" s="141"/>
      <c r="CF447" s="141"/>
      <c r="CG447" s="141"/>
      <c r="CH447" s="141"/>
      <c r="CI447" s="141"/>
      <c r="CJ447" s="141"/>
      <c r="CK447" s="141"/>
      <c r="CL447" s="141"/>
      <c r="CM447" s="141"/>
      <c r="CN447" s="141"/>
      <c r="CO447" s="141"/>
      <c r="CP447" s="141"/>
      <c r="CQ447" s="141"/>
      <c r="CR447" s="141"/>
      <c r="CS447" s="141"/>
      <c r="CT447" s="141"/>
      <c r="CU447" s="141"/>
      <c r="CV447" s="141"/>
      <c r="CW447" s="141"/>
      <c r="CX447" s="141"/>
      <c r="CY447" s="141"/>
      <c r="CZ447" s="141"/>
      <c r="DA447" s="141"/>
      <c r="DB447" s="141"/>
      <c r="DC447" s="141"/>
      <c r="DD447" s="141"/>
      <c r="DE447" s="141"/>
      <c r="DF447" s="141"/>
      <c r="DG447" s="141"/>
      <c r="DH447" s="141"/>
      <c r="DI447" s="141"/>
      <c r="DJ447" s="141"/>
      <c r="DK447" s="141"/>
      <c r="DL447" s="141"/>
      <c r="DM447" s="141"/>
      <c r="DN447" s="141"/>
      <c r="DO447" s="141"/>
      <c r="DP447" s="141"/>
      <c r="DQ447" s="141"/>
      <c r="DR447" s="141"/>
      <c r="DS447" s="141"/>
      <c r="DT447" s="141"/>
      <c r="DU447" s="141"/>
      <c r="DV447" s="141"/>
      <c r="DW447" s="141"/>
      <c r="DX447" s="141"/>
      <c r="DY447" s="141"/>
      <c r="DZ447" s="141"/>
      <c r="EA447" s="141"/>
      <c r="EB447" s="141"/>
      <c r="EC447" s="141"/>
      <c r="ED447" s="141"/>
      <c r="EE447" s="141"/>
      <c r="EF447" s="141"/>
      <c r="EG447" s="141"/>
      <c r="EH447" s="141"/>
      <c r="EI447" s="141"/>
      <c r="EJ447" s="141"/>
      <c r="EK447" s="141"/>
      <c r="EL447" s="141"/>
      <c r="EM447" s="141"/>
      <c r="EN447" s="141"/>
      <c r="EO447" s="141"/>
      <c r="EP447" s="141"/>
      <c r="EQ447" s="141"/>
      <c r="ER447" s="141"/>
      <c r="ES447" s="141"/>
      <c r="ET447" s="141"/>
      <c r="EU447" s="141"/>
      <c r="EV447" s="141"/>
      <c r="EW447" s="141"/>
      <c r="EX447" s="141"/>
      <c r="EY447" s="141"/>
      <c r="EZ447" s="141"/>
      <c r="FA447" s="141"/>
      <c r="FB447" s="141"/>
      <c r="FC447" s="141"/>
      <c r="FD447" s="141"/>
      <c r="FE447" s="141"/>
      <c r="FF447" s="141"/>
      <c r="FG447" s="141"/>
      <c r="FH447" s="141"/>
      <c r="FI447" s="141"/>
      <c r="FJ447" s="141"/>
      <c r="FK447" s="141"/>
      <c r="FL447" s="141"/>
      <c r="FM447" s="141"/>
      <c r="FN447" s="141"/>
      <c r="FO447" s="141"/>
      <c r="FP447" s="141"/>
      <c r="FQ447" s="141"/>
      <c r="FR447" s="141"/>
      <c r="FS447" s="141"/>
      <c r="FT447" s="141"/>
      <c r="FU447" s="141"/>
      <c r="FV447" s="141"/>
      <c r="FW447" s="141"/>
      <c r="FX447" s="141"/>
      <c r="FY447" s="141"/>
      <c r="FZ447" s="141"/>
      <c r="GA447" s="141"/>
      <c r="GB447" s="141"/>
      <c r="GC447" s="141"/>
      <c r="GD447" s="141"/>
      <c r="GE447" s="141"/>
      <c r="GF447" s="141"/>
      <c r="GG447" s="141"/>
      <c r="GH447" s="141"/>
      <c r="GI447" s="141"/>
      <c r="GJ447" s="141"/>
      <c r="GK447" s="141"/>
      <c r="GL447" s="141"/>
      <c r="GM447" s="141"/>
      <c r="GN447" s="141"/>
      <c r="GO447" s="141"/>
      <c r="GP447" s="141"/>
      <c r="GQ447" s="141"/>
      <c r="GR447" s="141"/>
      <c r="GS447" s="141"/>
      <c r="GT447" s="141"/>
      <c r="GU447" s="141"/>
      <c r="GV447" s="141"/>
      <c r="GW447" s="141"/>
      <c r="GX447" s="141"/>
      <c r="GY447" s="141"/>
      <c r="GZ447" s="141"/>
      <c r="HA447" s="141"/>
      <c r="HB447" s="141"/>
      <c r="HC447" s="141"/>
      <c r="HD447" s="141"/>
      <c r="HE447" s="141"/>
      <c r="HF447" s="141"/>
      <c r="HG447" s="141"/>
      <c r="HH447" s="141"/>
      <c r="HI447" s="141"/>
      <c r="HJ447" s="141"/>
      <c r="HK447" s="141"/>
      <c r="HL447" s="141"/>
      <c r="HM447" s="141"/>
      <c r="HN447" s="141"/>
      <c r="HO447" s="141"/>
      <c r="HP447" s="141"/>
      <c r="HQ447" s="141"/>
      <c r="HR447" s="141"/>
      <c r="HS447" s="141"/>
      <c r="HT447" s="141"/>
      <c r="HU447" s="141"/>
      <c r="HV447" s="141"/>
      <c r="HW447" s="141"/>
      <c r="HX447" s="141"/>
      <c r="HY447" s="141"/>
      <c r="HZ447" s="141"/>
      <c r="IA447" s="141"/>
      <c r="IB447" s="141"/>
      <c r="IC447" s="141"/>
      <c r="ID447" s="141"/>
      <c r="IE447" s="141"/>
      <c r="IF447" s="141"/>
      <c r="IG447" s="141"/>
      <c r="IH447" s="141"/>
      <c r="II447" s="141"/>
      <c r="IJ447" s="141"/>
      <c r="IK447" s="141"/>
      <c r="IL447" s="141"/>
      <c r="IM447" s="141"/>
      <c r="IN447" s="141"/>
      <c r="IO447" s="141"/>
      <c r="IP447" s="141"/>
      <c r="IQ447" s="141"/>
      <c r="IR447" s="141"/>
      <c r="IS447" s="141"/>
      <c r="IT447" s="141"/>
      <c r="IU447" s="141"/>
      <c r="IV447" s="141"/>
      <c r="IW447" s="141"/>
    </row>
    <row r="448" customFormat="false" ht="12.75" hidden="false" customHeight="false" outlineLevel="0" collapsed="false">
      <c r="A448" s="141"/>
      <c r="B448" s="155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1"/>
      <c r="BY448" s="141"/>
      <c r="BZ448" s="141"/>
      <c r="CA448" s="141"/>
      <c r="CB448" s="141"/>
      <c r="CC448" s="141"/>
      <c r="CD448" s="141"/>
      <c r="CE448" s="141"/>
      <c r="CF448" s="141"/>
      <c r="CG448" s="141"/>
      <c r="CH448" s="141"/>
      <c r="CI448" s="141"/>
      <c r="CJ448" s="141"/>
      <c r="CK448" s="141"/>
      <c r="CL448" s="141"/>
      <c r="CM448" s="141"/>
      <c r="CN448" s="141"/>
      <c r="CO448" s="141"/>
      <c r="CP448" s="141"/>
      <c r="CQ448" s="141"/>
      <c r="CR448" s="141"/>
      <c r="CS448" s="141"/>
      <c r="CT448" s="141"/>
      <c r="CU448" s="141"/>
      <c r="CV448" s="141"/>
      <c r="CW448" s="141"/>
      <c r="CX448" s="141"/>
      <c r="CY448" s="141"/>
      <c r="CZ448" s="141"/>
      <c r="DA448" s="141"/>
      <c r="DB448" s="141"/>
      <c r="DC448" s="141"/>
      <c r="DD448" s="141"/>
      <c r="DE448" s="141"/>
      <c r="DF448" s="141"/>
      <c r="DG448" s="141"/>
      <c r="DH448" s="141"/>
      <c r="DI448" s="141"/>
      <c r="DJ448" s="141"/>
      <c r="DK448" s="141"/>
      <c r="DL448" s="141"/>
      <c r="DM448" s="141"/>
      <c r="DN448" s="141"/>
      <c r="DO448" s="141"/>
      <c r="DP448" s="141"/>
      <c r="DQ448" s="141"/>
      <c r="DR448" s="141"/>
      <c r="DS448" s="141"/>
      <c r="DT448" s="141"/>
      <c r="DU448" s="141"/>
      <c r="DV448" s="141"/>
      <c r="DW448" s="141"/>
      <c r="DX448" s="141"/>
      <c r="DY448" s="141"/>
      <c r="DZ448" s="141"/>
      <c r="EA448" s="141"/>
      <c r="EB448" s="141"/>
      <c r="EC448" s="141"/>
      <c r="ED448" s="141"/>
      <c r="EE448" s="141"/>
      <c r="EF448" s="141"/>
      <c r="EG448" s="141"/>
      <c r="EH448" s="141"/>
      <c r="EI448" s="141"/>
      <c r="EJ448" s="141"/>
      <c r="EK448" s="141"/>
      <c r="EL448" s="141"/>
      <c r="EM448" s="141"/>
      <c r="EN448" s="141"/>
      <c r="EO448" s="141"/>
      <c r="EP448" s="141"/>
      <c r="EQ448" s="141"/>
      <c r="ER448" s="141"/>
      <c r="ES448" s="141"/>
      <c r="ET448" s="141"/>
      <c r="EU448" s="141"/>
      <c r="EV448" s="141"/>
      <c r="EW448" s="141"/>
      <c r="EX448" s="141"/>
      <c r="EY448" s="141"/>
      <c r="EZ448" s="141"/>
      <c r="FA448" s="141"/>
      <c r="FB448" s="141"/>
      <c r="FC448" s="141"/>
      <c r="FD448" s="141"/>
      <c r="FE448" s="141"/>
      <c r="FF448" s="141"/>
      <c r="FG448" s="141"/>
      <c r="FH448" s="141"/>
      <c r="FI448" s="141"/>
      <c r="FJ448" s="141"/>
      <c r="FK448" s="141"/>
      <c r="FL448" s="141"/>
      <c r="FM448" s="141"/>
      <c r="FN448" s="141"/>
      <c r="FO448" s="141"/>
      <c r="FP448" s="141"/>
      <c r="FQ448" s="141"/>
      <c r="FR448" s="141"/>
      <c r="FS448" s="141"/>
      <c r="FT448" s="141"/>
      <c r="FU448" s="141"/>
      <c r="FV448" s="141"/>
      <c r="FW448" s="141"/>
      <c r="FX448" s="141"/>
      <c r="FY448" s="141"/>
      <c r="FZ448" s="141"/>
      <c r="GA448" s="141"/>
      <c r="GB448" s="141"/>
      <c r="GC448" s="141"/>
      <c r="GD448" s="141"/>
      <c r="GE448" s="141"/>
      <c r="GF448" s="141"/>
      <c r="GG448" s="141"/>
      <c r="GH448" s="141"/>
      <c r="GI448" s="141"/>
      <c r="GJ448" s="141"/>
      <c r="GK448" s="141"/>
      <c r="GL448" s="141"/>
      <c r="GM448" s="141"/>
      <c r="GN448" s="141"/>
      <c r="GO448" s="141"/>
      <c r="GP448" s="141"/>
      <c r="GQ448" s="141"/>
      <c r="GR448" s="141"/>
      <c r="GS448" s="141"/>
      <c r="GT448" s="141"/>
      <c r="GU448" s="141"/>
      <c r="GV448" s="141"/>
      <c r="GW448" s="141"/>
      <c r="GX448" s="141"/>
      <c r="GY448" s="141"/>
      <c r="GZ448" s="141"/>
      <c r="HA448" s="141"/>
      <c r="HB448" s="141"/>
      <c r="HC448" s="141"/>
      <c r="HD448" s="141"/>
      <c r="HE448" s="141"/>
      <c r="HF448" s="141"/>
      <c r="HG448" s="141"/>
      <c r="HH448" s="141"/>
      <c r="HI448" s="141"/>
      <c r="HJ448" s="141"/>
      <c r="HK448" s="141"/>
      <c r="HL448" s="141"/>
      <c r="HM448" s="141"/>
      <c r="HN448" s="141"/>
      <c r="HO448" s="141"/>
      <c r="HP448" s="141"/>
      <c r="HQ448" s="141"/>
      <c r="HR448" s="141"/>
      <c r="HS448" s="141"/>
      <c r="HT448" s="141"/>
      <c r="HU448" s="141"/>
      <c r="HV448" s="141"/>
      <c r="HW448" s="141"/>
      <c r="HX448" s="141"/>
      <c r="HY448" s="141"/>
      <c r="HZ448" s="141"/>
      <c r="IA448" s="141"/>
      <c r="IB448" s="141"/>
      <c r="IC448" s="141"/>
      <c r="ID448" s="141"/>
      <c r="IE448" s="141"/>
      <c r="IF448" s="141"/>
      <c r="IG448" s="141"/>
      <c r="IH448" s="141"/>
      <c r="II448" s="141"/>
      <c r="IJ448" s="141"/>
      <c r="IK448" s="141"/>
      <c r="IL448" s="141"/>
      <c r="IM448" s="141"/>
      <c r="IN448" s="141"/>
      <c r="IO448" s="141"/>
      <c r="IP448" s="141"/>
      <c r="IQ448" s="141"/>
      <c r="IR448" s="141"/>
      <c r="IS448" s="141"/>
      <c r="IT448" s="141"/>
      <c r="IU448" s="141"/>
      <c r="IV448" s="141"/>
      <c r="IW448" s="141"/>
    </row>
    <row r="449" customFormat="false" ht="12.75" hidden="false" customHeight="false" outlineLevel="0" collapsed="false">
      <c r="A449" s="141"/>
      <c r="B449" s="155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1"/>
      <c r="BY449" s="141"/>
      <c r="BZ449" s="141"/>
      <c r="CA449" s="141"/>
      <c r="CB449" s="141"/>
      <c r="CC449" s="141"/>
      <c r="CD449" s="141"/>
      <c r="CE449" s="141"/>
      <c r="CF449" s="141"/>
      <c r="CG449" s="141"/>
      <c r="CH449" s="141"/>
      <c r="CI449" s="141"/>
      <c r="CJ449" s="141"/>
      <c r="CK449" s="141"/>
      <c r="CL449" s="141"/>
      <c r="CM449" s="141"/>
      <c r="CN449" s="141"/>
      <c r="CO449" s="141"/>
      <c r="CP449" s="141"/>
      <c r="CQ449" s="141"/>
      <c r="CR449" s="141"/>
      <c r="CS449" s="141"/>
      <c r="CT449" s="141"/>
      <c r="CU449" s="141"/>
      <c r="CV449" s="141"/>
      <c r="CW449" s="141"/>
      <c r="CX449" s="141"/>
      <c r="CY449" s="141"/>
      <c r="CZ449" s="141"/>
      <c r="DA449" s="141"/>
      <c r="DB449" s="141"/>
      <c r="DC449" s="141"/>
      <c r="DD449" s="141"/>
      <c r="DE449" s="141"/>
      <c r="DF449" s="141"/>
      <c r="DG449" s="141"/>
      <c r="DH449" s="141"/>
      <c r="DI449" s="141"/>
      <c r="DJ449" s="141"/>
      <c r="DK449" s="141"/>
      <c r="DL449" s="141"/>
      <c r="DM449" s="141"/>
      <c r="DN449" s="141"/>
      <c r="DO449" s="141"/>
      <c r="DP449" s="141"/>
      <c r="DQ449" s="141"/>
      <c r="DR449" s="141"/>
      <c r="DS449" s="141"/>
      <c r="DT449" s="141"/>
      <c r="DU449" s="141"/>
      <c r="DV449" s="141"/>
      <c r="DW449" s="141"/>
      <c r="DX449" s="141"/>
      <c r="DY449" s="141"/>
      <c r="DZ449" s="141"/>
      <c r="EA449" s="141"/>
      <c r="EB449" s="141"/>
      <c r="EC449" s="141"/>
      <c r="ED449" s="141"/>
      <c r="EE449" s="141"/>
      <c r="EF449" s="141"/>
      <c r="EG449" s="141"/>
      <c r="EH449" s="141"/>
      <c r="EI449" s="141"/>
      <c r="EJ449" s="141"/>
      <c r="EK449" s="141"/>
      <c r="EL449" s="141"/>
      <c r="EM449" s="141"/>
      <c r="EN449" s="141"/>
      <c r="EO449" s="141"/>
      <c r="EP449" s="141"/>
      <c r="EQ449" s="141"/>
      <c r="ER449" s="141"/>
      <c r="ES449" s="141"/>
      <c r="ET449" s="141"/>
      <c r="EU449" s="141"/>
      <c r="EV449" s="141"/>
      <c r="EW449" s="141"/>
      <c r="EX449" s="141"/>
      <c r="EY449" s="141"/>
      <c r="EZ449" s="141"/>
      <c r="FA449" s="141"/>
      <c r="FB449" s="141"/>
      <c r="FC449" s="141"/>
      <c r="FD449" s="141"/>
      <c r="FE449" s="141"/>
      <c r="FF449" s="141"/>
      <c r="FG449" s="141"/>
      <c r="FH449" s="141"/>
      <c r="FI449" s="141"/>
      <c r="FJ449" s="141"/>
      <c r="FK449" s="141"/>
      <c r="FL449" s="141"/>
      <c r="FM449" s="141"/>
      <c r="FN449" s="141"/>
      <c r="FO449" s="141"/>
      <c r="FP449" s="141"/>
      <c r="FQ449" s="141"/>
      <c r="FR449" s="141"/>
      <c r="FS449" s="141"/>
      <c r="FT449" s="141"/>
      <c r="FU449" s="141"/>
      <c r="FV449" s="141"/>
      <c r="FW449" s="141"/>
      <c r="FX449" s="141"/>
      <c r="FY449" s="141"/>
      <c r="FZ449" s="141"/>
      <c r="GA449" s="141"/>
      <c r="GB449" s="141"/>
      <c r="GC449" s="141"/>
      <c r="GD449" s="141"/>
      <c r="GE449" s="141"/>
      <c r="GF449" s="141"/>
      <c r="GG449" s="141"/>
      <c r="GH449" s="141"/>
      <c r="GI449" s="141"/>
      <c r="GJ449" s="141"/>
      <c r="GK449" s="141"/>
      <c r="GL449" s="141"/>
      <c r="GM449" s="141"/>
      <c r="GN449" s="141"/>
      <c r="GO449" s="141"/>
      <c r="GP449" s="141"/>
      <c r="GQ449" s="141"/>
      <c r="GR449" s="141"/>
      <c r="GS449" s="141"/>
      <c r="GT449" s="141"/>
      <c r="GU449" s="141"/>
      <c r="GV449" s="141"/>
      <c r="GW449" s="141"/>
      <c r="GX449" s="141"/>
      <c r="GY449" s="141"/>
      <c r="GZ449" s="141"/>
      <c r="HA449" s="141"/>
      <c r="HB449" s="141"/>
      <c r="HC449" s="141"/>
      <c r="HD449" s="141"/>
      <c r="HE449" s="141"/>
      <c r="HF449" s="141"/>
      <c r="HG449" s="141"/>
      <c r="HH449" s="141"/>
      <c r="HI449" s="141"/>
      <c r="HJ449" s="141"/>
      <c r="HK449" s="141"/>
      <c r="HL449" s="141"/>
      <c r="HM449" s="141"/>
      <c r="HN449" s="141"/>
      <c r="HO449" s="141"/>
      <c r="HP449" s="141"/>
      <c r="HQ449" s="141"/>
      <c r="HR449" s="141"/>
      <c r="HS449" s="141"/>
      <c r="HT449" s="141"/>
      <c r="HU449" s="141"/>
      <c r="HV449" s="141"/>
      <c r="HW449" s="141"/>
      <c r="HX449" s="141"/>
      <c r="HY449" s="141"/>
      <c r="HZ449" s="141"/>
      <c r="IA449" s="141"/>
      <c r="IB449" s="141"/>
      <c r="IC449" s="141"/>
      <c r="ID449" s="141"/>
      <c r="IE449" s="141"/>
      <c r="IF449" s="141"/>
      <c r="IG449" s="141"/>
      <c r="IH449" s="141"/>
      <c r="II449" s="141"/>
      <c r="IJ449" s="141"/>
      <c r="IK449" s="141"/>
      <c r="IL449" s="141"/>
      <c r="IM449" s="141"/>
      <c r="IN449" s="141"/>
      <c r="IO449" s="141"/>
      <c r="IP449" s="141"/>
      <c r="IQ449" s="141"/>
      <c r="IR449" s="141"/>
      <c r="IS449" s="141"/>
      <c r="IT449" s="141"/>
      <c r="IU449" s="141"/>
      <c r="IV449" s="141"/>
      <c r="IW449" s="141"/>
    </row>
    <row r="450" customFormat="false" ht="12.75" hidden="false" customHeight="false" outlineLevel="0" collapsed="false">
      <c r="A450" s="141"/>
      <c r="B450" s="155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1"/>
      <c r="BY450" s="141"/>
      <c r="BZ450" s="141"/>
      <c r="CA450" s="141"/>
      <c r="CB450" s="141"/>
      <c r="CC450" s="141"/>
      <c r="CD450" s="141"/>
      <c r="CE450" s="141"/>
      <c r="CF450" s="141"/>
      <c r="CG450" s="141"/>
      <c r="CH450" s="141"/>
      <c r="CI450" s="141"/>
      <c r="CJ450" s="141"/>
      <c r="CK450" s="141"/>
      <c r="CL450" s="141"/>
      <c r="CM450" s="141"/>
      <c r="CN450" s="141"/>
      <c r="CO450" s="141"/>
      <c r="CP450" s="141"/>
      <c r="CQ450" s="141"/>
      <c r="CR450" s="141"/>
      <c r="CS450" s="141"/>
      <c r="CT450" s="141"/>
      <c r="CU450" s="141"/>
      <c r="CV450" s="141"/>
      <c r="CW450" s="141"/>
      <c r="CX450" s="141"/>
      <c r="CY450" s="141"/>
      <c r="CZ450" s="141"/>
      <c r="DA450" s="141"/>
      <c r="DB450" s="141"/>
      <c r="DC450" s="141"/>
      <c r="DD450" s="141"/>
      <c r="DE450" s="141"/>
      <c r="DF450" s="141"/>
      <c r="DG450" s="141"/>
      <c r="DH450" s="141"/>
      <c r="DI450" s="141"/>
      <c r="DJ450" s="141"/>
      <c r="DK450" s="141"/>
      <c r="DL450" s="141"/>
      <c r="DM450" s="141"/>
      <c r="DN450" s="141"/>
      <c r="DO450" s="141"/>
      <c r="DP450" s="141"/>
      <c r="DQ450" s="141"/>
      <c r="DR450" s="141"/>
      <c r="DS450" s="141"/>
      <c r="DT450" s="141"/>
      <c r="DU450" s="141"/>
      <c r="DV450" s="141"/>
      <c r="DW450" s="141"/>
      <c r="DX450" s="141"/>
      <c r="DY450" s="141"/>
      <c r="DZ450" s="141"/>
      <c r="EA450" s="141"/>
      <c r="EB450" s="141"/>
      <c r="EC450" s="141"/>
      <c r="ED450" s="141"/>
      <c r="EE450" s="141"/>
      <c r="EF450" s="141"/>
      <c r="EG450" s="141"/>
      <c r="EH450" s="141"/>
      <c r="EI450" s="141"/>
      <c r="EJ450" s="141"/>
      <c r="EK450" s="141"/>
      <c r="EL450" s="141"/>
      <c r="EM450" s="141"/>
      <c r="EN450" s="141"/>
      <c r="EO450" s="141"/>
      <c r="EP450" s="141"/>
      <c r="EQ450" s="141"/>
      <c r="ER450" s="141"/>
      <c r="ES450" s="141"/>
      <c r="ET450" s="141"/>
      <c r="EU450" s="141"/>
      <c r="EV450" s="141"/>
      <c r="EW450" s="141"/>
      <c r="EX450" s="141"/>
      <c r="EY450" s="141"/>
      <c r="EZ450" s="141"/>
      <c r="FA450" s="141"/>
      <c r="FB450" s="141"/>
      <c r="FC450" s="141"/>
      <c r="FD450" s="141"/>
      <c r="FE450" s="141"/>
      <c r="FF450" s="141"/>
      <c r="FG450" s="141"/>
      <c r="FH450" s="141"/>
      <c r="FI450" s="141"/>
      <c r="FJ450" s="141"/>
      <c r="FK450" s="141"/>
      <c r="FL450" s="141"/>
      <c r="FM450" s="141"/>
      <c r="FN450" s="141"/>
      <c r="FO450" s="141"/>
      <c r="FP450" s="141"/>
      <c r="FQ450" s="141"/>
      <c r="FR450" s="141"/>
      <c r="FS450" s="141"/>
      <c r="FT450" s="141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1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H450" s="141"/>
      <c r="HI450" s="141"/>
      <c r="HJ450" s="141"/>
      <c r="HK450" s="141"/>
      <c r="HL450" s="141"/>
      <c r="HM450" s="141"/>
      <c r="HN450" s="141"/>
      <c r="HO450" s="141"/>
      <c r="HP450" s="141"/>
      <c r="HQ450" s="141"/>
      <c r="HR450" s="141"/>
      <c r="HS450" s="141"/>
      <c r="HT450" s="141"/>
      <c r="HU450" s="141"/>
      <c r="HV450" s="141"/>
      <c r="HW450" s="141"/>
      <c r="HX450" s="141"/>
      <c r="HY450" s="141"/>
      <c r="HZ450" s="141"/>
      <c r="IA450" s="141"/>
      <c r="IB450" s="141"/>
      <c r="IC450" s="141"/>
      <c r="ID450" s="141"/>
      <c r="IE450" s="141"/>
      <c r="IF450" s="141"/>
      <c r="IG450" s="141"/>
      <c r="IH450" s="141"/>
      <c r="II450" s="141"/>
      <c r="IJ450" s="141"/>
      <c r="IK450" s="141"/>
      <c r="IL450" s="141"/>
      <c r="IM450" s="141"/>
      <c r="IN450" s="141"/>
      <c r="IO450" s="141"/>
      <c r="IP450" s="141"/>
      <c r="IQ450" s="141"/>
      <c r="IR450" s="141"/>
      <c r="IS450" s="141"/>
      <c r="IT450" s="141"/>
      <c r="IU450" s="141"/>
      <c r="IV450" s="141"/>
      <c r="IW450" s="141"/>
    </row>
    <row r="451" customFormat="false" ht="12.75" hidden="false" customHeight="false" outlineLevel="0" collapsed="false">
      <c r="A451" s="141"/>
      <c r="B451" s="155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1"/>
      <c r="BY451" s="141"/>
      <c r="BZ451" s="141"/>
      <c r="CA451" s="141"/>
      <c r="CB451" s="141"/>
      <c r="CC451" s="141"/>
      <c r="CD451" s="141"/>
      <c r="CE451" s="141"/>
      <c r="CF451" s="141"/>
      <c r="CG451" s="141"/>
      <c r="CH451" s="141"/>
      <c r="CI451" s="141"/>
      <c r="CJ451" s="141"/>
      <c r="CK451" s="141"/>
      <c r="CL451" s="141"/>
      <c r="CM451" s="141"/>
      <c r="CN451" s="141"/>
      <c r="CO451" s="141"/>
      <c r="CP451" s="141"/>
      <c r="CQ451" s="141"/>
      <c r="CR451" s="141"/>
      <c r="CS451" s="141"/>
      <c r="CT451" s="141"/>
      <c r="CU451" s="141"/>
      <c r="CV451" s="141"/>
      <c r="CW451" s="141"/>
      <c r="CX451" s="141"/>
      <c r="CY451" s="141"/>
      <c r="CZ451" s="141"/>
      <c r="DA451" s="141"/>
      <c r="DB451" s="141"/>
      <c r="DC451" s="141"/>
      <c r="DD451" s="141"/>
      <c r="DE451" s="141"/>
      <c r="DF451" s="141"/>
      <c r="DG451" s="141"/>
      <c r="DH451" s="141"/>
      <c r="DI451" s="141"/>
      <c r="DJ451" s="141"/>
      <c r="DK451" s="141"/>
      <c r="DL451" s="141"/>
      <c r="DM451" s="141"/>
      <c r="DN451" s="141"/>
      <c r="DO451" s="141"/>
      <c r="DP451" s="141"/>
      <c r="DQ451" s="141"/>
      <c r="DR451" s="141"/>
      <c r="DS451" s="141"/>
      <c r="DT451" s="141"/>
      <c r="DU451" s="141"/>
      <c r="DV451" s="141"/>
      <c r="DW451" s="141"/>
      <c r="DX451" s="141"/>
      <c r="DY451" s="141"/>
      <c r="DZ451" s="141"/>
      <c r="EA451" s="141"/>
      <c r="EB451" s="141"/>
      <c r="EC451" s="141"/>
      <c r="ED451" s="141"/>
      <c r="EE451" s="141"/>
      <c r="EF451" s="141"/>
      <c r="EG451" s="141"/>
      <c r="EH451" s="141"/>
      <c r="EI451" s="141"/>
      <c r="EJ451" s="141"/>
      <c r="EK451" s="141"/>
      <c r="EL451" s="141"/>
      <c r="EM451" s="141"/>
      <c r="EN451" s="141"/>
      <c r="EO451" s="141"/>
      <c r="EP451" s="141"/>
      <c r="EQ451" s="141"/>
      <c r="ER451" s="141"/>
      <c r="ES451" s="141"/>
      <c r="ET451" s="141"/>
      <c r="EU451" s="141"/>
      <c r="EV451" s="141"/>
      <c r="EW451" s="141"/>
      <c r="EX451" s="141"/>
      <c r="EY451" s="141"/>
      <c r="EZ451" s="141"/>
      <c r="FA451" s="141"/>
      <c r="FB451" s="141"/>
      <c r="FC451" s="141"/>
      <c r="FD451" s="141"/>
      <c r="FE451" s="141"/>
      <c r="FF451" s="141"/>
      <c r="FG451" s="141"/>
      <c r="FH451" s="141"/>
      <c r="FI451" s="141"/>
      <c r="FJ451" s="141"/>
      <c r="FK451" s="141"/>
      <c r="FL451" s="141"/>
      <c r="FM451" s="141"/>
      <c r="FN451" s="141"/>
      <c r="FO451" s="141"/>
      <c r="FP451" s="141"/>
      <c r="FQ451" s="141"/>
      <c r="FR451" s="141"/>
      <c r="FS451" s="141"/>
      <c r="FT451" s="141"/>
      <c r="FU451" s="141"/>
      <c r="FV451" s="141"/>
      <c r="FW451" s="141"/>
      <c r="FX451" s="141"/>
      <c r="FY451" s="141"/>
      <c r="FZ451" s="141"/>
      <c r="GA451" s="141"/>
      <c r="GB451" s="141"/>
      <c r="GC451" s="141"/>
      <c r="GD451" s="141"/>
      <c r="GE451" s="141"/>
      <c r="GF451" s="141"/>
      <c r="GG451" s="141"/>
      <c r="GH451" s="141"/>
      <c r="GI451" s="141"/>
      <c r="GJ451" s="141"/>
      <c r="GK451" s="141"/>
      <c r="GL451" s="141"/>
      <c r="GM451" s="141"/>
      <c r="GN451" s="141"/>
      <c r="GO451" s="141"/>
      <c r="GP451" s="141"/>
      <c r="GQ451" s="141"/>
      <c r="GR451" s="141"/>
      <c r="GS451" s="141"/>
      <c r="GT451" s="141"/>
      <c r="GU451" s="141"/>
      <c r="GV451" s="141"/>
      <c r="GW451" s="141"/>
      <c r="GX451" s="141"/>
      <c r="GY451" s="141"/>
      <c r="GZ451" s="141"/>
      <c r="HA451" s="141"/>
      <c r="HB451" s="141"/>
      <c r="HC451" s="141"/>
      <c r="HD451" s="141"/>
      <c r="HE451" s="141"/>
      <c r="HF451" s="141"/>
      <c r="HG451" s="141"/>
      <c r="HH451" s="141"/>
      <c r="HI451" s="141"/>
      <c r="HJ451" s="141"/>
      <c r="HK451" s="141"/>
      <c r="HL451" s="141"/>
      <c r="HM451" s="141"/>
      <c r="HN451" s="141"/>
      <c r="HO451" s="141"/>
      <c r="HP451" s="141"/>
      <c r="HQ451" s="141"/>
      <c r="HR451" s="141"/>
      <c r="HS451" s="141"/>
      <c r="HT451" s="141"/>
      <c r="HU451" s="141"/>
      <c r="HV451" s="141"/>
      <c r="HW451" s="141"/>
      <c r="HX451" s="141"/>
      <c r="HY451" s="141"/>
      <c r="HZ451" s="141"/>
      <c r="IA451" s="141"/>
      <c r="IB451" s="141"/>
      <c r="IC451" s="141"/>
      <c r="ID451" s="141"/>
      <c r="IE451" s="141"/>
      <c r="IF451" s="141"/>
      <c r="IG451" s="141"/>
      <c r="IH451" s="141"/>
      <c r="II451" s="141"/>
      <c r="IJ451" s="141"/>
      <c r="IK451" s="141"/>
      <c r="IL451" s="141"/>
      <c r="IM451" s="141"/>
      <c r="IN451" s="141"/>
      <c r="IO451" s="141"/>
      <c r="IP451" s="141"/>
      <c r="IQ451" s="141"/>
      <c r="IR451" s="141"/>
      <c r="IS451" s="141"/>
      <c r="IT451" s="141"/>
      <c r="IU451" s="141"/>
      <c r="IV451" s="141"/>
      <c r="IW451" s="141"/>
    </row>
    <row r="452" customFormat="false" ht="12.75" hidden="false" customHeight="false" outlineLevel="0" collapsed="false">
      <c r="A452" s="141"/>
      <c r="B452" s="155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1"/>
      <c r="BY452" s="141"/>
      <c r="BZ452" s="141"/>
      <c r="CA452" s="141"/>
      <c r="CB452" s="141"/>
      <c r="CC452" s="141"/>
      <c r="CD452" s="141"/>
      <c r="CE452" s="141"/>
      <c r="CF452" s="141"/>
      <c r="CG452" s="141"/>
      <c r="CH452" s="141"/>
      <c r="CI452" s="141"/>
      <c r="CJ452" s="141"/>
      <c r="CK452" s="141"/>
      <c r="CL452" s="141"/>
      <c r="CM452" s="141"/>
      <c r="CN452" s="141"/>
      <c r="CO452" s="141"/>
      <c r="CP452" s="141"/>
      <c r="CQ452" s="141"/>
      <c r="CR452" s="141"/>
      <c r="CS452" s="141"/>
      <c r="CT452" s="141"/>
      <c r="CU452" s="141"/>
      <c r="CV452" s="141"/>
      <c r="CW452" s="141"/>
      <c r="CX452" s="141"/>
      <c r="CY452" s="141"/>
      <c r="CZ452" s="141"/>
      <c r="DA452" s="141"/>
      <c r="DB452" s="141"/>
      <c r="DC452" s="141"/>
      <c r="DD452" s="141"/>
      <c r="DE452" s="141"/>
      <c r="DF452" s="141"/>
      <c r="DG452" s="141"/>
      <c r="DH452" s="141"/>
      <c r="DI452" s="141"/>
      <c r="DJ452" s="141"/>
      <c r="DK452" s="141"/>
      <c r="DL452" s="141"/>
      <c r="DM452" s="141"/>
      <c r="DN452" s="141"/>
      <c r="DO452" s="141"/>
      <c r="DP452" s="141"/>
      <c r="DQ452" s="141"/>
      <c r="DR452" s="141"/>
      <c r="DS452" s="141"/>
      <c r="DT452" s="141"/>
      <c r="DU452" s="141"/>
      <c r="DV452" s="141"/>
      <c r="DW452" s="141"/>
      <c r="DX452" s="141"/>
      <c r="DY452" s="141"/>
      <c r="DZ452" s="141"/>
      <c r="EA452" s="141"/>
      <c r="EB452" s="141"/>
      <c r="EC452" s="141"/>
      <c r="ED452" s="141"/>
      <c r="EE452" s="141"/>
      <c r="EF452" s="141"/>
      <c r="EG452" s="141"/>
      <c r="EH452" s="141"/>
      <c r="EI452" s="141"/>
      <c r="EJ452" s="141"/>
      <c r="EK452" s="141"/>
      <c r="EL452" s="141"/>
      <c r="EM452" s="141"/>
      <c r="EN452" s="141"/>
      <c r="EO452" s="141"/>
      <c r="EP452" s="141"/>
      <c r="EQ452" s="141"/>
      <c r="ER452" s="141"/>
      <c r="ES452" s="141"/>
      <c r="ET452" s="141"/>
      <c r="EU452" s="141"/>
      <c r="EV452" s="141"/>
      <c r="EW452" s="141"/>
      <c r="EX452" s="141"/>
      <c r="EY452" s="141"/>
      <c r="EZ452" s="141"/>
      <c r="FA452" s="141"/>
      <c r="FB452" s="141"/>
      <c r="FC452" s="141"/>
      <c r="FD452" s="141"/>
      <c r="FE452" s="141"/>
      <c r="FF452" s="141"/>
      <c r="FG452" s="141"/>
      <c r="FH452" s="141"/>
      <c r="FI452" s="141"/>
      <c r="FJ452" s="141"/>
      <c r="FK452" s="141"/>
      <c r="FL452" s="141"/>
      <c r="FM452" s="141"/>
      <c r="FN452" s="141"/>
      <c r="FO452" s="141"/>
      <c r="FP452" s="141"/>
      <c r="FQ452" s="141"/>
      <c r="FR452" s="141"/>
      <c r="FS452" s="141"/>
      <c r="FT452" s="141"/>
      <c r="FU452" s="141"/>
      <c r="FV452" s="141"/>
      <c r="FW452" s="141"/>
      <c r="FX452" s="141"/>
      <c r="FY452" s="141"/>
      <c r="FZ452" s="141"/>
      <c r="GA452" s="141"/>
      <c r="GB452" s="141"/>
      <c r="GC452" s="141"/>
      <c r="GD452" s="141"/>
      <c r="GE452" s="141"/>
      <c r="GF452" s="141"/>
      <c r="GG452" s="141"/>
      <c r="GH452" s="141"/>
      <c r="GI452" s="141"/>
      <c r="GJ452" s="141"/>
      <c r="GK452" s="141"/>
      <c r="GL452" s="141"/>
      <c r="GM452" s="141"/>
      <c r="GN452" s="141"/>
      <c r="GO452" s="141"/>
      <c r="GP452" s="141"/>
      <c r="GQ452" s="141"/>
      <c r="GR452" s="141"/>
      <c r="GS452" s="141"/>
      <c r="GT452" s="141"/>
      <c r="GU452" s="141"/>
      <c r="GV452" s="141"/>
      <c r="GW452" s="141"/>
      <c r="GX452" s="141"/>
      <c r="GY452" s="141"/>
      <c r="GZ452" s="141"/>
      <c r="HA452" s="141"/>
      <c r="HB452" s="141"/>
      <c r="HC452" s="141"/>
      <c r="HD452" s="141"/>
      <c r="HE452" s="141"/>
      <c r="HF452" s="141"/>
      <c r="HG452" s="141"/>
      <c r="HH452" s="141"/>
      <c r="HI452" s="141"/>
      <c r="HJ452" s="141"/>
      <c r="HK452" s="141"/>
      <c r="HL452" s="141"/>
      <c r="HM452" s="141"/>
      <c r="HN452" s="141"/>
      <c r="HO452" s="141"/>
      <c r="HP452" s="141"/>
      <c r="HQ452" s="141"/>
      <c r="HR452" s="141"/>
      <c r="HS452" s="141"/>
      <c r="HT452" s="141"/>
      <c r="HU452" s="141"/>
      <c r="HV452" s="141"/>
      <c r="HW452" s="141"/>
      <c r="HX452" s="141"/>
      <c r="HY452" s="141"/>
      <c r="HZ452" s="141"/>
      <c r="IA452" s="141"/>
      <c r="IB452" s="141"/>
      <c r="IC452" s="141"/>
      <c r="ID452" s="141"/>
      <c r="IE452" s="141"/>
      <c r="IF452" s="141"/>
      <c r="IG452" s="141"/>
      <c r="IH452" s="141"/>
      <c r="II452" s="141"/>
      <c r="IJ452" s="141"/>
      <c r="IK452" s="141"/>
      <c r="IL452" s="141"/>
      <c r="IM452" s="141"/>
      <c r="IN452" s="141"/>
      <c r="IO452" s="141"/>
      <c r="IP452" s="141"/>
      <c r="IQ452" s="141"/>
      <c r="IR452" s="141"/>
      <c r="IS452" s="141"/>
      <c r="IT452" s="141"/>
      <c r="IU452" s="141"/>
      <c r="IV452" s="141"/>
      <c r="IW452" s="141"/>
    </row>
    <row r="453" customFormat="false" ht="12.75" hidden="false" customHeight="false" outlineLevel="0" collapsed="false">
      <c r="A453" s="141"/>
      <c r="B453" s="155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1"/>
      <c r="BY453" s="141"/>
      <c r="BZ453" s="141"/>
      <c r="CA453" s="141"/>
      <c r="CB453" s="141"/>
      <c r="CC453" s="141"/>
      <c r="CD453" s="141"/>
      <c r="CE453" s="141"/>
      <c r="CF453" s="141"/>
      <c r="CG453" s="141"/>
      <c r="CH453" s="141"/>
      <c r="CI453" s="141"/>
      <c r="CJ453" s="141"/>
      <c r="CK453" s="141"/>
      <c r="CL453" s="141"/>
      <c r="CM453" s="141"/>
      <c r="CN453" s="141"/>
      <c r="CO453" s="141"/>
      <c r="CP453" s="141"/>
      <c r="CQ453" s="141"/>
      <c r="CR453" s="141"/>
      <c r="CS453" s="141"/>
      <c r="CT453" s="141"/>
      <c r="CU453" s="141"/>
      <c r="CV453" s="141"/>
      <c r="CW453" s="141"/>
      <c r="CX453" s="141"/>
      <c r="CY453" s="141"/>
      <c r="CZ453" s="141"/>
      <c r="DA453" s="141"/>
      <c r="DB453" s="141"/>
      <c r="DC453" s="141"/>
      <c r="DD453" s="141"/>
      <c r="DE453" s="141"/>
      <c r="DF453" s="141"/>
      <c r="DG453" s="141"/>
      <c r="DH453" s="141"/>
      <c r="DI453" s="141"/>
      <c r="DJ453" s="141"/>
      <c r="DK453" s="141"/>
      <c r="DL453" s="141"/>
      <c r="DM453" s="141"/>
      <c r="DN453" s="141"/>
      <c r="DO453" s="141"/>
      <c r="DP453" s="141"/>
      <c r="DQ453" s="141"/>
      <c r="DR453" s="141"/>
      <c r="DS453" s="141"/>
      <c r="DT453" s="141"/>
      <c r="DU453" s="141"/>
      <c r="DV453" s="141"/>
      <c r="DW453" s="141"/>
      <c r="DX453" s="141"/>
      <c r="DY453" s="141"/>
      <c r="DZ453" s="141"/>
      <c r="EA453" s="141"/>
      <c r="EB453" s="141"/>
      <c r="EC453" s="141"/>
      <c r="ED453" s="141"/>
      <c r="EE453" s="141"/>
      <c r="EF453" s="141"/>
      <c r="EG453" s="141"/>
      <c r="EH453" s="141"/>
      <c r="EI453" s="141"/>
      <c r="EJ453" s="141"/>
      <c r="EK453" s="141"/>
      <c r="EL453" s="141"/>
      <c r="EM453" s="141"/>
      <c r="EN453" s="141"/>
      <c r="EO453" s="141"/>
      <c r="EP453" s="141"/>
      <c r="EQ453" s="141"/>
      <c r="ER453" s="141"/>
      <c r="ES453" s="141"/>
      <c r="ET453" s="141"/>
      <c r="EU453" s="141"/>
      <c r="EV453" s="141"/>
      <c r="EW453" s="141"/>
      <c r="EX453" s="141"/>
      <c r="EY453" s="141"/>
      <c r="EZ453" s="141"/>
      <c r="FA453" s="141"/>
      <c r="FB453" s="141"/>
      <c r="FC453" s="141"/>
      <c r="FD453" s="141"/>
      <c r="FE453" s="141"/>
      <c r="FF453" s="141"/>
      <c r="FG453" s="141"/>
      <c r="FH453" s="141"/>
      <c r="FI453" s="141"/>
      <c r="FJ453" s="141"/>
      <c r="FK453" s="141"/>
      <c r="FL453" s="141"/>
      <c r="FM453" s="141"/>
      <c r="FN453" s="141"/>
      <c r="FO453" s="141"/>
      <c r="FP453" s="141"/>
      <c r="FQ453" s="141"/>
      <c r="FR453" s="141"/>
      <c r="FS453" s="141"/>
      <c r="FT453" s="141"/>
      <c r="FU453" s="141"/>
      <c r="FV453" s="141"/>
      <c r="FW453" s="141"/>
      <c r="FX453" s="141"/>
      <c r="FY453" s="141"/>
      <c r="FZ453" s="141"/>
      <c r="GA453" s="141"/>
      <c r="GB453" s="141"/>
      <c r="GC453" s="141"/>
      <c r="GD453" s="141"/>
      <c r="GE453" s="141"/>
      <c r="GF453" s="141"/>
      <c r="GG453" s="141"/>
      <c r="GH453" s="141"/>
      <c r="GI453" s="141"/>
      <c r="GJ453" s="141"/>
      <c r="GK453" s="141"/>
      <c r="GL453" s="141"/>
      <c r="GM453" s="141"/>
      <c r="GN453" s="141"/>
      <c r="GO453" s="141"/>
      <c r="GP453" s="141"/>
      <c r="GQ453" s="141"/>
      <c r="GR453" s="141"/>
      <c r="GS453" s="141"/>
      <c r="GT453" s="141"/>
      <c r="GU453" s="141"/>
      <c r="GV453" s="141"/>
      <c r="GW453" s="141"/>
      <c r="GX453" s="141"/>
      <c r="GY453" s="141"/>
      <c r="GZ453" s="141"/>
      <c r="HA453" s="141"/>
      <c r="HB453" s="141"/>
      <c r="HC453" s="141"/>
      <c r="HD453" s="141"/>
      <c r="HE453" s="141"/>
      <c r="HF453" s="141"/>
      <c r="HG453" s="141"/>
      <c r="HH453" s="141"/>
      <c r="HI453" s="141"/>
      <c r="HJ453" s="141"/>
      <c r="HK453" s="141"/>
      <c r="HL453" s="141"/>
      <c r="HM453" s="141"/>
      <c r="HN453" s="141"/>
      <c r="HO453" s="141"/>
      <c r="HP453" s="141"/>
      <c r="HQ453" s="141"/>
      <c r="HR453" s="141"/>
      <c r="HS453" s="141"/>
      <c r="HT453" s="141"/>
      <c r="HU453" s="141"/>
      <c r="HV453" s="141"/>
      <c r="HW453" s="141"/>
      <c r="HX453" s="141"/>
      <c r="HY453" s="141"/>
      <c r="HZ453" s="141"/>
      <c r="IA453" s="141"/>
      <c r="IB453" s="141"/>
      <c r="IC453" s="141"/>
      <c r="ID453" s="141"/>
      <c r="IE453" s="141"/>
      <c r="IF453" s="141"/>
      <c r="IG453" s="141"/>
      <c r="IH453" s="141"/>
      <c r="II453" s="141"/>
      <c r="IJ453" s="141"/>
      <c r="IK453" s="141"/>
      <c r="IL453" s="141"/>
      <c r="IM453" s="141"/>
      <c r="IN453" s="141"/>
      <c r="IO453" s="141"/>
      <c r="IP453" s="141"/>
      <c r="IQ453" s="141"/>
      <c r="IR453" s="141"/>
      <c r="IS453" s="141"/>
      <c r="IT453" s="141"/>
      <c r="IU453" s="141"/>
      <c r="IV453" s="141"/>
      <c r="IW453" s="141"/>
    </row>
    <row r="454" customFormat="false" ht="12.75" hidden="false" customHeight="false" outlineLevel="0" collapsed="false">
      <c r="A454" s="141"/>
      <c r="B454" s="155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1"/>
      <c r="BY454" s="141"/>
      <c r="BZ454" s="141"/>
      <c r="CA454" s="141"/>
      <c r="CB454" s="141"/>
      <c r="CC454" s="141"/>
      <c r="CD454" s="141"/>
      <c r="CE454" s="141"/>
      <c r="CF454" s="141"/>
      <c r="CG454" s="141"/>
      <c r="CH454" s="141"/>
      <c r="CI454" s="141"/>
      <c r="CJ454" s="141"/>
      <c r="CK454" s="141"/>
      <c r="CL454" s="141"/>
      <c r="CM454" s="141"/>
      <c r="CN454" s="141"/>
      <c r="CO454" s="141"/>
      <c r="CP454" s="141"/>
      <c r="CQ454" s="141"/>
      <c r="CR454" s="141"/>
      <c r="CS454" s="141"/>
      <c r="CT454" s="141"/>
      <c r="CU454" s="141"/>
      <c r="CV454" s="141"/>
      <c r="CW454" s="141"/>
      <c r="CX454" s="141"/>
      <c r="CY454" s="141"/>
      <c r="CZ454" s="141"/>
      <c r="DA454" s="141"/>
      <c r="DB454" s="141"/>
      <c r="DC454" s="141"/>
      <c r="DD454" s="141"/>
      <c r="DE454" s="141"/>
      <c r="DF454" s="141"/>
      <c r="DG454" s="141"/>
      <c r="DH454" s="141"/>
      <c r="DI454" s="141"/>
      <c r="DJ454" s="141"/>
      <c r="DK454" s="141"/>
      <c r="DL454" s="141"/>
      <c r="DM454" s="141"/>
      <c r="DN454" s="141"/>
      <c r="DO454" s="141"/>
      <c r="DP454" s="141"/>
      <c r="DQ454" s="141"/>
      <c r="DR454" s="141"/>
      <c r="DS454" s="141"/>
      <c r="DT454" s="141"/>
      <c r="DU454" s="141"/>
      <c r="DV454" s="141"/>
      <c r="DW454" s="141"/>
      <c r="DX454" s="141"/>
      <c r="DY454" s="141"/>
      <c r="DZ454" s="141"/>
      <c r="EA454" s="141"/>
      <c r="EB454" s="141"/>
      <c r="EC454" s="141"/>
      <c r="ED454" s="141"/>
      <c r="EE454" s="141"/>
      <c r="EF454" s="141"/>
      <c r="EG454" s="141"/>
      <c r="EH454" s="141"/>
      <c r="EI454" s="141"/>
      <c r="EJ454" s="141"/>
      <c r="EK454" s="141"/>
      <c r="EL454" s="141"/>
      <c r="EM454" s="141"/>
      <c r="EN454" s="141"/>
      <c r="EO454" s="141"/>
      <c r="EP454" s="141"/>
      <c r="EQ454" s="141"/>
      <c r="ER454" s="141"/>
      <c r="ES454" s="141"/>
      <c r="ET454" s="141"/>
      <c r="EU454" s="141"/>
      <c r="EV454" s="141"/>
      <c r="EW454" s="141"/>
      <c r="EX454" s="141"/>
      <c r="EY454" s="141"/>
      <c r="EZ454" s="141"/>
      <c r="FA454" s="141"/>
      <c r="FB454" s="141"/>
      <c r="FC454" s="141"/>
      <c r="FD454" s="141"/>
      <c r="FE454" s="141"/>
      <c r="FF454" s="141"/>
      <c r="FG454" s="141"/>
      <c r="FH454" s="141"/>
      <c r="FI454" s="141"/>
      <c r="FJ454" s="141"/>
      <c r="FK454" s="141"/>
      <c r="FL454" s="141"/>
      <c r="FM454" s="141"/>
      <c r="FN454" s="141"/>
      <c r="FO454" s="141"/>
      <c r="FP454" s="141"/>
      <c r="FQ454" s="141"/>
      <c r="FR454" s="141"/>
      <c r="FS454" s="141"/>
      <c r="FT454" s="141"/>
      <c r="FU454" s="141"/>
      <c r="FV454" s="141"/>
      <c r="FW454" s="141"/>
      <c r="FX454" s="141"/>
      <c r="FY454" s="141"/>
      <c r="FZ454" s="141"/>
      <c r="GA454" s="141"/>
      <c r="GB454" s="141"/>
      <c r="GC454" s="141"/>
      <c r="GD454" s="141"/>
      <c r="GE454" s="141"/>
      <c r="GF454" s="141"/>
      <c r="GG454" s="141"/>
      <c r="GH454" s="141"/>
      <c r="GI454" s="141"/>
      <c r="GJ454" s="141"/>
      <c r="GK454" s="141"/>
      <c r="GL454" s="141"/>
      <c r="GM454" s="141"/>
      <c r="GN454" s="141"/>
      <c r="GO454" s="141"/>
      <c r="GP454" s="141"/>
      <c r="GQ454" s="141"/>
      <c r="GR454" s="141"/>
      <c r="GS454" s="141"/>
      <c r="GT454" s="141"/>
      <c r="GU454" s="141"/>
      <c r="GV454" s="141"/>
      <c r="GW454" s="141"/>
      <c r="GX454" s="141"/>
      <c r="GY454" s="141"/>
      <c r="GZ454" s="141"/>
      <c r="HA454" s="141"/>
      <c r="HB454" s="141"/>
      <c r="HC454" s="141"/>
      <c r="HD454" s="141"/>
      <c r="HE454" s="141"/>
      <c r="HF454" s="141"/>
      <c r="HG454" s="141"/>
      <c r="HH454" s="141"/>
      <c r="HI454" s="141"/>
      <c r="HJ454" s="141"/>
      <c r="HK454" s="141"/>
      <c r="HL454" s="141"/>
      <c r="HM454" s="141"/>
      <c r="HN454" s="141"/>
      <c r="HO454" s="141"/>
      <c r="HP454" s="141"/>
      <c r="HQ454" s="141"/>
      <c r="HR454" s="141"/>
      <c r="HS454" s="141"/>
      <c r="HT454" s="141"/>
      <c r="HU454" s="141"/>
      <c r="HV454" s="141"/>
      <c r="HW454" s="141"/>
      <c r="HX454" s="141"/>
      <c r="HY454" s="141"/>
      <c r="HZ454" s="141"/>
      <c r="IA454" s="141"/>
      <c r="IB454" s="141"/>
      <c r="IC454" s="141"/>
      <c r="ID454" s="141"/>
      <c r="IE454" s="141"/>
      <c r="IF454" s="141"/>
      <c r="IG454" s="141"/>
      <c r="IH454" s="141"/>
      <c r="II454" s="141"/>
      <c r="IJ454" s="141"/>
      <c r="IK454" s="141"/>
      <c r="IL454" s="141"/>
      <c r="IM454" s="141"/>
      <c r="IN454" s="141"/>
      <c r="IO454" s="141"/>
      <c r="IP454" s="141"/>
      <c r="IQ454" s="141"/>
      <c r="IR454" s="141"/>
      <c r="IS454" s="141"/>
      <c r="IT454" s="141"/>
      <c r="IU454" s="141"/>
      <c r="IV454" s="141"/>
      <c r="IW454" s="141"/>
    </row>
    <row r="455" customFormat="false" ht="12.75" hidden="false" customHeight="false" outlineLevel="0" collapsed="false">
      <c r="A455" s="141"/>
      <c r="B455" s="155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1"/>
      <c r="BY455" s="141"/>
      <c r="BZ455" s="141"/>
      <c r="CA455" s="141"/>
      <c r="CB455" s="141"/>
      <c r="CC455" s="141"/>
      <c r="CD455" s="141"/>
      <c r="CE455" s="141"/>
      <c r="CF455" s="141"/>
      <c r="CG455" s="141"/>
      <c r="CH455" s="141"/>
      <c r="CI455" s="141"/>
      <c r="CJ455" s="141"/>
      <c r="CK455" s="141"/>
      <c r="CL455" s="141"/>
      <c r="CM455" s="141"/>
      <c r="CN455" s="141"/>
      <c r="CO455" s="141"/>
      <c r="CP455" s="141"/>
      <c r="CQ455" s="141"/>
      <c r="CR455" s="141"/>
      <c r="CS455" s="141"/>
      <c r="CT455" s="141"/>
      <c r="CU455" s="141"/>
      <c r="CV455" s="141"/>
      <c r="CW455" s="141"/>
      <c r="CX455" s="141"/>
      <c r="CY455" s="141"/>
      <c r="CZ455" s="141"/>
      <c r="DA455" s="141"/>
      <c r="DB455" s="141"/>
      <c r="DC455" s="141"/>
      <c r="DD455" s="141"/>
      <c r="DE455" s="141"/>
      <c r="DF455" s="141"/>
      <c r="DG455" s="141"/>
      <c r="DH455" s="141"/>
      <c r="DI455" s="141"/>
      <c r="DJ455" s="141"/>
      <c r="DK455" s="141"/>
      <c r="DL455" s="141"/>
      <c r="DM455" s="141"/>
      <c r="DN455" s="141"/>
      <c r="DO455" s="141"/>
      <c r="DP455" s="141"/>
      <c r="DQ455" s="141"/>
      <c r="DR455" s="141"/>
      <c r="DS455" s="141"/>
      <c r="DT455" s="141"/>
      <c r="DU455" s="141"/>
      <c r="DV455" s="141"/>
      <c r="DW455" s="141"/>
      <c r="DX455" s="141"/>
      <c r="DY455" s="141"/>
      <c r="DZ455" s="141"/>
      <c r="EA455" s="141"/>
      <c r="EB455" s="141"/>
      <c r="EC455" s="141"/>
      <c r="ED455" s="141"/>
      <c r="EE455" s="141"/>
      <c r="EF455" s="141"/>
      <c r="EG455" s="141"/>
      <c r="EH455" s="141"/>
      <c r="EI455" s="141"/>
      <c r="EJ455" s="141"/>
      <c r="EK455" s="141"/>
      <c r="EL455" s="141"/>
      <c r="EM455" s="141"/>
      <c r="EN455" s="141"/>
      <c r="EO455" s="141"/>
      <c r="EP455" s="141"/>
      <c r="EQ455" s="141"/>
      <c r="ER455" s="141"/>
      <c r="ES455" s="141"/>
      <c r="ET455" s="141"/>
      <c r="EU455" s="141"/>
      <c r="EV455" s="141"/>
      <c r="EW455" s="141"/>
      <c r="EX455" s="141"/>
      <c r="EY455" s="141"/>
      <c r="EZ455" s="141"/>
      <c r="FA455" s="141"/>
      <c r="FB455" s="141"/>
      <c r="FC455" s="141"/>
      <c r="FD455" s="141"/>
      <c r="FE455" s="141"/>
      <c r="FF455" s="141"/>
      <c r="FG455" s="141"/>
      <c r="FH455" s="141"/>
      <c r="FI455" s="141"/>
      <c r="FJ455" s="141"/>
      <c r="FK455" s="141"/>
      <c r="FL455" s="141"/>
      <c r="FM455" s="141"/>
      <c r="FN455" s="141"/>
      <c r="FO455" s="141"/>
      <c r="FP455" s="141"/>
      <c r="FQ455" s="141"/>
      <c r="FR455" s="141"/>
      <c r="FS455" s="141"/>
      <c r="FT455" s="141"/>
      <c r="FU455" s="141"/>
      <c r="FV455" s="141"/>
      <c r="FW455" s="141"/>
      <c r="FX455" s="141"/>
      <c r="FY455" s="141"/>
      <c r="FZ455" s="141"/>
      <c r="GA455" s="141"/>
      <c r="GB455" s="141"/>
      <c r="GC455" s="141"/>
      <c r="GD455" s="141"/>
      <c r="GE455" s="141"/>
      <c r="GF455" s="141"/>
      <c r="GG455" s="141"/>
      <c r="GH455" s="141"/>
      <c r="GI455" s="141"/>
      <c r="GJ455" s="141"/>
      <c r="GK455" s="141"/>
      <c r="GL455" s="141"/>
      <c r="GM455" s="141"/>
      <c r="GN455" s="141"/>
      <c r="GO455" s="141"/>
      <c r="GP455" s="141"/>
      <c r="GQ455" s="141"/>
      <c r="GR455" s="141"/>
      <c r="GS455" s="141"/>
      <c r="GT455" s="141"/>
      <c r="GU455" s="141"/>
      <c r="GV455" s="141"/>
      <c r="GW455" s="141"/>
      <c r="GX455" s="141"/>
      <c r="GY455" s="141"/>
      <c r="GZ455" s="141"/>
      <c r="HA455" s="141"/>
      <c r="HB455" s="141"/>
      <c r="HC455" s="141"/>
      <c r="HD455" s="141"/>
      <c r="HE455" s="141"/>
      <c r="HF455" s="141"/>
      <c r="HG455" s="141"/>
      <c r="HH455" s="141"/>
      <c r="HI455" s="141"/>
      <c r="HJ455" s="141"/>
      <c r="HK455" s="141"/>
      <c r="HL455" s="141"/>
      <c r="HM455" s="141"/>
      <c r="HN455" s="141"/>
      <c r="HO455" s="141"/>
      <c r="HP455" s="141"/>
      <c r="HQ455" s="141"/>
      <c r="HR455" s="141"/>
      <c r="HS455" s="141"/>
      <c r="HT455" s="141"/>
      <c r="HU455" s="141"/>
      <c r="HV455" s="141"/>
      <c r="HW455" s="141"/>
      <c r="HX455" s="141"/>
      <c r="HY455" s="141"/>
      <c r="HZ455" s="141"/>
      <c r="IA455" s="141"/>
      <c r="IB455" s="141"/>
      <c r="IC455" s="141"/>
      <c r="ID455" s="141"/>
      <c r="IE455" s="141"/>
      <c r="IF455" s="141"/>
      <c r="IG455" s="141"/>
      <c r="IH455" s="141"/>
      <c r="II455" s="141"/>
      <c r="IJ455" s="141"/>
      <c r="IK455" s="141"/>
      <c r="IL455" s="141"/>
      <c r="IM455" s="141"/>
      <c r="IN455" s="141"/>
      <c r="IO455" s="141"/>
      <c r="IP455" s="141"/>
      <c r="IQ455" s="141"/>
      <c r="IR455" s="141"/>
      <c r="IS455" s="141"/>
      <c r="IT455" s="141"/>
      <c r="IU455" s="141"/>
      <c r="IV455" s="141"/>
      <c r="IW455" s="141"/>
    </row>
    <row r="456" customFormat="false" ht="12.75" hidden="false" customHeight="false" outlineLevel="0" collapsed="false">
      <c r="A456" s="141"/>
      <c r="B456" s="155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1"/>
      <c r="BY456" s="141"/>
      <c r="BZ456" s="141"/>
      <c r="CA456" s="141"/>
      <c r="CB456" s="141"/>
      <c r="CC456" s="141"/>
      <c r="CD456" s="141"/>
      <c r="CE456" s="141"/>
      <c r="CF456" s="141"/>
      <c r="CG456" s="141"/>
      <c r="CH456" s="141"/>
      <c r="CI456" s="141"/>
      <c r="CJ456" s="141"/>
      <c r="CK456" s="141"/>
      <c r="CL456" s="141"/>
      <c r="CM456" s="141"/>
      <c r="CN456" s="141"/>
      <c r="CO456" s="141"/>
      <c r="CP456" s="141"/>
      <c r="CQ456" s="141"/>
      <c r="CR456" s="141"/>
      <c r="CS456" s="141"/>
      <c r="CT456" s="141"/>
      <c r="CU456" s="141"/>
      <c r="CV456" s="141"/>
      <c r="CW456" s="141"/>
      <c r="CX456" s="141"/>
      <c r="CY456" s="141"/>
      <c r="CZ456" s="141"/>
      <c r="DA456" s="141"/>
      <c r="DB456" s="141"/>
      <c r="DC456" s="141"/>
      <c r="DD456" s="141"/>
      <c r="DE456" s="141"/>
      <c r="DF456" s="141"/>
      <c r="DG456" s="141"/>
      <c r="DH456" s="141"/>
      <c r="DI456" s="141"/>
      <c r="DJ456" s="141"/>
      <c r="DK456" s="141"/>
      <c r="DL456" s="141"/>
      <c r="DM456" s="141"/>
      <c r="DN456" s="141"/>
      <c r="DO456" s="141"/>
      <c r="DP456" s="141"/>
      <c r="DQ456" s="141"/>
      <c r="DR456" s="141"/>
      <c r="DS456" s="141"/>
      <c r="DT456" s="141"/>
      <c r="DU456" s="141"/>
      <c r="DV456" s="141"/>
      <c r="DW456" s="141"/>
      <c r="DX456" s="141"/>
      <c r="DY456" s="141"/>
      <c r="DZ456" s="141"/>
      <c r="EA456" s="141"/>
      <c r="EB456" s="141"/>
      <c r="EC456" s="141"/>
      <c r="ED456" s="141"/>
      <c r="EE456" s="141"/>
      <c r="EF456" s="141"/>
      <c r="EG456" s="141"/>
      <c r="EH456" s="141"/>
      <c r="EI456" s="141"/>
      <c r="EJ456" s="141"/>
      <c r="EK456" s="141"/>
      <c r="EL456" s="141"/>
      <c r="EM456" s="141"/>
      <c r="EN456" s="141"/>
      <c r="EO456" s="141"/>
      <c r="EP456" s="141"/>
      <c r="EQ456" s="141"/>
      <c r="ER456" s="141"/>
      <c r="ES456" s="141"/>
      <c r="ET456" s="141"/>
      <c r="EU456" s="141"/>
      <c r="EV456" s="141"/>
      <c r="EW456" s="141"/>
      <c r="EX456" s="141"/>
      <c r="EY456" s="141"/>
      <c r="EZ456" s="141"/>
      <c r="FA456" s="141"/>
      <c r="FB456" s="141"/>
      <c r="FC456" s="141"/>
      <c r="FD456" s="141"/>
      <c r="FE456" s="141"/>
      <c r="FF456" s="141"/>
      <c r="FG456" s="141"/>
      <c r="FH456" s="141"/>
      <c r="FI456" s="141"/>
      <c r="FJ456" s="141"/>
      <c r="FK456" s="141"/>
      <c r="FL456" s="141"/>
      <c r="FM456" s="141"/>
      <c r="FN456" s="141"/>
      <c r="FO456" s="141"/>
      <c r="FP456" s="141"/>
      <c r="FQ456" s="141"/>
      <c r="FR456" s="141"/>
      <c r="FS456" s="141"/>
      <c r="FT456" s="141"/>
      <c r="FU456" s="141"/>
      <c r="FV456" s="141"/>
      <c r="FW456" s="141"/>
      <c r="FX456" s="141"/>
      <c r="FY456" s="141"/>
      <c r="FZ456" s="141"/>
      <c r="GA456" s="141"/>
      <c r="GB456" s="141"/>
      <c r="GC456" s="141"/>
      <c r="GD456" s="141"/>
      <c r="GE456" s="141"/>
      <c r="GF456" s="141"/>
      <c r="GG456" s="141"/>
      <c r="GH456" s="141"/>
      <c r="GI456" s="141"/>
      <c r="GJ456" s="141"/>
      <c r="GK456" s="141"/>
      <c r="GL456" s="141"/>
      <c r="GM456" s="141"/>
      <c r="GN456" s="141"/>
      <c r="GO456" s="141"/>
      <c r="GP456" s="141"/>
      <c r="GQ456" s="141"/>
      <c r="GR456" s="141"/>
      <c r="GS456" s="141"/>
      <c r="GT456" s="141"/>
      <c r="GU456" s="141"/>
      <c r="GV456" s="141"/>
      <c r="GW456" s="141"/>
      <c r="GX456" s="141"/>
      <c r="GY456" s="141"/>
      <c r="GZ456" s="141"/>
      <c r="HA456" s="141"/>
      <c r="HB456" s="141"/>
      <c r="HC456" s="141"/>
      <c r="HD456" s="141"/>
      <c r="HE456" s="141"/>
      <c r="HF456" s="141"/>
      <c r="HG456" s="141"/>
      <c r="HH456" s="141"/>
      <c r="HI456" s="141"/>
      <c r="HJ456" s="141"/>
      <c r="HK456" s="141"/>
      <c r="HL456" s="141"/>
      <c r="HM456" s="141"/>
      <c r="HN456" s="141"/>
      <c r="HO456" s="141"/>
      <c r="HP456" s="141"/>
      <c r="HQ456" s="141"/>
      <c r="HR456" s="141"/>
      <c r="HS456" s="141"/>
      <c r="HT456" s="141"/>
      <c r="HU456" s="141"/>
      <c r="HV456" s="141"/>
      <c r="HW456" s="141"/>
      <c r="HX456" s="141"/>
      <c r="HY456" s="141"/>
      <c r="HZ456" s="141"/>
      <c r="IA456" s="141"/>
      <c r="IB456" s="141"/>
      <c r="IC456" s="141"/>
      <c r="ID456" s="141"/>
      <c r="IE456" s="141"/>
      <c r="IF456" s="141"/>
      <c r="IG456" s="141"/>
      <c r="IH456" s="141"/>
      <c r="II456" s="141"/>
      <c r="IJ456" s="141"/>
      <c r="IK456" s="141"/>
      <c r="IL456" s="141"/>
      <c r="IM456" s="141"/>
      <c r="IN456" s="141"/>
      <c r="IO456" s="141"/>
      <c r="IP456" s="141"/>
      <c r="IQ456" s="141"/>
      <c r="IR456" s="141"/>
      <c r="IS456" s="141"/>
      <c r="IT456" s="141"/>
      <c r="IU456" s="141"/>
      <c r="IV456" s="141"/>
      <c r="IW456" s="141"/>
    </row>
    <row r="457" customFormat="false" ht="12.75" hidden="false" customHeight="false" outlineLevel="0" collapsed="false">
      <c r="A457" s="141"/>
      <c r="B457" s="155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1"/>
      <c r="BY457" s="141"/>
      <c r="BZ457" s="141"/>
      <c r="CA457" s="141"/>
      <c r="CB457" s="141"/>
      <c r="CC457" s="141"/>
      <c r="CD457" s="141"/>
      <c r="CE457" s="141"/>
      <c r="CF457" s="141"/>
      <c r="CG457" s="141"/>
      <c r="CH457" s="141"/>
      <c r="CI457" s="141"/>
      <c r="CJ457" s="141"/>
      <c r="CK457" s="141"/>
      <c r="CL457" s="141"/>
      <c r="CM457" s="141"/>
      <c r="CN457" s="141"/>
      <c r="CO457" s="141"/>
      <c r="CP457" s="141"/>
      <c r="CQ457" s="141"/>
      <c r="CR457" s="141"/>
      <c r="CS457" s="141"/>
      <c r="CT457" s="141"/>
      <c r="CU457" s="141"/>
      <c r="CV457" s="141"/>
      <c r="CW457" s="141"/>
      <c r="CX457" s="141"/>
      <c r="CY457" s="141"/>
      <c r="CZ457" s="141"/>
      <c r="DA457" s="141"/>
      <c r="DB457" s="141"/>
      <c r="DC457" s="141"/>
      <c r="DD457" s="141"/>
      <c r="DE457" s="141"/>
      <c r="DF457" s="141"/>
      <c r="DG457" s="141"/>
      <c r="DH457" s="141"/>
      <c r="DI457" s="141"/>
      <c r="DJ457" s="141"/>
      <c r="DK457" s="141"/>
      <c r="DL457" s="141"/>
      <c r="DM457" s="141"/>
      <c r="DN457" s="141"/>
      <c r="DO457" s="141"/>
      <c r="DP457" s="141"/>
      <c r="DQ457" s="141"/>
      <c r="DR457" s="141"/>
      <c r="DS457" s="141"/>
      <c r="DT457" s="141"/>
      <c r="DU457" s="141"/>
      <c r="DV457" s="141"/>
      <c r="DW457" s="141"/>
      <c r="DX457" s="141"/>
      <c r="DY457" s="141"/>
      <c r="DZ457" s="141"/>
      <c r="EA457" s="141"/>
      <c r="EB457" s="141"/>
      <c r="EC457" s="141"/>
      <c r="ED457" s="141"/>
      <c r="EE457" s="141"/>
      <c r="EF457" s="141"/>
      <c r="EG457" s="141"/>
      <c r="EH457" s="141"/>
      <c r="EI457" s="141"/>
      <c r="EJ457" s="141"/>
      <c r="EK457" s="141"/>
      <c r="EL457" s="141"/>
      <c r="EM457" s="141"/>
      <c r="EN457" s="141"/>
      <c r="EO457" s="141"/>
      <c r="EP457" s="141"/>
      <c r="EQ457" s="141"/>
      <c r="ER457" s="141"/>
      <c r="ES457" s="141"/>
      <c r="ET457" s="141"/>
      <c r="EU457" s="141"/>
      <c r="EV457" s="141"/>
      <c r="EW457" s="141"/>
      <c r="EX457" s="141"/>
      <c r="EY457" s="141"/>
      <c r="EZ457" s="141"/>
      <c r="FA457" s="141"/>
      <c r="FB457" s="141"/>
      <c r="FC457" s="141"/>
      <c r="FD457" s="141"/>
      <c r="FE457" s="141"/>
      <c r="FF457" s="141"/>
      <c r="FG457" s="141"/>
      <c r="FH457" s="141"/>
      <c r="FI457" s="141"/>
      <c r="FJ457" s="141"/>
      <c r="FK457" s="141"/>
      <c r="FL457" s="141"/>
      <c r="FM457" s="141"/>
      <c r="FN457" s="141"/>
      <c r="FO457" s="141"/>
      <c r="FP457" s="141"/>
      <c r="FQ457" s="141"/>
      <c r="FR457" s="141"/>
      <c r="FS457" s="141"/>
      <c r="FT457" s="141"/>
      <c r="FU457" s="141"/>
      <c r="FV457" s="141"/>
      <c r="FW457" s="141"/>
      <c r="FX457" s="141"/>
      <c r="FY457" s="141"/>
      <c r="FZ457" s="141"/>
      <c r="GA457" s="141"/>
      <c r="GB457" s="141"/>
      <c r="GC457" s="141"/>
      <c r="GD457" s="141"/>
      <c r="GE457" s="141"/>
      <c r="GF457" s="141"/>
      <c r="GG457" s="141"/>
      <c r="GH457" s="141"/>
      <c r="GI457" s="141"/>
      <c r="GJ457" s="141"/>
      <c r="GK457" s="141"/>
      <c r="GL457" s="141"/>
      <c r="GM457" s="141"/>
      <c r="GN457" s="141"/>
      <c r="GO457" s="141"/>
      <c r="GP457" s="141"/>
      <c r="GQ457" s="141"/>
      <c r="GR457" s="141"/>
      <c r="GS457" s="141"/>
      <c r="GT457" s="141"/>
      <c r="GU457" s="141"/>
      <c r="GV457" s="141"/>
      <c r="GW457" s="141"/>
      <c r="GX457" s="141"/>
      <c r="GY457" s="141"/>
      <c r="GZ457" s="141"/>
      <c r="HA457" s="141"/>
      <c r="HB457" s="141"/>
      <c r="HC457" s="141"/>
      <c r="HD457" s="141"/>
      <c r="HE457" s="141"/>
      <c r="HF457" s="141"/>
      <c r="HG457" s="141"/>
      <c r="HH457" s="141"/>
      <c r="HI457" s="141"/>
      <c r="HJ457" s="141"/>
      <c r="HK457" s="141"/>
      <c r="HL457" s="141"/>
      <c r="HM457" s="141"/>
      <c r="HN457" s="141"/>
      <c r="HO457" s="141"/>
      <c r="HP457" s="141"/>
      <c r="HQ457" s="141"/>
      <c r="HR457" s="141"/>
      <c r="HS457" s="141"/>
      <c r="HT457" s="141"/>
      <c r="HU457" s="141"/>
      <c r="HV457" s="141"/>
      <c r="HW457" s="141"/>
      <c r="HX457" s="141"/>
      <c r="HY457" s="141"/>
      <c r="HZ457" s="141"/>
      <c r="IA457" s="141"/>
      <c r="IB457" s="141"/>
      <c r="IC457" s="141"/>
      <c r="ID457" s="141"/>
      <c r="IE457" s="141"/>
      <c r="IF457" s="141"/>
      <c r="IG457" s="141"/>
      <c r="IH457" s="141"/>
      <c r="II457" s="141"/>
      <c r="IJ457" s="141"/>
      <c r="IK457" s="141"/>
      <c r="IL457" s="141"/>
      <c r="IM457" s="141"/>
      <c r="IN457" s="141"/>
      <c r="IO457" s="141"/>
      <c r="IP457" s="141"/>
      <c r="IQ457" s="141"/>
      <c r="IR457" s="141"/>
      <c r="IS457" s="141"/>
      <c r="IT457" s="141"/>
      <c r="IU457" s="141"/>
      <c r="IV457" s="141"/>
      <c r="IW457" s="141"/>
    </row>
    <row r="458" customFormat="false" ht="12.75" hidden="false" customHeight="false" outlineLevel="0" collapsed="false">
      <c r="A458" s="141"/>
      <c r="B458" s="155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1"/>
      <c r="BY458" s="141"/>
      <c r="BZ458" s="141"/>
      <c r="CA458" s="141"/>
      <c r="CB458" s="141"/>
      <c r="CC458" s="141"/>
      <c r="CD458" s="141"/>
      <c r="CE458" s="141"/>
      <c r="CF458" s="141"/>
      <c r="CG458" s="141"/>
      <c r="CH458" s="141"/>
      <c r="CI458" s="141"/>
      <c r="CJ458" s="141"/>
      <c r="CK458" s="141"/>
      <c r="CL458" s="141"/>
      <c r="CM458" s="141"/>
      <c r="CN458" s="141"/>
      <c r="CO458" s="141"/>
      <c r="CP458" s="141"/>
      <c r="CQ458" s="141"/>
      <c r="CR458" s="141"/>
      <c r="CS458" s="141"/>
      <c r="CT458" s="141"/>
      <c r="CU458" s="141"/>
      <c r="CV458" s="141"/>
      <c r="CW458" s="141"/>
      <c r="CX458" s="141"/>
      <c r="CY458" s="141"/>
      <c r="CZ458" s="141"/>
      <c r="DA458" s="141"/>
      <c r="DB458" s="141"/>
      <c r="DC458" s="141"/>
      <c r="DD458" s="141"/>
      <c r="DE458" s="141"/>
      <c r="DF458" s="141"/>
      <c r="DG458" s="141"/>
      <c r="DH458" s="141"/>
      <c r="DI458" s="141"/>
      <c r="DJ458" s="141"/>
      <c r="DK458" s="141"/>
      <c r="DL458" s="141"/>
      <c r="DM458" s="141"/>
      <c r="DN458" s="141"/>
      <c r="DO458" s="141"/>
      <c r="DP458" s="141"/>
      <c r="DQ458" s="141"/>
      <c r="DR458" s="141"/>
      <c r="DS458" s="141"/>
      <c r="DT458" s="141"/>
      <c r="DU458" s="141"/>
      <c r="DV458" s="141"/>
      <c r="DW458" s="141"/>
      <c r="DX458" s="141"/>
      <c r="DY458" s="141"/>
      <c r="DZ458" s="141"/>
      <c r="EA458" s="141"/>
      <c r="EB458" s="141"/>
      <c r="EC458" s="141"/>
      <c r="ED458" s="141"/>
      <c r="EE458" s="141"/>
      <c r="EF458" s="141"/>
      <c r="EG458" s="141"/>
      <c r="EH458" s="141"/>
      <c r="EI458" s="141"/>
      <c r="EJ458" s="141"/>
      <c r="EK458" s="141"/>
      <c r="EL458" s="141"/>
      <c r="EM458" s="141"/>
      <c r="EN458" s="141"/>
      <c r="EO458" s="141"/>
      <c r="EP458" s="141"/>
      <c r="EQ458" s="141"/>
      <c r="ER458" s="141"/>
      <c r="ES458" s="141"/>
      <c r="ET458" s="141"/>
      <c r="EU458" s="141"/>
      <c r="EV458" s="141"/>
      <c r="EW458" s="141"/>
      <c r="EX458" s="141"/>
      <c r="EY458" s="141"/>
      <c r="EZ458" s="141"/>
      <c r="FA458" s="141"/>
      <c r="FB458" s="141"/>
      <c r="FC458" s="141"/>
      <c r="FD458" s="141"/>
      <c r="FE458" s="141"/>
      <c r="FF458" s="141"/>
      <c r="FG458" s="141"/>
      <c r="FH458" s="141"/>
      <c r="FI458" s="141"/>
      <c r="FJ458" s="141"/>
      <c r="FK458" s="141"/>
      <c r="FL458" s="141"/>
      <c r="FM458" s="141"/>
      <c r="FN458" s="141"/>
      <c r="FO458" s="141"/>
      <c r="FP458" s="141"/>
      <c r="FQ458" s="141"/>
      <c r="FR458" s="141"/>
      <c r="FS458" s="141"/>
      <c r="FT458" s="141"/>
      <c r="FU458" s="141"/>
      <c r="FV458" s="141"/>
      <c r="FW458" s="141"/>
      <c r="FX458" s="141"/>
      <c r="FY458" s="141"/>
      <c r="FZ458" s="141"/>
      <c r="GA458" s="141"/>
      <c r="GB458" s="141"/>
      <c r="GC458" s="141"/>
      <c r="GD458" s="141"/>
      <c r="GE458" s="141"/>
      <c r="GF458" s="141"/>
      <c r="GG458" s="141"/>
      <c r="GH458" s="141"/>
      <c r="GI458" s="141"/>
      <c r="GJ458" s="141"/>
      <c r="GK458" s="141"/>
      <c r="GL458" s="141"/>
      <c r="GM458" s="141"/>
      <c r="GN458" s="141"/>
      <c r="GO458" s="141"/>
      <c r="GP458" s="141"/>
      <c r="GQ458" s="141"/>
      <c r="GR458" s="141"/>
      <c r="GS458" s="141"/>
      <c r="GT458" s="141"/>
      <c r="GU458" s="141"/>
      <c r="GV458" s="141"/>
      <c r="GW458" s="141"/>
      <c r="GX458" s="141"/>
      <c r="GY458" s="141"/>
      <c r="GZ458" s="141"/>
      <c r="HA458" s="141"/>
      <c r="HB458" s="141"/>
      <c r="HC458" s="141"/>
      <c r="HD458" s="141"/>
      <c r="HE458" s="141"/>
      <c r="HF458" s="141"/>
      <c r="HG458" s="141"/>
      <c r="HH458" s="141"/>
      <c r="HI458" s="141"/>
      <c r="HJ458" s="141"/>
      <c r="HK458" s="141"/>
      <c r="HL458" s="141"/>
      <c r="HM458" s="141"/>
      <c r="HN458" s="141"/>
      <c r="HO458" s="141"/>
      <c r="HP458" s="141"/>
      <c r="HQ458" s="141"/>
      <c r="HR458" s="141"/>
      <c r="HS458" s="141"/>
      <c r="HT458" s="141"/>
      <c r="HU458" s="141"/>
      <c r="HV458" s="141"/>
      <c r="HW458" s="141"/>
      <c r="HX458" s="141"/>
      <c r="HY458" s="141"/>
      <c r="HZ458" s="141"/>
      <c r="IA458" s="141"/>
      <c r="IB458" s="141"/>
      <c r="IC458" s="141"/>
      <c r="ID458" s="141"/>
      <c r="IE458" s="141"/>
      <c r="IF458" s="141"/>
      <c r="IG458" s="141"/>
      <c r="IH458" s="141"/>
      <c r="II458" s="141"/>
      <c r="IJ458" s="141"/>
      <c r="IK458" s="141"/>
      <c r="IL458" s="141"/>
      <c r="IM458" s="141"/>
      <c r="IN458" s="141"/>
      <c r="IO458" s="141"/>
      <c r="IP458" s="141"/>
      <c r="IQ458" s="141"/>
      <c r="IR458" s="141"/>
      <c r="IS458" s="141"/>
      <c r="IT458" s="141"/>
      <c r="IU458" s="141"/>
      <c r="IV458" s="141"/>
      <c r="IW458" s="141"/>
    </row>
    <row r="459" customFormat="false" ht="12.75" hidden="false" customHeight="false" outlineLevel="0" collapsed="false">
      <c r="A459" s="141"/>
      <c r="B459" s="155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1"/>
      <c r="BY459" s="141"/>
      <c r="BZ459" s="141"/>
      <c r="CA459" s="141"/>
      <c r="CB459" s="141"/>
      <c r="CC459" s="141"/>
      <c r="CD459" s="141"/>
      <c r="CE459" s="141"/>
      <c r="CF459" s="141"/>
      <c r="CG459" s="141"/>
      <c r="CH459" s="141"/>
      <c r="CI459" s="141"/>
      <c r="CJ459" s="141"/>
      <c r="CK459" s="141"/>
      <c r="CL459" s="141"/>
      <c r="CM459" s="141"/>
      <c r="CN459" s="141"/>
      <c r="CO459" s="141"/>
      <c r="CP459" s="141"/>
      <c r="CQ459" s="141"/>
      <c r="CR459" s="141"/>
      <c r="CS459" s="141"/>
      <c r="CT459" s="141"/>
      <c r="CU459" s="141"/>
      <c r="CV459" s="141"/>
      <c r="CW459" s="141"/>
      <c r="CX459" s="141"/>
      <c r="CY459" s="141"/>
      <c r="CZ459" s="141"/>
      <c r="DA459" s="141"/>
      <c r="DB459" s="141"/>
      <c r="DC459" s="141"/>
      <c r="DD459" s="141"/>
      <c r="DE459" s="141"/>
      <c r="DF459" s="141"/>
      <c r="DG459" s="141"/>
      <c r="DH459" s="141"/>
      <c r="DI459" s="141"/>
      <c r="DJ459" s="141"/>
      <c r="DK459" s="141"/>
      <c r="DL459" s="141"/>
      <c r="DM459" s="141"/>
      <c r="DN459" s="141"/>
      <c r="DO459" s="141"/>
      <c r="DP459" s="141"/>
      <c r="DQ459" s="141"/>
      <c r="DR459" s="141"/>
      <c r="DS459" s="141"/>
      <c r="DT459" s="141"/>
      <c r="DU459" s="141"/>
      <c r="DV459" s="141"/>
      <c r="DW459" s="141"/>
      <c r="DX459" s="141"/>
      <c r="DY459" s="141"/>
      <c r="DZ459" s="141"/>
      <c r="EA459" s="141"/>
      <c r="EB459" s="141"/>
      <c r="EC459" s="141"/>
      <c r="ED459" s="141"/>
      <c r="EE459" s="141"/>
      <c r="EF459" s="141"/>
      <c r="EG459" s="141"/>
      <c r="EH459" s="141"/>
      <c r="EI459" s="141"/>
      <c r="EJ459" s="141"/>
      <c r="EK459" s="141"/>
      <c r="EL459" s="141"/>
      <c r="EM459" s="141"/>
      <c r="EN459" s="141"/>
      <c r="EO459" s="141"/>
      <c r="EP459" s="141"/>
      <c r="EQ459" s="141"/>
      <c r="ER459" s="141"/>
      <c r="ES459" s="141"/>
      <c r="ET459" s="141"/>
      <c r="EU459" s="141"/>
      <c r="EV459" s="141"/>
      <c r="EW459" s="141"/>
      <c r="EX459" s="141"/>
      <c r="EY459" s="141"/>
      <c r="EZ459" s="141"/>
      <c r="FA459" s="141"/>
      <c r="FB459" s="141"/>
      <c r="FC459" s="141"/>
      <c r="FD459" s="141"/>
      <c r="FE459" s="141"/>
      <c r="FF459" s="141"/>
      <c r="FG459" s="141"/>
      <c r="FH459" s="141"/>
      <c r="FI459" s="141"/>
      <c r="FJ459" s="141"/>
      <c r="FK459" s="141"/>
      <c r="FL459" s="141"/>
      <c r="FM459" s="141"/>
      <c r="FN459" s="141"/>
      <c r="FO459" s="141"/>
      <c r="FP459" s="141"/>
      <c r="FQ459" s="141"/>
      <c r="FR459" s="141"/>
      <c r="FS459" s="141"/>
      <c r="FT459" s="141"/>
      <c r="FU459" s="141"/>
      <c r="FV459" s="141"/>
      <c r="FW459" s="141"/>
      <c r="FX459" s="141"/>
      <c r="FY459" s="141"/>
      <c r="FZ459" s="141"/>
      <c r="GA459" s="141"/>
      <c r="GB459" s="141"/>
      <c r="GC459" s="141"/>
      <c r="GD459" s="141"/>
      <c r="GE459" s="141"/>
      <c r="GF459" s="141"/>
      <c r="GG459" s="141"/>
      <c r="GH459" s="141"/>
      <c r="GI459" s="141"/>
      <c r="GJ459" s="141"/>
      <c r="GK459" s="141"/>
      <c r="GL459" s="141"/>
      <c r="GM459" s="141"/>
      <c r="GN459" s="141"/>
      <c r="GO459" s="141"/>
      <c r="GP459" s="141"/>
      <c r="GQ459" s="141"/>
      <c r="GR459" s="141"/>
      <c r="GS459" s="141"/>
      <c r="GT459" s="141"/>
      <c r="GU459" s="141"/>
      <c r="GV459" s="141"/>
      <c r="GW459" s="141"/>
      <c r="GX459" s="141"/>
      <c r="GY459" s="141"/>
      <c r="GZ459" s="141"/>
      <c r="HA459" s="141"/>
      <c r="HB459" s="141"/>
      <c r="HC459" s="141"/>
      <c r="HD459" s="141"/>
      <c r="HE459" s="141"/>
      <c r="HF459" s="141"/>
      <c r="HG459" s="141"/>
      <c r="HH459" s="141"/>
      <c r="HI459" s="141"/>
      <c r="HJ459" s="141"/>
      <c r="HK459" s="141"/>
      <c r="HL459" s="141"/>
      <c r="HM459" s="141"/>
      <c r="HN459" s="141"/>
      <c r="HO459" s="141"/>
      <c r="HP459" s="141"/>
      <c r="HQ459" s="141"/>
      <c r="HR459" s="141"/>
      <c r="HS459" s="141"/>
      <c r="HT459" s="141"/>
      <c r="HU459" s="141"/>
      <c r="HV459" s="141"/>
      <c r="HW459" s="141"/>
      <c r="HX459" s="141"/>
      <c r="HY459" s="141"/>
      <c r="HZ459" s="141"/>
      <c r="IA459" s="141"/>
      <c r="IB459" s="141"/>
      <c r="IC459" s="141"/>
      <c r="ID459" s="141"/>
      <c r="IE459" s="141"/>
      <c r="IF459" s="141"/>
      <c r="IG459" s="141"/>
      <c r="IH459" s="141"/>
      <c r="II459" s="141"/>
      <c r="IJ459" s="141"/>
      <c r="IK459" s="141"/>
      <c r="IL459" s="141"/>
      <c r="IM459" s="141"/>
      <c r="IN459" s="141"/>
      <c r="IO459" s="141"/>
      <c r="IP459" s="141"/>
      <c r="IQ459" s="141"/>
      <c r="IR459" s="141"/>
      <c r="IS459" s="141"/>
      <c r="IT459" s="141"/>
      <c r="IU459" s="141"/>
      <c r="IV459" s="141"/>
      <c r="IW459" s="141"/>
    </row>
    <row r="460" customFormat="false" ht="12.75" hidden="false" customHeight="false" outlineLevel="0" collapsed="false">
      <c r="A460" s="141"/>
      <c r="B460" s="155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1"/>
      <c r="BY460" s="141"/>
      <c r="BZ460" s="141"/>
      <c r="CA460" s="141"/>
      <c r="CB460" s="141"/>
      <c r="CC460" s="141"/>
      <c r="CD460" s="141"/>
      <c r="CE460" s="141"/>
      <c r="CF460" s="141"/>
      <c r="CG460" s="141"/>
      <c r="CH460" s="141"/>
      <c r="CI460" s="141"/>
      <c r="CJ460" s="141"/>
      <c r="CK460" s="141"/>
      <c r="CL460" s="141"/>
      <c r="CM460" s="141"/>
      <c r="CN460" s="141"/>
      <c r="CO460" s="141"/>
      <c r="CP460" s="141"/>
      <c r="CQ460" s="141"/>
      <c r="CR460" s="141"/>
      <c r="CS460" s="141"/>
      <c r="CT460" s="141"/>
      <c r="CU460" s="141"/>
      <c r="CV460" s="141"/>
      <c r="CW460" s="141"/>
      <c r="CX460" s="141"/>
      <c r="CY460" s="141"/>
      <c r="CZ460" s="141"/>
      <c r="DA460" s="141"/>
      <c r="DB460" s="141"/>
      <c r="DC460" s="141"/>
      <c r="DD460" s="141"/>
      <c r="DE460" s="141"/>
      <c r="DF460" s="141"/>
      <c r="DG460" s="141"/>
      <c r="DH460" s="141"/>
      <c r="DI460" s="141"/>
      <c r="DJ460" s="141"/>
      <c r="DK460" s="141"/>
      <c r="DL460" s="141"/>
      <c r="DM460" s="141"/>
      <c r="DN460" s="141"/>
      <c r="DO460" s="141"/>
      <c r="DP460" s="141"/>
      <c r="DQ460" s="141"/>
      <c r="DR460" s="141"/>
      <c r="DS460" s="141"/>
      <c r="DT460" s="141"/>
      <c r="DU460" s="141"/>
      <c r="DV460" s="141"/>
      <c r="DW460" s="141"/>
      <c r="DX460" s="141"/>
      <c r="DY460" s="141"/>
      <c r="DZ460" s="141"/>
      <c r="EA460" s="141"/>
      <c r="EB460" s="141"/>
      <c r="EC460" s="141"/>
      <c r="ED460" s="141"/>
      <c r="EE460" s="141"/>
      <c r="EF460" s="141"/>
      <c r="EG460" s="141"/>
      <c r="EH460" s="141"/>
      <c r="EI460" s="141"/>
      <c r="EJ460" s="141"/>
      <c r="EK460" s="141"/>
      <c r="EL460" s="141"/>
      <c r="EM460" s="141"/>
      <c r="EN460" s="141"/>
      <c r="EO460" s="141"/>
      <c r="EP460" s="141"/>
      <c r="EQ460" s="141"/>
      <c r="ER460" s="141"/>
      <c r="ES460" s="141"/>
      <c r="ET460" s="141"/>
      <c r="EU460" s="141"/>
      <c r="EV460" s="141"/>
      <c r="EW460" s="141"/>
      <c r="EX460" s="141"/>
      <c r="EY460" s="141"/>
      <c r="EZ460" s="141"/>
      <c r="FA460" s="141"/>
      <c r="FB460" s="141"/>
      <c r="FC460" s="141"/>
      <c r="FD460" s="141"/>
      <c r="FE460" s="141"/>
      <c r="FF460" s="141"/>
      <c r="FG460" s="141"/>
      <c r="FH460" s="141"/>
      <c r="FI460" s="141"/>
      <c r="FJ460" s="141"/>
      <c r="FK460" s="141"/>
      <c r="FL460" s="141"/>
      <c r="FM460" s="141"/>
      <c r="FN460" s="141"/>
      <c r="FO460" s="141"/>
      <c r="FP460" s="141"/>
      <c r="FQ460" s="141"/>
      <c r="FR460" s="141"/>
      <c r="FS460" s="141"/>
      <c r="FT460" s="141"/>
      <c r="FU460" s="141"/>
      <c r="FV460" s="141"/>
      <c r="FW460" s="141"/>
      <c r="FX460" s="141"/>
      <c r="FY460" s="141"/>
      <c r="FZ460" s="141"/>
      <c r="GA460" s="141"/>
      <c r="GB460" s="141"/>
      <c r="GC460" s="141"/>
      <c r="GD460" s="141"/>
      <c r="GE460" s="141"/>
      <c r="GF460" s="141"/>
      <c r="GG460" s="141"/>
      <c r="GH460" s="141"/>
      <c r="GI460" s="141"/>
      <c r="GJ460" s="141"/>
      <c r="GK460" s="141"/>
      <c r="GL460" s="141"/>
      <c r="GM460" s="141"/>
      <c r="GN460" s="141"/>
      <c r="GO460" s="141"/>
      <c r="GP460" s="141"/>
      <c r="GQ460" s="141"/>
      <c r="GR460" s="141"/>
      <c r="GS460" s="141"/>
      <c r="GT460" s="141"/>
      <c r="GU460" s="141"/>
      <c r="GV460" s="141"/>
      <c r="GW460" s="141"/>
      <c r="GX460" s="141"/>
      <c r="GY460" s="141"/>
      <c r="GZ460" s="141"/>
      <c r="HA460" s="141"/>
      <c r="HB460" s="141"/>
      <c r="HC460" s="141"/>
      <c r="HD460" s="141"/>
      <c r="HE460" s="141"/>
      <c r="HF460" s="141"/>
      <c r="HG460" s="141"/>
      <c r="HH460" s="141"/>
      <c r="HI460" s="141"/>
      <c r="HJ460" s="141"/>
      <c r="HK460" s="141"/>
      <c r="HL460" s="141"/>
      <c r="HM460" s="141"/>
      <c r="HN460" s="141"/>
      <c r="HO460" s="141"/>
      <c r="HP460" s="141"/>
      <c r="HQ460" s="141"/>
      <c r="HR460" s="141"/>
      <c r="HS460" s="141"/>
      <c r="HT460" s="141"/>
      <c r="HU460" s="141"/>
      <c r="HV460" s="141"/>
      <c r="HW460" s="141"/>
      <c r="HX460" s="141"/>
      <c r="HY460" s="141"/>
      <c r="HZ460" s="141"/>
      <c r="IA460" s="141"/>
      <c r="IB460" s="141"/>
      <c r="IC460" s="141"/>
      <c r="ID460" s="141"/>
      <c r="IE460" s="141"/>
      <c r="IF460" s="141"/>
      <c r="IG460" s="141"/>
      <c r="IH460" s="141"/>
      <c r="II460" s="141"/>
      <c r="IJ460" s="141"/>
      <c r="IK460" s="141"/>
      <c r="IL460" s="141"/>
      <c r="IM460" s="141"/>
      <c r="IN460" s="141"/>
      <c r="IO460" s="141"/>
      <c r="IP460" s="141"/>
      <c r="IQ460" s="141"/>
      <c r="IR460" s="141"/>
      <c r="IS460" s="141"/>
      <c r="IT460" s="141"/>
      <c r="IU460" s="141"/>
      <c r="IV460" s="141"/>
      <c r="IW460" s="141"/>
    </row>
    <row r="461" customFormat="false" ht="12.75" hidden="false" customHeight="false" outlineLevel="0" collapsed="false">
      <c r="A461" s="141"/>
      <c r="B461" s="155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1"/>
      <c r="BY461" s="141"/>
      <c r="BZ461" s="141"/>
      <c r="CA461" s="141"/>
      <c r="CB461" s="141"/>
      <c r="CC461" s="141"/>
      <c r="CD461" s="141"/>
      <c r="CE461" s="141"/>
      <c r="CF461" s="141"/>
      <c r="CG461" s="141"/>
      <c r="CH461" s="141"/>
      <c r="CI461" s="141"/>
      <c r="CJ461" s="141"/>
      <c r="CK461" s="141"/>
      <c r="CL461" s="141"/>
      <c r="CM461" s="141"/>
      <c r="CN461" s="141"/>
      <c r="CO461" s="141"/>
      <c r="CP461" s="141"/>
      <c r="CQ461" s="141"/>
      <c r="CR461" s="141"/>
      <c r="CS461" s="141"/>
      <c r="CT461" s="141"/>
      <c r="CU461" s="141"/>
      <c r="CV461" s="141"/>
      <c r="CW461" s="141"/>
      <c r="CX461" s="141"/>
      <c r="CY461" s="141"/>
      <c r="CZ461" s="141"/>
      <c r="DA461" s="141"/>
      <c r="DB461" s="141"/>
      <c r="DC461" s="141"/>
      <c r="DD461" s="141"/>
      <c r="DE461" s="141"/>
      <c r="DF461" s="141"/>
      <c r="DG461" s="141"/>
      <c r="DH461" s="141"/>
      <c r="DI461" s="141"/>
      <c r="DJ461" s="141"/>
      <c r="DK461" s="141"/>
      <c r="DL461" s="141"/>
      <c r="DM461" s="141"/>
      <c r="DN461" s="141"/>
      <c r="DO461" s="141"/>
      <c r="DP461" s="141"/>
      <c r="DQ461" s="141"/>
      <c r="DR461" s="141"/>
      <c r="DS461" s="141"/>
      <c r="DT461" s="141"/>
      <c r="DU461" s="141"/>
      <c r="DV461" s="141"/>
      <c r="DW461" s="141"/>
      <c r="DX461" s="141"/>
      <c r="DY461" s="141"/>
      <c r="DZ461" s="141"/>
      <c r="EA461" s="141"/>
      <c r="EB461" s="141"/>
      <c r="EC461" s="141"/>
      <c r="ED461" s="141"/>
      <c r="EE461" s="141"/>
      <c r="EF461" s="141"/>
      <c r="EG461" s="141"/>
      <c r="EH461" s="141"/>
      <c r="EI461" s="141"/>
      <c r="EJ461" s="141"/>
      <c r="EK461" s="141"/>
      <c r="EL461" s="141"/>
      <c r="EM461" s="141"/>
      <c r="EN461" s="141"/>
      <c r="EO461" s="141"/>
      <c r="EP461" s="141"/>
      <c r="EQ461" s="141"/>
      <c r="ER461" s="141"/>
      <c r="ES461" s="141"/>
      <c r="ET461" s="141"/>
      <c r="EU461" s="141"/>
      <c r="EV461" s="141"/>
      <c r="EW461" s="141"/>
      <c r="EX461" s="141"/>
      <c r="EY461" s="141"/>
      <c r="EZ461" s="141"/>
      <c r="FA461" s="141"/>
      <c r="FB461" s="141"/>
      <c r="FC461" s="141"/>
      <c r="FD461" s="141"/>
      <c r="FE461" s="141"/>
      <c r="FF461" s="141"/>
      <c r="FG461" s="141"/>
      <c r="FH461" s="141"/>
      <c r="FI461" s="141"/>
      <c r="FJ461" s="141"/>
      <c r="FK461" s="141"/>
      <c r="FL461" s="141"/>
      <c r="FM461" s="141"/>
      <c r="FN461" s="141"/>
      <c r="FO461" s="141"/>
      <c r="FP461" s="141"/>
      <c r="FQ461" s="141"/>
      <c r="FR461" s="141"/>
      <c r="FS461" s="141"/>
      <c r="FT461" s="141"/>
      <c r="FU461" s="141"/>
      <c r="FV461" s="141"/>
      <c r="FW461" s="141"/>
      <c r="FX461" s="141"/>
      <c r="FY461" s="141"/>
      <c r="FZ461" s="141"/>
      <c r="GA461" s="141"/>
      <c r="GB461" s="141"/>
      <c r="GC461" s="141"/>
      <c r="GD461" s="141"/>
      <c r="GE461" s="141"/>
      <c r="GF461" s="141"/>
      <c r="GG461" s="141"/>
      <c r="GH461" s="141"/>
      <c r="GI461" s="141"/>
      <c r="GJ461" s="141"/>
      <c r="GK461" s="141"/>
      <c r="GL461" s="141"/>
      <c r="GM461" s="141"/>
      <c r="GN461" s="141"/>
      <c r="GO461" s="141"/>
      <c r="GP461" s="141"/>
      <c r="GQ461" s="141"/>
      <c r="GR461" s="141"/>
      <c r="GS461" s="141"/>
      <c r="GT461" s="141"/>
      <c r="GU461" s="141"/>
      <c r="GV461" s="141"/>
      <c r="GW461" s="141"/>
      <c r="GX461" s="141"/>
      <c r="GY461" s="141"/>
      <c r="GZ461" s="141"/>
      <c r="HA461" s="141"/>
      <c r="HB461" s="141"/>
      <c r="HC461" s="141"/>
      <c r="HD461" s="141"/>
      <c r="HE461" s="141"/>
      <c r="HF461" s="141"/>
      <c r="HG461" s="141"/>
      <c r="HH461" s="141"/>
      <c r="HI461" s="141"/>
      <c r="HJ461" s="141"/>
      <c r="HK461" s="141"/>
      <c r="HL461" s="141"/>
      <c r="HM461" s="141"/>
      <c r="HN461" s="141"/>
      <c r="HO461" s="141"/>
      <c r="HP461" s="141"/>
      <c r="HQ461" s="141"/>
      <c r="HR461" s="141"/>
      <c r="HS461" s="141"/>
      <c r="HT461" s="141"/>
      <c r="HU461" s="141"/>
      <c r="HV461" s="141"/>
      <c r="HW461" s="141"/>
      <c r="HX461" s="141"/>
      <c r="HY461" s="141"/>
      <c r="HZ461" s="141"/>
      <c r="IA461" s="141"/>
      <c r="IB461" s="141"/>
      <c r="IC461" s="141"/>
      <c r="ID461" s="141"/>
      <c r="IE461" s="141"/>
      <c r="IF461" s="141"/>
      <c r="IG461" s="141"/>
      <c r="IH461" s="141"/>
      <c r="II461" s="141"/>
      <c r="IJ461" s="141"/>
      <c r="IK461" s="141"/>
      <c r="IL461" s="141"/>
      <c r="IM461" s="141"/>
      <c r="IN461" s="141"/>
      <c r="IO461" s="141"/>
      <c r="IP461" s="141"/>
      <c r="IQ461" s="141"/>
      <c r="IR461" s="141"/>
      <c r="IS461" s="141"/>
      <c r="IT461" s="141"/>
      <c r="IU461" s="141"/>
      <c r="IV461" s="141"/>
      <c r="IW461" s="141"/>
    </row>
    <row r="462" customFormat="false" ht="12.75" hidden="false" customHeight="false" outlineLevel="0" collapsed="false">
      <c r="A462" s="141"/>
      <c r="B462" s="155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  <c r="IU462" s="141"/>
      <c r="IV462" s="141"/>
      <c r="IW462" s="141"/>
    </row>
    <row r="463" customFormat="false" ht="12.75" hidden="false" customHeight="false" outlineLevel="0" collapsed="false">
      <c r="A463" s="141"/>
      <c r="B463" s="155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1"/>
      <c r="BY463" s="141"/>
      <c r="BZ463" s="141"/>
      <c r="CA463" s="141"/>
      <c r="CB463" s="141"/>
      <c r="CC463" s="141"/>
      <c r="CD463" s="141"/>
      <c r="CE463" s="141"/>
      <c r="CF463" s="141"/>
      <c r="CG463" s="141"/>
      <c r="CH463" s="141"/>
      <c r="CI463" s="141"/>
      <c r="CJ463" s="141"/>
      <c r="CK463" s="141"/>
      <c r="CL463" s="141"/>
      <c r="CM463" s="141"/>
      <c r="CN463" s="141"/>
      <c r="CO463" s="141"/>
      <c r="CP463" s="141"/>
      <c r="CQ463" s="141"/>
      <c r="CR463" s="141"/>
      <c r="CS463" s="141"/>
      <c r="CT463" s="141"/>
      <c r="CU463" s="141"/>
      <c r="CV463" s="141"/>
      <c r="CW463" s="141"/>
      <c r="CX463" s="141"/>
      <c r="CY463" s="141"/>
      <c r="CZ463" s="141"/>
      <c r="DA463" s="141"/>
      <c r="DB463" s="141"/>
      <c r="DC463" s="141"/>
      <c r="DD463" s="141"/>
      <c r="DE463" s="141"/>
      <c r="DF463" s="141"/>
      <c r="DG463" s="141"/>
      <c r="DH463" s="141"/>
      <c r="DI463" s="141"/>
      <c r="DJ463" s="141"/>
      <c r="DK463" s="141"/>
      <c r="DL463" s="141"/>
      <c r="DM463" s="141"/>
      <c r="DN463" s="141"/>
      <c r="DO463" s="141"/>
      <c r="DP463" s="141"/>
      <c r="DQ463" s="141"/>
      <c r="DR463" s="141"/>
      <c r="DS463" s="141"/>
      <c r="DT463" s="141"/>
      <c r="DU463" s="141"/>
      <c r="DV463" s="141"/>
      <c r="DW463" s="141"/>
      <c r="DX463" s="141"/>
      <c r="DY463" s="141"/>
      <c r="DZ463" s="141"/>
      <c r="EA463" s="141"/>
      <c r="EB463" s="141"/>
      <c r="EC463" s="141"/>
      <c r="ED463" s="141"/>
      <c r="EE463" s="141"/>
      <c r="EF463" s="141"/>
      <c r="EG463" s="141"/>
      <c r="EH463" s="141"/>
      <c r="EI463" s="141"/>
      <c r="EJ463" s="141"/>
      <c r="EK463" s="141"/>
      <c r="EL463" s="141"/>
      <c r="EM463" s="141"/>
      <c r="EN463" s="141"/>
      <c r="EO463" s="141"/>
      <c r="EP463" s="141"/>
      <c r="EQ463" s="141"/>
      <c r="ER463" s="141"/>
      <c r="ES463" s="141"/>
      <c r="ET463" s="141"/>
      <c r="EU463" s="141"/>
      <c r="EV463" s="141"/>
      <c r="EW463" s="141"/>
      <c r="EX463" s="141"/>
      <c r="EY463" s="141"/>
      <c r="EZ463" s="141"/>
      <c r="FA463" s="141"/>
      <c r="FB463" s="141"/>
      <c r="FC463" s="141"/>
      <c r="FD463" s="141"/>
      <c r="FE463" s="141"/>
      <c r="FF463" s="141"/>
      <c r="FG463" s="141"/>
      <c r="FH463" s="141"/>
      <c r="FI463" s="141"/>
      <c r="FJ463" s="141"/>
      <c r="FK463" s="141"/>
      <c r="FL463" s="141"/>
      <c r="FM463" s="141"/>
      <c r="FN463" s="141"/>
      <c r="FO463" s="141"/>
      <c r="FP463" s="141"/>
      <c r="FQ463" s="141"/>
      <c r="FR463" s="141"/>
      <c r="FS463" s="141"/>
      <c r="FT463" s="141"/>
      <c r="FU463" s="141"/>
      <c r="FV463" s="141"/>
      <c r="FW463" s="141"/>
      <c r="FX463" s="141"/>
      <c r="FY463" s="141"/>
      <c r="FZ463" s="141"/>
      <c r="GA463" s="141"/>
      <c r="GB463" s="141"/>
      <c r="GC463" s="141"/>
      <c r="GD463" s="141"/>
      <c r="GE463" s="141"/>
      <c r="GF463" s="141"/>
      <c r="GG463" s="141"/>
      <c r="GH463" s="141"/>
      <c r="GI463" s="141"/>
      <c r="GJ463" s="141"/>
      <c r="GK463" s="141"/>
      <c r="GL463" s="141"/>
      <c r="GM463" s="141"/>
      <c r="GN463" s="141"/>
      <c r="GO463" s="141"/>
      <c r="GP463" s="141"/>
      <c r="GQ463" s="141"/>
      <c r="GR463" s="141"/>
      <c r="GS463" s="141"/>
      <c r="GT463" s="141"/>
      <c r="GU463" s="141"/>
      <c r="GV463" s="141"/>
      <c r="GW463" s="141"/>
      <c r="GX463" s="141"/>
      <c r="GY463" s="141"/>
      <c r="GZ463" s="141"/>
      <c r="HA463" s="141"/>
      <c r="HB463" s="141"/>
      <c r="HC463" s="141"/>
      <c r="HD463" s="141"/>
      <c r="HE463" s="141"/>
      <c r="HF463" s="141"/>
      <c r="HG463" s="141"/>
      <c r="HH463" s="141"/>
      <c r="HI463" s="141"/>
      <c r="HJ463" s="141"/>
      <c r="HK463" s="141"/>
      <c r="HL463" s="141"/>
      <c r="HM463" s="141"/>
      <c r="HN463" s="141"/>
      <c r="HO463" s="141"/>
      <c r="HP463" s="141"/>
      <c r="HQ463" s="141"/>
      <c r="HR463" s="141"/>
      <c r="HS463" s="141"/>
      <c r="HT463" s="141"/>
      <c r="HU463" s="141"/>
      <c r="HV463" s="141"/>
      <c r="HW463" s="141"/>
      <c r="HX463" s="141"/>
      <c r="HY463" s="141"/>
      <c r="HZ463" s="141"/>
      <c r="IA463" s="141"/>
      <c r="IB463" s="141"/>
      <c r="IC463" s="141"/>
      <c r="ID463" s="141"/>
      <c r="IE463" s="141"/>
      <c r="IF463" s="141"/>
      <c r="IG463" s="141"/>
      <c r="IH463" s="141"/>
      <c r="II463" s="141"/>
      <c r="IJ463" s="141"/>
      <c r="IK463" s="141"/>
      <c r="IL463" s="141"/>
      <c r="IM463" s="141"/>
      <c r="IN463" s="141"/>
      <c r="IO463" s="141"/>
      <c r="IP463" s="141"/>
      <c r="IQ463" s="141"/>
      <c r="IR463" s="141"/>
      <c r="IS463" s="141"/>
      <c r="IT463" s="141"/>
      <c r="IU463" s="141"/>
      <c r="IV463" s="141"/>
      <c r="IW463" s="141"/>
    </row>
    <row r="464" customFormat="false" ht="12.75" hidden="false" customHeight="false" outlineLevel="0" collapsed="false">
      <c r="A464" s="141"/>
      <c r="B464" s="155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  <c r="IU464" s="141"/>
      <c r="IV464" s="141"/>
      <c r="IW464" s="141"/>
    </row>
    <row r="465" customFormat="false" ht="12.75" hidden="false" customHeight="false" outlineLevel="0" collapsed="false">
      <c r="A465" s="141"/>
      <c r="B465" s="155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1"/>
      <c r="BY465" s="141"/>
      <c r="BZ465" s="141"/>
      <c r="CA465" s="141"/>
      <c r="CB465" s="141"/>
      <c r="CC465" s="141"/>
      <c r="CD465" s="141"/>
      <c r="CE465" s="141"/>
      <c r="CF465" s="141"/>
      <c r="CG465" s="141"/>
      <c r="CH465" s="141"/>
      <c r="CI465" s="141"/>
      <c r="CJ465" s="141"/>
      <c r="CK465" s="141"/>
      <c r="CL465" s="141"/>
      <c r="CM465" s="141"/>
      <c r="CN465" s="141"/>
      <c r="CO465" s="141"/>
      <c r="CP465" s="141"/>
      <c r="CQ465" s="141"/>
      <c r="CR465" s="141"/>
      <c r="CS465" s="141"/>
      <c r="CT465" s="141"/>
      <c r="CU465" s="141"/>
      <c r="CV465" s="141"/>
      <c r="CW465" s="141"/>
      <c r="CX465" s="141"/>
      <c r="CY465" s="141"/>
      <c r="CZ465" s="141"/>
      <c r="DA465" s="141"/>
      <c r="DB465" s="141"/>
      <c r="DC465" s="141"/>
      <c r="DD465" s="141"/>
      <c r="DE465" s="141"/>
      <c r="DF465" s="141"/>
      <c r="DG465" s="141"/>
      <c r="DH465" s="141"/>
      <c r="DI465" s="141"/>
      <c r="DJ465" s="141"/>
      <c r="DK465" s="141"/>
      <c r="DL465" s="141"/>
      <c r="DM465" s="141"/>
      <c r="DN465" s="141"/>
      <c r="DO465" s="141"/>
      <c r="DP465" s="141"/>
      <c r="DQ465" s="141"/>
      <c r="DR465" s="141"/>
      <c r="DS465" s="141"/>
      <c r="DT465" s="141"/>
      <c r="DU465" s="141"/>
      <c r="DV465" s="141"/>
      <c r="DW465" s="141"/>
      <c r="DX465" s="141"/>
      <c r="DY465" s="141"/>
      <c r="DZ465" s="141"/>
      <c r="EA465" s="141"/>
      <c r="EB465" s="141"/>
      <c r="EC465" s="141"/>
      <c r="ED465" s="141"/>
      <c r="EE465" s="141"/>
      <c r="EF465" s="141"/>
      <c r="EG465" s="141"/>
      <c r="EH465" s="141"/>
      <c r="EI465" s="141"/>
      <c r="EJ465" s="141"/>
      <c r="EK465" s="141"/>
      <c r="EL465" s="141"/>
      <c r="EM465" s="141"/>
      <c r="EN465" s="141"/>
      <c r="EO465" s="141"/>
      <c r="EP465" s="141"/>
      <c r="EQ465" s="141"/>
      <c r="ER465" s="141"/>
      <c r="ES465" s="141"/>
      <c r="ET465" s="141"/>
      <c r="EU465" s="141"/>
      <c r="EV465" s="141"/>
      <c r="EW465" s="141"/>
      <c r="EX465" s="141"/>
      <c r="EY465" s="141"/>
      <c r="EZ465" s="141"/>
      <c r="FA465" s="141"/>
      <c r="FB465" s="141"/>
      <c r="FC465" s="141"/>
      <c r="FD465" s="141"/>
      <c r="FE465" s="141"/>
      <c r="FF465" s="141"/>
      <c r="FG465" s="141"/>
      <c r="FH465" s="141"/>
      <c r="FI465" s="141"/>
      <c r="FJ465" s="141"/>
      <c r="FK465" s="141"/>
      <c r="FL465" s="141"/>
      <c r="FM465" s="141"/>
      <c r="FN465" s="141"/>
      <c r="FO465" s="141"/>
      <c r="FP465" s="141"/>
      <c r="FQ465" s="141"/>
      <c r="FR465" s="141"/>
      <c r="FS465" s="141"/>
      <c r="FT465" s="141"/>
      <c r="FU465" s="141"/>
      <c r="FV465" s="141"/>
      <c r="FW465" s="141"/>
      <c r="FX465" s="141"/>
      <c r="FY465" s="141"/>
      <c r="FZ465" s="141"/>
      <c r="GA465" s="141"/>
      <c r="GB465" s="141"/>
      <c r="GC465" s="141"/>
      <c r="GD465" s="141"/>
      <c r="GE465" s="141"/>
      <c r="GF465" s="141"/>
      <c r="GG465" s="141"/>
      <c r="GH465" s="141"/>
      <c r="GI465" s="141"/>
      <c r="GJ465" s="141"/>
      <c r="GK465" s="141"/>
      <c r="GL465" s="141"/>
      <c r="GM465" s="141"/>
      <c r="GN465" s="141"/>
      <c r="GO465" s="141"/>
      <c r="GP465" s="141"/>
      <c r="GQ465" s="141"/>
      <c r="GR465" s="141"/>
      <c r="GS465" s="141"/>
      <c r="GT465" s="141"/>
      <c r="GU465" s="141"/>
      <c r="GV465" s="141"/>
      <c r="GW465" s="141"/>
      <c r="GX465" s="141"/>
      <c r="GY465" s="141"/>
      <c r="GZ465" s="141"/>
      <c r="HA465" s="141"/>
      <c r="HB465" s="141"/>
      <c r="HC465" s="141"/>
      <c r="HD465" s="141"/>
      <c r="HE465" s="141"/>
      <c r="HF465" s="141"/>
      <c r="HG465" s="141"/>
      <c r="HH465" s="141"/>
      <c r="HI465" s="141"/>
      <c r="HJ465" s="141"/>
      <c r="HK465" s="141"/>
      <c r="HL465" s="141"/>
      <c r="HM465" s="141"/>
      <c r="HN465" s="141"/>
      <c r="HO465" s="141"/>
      <c r="HP465" s="141"/>
      <c r="HQ465" s="141"/>
      <c r="HR465" s="141"/>
      <c r="HS465" s="141"/>
      <c r="HT465" s="141"/>
      <c r="HU465" s="141"/>
      <c r="HV465" s="141"/>
      <c r="HW465" s="141"/>
      <c r="HX465" s="141"/>
      <c r="HY465" s="141"/>
      <c r="HZ465" s="141"/>
      <c r="IA465" s="141"/>
      <c r="IB465" s="141"/>
      <c r="IC465" s="141"/>
      <c r="ID465" s="141"/>
      <c r="IE465" s="141"/>
      <c r="IF465" s="141"/>
      <c r="IG465" s="141"/>
      <c r="IH465" s="141"/>
      <c r="II465" s="141"/>
      <c r="IJ465" s="141"/>
      <c r="IK465" s="141"/>
      <c r="IL465" s="141"/>
      <c r="IM465" s="141"/>
      <c r="IN465" s="141"/>
      <c r="IO465" s="141"/>
      <c r="IP465" s="141"/>
      <c r="IQ465" s="141"/>
      <c r="IR465" s="141"/>
      <c r="IS465" s="141"/>
      <c r="IT465" s="141"/>
      <c r="IU465" s="141"/>
      <c r="IV465" s="141"/>
      <c r="IW465" s="141"/>
    </row>
    <row r="466" customFormat="false" ht="12.75" hidden="false" customHeight="false" outlineLevel="0" collapsed="false">
      <c r="A466" s="141"/>
      <c r="B466" s="155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1"/>
      <c r="BY466" s="141"/>
      <c r="BZ466" s="141"/>
      <c r="CA466" s="141"/>
      <c r="CB466" s="141"/>
      <c r="CC466" s="141"/>
      <c r="CD466" s="141"/>
      <c r="CE466" s="141"/>
      <c r="CF466" s="141"/>
      <c r="CG466" s="141"/>
      <c r="CH466" s="141"/>
      <c r="CI466" s="141"/>
      <c r="CJ466" s="141"/>
      <c r="CK466" s="141"/>
      <c r="CL466" s="141"/>
      <c r="CM466" s="141"/>
      <c r="CN466" s="141"/>
      <c r="CO466" s="141"/>
      <c r="CP466" s="141"/>
      <c r="CQ466" s="141"/>
      <c r="CR466" s="141"/>
      <c r="CS466" s="141"/>
      <c r="CT466" s="141"/>
      <c r="CU466" s="141"/>
      <c r="CV466" s="141"/>
      <c r="CW466" s="141"/>
      <c r="CX466" s="141"/>
      <c r="CY466" s="141"/>
      <c r="CZ466" s="141"/>
      <c r="DA466" s="141"/>
      <c r="DB466" s="141"/>
      <c r="DC466" s="141"/>
      <c r="DD466" s="141"/>
      <c r="DE466" s="141"/>
      <c r="DF466" s="141"/>
      <c r="DG466" s="141"/>
      <c r="DH466" s="141"/>
      <c r="DI466" s="141"/>
      <c r="DJ466" s="141"/>
      <c r="DK466" s="141"/>
      <c r="DL466" s="141"/>
      <c r="DM466" s="141"/>
      <c r="DN466" s="141"/>
      <c r="DO466" s="141"/>
      <c r="DP466" s="141"/>
      <c r="DQ466" s="141"/>
      <c r="DR466" s="141"/>
      <c r="DS466" s="141"/>
      <c r="DT466" s="141"/>
      <c r="DU466" s="141"/>
      <c r="DV466" s="141"/>
      <c r="DW466" s="141"/>
      <c r="DX466" s="141"/>
      <c r="DY466" s="141"/>
      <c r="DZ466" s="141"/>
      <c r="EA466" s="141"/>
      <c r="EB466" s="141"/>
      <c r="EC466" s="141"/>
      <c r="ED466" s="141"/>
      <c r="EE466" s="141"/>
      <c r="EF466" s="141"/>
      <c r="EG466" s="141"/>
      <c r="EH466" s="141"/>
      <c r="EI466" s="141"/>
      <c r="EJ466" s="141"/>
      <c r="EK466" s="141"/>
      <c r="EL466" s="141"/>
      <c r="EM466" s="141"/>
      <c r="EN466" s="141"/>
      <c r="EO466" s="141"/>
      <c r="EP466" s="141"/>
      <c r="EQ466" s="141"/>
      <c r="ER466" s="141"/>
      <c r="ES466" s="141"/>
      <c r="ET466" s="141"/>
      <c r="EU466" s="141"/>
      <c r="EV466" s="141"/>
      <c r="EW466" s="141"/>
      <c r="EX466" s="141"/>
      <c r="EY466" s="141"/>
      <c r="EZ466" s="141"/>
      <c r="FA466" s="141"/>
      <c r="FB466" s="141"/>
      <c r="FC466" s="141"/>
      <c r="FD466" s="141"/>
      <c r="FE466" s="141"/>
      <c r="FF466" s="141"/>
      <c r="FG466" s="141"/>
      <c r="FH466" s="141"/>
      <c r="FI466" s="141"/>
      <c r="FJ466" s="141"/>
      <c r="FK466" s="141"/>
      <c r="FL466" s="141"/>
      <c r="FM466" s="141"/>
      <c r="FN466" s="141"/>
      <c r="FO466" s="141"/>
      <c r="FP466" s="141"/>
      <c r="FQ466" s="141"/>
      <c r="FR466" s="141"/>
      <c r="FS466" s="141"/>
      <c r="FT466" s="141"/>
      <c r="FU466" s="141"/>
      <c r="FV466" s="141"/>
      <c r="FW466" s="141"/>
      <c r="FX466" s="141"/>
      <c r="FY466" s="141"/>
      <c r="FZ466" s="141"/>
      <c r="GA466" s="141"/>
      <c r="GB466" s="141"/>
      <c r="GC466" s="141"/>
      <c r="GD466" s="141"/>
      <c r="GE466" s="141"/>
      <c r="GF466" s="141"/>
      <c r="GG466" s="141"/>
      <c r="GH466" s="141"/>
      <c r="GI466" s="141"/>
      <c r="GJ466" s="141"/>
      <c r="GK466" s="141"/>
      <c r="GL466" s="141"/>
      <c r="GM466" s="141"/>
      <c r="GN466" s="141"/>
      <c r="GO466" s="141"/>
      <c r="GP466" s="141"/>
      <c r="GQ466" s="141"/>
      <c r="GR466" s="141"/>
      <c r="GS466" s="141"/>
      <c r="GT466" s="141"/>
      <c r="GU466" s="141"/>
      <c r="GV466" s="141"/>
      <c r="GW466" s="141"/>
      <c r="GX466" s="141"/>
      <c r="GY466" s="141"/>
      <c r="GZ466" s="141"/>
      <c r="HA466" s="141"/>
      <c r="HB466" s="141"/>
      <c r="HC466" s="141"/>
      <c r="HD466" s="141"/>
      <c r="HE466" s="141"/>
      <c r="HF466" s="141"/>
      <c r="HG466" s="141"/>
      <c r="HH466" s="141"/>
      <c r="HI466" s="141"/>
      <c r="HJ466" s="141"/>
      <c r="HK466" s="141"/>
      <c r="HL466" s="141"/>
      <c r="HM466" s="141"/>
      <c r="HN466" s="141"/>
      <c r="HO466" s="141"/>
      <c r="HP466" s="141"/>
      <c r="HQ466" s="141"/>
      <c r="HR466" s="141"/>
      <c r="HS466" s="141"/>
      <c r="HT466" s="141"/>
      <c r="HU466" s="141"/>
      <c r="HV466" s="141"/>
      <c r="HW466" s="141"/>
      <c r="HX466" s="141"/>
      <c r="HY466" s="141"/>
      <c r="HZ466" s="141"/>
      <c r="IA466" s="141"/>
      <c r="IB466" s="141"/>
      <c r="IC466" s="141"/>
      <c r="ID466" s="141"/>
      <c r="IE466" s="141"/>
      <c r="IF466" s="141"/>
      <c r="IG466" s="141"/>
      <c r="IH466" s="141"/>
      <c r="II466" s="141"/>
      <c r="IJ466" s="141"/>
      <c r="IK466" s="141"/>
      <c r="IL466" s="141"/>
      <c r="IM466" s="141"/>
      <c r="IN466" s="141"/>
      <c r="IO466" s="141"/>
      <c r="IP466" s="141"/>
      <c r="IQ466" s="141"/>
      <c r="IR466" s="141"/>
      <c r="IS466" s="141"/>
      <c r="IT466" s="141"/>
      <c r="IU466" s="141"/>
      <c r="IV466" s="141"/>
      <c r="IW466" s="141"/>
    </row>
    <row r="467" customFormat="false" ht="12.75" hidden="false" customHeight="false" outlineLevel="0" collapsed="false">
      <c r="A467" s="141"/>
      <c r="B467" s="155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1"/>
      <c r="BY467" s="141"/>
      <c r="BZ467" s="141"/>
      <c r="CA467" s="141"/>
      <c r="CB467" s="141"/>
      <c r="CC467" s="141"/>
      <c r="CD467" s="141"/>
      <c r="CE467" s="141"/>
      <c r="CF467" s="141"/>
      <c r="CG467" s="141"/>
      <c r="CH467" s="141"/>
      <c r="CI467" s="141"/>
      <c r="CJ467" s="141"/>
      <c r="CK467" s="141"/>
      <c r="CL467" s="141"/>
      <c r="CM467" s="141"/>
      <c r="CN467" s="141"/>
      <c r="CO467" s="141"/>
      <c r="CP467" s="141"/>
      <c r="CQ467" s="141"/>
      <c r="CR467" s="141"/>
      <c r="CS467" s="141"/>
      <c r="CT467" s="141"/>
      <c r="CU467" s="141"/>
      <c r="CV467" s="141"/>
      <c r="CW467" s="141"/>
      <c r="CX467" s="141"/>
      <c r="CY467" s="141"/>
      <c r="CZ467" s="141"/>
      <c r="DA467" s="141"/>
      <c r="DB467" s="141"/>
      <c r="DC467" s="141"/>
      <c r="DD467" s="141"/>
      <c r="DE467" s="141"/>
      <c r="DF467" s="141"/>
      <c r="DG467" s="141"/>
      <c r="DH467" s="141"/>
      <c r="DI467" s="141"/>
      <c r="DJ467" s="141"/>
      <c r="DK467" s="141"/>
      <c r="DL467" s="141"/>
      <c r="DM467" s="141"/>
      <c r="DN467" s="141"/>
      <c r="DO467" s="141"/>
      <c r="DP467" s="141"/>
      <c r="DQ467" s="141"/>
      <c r="DR467" s="141"/>
      <c r="DS467" s="141"/>
      <c r="DT467" s="141"/>
      <c r="DU467" s="141"/>
      <c r="DV467" s="141"/>
      <c r="DW467" s="141"/>
      <c r="DX467" s="141"/>
      <c r="DY467" s="141"/>
      <c r="DZ467" s="141"/>
      <c r="EA467" s="141"/>
      <c r="EB467" s="141"/>
      <c r="EC467" s="141"/>
      <c r="ED467" s="141"/>
      <c r="EE467" s="141"/>
      <c r="EF467" s="141"/>
      <c r="EG467" s="141"/>
      <c r="EH467" s="141"/>
      <c r="EI467" s="141"/>
      <c r="EJ467" s="141"/>
      <c r="EK467" s="141"/>
      <c r="EL467" s="141"/>
      <c r="EM467" s="141"/>
      <c r="EN467" s="141"/>
      <c r="EO467" s="141"/>
      <c r="EP467" s="141"/>
      <c r="EQ467" s="141"/>
      <c r="ER467" s="141"/>
      <c r="ES467" s="141"/>
      <c r="ET467" s="141"/>
      <c r="EU467" s="141"/>
      <c r="EV467" s="141"/>
      <c r="EW467" s="141"/>
      <c r="EX467" s="141"/>
      <c r="EY467" s="141"/>
      <c r="EZ467" s="141"/>
      <c r="FA467" s="141"/>
      <c r="FB467" s="141"/>
      <c r="FC467" s="141"/>
      <c r="FD467" s="141"/>
      <c r="FE467" s="141"/>
      <c r="FF467" s="141"/>
      <c r="FG467" s="141"/>
      <c r="FH467" s="141"/>
      <c r="FI467" s="141"/>
      <c r="FJ467" s="141"/>
      <c r="FK467" s="141"/>
      <c r="FL467" s="141"/>
      <c r="FM467" s="141"/>
      <c r="FN467" s="141"/>
      <c r="FO467" s="141"/>
      <c r="FP467" s="141"/>
      <c r="FQ467" s="141"/>
      <c r="FR467" s="141"/>
      <c r="FS467" s="141"/>
      <c r="FT467" s="141"/>
      <c r="FU467" s="141"/>
      <c r="FV467" s="141"/>
      <c r="FW467" s="141"/>
      <c r="FX467" s="141"/>
      <c r="FY467" s="141"/>
      <c r="FZ467" s="141"/>
      <c r="GA467" s="141"/>
      <c r="GB467" s="141"/>
      <c r="GC467" s="141"/>
      <c r="GD467" s="141"/>
      <c r="GE467" s="141"/>
      <c r="GF467" s="141"/>
      <c r="GG467" s="141"/>
      <c r="GH467" s="141"/>
      <c r="GI467" s="141"/>
      <c r="GJ467" s="141"/>
      <c r="GK467" s="141"/>
      <c r="GL467" s="141"/>
      <c r="GM467" s="141"/>
      <c r="GN467" s="141"/>
      <c r="GO467" s="141"/>
      <c r="GP467" s="141"/>
      <c r="GQ467" s="141"/>
      <c r="GR467" s="141"/>
      <c r="GS467" s="141"/>
      <c r="GT467" s="141"/>
      <c r="GU467" s="141"/>
      <c r="GV467" s="141"/>
      <c r="GW467" s="141"/>
      <c r="GX467" s="141"/>
      <c r="GY467" s="141"/>
      <c r="GZ467" s="141"/>
      <c r="HA467" s="141"/>
      <c r="HB467" s="141"/>
      <c r="HC467" s="141"/>
      <c r="HD467" s="141"/>
      <c r="HE467" s="141"/>
      <c r="HF467" s="141"/>
      <c r="HG467" s="141"/>
      <c r="HH467" s="141"/>
      <c r="HI467" s="141"/>
      <c r="HJ467" s="141"/>
      <c r="HK467" s="141"/>
      <c r="HL467" s="141"/>
      <c r="HM467" s="141"/>
      <c r="HN467" s="141"/>
      <c r="HO467" s="141"/>
      <c r="HP467" s="141"/>
      <c r="HQ467" s="141"/>
      <c r="HR467" s="141"/>
      <c r="HS467" s="141"/>
      <c r="HT467" s="141"/>
      <c r="HU467" s="141"/>
      <c r="HV467" s="141"/>
      <c r="HW467" s="141"/>
      <c r="HX467" s="141"/>
      <c r="HY467" s="141"/>
      <c r="HZ467" s="141"/>
      <c r="IA467" s="141"/>
      <c r="IB467" s="141"/>
      <c r="IC467" s="141"/>
      <c r="ID467" s="141"/>
      <c r="IE467" s="141"/>
      <c r="IF467" s="141"/>
      <c r="IG467" s="141"/>
      <c r="IH467" s="141"/>
      <c r="II467" s="141"/>
      <c r="IJ467" s="141"/>
      <c r="IK467" s="141"/>
      <c r="IL467" s="141"/>
      <c r="IM467" s="141"/>
      <c r="IN467" s="141"/>
      <c r="IO467" s="141"/>
      <c r="IP467" s="141"/>
      <c r="IQ467" s="141"/>
      <c r="IR467" s="141"/>
      <c r="IS467" s="141"/>
      <c r="IT467" s="141"/>
      <c r="IU467" s="141"/>
      <c r="IV467" s="141"/>
      <c r="IW467" s="141"/>
    </row>
    <row r="468" customFormat="false" ht="12.75" hidden="false" customHeight="false" outlineLevel="0" collapsed="false">
      <c r="A468" s="141"/>
      <c r="B468" s="155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1"/>
      <c r="BY468" s="141"/>
      <c r="BZ468" s="141"/>
      <c r="CA468" s="141"/>
      <c r="CB468" s="141"/>
      <c r="CC468" s="141"/>
      <c r="CD468" s="141"/>
      <c r="CE468" s="141"/>
      <c r="CF468" s="141"/>
      <c r="CG468" s="141"/>
      <c r="CH468" s="141"/>
      <c r="CI468" s="141"/>
      <c r="CJ468" s="141"/>
      <c r="CK468" s="141"/>
      <c r="CL468" s="141"/>
      <c r="CM468" s="141"/>
      <c r="CN468" s="141"/>
      <c r="CO468" s="141"/>
      <c r="CP468" s="141"/>
      <c r="CQ468" s="141"/>
      <c r="CR468" s="141"/>
      <c r="CS468" s="141"/>
      <c r="CT468" s="141"/>
      <c r="CU468" s="141"/>
      <c r="CV468" s="141"/>
      <c r="CW468" s="141"/>
      <c r="CX468" s="141"/>
      <c r="CY468" s="141"/>
      <c r="CZ468" s="141"/>
      <c r="DA468" s="141"/>
      <c r="DB468" s="141"/>
      <c r="DC468" s="141"/>
      <c r="DD468" s="141"/>
      <c r="DE468" s="141"/>
      <c r="DF468" s="141"/>
      <c r="DG468" s="141"/>
      <c r="DH468" s="141"/>
      <c r="DI468" s="141"/>
      <c r="DJ468" s="141"/>
      <c r="DK468" s="141"/>
      <c r="DL468" s="141"/>
      <c r="DM468" s="141"/>
      <c r="DN468" s="141"/>
      <c r="DO468" s="141"/>
      <c r="DP468" s="141"/>
      <c r="DQ468" s="141"/>
      <c r="DR468" s="141"/>
      <c r="DS468" s="141"/>
      <c r="DT468" s="141"/>
      <c r="DU468" s="141"/>
      <c r="DV468" s="141"/>
      <c r="DW468" s="141"/>
      <c r="DX468" s="141"/>
      <c r="DY468" s="141"/>
      <c r="DZ468" s="141"/>
      <c r="EA468" s="141"/>
      <c r="EB468" s="141"/>
      <c r="EC468" s="141"/>
      <c r="ED468" s="141"/>
      <c r="EE468" s="141"/>
      <c r="EF468" s="141"/>
      <c r="EG468" s="141"/>
      <c r="EH468" s="141"/>
      <c r="EI468" s="141"/>
      <c r="EJ468" s="141"/>
      <c r="EK468" s="141"/>
      <c r="EL468" s="141"/>
      <c r="EM468" s="141"/>
      <c r="EN468" s="141"/>
      <c r="EO468" s="141"/>
      <c r="EP468" s="141"/>
      <c r="EQ468" s="141"/>
      <c r="ER468" s="141"/>
      <c r="ES468" s="141"/>
      <c r="ET468" s="141"/>
      <c r="EU468" s="141"/>
      <c r="EV468" s="141"/>
      <c r="EW468" s="141"/>
      <c r="EX468" s="141"/>
      <c r="EY468" s="141"/>
      <c r="EZ468" s="141"/>
      <c r="FA468" s="141"/>
      <c r="FB468" s="141"/>
      <c r="FC468" s="141"/>
      <c r="FD468" s="141"/>
      <c r="FE468" s="141"/>
      <c r="FF468" s="141"/>
      <c r="FG468" s="141"/>
      <c r="FH468" s="141"/>
      <c r="FI468" s="141"/>
      <c r="FJ468" s="141"/>
      <c r="FK468" s="141"/>
      <c r="FL468" s="141"/>
      <c r="FM468" s="141"/>
      <c r="FN468" s="141"/>
      <c r="FO468" s="141"/>
      <c r="FP468" s="141"/>
      <c r="FQ468" s="141"/>
      <c r="FR468" s="141"/>
      <c r="FS468" s="141"/>
      <c r="FT468" s="141"/>
      <c r="FU468" s="141"/>
      <c r="FV468" s="141"/>
      <c r="FW468" s="141"/>
      <c r="FX468" s="141"/>
      <c r="FY468" s="141"/>
      <c r="FZ468" s="141"/>
      <c r="GA468" s="141"/>
      <c r="GB468" s="141"/>
      <c r="GC468" s="141"/>
      <c r="GD468" s="141"/>
      <c r="GE468" s="141"/>
      <c r="GF468" s="141"/>
      <c r="GG468" s="141"/>
      <c r="GH468" s="141"/>
      <c r="GI468" s="141"/>
      <c r="GJ468" s="141"/>
      <c r="GK468" s="141"/>
      <c r="GL468" s="141"/>
      <c r="GM468" s="141"/>
      <c r="GN468" s="141"/>
      <c r="GO468" s="141"/>
      <c r="GP468" s="141"/>
      <c r="GQ468" s="141"/>
      <c r="GR468" s="141"/>
      <c r="GS468" s="141"/>
      <c r="GT468" s="141"/>
      <c r="GU468" s="141"/>
      <c r="GV468" s="141"/>
      <c r="GW468" s="141"/>
      <c r="GX468" s="141"/>
      <c r="GY468" s="141"/>
      <c r="GZ468" s="141"/>
      <c r="HA468" s="141"/>
      <c r="HB468" s="141"/>
      <c r="HC468" s="141"/>
      <c r="HD468" s="141"/>
      <c r="HE468" s="141"/>
      <c r="HF468" s="141"/>
      <c r="HG468" s="141"/>
      <c r="HH468" s="141"/>
      <c r="HI468" s="141"/>
      <c r="HJ468" s="141"/>
      <c r="HK468" s="141"/>
      <c r="HL468" s="141"/>
      <c r="HM468" s="141"/>
      <c r="HN468" s="141"/>
      <c r="HO468" s="141"/>
      <c r="HP468" s="141"/>
      <c r="HQ468" s="141"/>
      <c r="HR468" s="141"/>
      <c r="HS468" s="141"/>
      <c r="HT468" s="141"/>
      <c r="HU468" s="141"/>
      <c r="HV468" s="141"/>
      <c r="HW468" s="141"/>
      <c r="HX468" s="141"/>
      <c r="HY468" s="141"/>
      <c r="HZ468" s="141"/>
      <c r="IA468" s="141"/>
      <c r="IB468" s="141"/>
      <c r="IC468" s="141"/>
      <c r="ID468" s="141"/>
      <c r="IE468" s="141"/>
      <c r="IF468" s="141"/>
      <c r="IG468" s="141"/>
      <c r="IH468" s="141"/>
      <c r="II468" s="141"/>
      <c r="IJ468" s="141"/>
      <c r="IK468" s="141"/>
      <c r="IL468" s="141"/>
      <c r="IM468" s="141"/>
      <c r="IN468" s="141"/>
      <c r="IO468" s="141"/>
      <c r="IP468" s="141"/>
      <c r="IQ468" s="141"/>
      <c r="IR468" s="141"/>
      <c r="IS468" s="141"/>
      <c r="IT468" s="141"/>
      <c r="IU468" s="141"/>
      <c r="IV468" s="141"/>
      <c r="IW468" s="141"/>
    </row>
    <row r="469" customFormat="false" ht="12.75" hidden="false" customHeight="false" outlineLevel="0" collapsed="false">
      <c r="A469" s="141"/>
      <c r="B469" s="155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  <c r="IU469" s="141"/>
      <c r="IV469" s="141"/>
      <c r="IW469" s="141"/>
    </row>
    <row r="470" customFormat="false" ht="12.75" hidden="false" customHeight="false" outlineLevel="0" collapsed="false">
      <c r="A470" s="141"/>
      <c r="B470" s="155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1"/>
      <c r="BY470" s="141"/>
      <c r="BZ470" s="141"/>
      <c r="CA470" s="141"/>
      <c r="CB470" s="141"/>
      <c r="CC470" s="141"/>
      <c r="CD470" s="141"/>
      <c r="CE470" s="141"/>
      <c r="CF470" s="141"/>
      <c r="CG470" s="141"/>
      <c r="CH470" s="141"/>
      <c r="CI470" s="141"/>
      <c r="CJ470" s="141"/>
      <c r="CK470" s="141"/>
      <c r="CL470" s="141"/>
      <c r="CM470" s="141"/>
      <c r="CN470" s="141"/>
      <c r="CO470" s="141"/>
      <c r="CP470" s="141"/>
      <c r="CQ470" s="141"/>
      <c r="CR470" s="141"/>
      <c r="CS470" s="141"/>
      <c r="CT470" s="141"/>
      <c r="CU470" s="141"/>
      <c r="CV470" s="141"/>
      <c r="CW470" s="141"/>
      <c r="CX470" s="141"/>
      <c r="CY470" s="141"/>
      <c r="CZ470" s="141"/>
      <c r="DA470" s="141"/>
      <c r="DB470" s="141"/>
      <c r="DC470" s="141"/>
      <c r="DD470" s="141"/>
      <c r="DE470" s="141"/>
      <c r="DF470" s="141"/>
      <c r="DG470" s="141"/>
      <c r="DH470" s="141"/>
      <c r="DI470" s="141"/>
      <c r="DJ470" s="141"/>
      <c r="DK470" s="141"/>
      <c r="DL470" s="141"/>
      <c r="DM470" s="141"/>
      <c r="DN470" s="141"/>
      <c r="DO470" s="141"/>
      <c r="DP470" s="141"/>
      <c r="DQ470" s="141"/>
      <c r="DR470" s="141"/>
      <c r="DS470" s="141"/>
      <c r="DT470" s="141"/>
      <c r="DU470" s="141"/>
      <c r="DV470" s="141"/>
      <c r="DW470" s="141"/>
      <c r="DX470" s="141"/>
      <c r="DY470" s="141"/>
      <c r="DZ470" s="141"/>
      <c r="EA470" s="141"/>
      <c r="EB470" s="141"/>
      <c r="EC470" s="141"/>
      <c r="ED470" s="141"/>
      <c r="EE470" s="141"/>
      <c r="EF470" s="141"/>
      <c r="EG470" s="141"/>
      <c r="EH470" s="141"/>
      <c r="EI470" s="141"/>
      <c r="EJ470" s="141"/>
      <c r="EK470" s="141"/>
      <c r="EL470" s="141"/>
      <c r="EM470" s="141"/>
      <c r="EN470" s="141"/>
      <c r="EO470" s="141"/>
      <c r="EP470" s="141"/>
      <c r="EQ470" s="141"/>
      <c r="ER470" s="141"/>
      <c r="ES470" s="141"/>
      <c r="ET470" s="141"/>
      <c r="EU470" s="141"/>
      <c r="EV470" s="141"/>
      <c r="EW470" s="141"/>
      <c r="EX470" s="141"/>
      <c r="EY470" s="141"/>
      <c r="EZ470" s="141"/>
      <c r="FA470" s="141"/>
      <c r="FB470" s="141"/>
      <c r="FC470" s="141"/>
      <c r="FD470" s="141"/>
      <c r="FE470" s="141"/>
      <c r="FF470" s="141"/>
      <c r="FG470" s="141"/>
      <c r="FH470" s="141"/>
      <c r="FI470" s="141"/>
      <c r="FJ470" s="141"/>
      <c r="FK470" s="141"/>
      <c r="FL470" s="141"/>
      <c r="FM470" s="141"/>
      <c r="FN470" s="141"/>
      <c r="FO470" s="141"/>
      <c r="FP470" s="141"/>
      <c r="FQ470" s="141"/>
      <c r="FR470" s="141"/>
      <c r="FS470" s="141"/>
      <c r="FT470" s="141"/>
      <c r="FU470" s="141"/>
      <c r="FV470" s="141"/>
      <c r="FW470" s="141"/>
      <c r="FX470" s="141"/>
      <c r="FY470" s="141"/>
      <c r="FZ470" s="141"/>
      <c r="GA470" s="141"/>
      <c r="GB470" s="141"/>
      <c r="GC470" s="141"/>
      <c r="GD470" s="141"/>
      <c r="GE470" s="141"/>
      <c r="GF470" s="141"/>
      <c r="GG470" s="141"/>
      <c r="GH470" s="141"/>
      <c r="GI470" s="141"/>
      <c r="GJ470" s="141"/>
      <c r="GK470" s="141"/>
      <c r="GL470" s="141"/>
      <c r="GM470" s="141"/>
      <c r="GN470" s="141"/>
      <c r="GO470" s="141"/>
      <c r="GP470" s="141"/>
      <c r="GQ470" s="141"/>
      <c r="GR470" s="141"/>
      <c r="GS470" s="141"/>
      <c r="GT470" s="141"/>
      <c r="GU470" s="141"/>
      <c r="GV470" s="141"/>
      <c r="GW470" s="141"/>
      <c r="GX470" s="141"/>
      <c r="GY470" s="141"/>
      <c r="GZ470" s="141"/>
      <c r="HA470" s="141"/>
      <c r="HB470" s="141"/>
      <c r="HC470" s="141"/>
      <c r="HD470" s="141"/>
      <c r="HE470" s="141"/>
      <c r="HF470" s="141"/>
      <c r="HG470" s="141"/>
      <c r="HH470" s="141"/>
      <c r="HI470" s="141"/>
      <c r="HJ470" s="141"/>
      <c r="HK470" s="141"/>
      <c r="HL470" s="141"/>
      <c r="HM470" s="141"/>
      <c r="HN470" s="141"/>
      <c r="HO470" s="141"/>
      <c r="HP470" s="141"/>
      <c r="HQ470" s="141"/>
      <c r="HR470" s="141"/>
      <c r="HS470" s="141"/>
      <c r="HT470" s="141"/>
      <c r="HU470" s="141"/>
      <c r="HV470" s="141"/>
      <c r="HW470" s="141"/>
      <c r="HX470" s="141"/>
      <c r="HY470" s="141"/>
      <c r="HZ470" s="141"/>
      <c r="IA470" s="141"/>
      <c r="IB470" s="141"/>
      <c r="IC470" s="141"/>
      <c r="ID470" s="141"/>
      <c r="IE470" s="141"/>
      <c r="IF470" s="141"/>
      <c r="IG470" s="141"/>
      <c r="IH470" s="141"/>
      <c r="II470" s="141"/>
      <c r="IJ470" s="141"/>
      <c r="IK470" s="141"/>
      <c r="IL470" s="141"/>
      <c r="IM470" s="141"/>
      <c r="IN470" s="141"/>
      <c r="IO470" s="141"/>
      <c r="IP470" s="141"/>
      <c r="IQ470" s="141"/>
      <c r="IR470" s="141"/>
      <c r="IS470" s="141"/>
      <c r="IT470" s="141"/>
      <c r="IU470" s="141"/>
      <c r="IV470" s="141"/>
      <c r="IW470" s="141"/>
    </row>
    <row r="471" customFormat="false" ht="12.75" hidden="false" customHeight="false" outlineLevel="0" collapsed="false">
      <c r="A471" s="141"/>
      <c r="B471" s="155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1"/>
      <c r="BY471" s="141"/>
      <c r="BZ471" s="141"/>
      <c r="CA471" s="141"/>
      <c r="CB471" s="141"/>
      <c r="CC471" s="141"/>
      <c r="CD471" s="141"/>
      <c r="CE471" s="141"/>
      <c r="CF471" s="141"/>
      <c r="CG471" s="141"/>
      <c r="CH471" s="141"/>
      <c r="CI471" s="141"/>
      <c r="CJ471" s="141"/>
      <c r="CK471" s="141"/>
      <c r="CL471" s="141"/>
      <c r="CM471" s="141"/>
      <c r="CN471" s="141"/>
      <c r="CO471" s="141"/>
      <c r="CP471" s="141"/>
      <c r="CQ471" s="141"/>
      <c r="CR471" s="141"/>
      <c r="CS471" s="141"/>
      <c r="CT471" s="141"/>
      <c r="CU471" s="141"/>
      <c r="CV471" s="141"/>
      <c r="CW471" s="141"/>
      <c r="CX471" s="141"/>
      <c r="CY471" s="141"/>
      <c r="CZ471" s="141"/>
      <c r="DA471" s="141"/>
      <c r="DB471" s="141"/>
      <c r="DC471" s="141"/>
      <c r="DD471" s="141"/>
      <c r="DE471" s="141"/>
      <c r="DF471" s="141"/>
      <c r="DG471" s="141"/>
      <c r="DH471" s="141"/>
      <c r="DI471" s="141"/>
      <c r="DJ471" s="141"/>
      <c r="DK471" s="141"/>
      <c r="DL471" s="141"/>
      <c r="DM471" s="141"/>
      <c r="DN471" s="141"/>
      <c r="DO471" s="141"/>
      <c r="DP471" s="141"/>
      <c r="DQ471" s="141"/>
      <c r="DR471" s="141"/>
      <c r="DS471" s="141"/>
      <c r="DT471" s="141"/>
      <c r="DU471" s="141"/>
      <c r="DV471" s="141"/>
      <c r="DW471" s="141"/>
      <c r="DX471" s="141"/>
      <c r="DY471" s="141"/>
      <c r="DZ471" s="141"/>
      <c r="EA471" s="141"/>
      <c r="EB471" s="141"/>
      <c r="EC471" s="141"/>
      <c r="ED471" s="141"/>
      <c r="EE471" s="141"/>
      <c r="EF471" s="141"/>
      <c r="EG471" s="141"/>
      <c r="EH471" s="141"/>
      <c r="EI471" s="141"/>
      <c r="EJ471" s="141"/>
      <c r="EK471" s="141"/>
      <c r="EL471" s="141"/>
      <c r="EM471" s="141"/>
      <c r="EN471" s="141"/>
      <c r="EO471" s="141"/>
      <c r="EP471" s="141"/>
      <c r="EQ471" s="141"/>
      <c r="ER471" s="141"/>
      <c r="ES471" s="141"/>
      <c r="ET471" s="141"/>
      <c r="EU471" s="141"/>
      <c r="EV471" s="141"/>
      <c r="EW471" s="141"/>
      <c r="EX471" s="141"/>
      <c r="EY471" s="141"/>
      <c r="EZ471" s="141"/>
      <c r="FA471" s="141"/>
      <c r="FB471" s="141"/>
      <c r="FC471" s="141"/>
      <c r="FD471" s="141"/>
      <c r="FE471" s="141"/>
      <c r="FF471" s="141"/>
      <c r="FG471" s="141"/>
      <c r="FH471" s="141"/>
      <c r="FI471" s="141"/>
      <c r="FJ471" s="141"/>
      <c r="FK471" s="141"/>
      <c r="FL471" s="141"/>
      <c r="FM471" s="141"/>
      <c r="FN471" s="141"/>
      <c r="FO471" s="141"/>
      <c r="FP471" s="141"/>
      <c r="FQ471" s="141"/>
      <c r="FR471" s="141"/>
      <c r="FS471" s="141"/>
      <c r="FT471" s="141"/>
      <c r="FU471" s="141"/>
      <c r="FV471" s="141"/>
      <c r="FW471" s="141"/>
      <c r="FX471" s="141"/>
      <c r="FY471" s="141"/>
      <c r="FZ471" s="141"/>
      <c r="GA471" s="141"/>
      <c r="GB471" s="141"/>
      <c r="GC471" s="141"/>
      <c r="GD471" s="141"/>
      <c r="GE471" s="141"/>
      <c r="GF471" s="141"/>
      <c r="GG471" s="141"/>
      <c r="GH471" s="141"/>
      <c r="GI471" s="141"/>
      <c r="GJ471" s="141"/>
      <c r="GK471" s="141"/>
      <c r="GL471" s="141"/>
      <c r="GM471" s="141"/>
      <c r="GN471" s="141"/>
      <c r="GO471" s="141"/>
      <c r="GP471" s="141"/>
      <c r="GQ471" s="141"/>
      <c r="GR471" s="141"/>
      <c r="GS471" s="141"/>
      <c r="GT471" s="141"/>
      <c r="GU471" s="141"/>
      <c r="GV471" s="141"/>
      <c r="GW471" s="141"/>
      <c r="GX471" s="141"/>
      <c r="GY471" s="141"/>
      <c r="GZ471" s="141"/>
      <c r="HA471" s="141"/>
      <c r="HB471" s="141"/>
      <c r="HC471" s="141"/>
      <c r="HD471" s="141"/>
      <c r="HE471" s="141"/>
      <c r="HF471" s="141"/>
      <c r="HG471" s="141"/>
      <c r="HH471" s="141"/>
      <c r="HI471" s="141"/>
      <c r="HJ471" s="141"/>
      <c r="HK471" s="141"/>
      <c r="HL471" s="141"/>
      <c r="HM471" s="141"/>
      <c r="HN471" s="141"/>
      <c r="HO471" s="141"/>
      <c r="HP471" s="141"/>
      <c r="HQ471" s="141"/>
      <c r="HR471" s="141"/>
      <c r="HS471" s="141"/>
      <c r="HT471" s="141"/>
      <c r="HU471" s="141"/>
      <c r="HV471" s="141"/>
      <c r="HW471" s="141"/>
      <c r="HX471" s="141"/>
      <c r="HY471" s="141"/>
      <c r="HZ471" s="141"/>
      <c r="IA471" s="141"/>
      <c r="IB471" s="141"/>
      <c r="IC471" s="141"/>
      <c r="ID471" s="141"/>
      <c r="IE471" s="141"/>
      <c r="IF471" s="141"/>
      <c r="IG471" s="141"/>
      <c r="IH471" s="141"/>
      <c r="II471" s="141"/>
      <c r="IJ471" s="141"/>
      <c r="IK471" s="141"/>
      <c r="IL471" s="141"/>
      <c r="IM471" s="141"/>
      <c r="IN471" s="141"/>
      <c r="IO471" s="141"/>
      <c r="IP471" s="141"/>
      <c r="IQ471" s="141"/>
      <c r="IR471" s="141"/>
      <c r="IS471" s="141"/>
      <c r="IT471" s="141"/>
      <c r="IU471" s="141"/>
      <c r="IV471" s="141"/>
      <c r="IW471" s="141"/>
    </row>
    <row r="472" customFormat="false" ht="12.75" hidden="false" customHeight="false" outlineLevel="0" collapsed="false">
      <c r="A472" s="141"/>
      <c r="B472" s="155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1"/>
      <c r="BY472" s="141"/>
      <c r="BZ472" s="141"/>
      <c r="CA472" s="141"/>
      <c r="CB472" s="141"/>
      <c r="CC472" s="141"/>
      <c r="CD472" s="141"/>
      <c r="CE472" s="141"/>
      <c r="CF472" s="141"/>
      <c r="CG472" s="141"/>
      <c r="CH472" s="141"/>
      <c r="CI472" s="141"/>
      <c r="CJ472" s="141"/>
      <c r="CK472" s="141"/>
      <c r="CL472" s="141"/>
      <c r="CM472" s="141"/>
      <c r="CN472" s="141"/>
      <c r="CO472" s="141"/>
      <c r="CP472" s="141"/>
      <c r="CQ472" s="141"/>
      <c r="CR472" s="141"/>
      <c r="CS472" s="141"/>
      <c r="CT472" s="141"/>
      <c r="CU472" s="141"/>
      <c r="CV472" s="141"/>
      <c r="CW472" s="141"/>
      <c r="CX472" s="141"/>
      <c r="CY472" s="141"/>
      <c r="CZ472" s="141"/>
      <c r="DA472" s="141"/>
      <c r="DB472" s="141"/>
      <c r="DC472" s="141"/>
      <c r="DD472" s="141"/>
      <c r="DE472" s="141"/>
      <c r="DF472" s="141"/>
      <c r="DG472" s="141"/>
      <c r="DH472" s="141"/>
      <c r="DI472" s="141"/>
      <c r="DJ472" s="141"/>
      <c r="DK472" s="141"/>
      <c r="DL472" s="141"/>
      <c r="DM472" s="141"/>
      <c r="DN472" s="141"/>
      <c r="DO472" s="141"/>
      <c r="DP472" s="141"/>
      <c r="DQ472" s="141"/>
      <c r="DR472" s="141"/>
      <c r="DS472" s="141"/>
      <c r="DT472" s="141"/>
      <c r="DU472" s="141"/>
      <c r="DV472" s="141"/>
      <c r="DW472" s="141"/>
      <c r="DX472" s="141"/>
      <c r="DY472" s="141"/>
      <c r="DZ472" s="141"/>
      <c r="EA472" s="141"/>
      <c r="EB472" s="141"/>
      <c r="EC472" s="141"/>
      <c r="ED472" s="141"/>
      <c r="EE472" s="141"/>
      <c r="EF472" s="141"/>
      <c r="EG472" s="141"/>
      <c r="EH472" s="141"/>
      <c r="EI472" s="141"/>
      <c r="EJ472" s="141"/>
      <c r="EK472" s="141"/>
      <c r="EL472" s="141"/>
      <c r="EM472" s="141"/>
      <c r="EN472" s="141"/>
      <c r="EO472" s="141"/>
      <c r="EP472" s="141"/>
      <c r="EQ472" s="141"/>
      <c r="ER472" s="141"/>
      <c r="ES472" s="141"/>
      <c r="ET472" s="141"/>
      <c r="EU472" s="141"/>
      <c r="EV472" s="141"/>
      <c r="EW472" s="141"/>
      <c r="EX472" s="141"/>
      <c r="EY472" s="141"/>
      <c r="EZ472" s="141"/>
      <c r="FA472" s="141"/>
      <c r="FB472" s="141"/>
      <c r="FC472" s="141"/>
      <c r="FD472" s="141"/>
      <c r="FE472" s="141"/>
      <c r="FF472" s="141"/>
      <c r="FG472" s="141"/>
      <c r="FH472" s="141"/>
      <c r="FI472" s="141"/>
      <c r="FJ472" s="141"/>
      <c r="FK472" s="141"/>
      <c r="FL472" s="141"/>
      <c r="FM472" s="141"/>
      <c r="FN472" s="141"/>
      <c r="FO472" s="141"/>
      <c r="FP472" s="141"/>
      <c r="FQ472" s="141"/>
      <c r="FR472" s="141"/>
      <c r="FS472" s="141"/>
      <c r="FT472" s="141"/>
      <c r="FU472" s="141"/>
      <c r="FV472" s="141"/>
      <c r="FW472" s="141"/>
      <c r="FX472" s="141"/>
      <c r="FY472" s="141"/>
      <c r="FZ472" s="141"/>
      <c r="GA472" s="141"/>
      <c r="GB472" s="141"/>
      <c r="GC472" s="141"/>
      <c r="GD472" s="141"/>
      <c r="GE472" s="141"/>
      <c r="GF472" s="141"/>
      <c r="GG472" s="141"/>
      <c r="GH472" s="141"/>
      <c r="GI472" s="141"/>
      <c r="GJ472" s="141"/>
      <c r="GK472" s="141"/>
      <c r="GL472" s="141"/>
      <c r="GM472" s="141"/>
      <c r="GN472" s="141"/>
      <c r="GO472" s="141"/>
      <c r="GP472" s="141"/>
      <c r="GQ472" s="141"/>
      <c r="GR472" s="141"/>
      <c r="GS472" s="141"/>
      <c r="GT472" s="141"/>
      <c r="GU472" s="141"/>
      <c r="GV472" s="141"/>
      <c r="GW472" s="141"/>
      <c r="GX472" s="141"/>
      <c r="GY472" s="141"/>
      <c r="GZ472" s="141"/>
      <c r="HA472" s="141"/>
      <c r="HB472" s="141"/>
      <c r="HC472" s="141"/>
      <c r="HD472" s="141"/>
      <c r="HE472" s="141"/>
      <c r="HF472" s="141"/>
      <c r="HG472" s="141"/>
      <c r="HH472" s="141"/>
      <c r="HI472" s="141"/>
      <c r="HJ472" s="141"/>
      <c r="HK472" s="141"/>
      <c r="HL472" s="141"/>
      <c r="HM472" s="141"/>
      <c r="HN472" s="141"/>
      <c r="HO472" s="141"/>
      <c r="HP472" s="141"/>
      <c r="HQ472" s="141"/>
      <c r="HR472" s="141"/>
      <c r="HS472" s="141"/>
      <c r="HT472" s="141"/>
      <c r="HU472" s="141"/>
      <c r="HV472" s="141"/>
      <c r="HW472" s="141"/>
      <c r="HX472" s="141"/>
      <c r="HY472" s="141"/>
      <c r="HZ472" s="141"/>
      <c r="IA472" s="141"/>
      <c r="IB472" s="141"/>
      <c r="IC472" s="141"/>
      <c r="ID472" s="141"/>
      <c r="IE472" s="141"/>
      <c r="IF472" s="141"/>
      <c r="IG472" s="141"/>
      <c r="IH472" s="141"/>
      <c r="II472" s="141"/>
      <c r="IJ472" s="141"/>
      <c r="IK472" s="141"/>
      <c r="IL472" s="141"/>
      <c r="IM472" s="141"/>
      <c r="IN472" s="141"/>
      <c r="IO472" s="141"/>
      <c r="IP472" s="141"/>
      <c r="IQ472" s="141"/>
      <c r="IR472" s="141"/>
      <c r="IS472" s="141"/>
      <c r="IT472" s="141"/>
      <c r="IU472" s="141"/>
      <c r="IV472" s="141"/>
      <c r="IW472" s="141"/>
    </row>
    <row r="473" customFormat="false" ht="12.75" hidden="false" customHeight="false" outlineLevel="0" collapsed="false">
      <c r="A473" s="141"/>
      <c r="B473" s="155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  <c r="IU473" s="141"/>
      <c r="IV473" s="141"/>
      <c r="IW473" s="141"/>
    </row>
    <row r="474" customFormat="false" ht="12.75" hidden="false" customHeight="false" outlineLevel="0" collapsed="false">
      <c r="A474" s="141"/>
      <c r="B474" s="155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1"/>
      <c r="BY474" s="141"/>
      <c r="BZ474" s="141"/>
      <c r="CA474" s="141"/>
      <c r="CB474" s="141"/>
      <c r="CC474" s="141"/>
      <c r="CD474" s="141"/>
      <c r="CE474" s="141"/>
      <c r="CF474" s="141"/>
      <c r="CG474" s="141"/>
      <c r="CH474" s="141"/>
      <c r="CI474" s="141"/>
      <c r="CJ474" s="141"/>
      <c r="CK474" s="141"/>
      <c r="CL474" s="141"/>
      <c r="CM474" s="141"/>
      <c r="CN474" s="141"/>
      <c r="CO474" s="141"/>
      <c r="CP474" s="141"/>
      <c r="CQ474" s="141"/>
      <c r="CR474" s="141"/>
      <c r="CS474" s="141"/>
      <c r="CT474" s="141"/>
      <c r="CU474" s="141"/>
      <c r="CV474" s="141"/>
      <c r="CW474" s="141"/>
      <c r="CX474" s="141"/>
      <c r="CY474" s="141"/>
      <c r="CZ474" s="141"/>
      <c r="DA474" s="141"/>
      <c r="DB474" s="141"/>
      <c r="DC474" s="141"/>
      <c r="DD474" s="141"/>
      <c r="DE474" s="141"/>
      <c r="DF474" s="141"/>
      <c r="DG474" s="141"/>
      <c r="DH474" s="141"/>
      <c r="DI474" s="141"/>
      <c r="DJ474" s="141"/>
      <c r="DK474" s="141"/>
      <c r="DL474" s="141"/>
      <c r="DM474" s="141"/>
      <c r="DN474" s="141"/>
      <c r="DO474" s="141"/>
      <c r="DP474" s="141"/>
      <c r="DQ474" s="141"/>
      <c r="DR474" s="141"/>
      <c r="DS474" s="141"/>
      <c r="DT474" s="141"/>
      <c r="DU474" s="141"/>
      <c r="DV474" s="141"/>
      <c r="DW474" s="141"/>
      <c r="DX474" s="141"/>
      <c r="DY474" s="141"/>
      <c r="DZ474" s="141"/>
      <c r="EA474" s="141"/>
      <c r="EB474" s="141"/>
      <c r="EC474" s="141"/>
      <c r="ED474" s="141"/>
      <c r="EE474" s="141"/>
      <c r="EF474" s="141"/>
      <c r="EG474" s="141"/>
      <c r="EH474" s="141"/>
      <c r="EI474" s="141"/>
      <c r="EJ474" s="141"/>
      <c r="EK474" s="141"/>
      <c r="EL474" s="141"/>
      <c r="EM474" s="141"/>
      <c r="EN474" s="141"/>
      <c r="EO474" s="141"/>
      <c r="EP474" s="141"/>
      <c r="EQ474" s="141"/>
      <c r="ER474" s="141"/>
      <c r="ES474" s="141"/>
      <c r="ET474" s="141"/>
      <c r="EU474" s="141"/>
      <c r="EV474" s="141"/>
      <c r="EW474" s="141"/>
      <c r="EX474" s="141"/>
      <c r="EY474" s="141"/>
      <c r="EZ474" s="141"/>
      <c r="FA474" s="141"/>
      <c r="FB474" s="141"/>
      <c r="FC474" s="141"/>
      <c r="FD474" s="141"/>
      <c r="FE474" s="141"/>
      <c r="FF474" s="141"/>
      <c r="FG474" s="141"/>
      <c r="FH474" s="141"/>
      <c r="FI474" s="141"/>
      <c r="FJ474" s="141"/>
      <c r="FK474" s="141"/>
      <c r="FL474" s="141"/>
      <c r="FM474" s="141"/>
      <c r="FN474" s="141"/>
      <c r="FO474" s="141"/>
      <c r="FP474" s="141"/>
      <c r="FQ474" s="141"/>
      <c r="FR474" s="141"/>
      <c r="FS474" s="141"/>
      <c r="FT474" s="141"/>
      <c r="FU474" s="141"/>
      <c r="FV474" s="141"/>
      <c r="FW474" s="141"/>
      <c r="FX474" s="141"/>
      <c r="FY474" s="141"/>
      <c r="FZ474" s="141"/>
      <c r="GA474" s="141"/>
      <c r="GB474" s="141"/>
      <c r="GC474" s="141"/>
      <c r="GD474" s="141"/>
      <c r="GE474" s="141"/>
      <c r="GF474" s="141"/>
      <c r="GG474" s="141"/>
      <c r="GH474" s="141"/>
      <c r="GI474" s="141"/>
      <c r="GJ474" s="141"/>
      <c r="GK474" s="141"/>
      <c r="GL474" s="141"/>
      <c r="GM474" s="141"/>
      <c r="GN474" s="141"/>
      <c r="GO474" s="141"/>
      <c r="GP474" s="141"/>
      <c r="GQ474" s="141"/>
      <c r="GR474" s="141"/>
      <c r="GS474" s="141"/>
      <c r="GT474" s="141"/>
      <c r="GU474" s="141"/>
      <c r="GV474" s="141"/>
      <c r="GW474" s="141"/>
      <c r="GX474" s="141"/>
      <c r="GY474" s="141"/>
      <c r="GZ474" s="141"/>
      <c r="HA474" s="141"/>
      <c r="HB474" s="141"/>
      <c r="HC474" s="141"/>
      <c r="HD474" s="141"/>
      <c r="HE474" s="141"/>
      <c r="HF474" s="141"/>
      <c r="HG474" s="141"/>
      <c r="HH474" s="141"/>
      <c r="HI474" s="141"/>
      <c r="HJ474" s="141"/>
      <c r="HK474" s="141"/>
      <c r="HL474" s="141"/>
      <c r="HM474" s="141"/>
      <c r="HN474" s="141"/>
      <c r="HO474" s="141"/>
      <c r="HP474" s="141"/>
      <c r="HQ474" s="141"/>
      <c r="HR474" s="141"/>
      <c r="HS474" s="141"/>
      <c r="HT474" s="141"/>
      <c r="HU474" s="141"/>
      <c r="HV474" s="141"/>
      <c r="HW474" s="141"/>
      <c r="HX474" s="141"/>
      <c r="HY474" s="141"/>
      <c r="HZ474" s="141"/>
      <c r="IA474" s="141"/>
      <c r="IB474" s="141"/>
      <c r="IC474" s="141"/>
      <c r="ID474" s="141"/>
      <c r="IE474" s="141"/>
      <c r="IF474" s="141"/>
      <c r="IG474" s="141"/>
      <c r="IH474" s="141"/>
      <c r="II474" s="141"/>
      <c r="IJ474" s="141"/>
      <c r="IK474" s="141"/>
      <c r="IL474" s="141"/>
      <c r="IM474" s="141"/>
      <c r="IN474" s="141"/>
      <c r="IO474" s="141"/>
      <c r="IP474" s="141"/>
      <c r="IQ474" s="141"/>
      <c r="IR474" s="141"/>
      <c r="IS474" s="141"/>
      <c r="IT474" s="141"/>
      <c r="IU474" s="141"/>
      <c r="IV474" s="141"/>
      <c r="IW474" s="141"/>
    </row>
    <row r="475" customFormat="false" ht="12.75" hidden="false" customHeight="false" outlineLevel="0" collapsed="false">
      <c r="A475" s="141"/>
      <c r="B475" s="155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1"/>
      <c r="BY475" s="141"/>
      <c r="BZ475" s="141"/>
      <c r="CA475" s="141"/>
      <c r="CB475" s="141"/>
      <c r="CC475" s="141"/>
      <c r="CD475" s="141"/>
      <c r="CE475" s="141"/>
      <c r="CF475" s="141"/>
      <c r="CG475" s="141"/>
      <c r="CH475" s="141"/>
      <c r="CI475" s="141"/>
      <c r="CJ475" s="141"/>
      <c r="CK475" s="141"/>
      <c r="CL475" s="141"/>
      <c r="CM475" s="141"/>
      <c r="CN475" s="141"/>
      <c r="CO475" s="141"/>
      <c r="CP475" s="141"/>
      <c r="CQ475" s="141"/>
      <c r="CR475" s="141"/>
      <c r="CS475" s="141"/>
      <c r="CT475" s="141"/>
      <c r="CU475" s="141"/>
      <c r="CV475" s="141"/>
      <c r="CW475" s="141"/>
      <c r="CX475" s="141"/>
      <c r="CY475" s="141"/>
      <c r="CZ475" s="141"/>
      <c r="DA475" s="141"/>
      <c r="DB475" s="141"/>
      <c r="DC475" s="141"/>
      <c r="DD475" s="141"/>
      <c r="DE475" s="141"/>
      <c r="DF475" s="141"/>
      <c r="DG475" s="141"/>
      <c r="DH475" s="141"/>
      <c r="DI475" s="141"/>
      <c r="DJ475" s="141"/>
      <c r="DK475" s="141"/>
      <c r="DL475" s="141"/>
      <c r="DM475" s="141"/>
      <c r="DN475" s="141"/>
      <c r="DO475" s="141"/>
      <c r="DP475" s="141"/>
      <c r="DQ475" s="141"/>
      <c r="DR475" s="141"/>
      <c r="DS475" s="141"/>
      <c r="DT475" s="141"/>
      <c r="DU475" s="141"/>
      <c r="DV475" s="141"/>
      <c r="DW475" s="141"/>
      <c r="DX475" s="141"/>
      <c r="DY475" s="141"/>
      <c r="DZ475" s="141"/>
      <c r="EA475" s="141"/>
      <c r="EB475" s="141"/>
      <c r="EC475" s="141"/>
      <c r="ED475" s="141"/>
      <c r="EE475" s="141"/>
      <c r="EF475" s="141"/>
      <c r="EG475" s="141"/>
      <c r="EH475" s="141"/>
      <c r="EI475" s="141"/>
      <c r="EJ475" s="141"/>
      <c r="EK475" s="141"/>
      <c r="EL475" s="141"/>
      <c r="EM475" s="141"/>
      <c r="EN475" s="141"/>
      <c r="EO475" s="141"/>
      <c r="EP475" s="141"/>
      <c r="EQ475" s="141"/>
      <c r="ER475" s="141"/>
      <c r="ES475" s="141"/>
      <c r="ET475" s="141"/>
      <c r="EU475" s="141"/>
      <c r="EV475" s="141"/>
      <c r="EW475" s="141"/>
      <c r="EX475" s="141"/>
      <c r="EY475" s="141"/>
      <c r="EZ475" s="141"/>
      <c r="FA475" s="141"/>
      <c r="FB475" s="141"/>
      <c r="FC475" s="141"/>
      <c r="FD475" s="141"/>
      <c r="FE475" s="141"/>
      <c r="FF475" s="141"/>
      <c r="FG475" s="141"/>
      <c r="FH475" s="141"/>
      <c r="FI475" s="141"/>
      <c r="FJ475" s="141"/>
      <c r="FK475" s="141"/>
      <c r="FL475" s="141"/>
      <c r="FM475" s="141"/>
      <c r="FN475" s="141"/>
      <c r="FO475" s="141"/>
      <c r="FP475" s="141"/>
      <c r="FQ475" s="141"/>
      <c r="FR475" s="141"/>
      <c r="FS475" s="141"/>
      <c r="FT475" s="141"/>
      <c r="FU475" s="141"/>
      <c r="FV475" s="141"/>
      <c r="FW475" s="141"/>
      <c r="FX475" s="141"/>
      <c r="FY475" s="141"/>
      <c r="FZ475" s="141"/>
      <c r="GA475" s="141"/>
      <c r="GB475" s="141"/>
      <c r="GC475" s="141"/>
      <c r="GD475" s="141"/>
      <c r="GE475" s="141"/>
      <c r="GF475" s="141"/>
      <c r="GG475" s="141"/>
      <c r="GH475" s="141"/>
      <c r="GI475" s="141"/>
      <c r="GJ475" s="141"/>
      <c r="GK475" s="141"/>
      <c r="GL475" s="141"/>
      <c r="GM475" s="141"/>
      <c r="GN475" s="141"/>
      <c r="GO475" s="141"/>
      <c r="GP475" s="141"/>
      <c r="GQ475" s="141"/>
      <c r="GR475" s="141"/>
      <c r="GS475" s="141"/>
      <c r="GT475" s="141"/>
      <c r="GU475" s="141"/>
      <c r="GV475" s="141"/>
      <c r="GW475" s="141"/>
      <c r="GX475" s="141"/>
      <c r="GY475" s="141"/>
      <c r="GZ475" s="141"/>
      <c r="HA475" s="141"/>
      <c r="HB475" s="141"/>
      <c r="HC475" s="141"/>
      <c r="HD475" s="141"/>
      <c r="HE475" s="141"/>
      <c r="HF475" s="141"/>
      <c r="HG475" s="141"/>
      <c r="HH475" s="141"/>
      <c r="HI475" s="141"/>
      <c r="HJ475" s="141"/>
      <c r="HK475" s="141"/>
      <c r="HL475" s="141"/>
      <c r="HM475" s="141"/>
      <c r="HN475" s="141"/>
      <c r="HO475" s="141"/>
      <c r="HP475" s="141"/>
      <c r="HQ475" s="141"/>
      <c r="HR475" s="141"/>
      <c r="HS475" s="141"/>
      <c r="HT475" s="141"/>
      <c r="HU475" s="141"/>
      <c r="HV475" s="141"/>
      <c r="HW475" s="141"/>
      <c r="HX475" s="141"/>
      <c r="HY475" s="141"/>
      <c r="HZ475" s="141"/>
      <c r="IA475" s="141"/>
      <c r="IB475" s="141"/>
      <c r="IC475" s="141"/>
      <c r="ID475" s="141"/>
      <c r="IE475" s="141"/>
      <c r="IF475" s="141"/>
      <c r="IG475" s="141"/>
      <c r="IH475" s="141"/>
      <c r="II475" s="141"/>
      <c r="IJ475" s="141"/>
      <c r="IK475" s="141"/>
      <c r="IL475" s="141"/>
      <c r="IM475" s="141"/>
      <c r="IN475" s="141"/>
      <c r="IO475" s="141"/>
      <c r="IP475" s="141"/>
      <c r="IQ475" s="141"/>
      <c r="IR475" s="141"/>
      <c r="IS475" s="141"/>
      <c r="IT475" s="141"/>
      <c r="IU475" s="141"/>
      <c r="IV475" s="141"/>
      <c r="IW475" s="141"/>
    </row>
    <row r="476" customFormat="false" ht="12.75" hidden="false" customHeight="false" outlineLevel="0" collapsed="false">
      <c r="A476" s="141"/>
      <c r="B476" s="155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1"/>
      <c r="BY476" s="141"/>
      <c r="BZ476" s="141"/>
      <c r="CA476" s="141"/>
      <c r="CB476" s="141"/>
      <c r="CC476" s="141"/>
      <c r="CD476" s="141"/>
      <c r="CE476" s="141"/>
      <c r="CF476" s="141"/>
      <c r="CG476" s="141"/>
      <c r="CH476" s="141"/>
      <c r="CI476" s="141"/>
      <c r="CJ476" s="141"/>
      <c r="CK476" s="141"/>
      <c r="CL476" s="141"/>
      <c r="CM476" s="141"/>
      <c r="CN476" s="141"/>
      <c r="CO476" s="141"/>
      <c r="CP476" s="141"/>
      <c r="CQ476" s="141"/>
      <c r="CR476" s="141"/>
      <c r="CS476" s="141"/>
      <c r="CT476" s="141"/>
      <c r="CU476" s="141"/>
      <c r="CV476" s="141"/>
      <c r="CW476" s="141"/>
      <c r="CX476" s="141"/>
      <c r="CY476" s="141"/>
      <c r="CZ476" s="141"/>
      <c r="DA476" s="141"/>
      <c r="DB476" s="141"/>
      <c r="DC476" s="141"/>
      <c r="DD476" s="141"/>
      <c r="DE476" s="141"/>
      <c r="DF476" s="141"/>
      <c r="DG476" s="141"/>
      <c r="DH476" s="141"/>
      <c r="DI476" s="141"/>
      <c r="DJ476" s="141"/>
      <c r="DK476" s="141"/>
      <c r="DL476" s="141"/>
      <c r="DM476" s="141"/>
      <c r="DN476" s="141"/>
      <c r="DO476" s="141"/>
      <c r="DP476" s="141"/>
      <c r="DQ476" s="141"/>
      <c r="DR476" s="141"/>
      <c r="DS476" s="141"/>
      <c r="DT476" s="141"/>
      <c r="DU476" s="141"/>
      <c r="DV476" s="141"/>
      <c r="DW476" s="141"/>
      <c r="DX476" s="141"/>
      <c r="DY476" s="141"/>
      <c r="DZ476" s="141"/>
      <c r="EA476" s="141"/>
      <c r="EB476" s="141"/>
      <c r="EC476" s="141"/>
      <c r="ED476" s="141"/>
      <c r="EE476" s="141"/>
      <c r="EF476" s="141"/>
      <c r="EG476" s="141"/>
      <c r="EH476" s="141"/>
      <c r="EI476" s="141"/>
      <c r="EJ476" s="141"/>
      <c r="EK476" s="141"/>
      <c r="EL476" s="141"/>
      <c r="EM476" s="141"/>
      <c r="EN476" s="141"/>
      <c r="EO476" s="141"/>
      <c r="EP476" s="141"/>
      <c r="EQ476" s="141"/>
      <c r="ER476" s="141"/>
      <c r="ES476" s="141"/>
      <c r="ET476" s="141"/>
      <c r="EU476" s="141"/>
      <c r="EV476" s="141"/>
      <c r="EW476" s="141"/>
      <c r="EX476" s="141"/>
      <c r="EY476" s="141"/>
      <c r="EZ476" s="141"/>
      <c r="FA476" s="141"/>
      <c r="FB476" s="141"/>
      <c r="FC476" s="141"/>
      <c r="FD476" s="141"/>
      <c r="FE476" s="141"/>
      <c r="FF476" s="141"/>
      <c r="FG476" s="141"/>
      <c r="FH476" s="141"/>
      <c r="FI476" s="141"/>
      <c r="FJ476" s="141"/>
      <c r="FK476" s="141"/>
      <c r="FL476" s="141"/>
      <c r="FM476" s="141"/>
      <c r="FN476" s="141"/>
      <c r="FO476" s="141"/>
      <c r="FP476" s="141"/>
      <c r="FQ476" s="141"/>
      <c r="FR476" s="141"/>
      <c r="FS476" s="141"/>
      <c r="FT476" s="141"/>
      <c r="FU476" s="141"/>
      <c r="FV476" s="141"/>
      <c r="FW476" s="141"/>
      <c r="FX476" s="141"/>
      <c r="FY476" s="141"/>
      <c r="FZ476" s="141"/>
      <c r="GA476" s="141"/>
      <c r="GB476" s="141"/>
      <c r="GC476" s="141"/>
      <c r="GD476" s="141"/>
      <c r="GE476" s="141"/>
      <c r="GF476" s="141"/>
      <c r="GG476" s="141"/>
      <c r="GH476" s="141"/>
      <c r="GI476" s="141"/>
      <c r="GJ476" s="141"/>
      <c r="GK476" s="141"/>
      <c r="GL476" s="141"/>
      <c r="GM476" s="141"/>
      <c r="GN476" s="141"/>
      <c r="GO476" s="141"/>
      <c r="GP476" s="141"/>
      <c r="GQ476" s="141"/>
      <c r="GR476" s="141"/>
      <c r="GS476" s="141"/>
      <c r="GT476" s="141"/>
      <c r="GU476" s="141"/>
      <c r="GV476" s="141"/>
      <c r="GW476" s="141"/>
      <c r="GX476" s="141"/>
      <c r="GY476" s="141"/>
      <c r="GZ476" s="141"/>
      <c r="HA476" s="141"/>
      <c r="HB476" s="141"/>
      <c r="HC476" s="141"/>
      <c r="HD476" s="141"/>
      <c r="HE476" s="141"/>
      <c r="HF476" s="141"/>
      <c r="HG476" s="141"/>
      <c r="HH476" s="141"/>
      <c r="HI476" s="141"/>
      <c r="HJ476" s="141"/>
      <c r="HK476" s="141"/>
      <c r="HL476" s="141"/>
      <c r="HM476" s="141"/>
      <c r="HN476" s="141"/>
      <c r="HO476" s="141"/>
      <c r="HP476" s="141"/>
      <c r="HQ476" s="141"/>
      <c r="HR476" s="141"/>
      <c r="HS476" s="141"/>
      <c r="HT476" s="141"/>
      <c r="HU476" s="141"/>
      <c r="HV476" s="141"/>
      <c r="HW476" s="141"/>
      <c r="HX476" s="141"/>
      <c r="HY476" s="141"/>
      <c r="HZ476" s="141"/>
      <c r="IA476" s="141"/>
      <c r="IB476" s="141"/>
      <c r="IC476" s="141"/>
      <c r="ID476" s="141"/>
      <c r="IE476" s="141"/>
      <c r="IF476" s="141"/>
      <c r="IG476" s="141"/>
      <c r="IH476" s="141"/>
      <c r="II476" s="141"/>
      <c r="IJ476" s="141"/>
      <c r="IK476" s="141"/>
      <c r="IL476" s="141"/>
      <c r="IM476" s="141"/>
      <c r="IN476" s="141"/>
      <c r="IO476" s="141"/>
      <c r="IP476" s="141"/>
      <c r="IQ476" s="141"/>
      <c r="IR476" s="141"/>
      <c r="IS476" s="141"/>
      <c r="IT476" s="141"/>
      <c r="IU476" s="141"/>
      <c r="IV476" s="141"/>
      <c r="IW476" s="141"/>
    </row>
    <row r="477" customFormat="false" ht="12.75" hidden="false" customHeight="false" outlineLevel="0" collapsed="false">
      <c r="A477" s="141"/>
      <c r="B477" s="155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1"/>
      <c r="BY477" s="141"/>
      <c r="BZ477" s="141"/>
      <c r="CA477" s="141"/>
      <c r="CB477" s="141"/>
      <c r="CC477" s="141"/>
      <c r="CD477" s="141"/>
      <c r="CE477" s="141"/>
      <c r="CF477" s="141"/>
      <c r="CG477" s="141"/>
      <c r="CH477" s="141"/>
      <c r="CI477" s="141"/>
      <c r="CJ477" s="141"/>
      <c r="CK477" s="141"/>
      <c r="CL477" s="141"/>
      <c r="CM477" s="141"/>
      <c r="CN477" s="141"/>
      <c r="CO477" s="141"/>
      <c r="CP477" s="141"/>
      <c r="CQ477" s="141"/>
      <c r="CR477" s="141"/>
      <c r="CS477" s="141"/>
      <c r="CT477" s="141"/>
      <c r="CU477" s="141"/>
      <c r="CV477" s="141"/>
      <c r="CW477" s="141"/>
      <c r="CX477" s="141"/>
      <c r="CY477" s="141"/>
      <c r="CZ477" s="141"/>
      <c r="DA477" s="141"/>
      <c r="DB477" s="141"/>
      <c r="DC477" s="141"/>
      <c r="DD477" s="141"/>
      <c r="DE477" s="141"/>
      <c r="DF477" s="141"/>
      <c r="DG477" s="141"/>
      <c r="DH477" s="141"/>
      <c r="DI477" s="141"/>
      <c r="DJ477" s="141"/>
      <c r="DK477" s="141"/>
      <c r="DL477" s="141"/>
      <c r="DM477" s="141"/>
      <c r="DN477" s="141"/>
      <c r="DO477" s="141"/>
      <c r="DP477" s="141"/>
      <c r="DQ477" s="141"/>
      <c r="DR477" s="141"/>
      <c r="DS477" s="141"/>
      <c r="DT477" s="141"/>
      <c r="DU477" s="141"/>
      <c r="DV477" s="141"/>
      <c r="DW477" s="141"/>
      <c r="DX477" s="141"/>
      <c r="DY477" s="141"/>
      <c r="DZ477" s="141"/>
      <c r="EA477" s="141"/>
      <c r="EB477" s="141"/>
      <c r="EC477" s="141"/>
      <c r="ED477" s="141"/>
      <c r="EE477" s="141"/>
      <c r="EF477" s="141"/>
      <c r="EG477" s="141"/>
      <c r="EH477" s="141"/>
      <c r="EI477" s="141"/>
      <c r="EJ477" s="141"/>
      <c r="EK477" s="141"/>
      <c r="EL477" s="141"/>
      <c r="EM477" s="141"/>
      <c r="EN477" s="141"/>
      <c r="EO477" s="141"/>
      <c r="EP477" s="141"/>
      <c r="EQ477" s="141"/>
      <c r="ER477" s="141"/>
      <c r="ES477" s="141"/>
      <c r="ET477" s="141"/>
      <c r="EU477" s="141"/>
      <c r="EV477" s="141"/>
      <c r="EW477" s="141"/>
      <c r="EX477" s="141"/>
      <c r="EY477" s="141"/>
      <c r="EZ477" s="141"/>
      <c r="FA477" s="141"/>
      <c r="FB477" s="141"/>
      <c r="FC477" s="141"/>
      <c r="FD477" s="141"/>
      <c r="FE477" s="141"/>
      <c r="FF477" s="141"/>
      <c r="FG477" s="141"/>
      <c r="FH477" s="141"/>
      <c r="FI477" s="141"/>
      <c r="FJ477" s="141"/>
      <c r="FK477" s="141"/>
      <c r="FL477" s="141"/>
      <c r="FM477" s="141"/>
      <c r="FN477" s="141"/>
      <c r="FO477" s="141"/>
      <c r="FP477" s="141"/>
      <c r="FQ477" s="141"/>
      <c r="FR477" s="141"/>
      <c r="FS477" s="141"/>
      <c r="FT477" s="141"/>
      <c r="FU477" s="141"/>
      <c r="FV477" s="141"/>
      <c r="FW477" s="141"/>
      <c r="FX477" s="141"/>
      <c r="FY477" s="141"/>
      <c r="FZ477" s="141"/>
      <c r="GA477" s="141"/>
      <c r="GB477" s="141"/>
      <c r="GC477" s="141"/>
      <c r="GD477" s="141"/>
      <c r="GE477" s="141"/>
      <c r="GF477" s="141"/>
      <c r="GG477" s="141"/>
      <c r="GH477" s="141"/>
      <c r="GI477" s="141"/>
      <c r="GJ477" s="141"/>
      <c r="GK477" s="141"/>
      <c r="GL477" s="141"/>
      <c r="GM477" s="141"/>
      <c r="GN477" s="141"/>
      <c r="GO477" s="141"/>
      <c r="GP477" s="141"/>
      <c r="GQ477" s="141"/>
      <c r="GR477" s="141"/>
      <c r="GS477" s="141"/>
      <c r="GT477" s="141"/>
      <c r="GU477" s="141"/>
      <c r="GV477" s="141"/>
      <c r="GW477" s="141"/>
      <c r="GX477" s="141"/>
      <c r="GY477" s="141"/>
      <c r="GZ477" s="141"/>
      <c r="HA477" s="141"/>
      <c r="HB477" s="141"/>
      <c r="HC477" s="141"/>
      <c r="HD477" s="141"/>
      <c r="HE477" s="141"/>
      <c r="HF477" s="141"/>
      <c r="HG477" s="141"/>
      <c r="HH477" s="141"/>
      <c r="HI477" s="141"/>
      <c r="HJ477" s="141"/>
      <c r="HK477" s="141"/>
      <c r="HL477" s="141"/>
      <c r="HM477" s="141"/>
      <c r="HN477" s="141"/>
      <c r="HO477" s="141"/>
      <c r="HP477" s="141"/>
      <c r="HQ477" s="141"/>
      <c r="HR477" s="141"/>
      <c r="HS477" s="141"/>
      <c r="HT477" s="141"/>
      <c r="HU477" s="141"/>
      <c r="HV477" s="141"/>
      <c r="HW477" s="141"/>
      <c r="HX477" s="141"/>
      <c r="HY477" s="141"/>
      <c r="HZ477" s="141"/>
      <c r="IA477" s="141"/>
      <c r="IB477" s="141"/>
      <c r="IC477" s="141"/>
      <c r="ID477" s="141"/>
      <c r="IE477" s="141"/>
      <c r="IF477" s="141"/>
      <c r="IG477" s="141"/>
      <c r="IH477" s="141"/>
      <c r="II477" s="141"/>
      <c r="IJ477" s="141"/>
      <c r="IK477" s="141"/>
      <c r="IL477" s="141"/>
      <c r="IM477" s="141"/>
      <c r="IN477" s="141"/>
      <c r="IO477" s="141"/>
      <c r="IP477" s="141"/>
      <c r="IQ477" s="141"/>
      <c r="IR477" s="141"/>
      <c r="IS477" s="141"/>
      <c r="IT477" s="141"/>
      <c r="IU477" s="141"/>
      <c r="IV477" s="141"/>
      <c r="IW477" s="141"/>
    </row>
    <row r="478" customFormat="false" ht="12.75" hidden="false" customHeight="false" outlineLevel="0" collapsed="false">
      <c r="A478" s="141"/>
      <c r="B478" s="155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1"/>
      <c r="BY478" s="141"/>
      <c r="BZ478" s="141"/>
      <c r="CA478" s="141"/>
      <c r="CB478" s="141"/>
      <c r="CC478" s="141"/>
      <c r="CD478" s="141"/>
      <c r="CE478" s="141"/>
      <c r="CF478" s="141"/>
      <c r="CG478" s="141"/>
      <c r="CH478" s="141"/>
      <c r="CI478" s="141"/>
      <c r="CJ478" s="141"/>
      <c r="CK478" s="141"/>
      <c r="CL478" s="141"/>
      <c r="CM478" s="141"/>
      <c r="CN478" s="141"/>
      <c r="CO478" s="141"/>
      <c r="CP478" s="141"/>
      <c r="CQ478" s="141"/>
      <c r="CR478" s="141"/>
      <c r="CS478" s="141"/>
      <c r="CT478" s="141"/>
      <c r="CU478" s="141"/>
      <c r="CV478" s="141"/>
      <c r="CW478" s="141"/>
      <c r="CX478" s="141"/>
      <c r="CY478" s="141"/>
      <c r="CZ478" s="141"/>
      <c r="DA478" s="141"/>
      <c r="DB478" s="141"/>
      <c r="DC478" s="141"/>
      <c r="DD478" s="141"/>
      <c r="DE478" s="141"/>
      <c r="DF478" s="141"/>
      <c r="DG478" s="141"/>
      <c r="DH478" s="141"/>
      <c r="DI478" s="141"/>
      <c r="DJ478" s="141"/>
      <c r="DK478" s="141"/>
      <c r="DL478" s="141"/>
      <c r="DM478" s="141"/>
      <c r="DN478" s="141"/>
      <c r="DO478" s="141"/>
      <c r="DP478" s="141"/>
      <c r="DQ478" s="141"/>
      <c r="DR478" s="141"/>
      <c r="DS478" s="141"/>
      <c r="DT478" s="141"/>
      <c r="DU478" s="141"/>
      <c r="DV478" s="141"/>
      <c r="DW478" s="141"/>
      <c r="DX478" s="141"/>
      <c r="DY478" s="141"/>
      <c r="DZ478" s="141"/>
      <c r="EA478" s="141"/>
      <c r="EB478" s="141"/>
      <c r="EC478" s="141"/>
      <c r="ED478" s="141"/>
      <c r="EE478" s="141"/>
      <c r="EF478" s="141"/>
      <c r="EG478" s="141"/>
      <c r="EH478" s="141"/>
      <c r="EI478" s="141"/>
      <c r="EJ478" s="141"/>
      <c r="EK478" s="141"/>
      <c r="EL478" s="141"/>
      <c r="EM478" s="141"/>
      <c r="EN478" s="141"/>
      <c r="EO478" s="141"/>
      <c r="EP478" s="141"/>
      <c r="EQ478" s="141"/>
      <c r="ER478" s="141"/>
      <c r="ES478" s="141"/>
      <c r="ET478" s="141"/>
      <c r="EU478" s="141"/>
      <c r="EV478" s="141"/>
      <c r="EW478" s="141"/>
      <c r="EX478" s="141"/>
      <c r="EY478" s="141"/>
      <c r="EZ478" s="141"/>
      <c r="FA478" s="141"/>
      <c r="FB478" s="141"/>
      <c r="FC478" s="141"/>
      <c r="FD478" s="141"/>
      <c r="FE478" s="141"/>
      <c r="FF478" s="141"/>
      <c r="FG478" s="141"/>
      <c r="FH478" s="141"/>
      <c r="FI478" s="141"/>
      <c r="FJ478" s="141"/>
      <c r="FK478" s="141"/>
      <c r="FL478" s="141"/>
      <c r="FM478" s="141"/>
      <c r="FN478" s="141"/>
      <c r="FO478" s="141"/>
      <c r="FP478" s="141"/>
      <c r="FQ478" s="141"/>
      <c r="FR478" s="141"/>
      <c r="FS478" s="141"/>
      <c r="FT478" s="141"/>
      <c r="FU478" s="141"/>
      <c r="FV478" s="141"/>
      <c r="FW478" s="141"/>
      <c r="FX478" s="141"/>
      <c r="FY478" s="141"/>
      <c r="FZ478" s="141"/>
      <c r="GA478" s="141"/>
      <c r="GB478" s="141"/>
      <c r="GC478" s="141"/>
      <c r="GD478" s="141"/>
      <c r="GE478" s="141"/>
      <c r="GF478" s="141"/>
      <c r="GG478" s="141"/>
      <c r="GH478" s="141"/>
      <c r="GI478" s="141"/>
      <c r="GJ478" s="141"/>
      <c r="GK478" s="141"/>
      <c r="GL478" s="141"/>
      <c r="GM478" s="141"/>
      <c r="GN478" s="141"/>
      <c r="GO478" s="141"/>
      <c r="GP478" s="141"/>
      <c r="GQ478" s="141"/>
      <c r="GR478" s="141"/>
      <c r="GS478" s="141"/>
      <c r="GT478" s="141"/>
      <c r="GU478" s="141"/>
      <c r="GV478" s="141"/>
      <c r="GW478" s="141"/>
      <c r="GX478" s="141"/>
      <c r="GY478" s="141"/>
      <c r="GZ478" s="141"/>
      <c r="HA478" s="141"/>
      <c r="HB478" s="141"/>
      <c r="HC478" s="141"/>
      <c r="HD478" s="141"/>
      <c r="HE478" s="141"/>
      <c r="HF478" s="141"/>
      <c r="HG478" s="141"/>
      <c r="HH478" s="141"/>
      <c r="HI478" s="141"/>
      <c r="HJ478" s="141"/>
      <c r="HK478" s="141"/>
      <c r="HL478" s="141"/>
      <c r="HM478" s="141"/>
      <c r="HN478" s="141"/>
      <c r="HO478" s="141"/>
      <c r="HP478" s="141"/>
      <c r="HQ478" s="141"/>
      <c r="HR478" s="141"/>
      <c r="HS478" s="141"/>
      <c r="HT478" s="141"/>
      <c r="HU478" s="141"/>
      <c r="HV478" s="141"/>
      <c r="HW478" s="141"/>
      <c r="HX478" s="141"/>
      <c r="HY478" s="141"/>
      <c r="HZ478" s="141"/>
      <c r="IA478" s="141"/>
      <c r="IB478" s="141"/>
      <c r="IC478" s="141"/>
      <c r="ID478" s="141"/>
      <c r="IE478" s="141"/>
      <c r="IF478" s="141"/>
      <c r="IG478" s="141"/>
      <c r="IH478" s="141"/>
      <c r="II478" s="141"/>
      <c r="IJ478" s="141"/>
      <c r="IK478" s="141"/>
      <c r="IL478" s="141"/>
      <c r="IM478" s="141"/>
      <c r="IN478" s="141"/>
      <c r="IO478" s="141"/>
      <c r="IP478" s="141"/>
      <c r="IQ478" s="141"/>
      <c r="IR478" s="141"/>
      <c r="IS478" s="141"/>
      <c r="IT478" s="141"/>
      <c r="IU478" s="141"/>
      <c r="IV478" s="141"/>
      <c r="IW478" s="141"/>
    </row>
    <row r="479" customFormat="false" ht="12.75" hidden="false" customHeight="false" outlineLevel="0" collapsed="false">
      <c r="A479" s="141"/>
      <c r="B479" s="155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1"/>
      <c r="BY479" s="141"/>
      <c r="BZ479" s="141"/>
      <c r="CA479" s="141"/>
      <c r="CB479" s="141"/>
      <c r="CC479" s="141"/>
      <c r="CD479" s="141"/>
      <c r="CE479" s="141"/>
      <c r="CF479" s="141"/>
      <c r="CG479" s="141"/>
      <c r="CH479" s="141"/>
      <c r="CI479" s="141"/>
      <c r="CJ479" s="141"/>
      <c r="CK479" s="141"/>
      <c r="CL479" s="141"/>
      <c r="CM479" s="141"/>
      <c r="CN479" s="141"/>
      <c r="CO479" s="141"/>
      <c r="CP479" s="141"/>
      <c r="CQ479" s="141"/>
      <c r="CR479" s="141"/>
      <c r="CS479" s="141"/>
      <c r="CT479" s="141"/>
      <c r="CU479" s="141"/>
      <c r="CV479" s="141"/>
      <c r="CW479" s="141"/>
      <c r="CX479" s="141"/>
      <c r="CY479" s="141"/>
      <c r="CZ479" s="141"/>
      <c r="DA479" s="141"/>
      <c r="DB479" s="141"/>
      <c r="DC479" s="141"/>
      <c r="DD479" s="141"/>
      <c r="DE479" s="141"/>
      <c r="DF479" s="141"/>
      <c r="DG479" s="141"/>
      <c r="DH479" s="141"/>
      <c r="DI479" s="141"/>
      <c r="DJ479" s="141"/>
      <c r="DK479" s="141"/>
      <c r="DL479" s="141"/>
      <c r="DM479" s="141"/>
      <c r="DN479" s="141"/>
      <c r="DO479" s="141"/>
      <c r="DP479" s="141"/>
      <c r="DQ479" s="141"/>
      <c r="DR479" s="141"/>
      <c r="DS479" s="141"/>
      <c r="DT479" s="141"/>
      <c r="DU479" s="141"/>
      <c r="DV479" s="141"/>
      <c r="DW479" s="141"/>
      <c r="DX479" s="141"/>
      <c r="DY479" s="141"/>
      <c r="DZ479" s="141"/>
      <c r="EA479" s="141"/>
      <c r="EB479" s="141"/>
      <c r="EC479" s="141"/>
      <c r="ED479" s="141"/>
      <c r="EE479" s="141"/>
      <c r="EF479" s="141"/>
      <c r="EG479" s="141"/>
      <c r="EH479" s="141"/>
      <c r="EI479" s="141"/>
      <c r="EJ479" s="141"/>
      <c r="EK479" s="141"/>
      <c r="EL479" s="141"/>
      <c r="EM479" s="141"/>
      <c r="EN479" s="141"/>
      <c r="EO479" s="141"/>
      <c r="EP479" s="141"/>
      <c r="EQ479" s="141"/>
      <c r="ER479" s="141"/>
      <c r="ES479" s="141"/>
      <c r="ET479" s="141"/>
      <c r="EU479" s="141"/>
      <c r="EV479" s="141"/>
      <c r="EW479" s="141"/>
      <c r="EX479" s="141"/>
      <c r="EY479" s="141"/>
      <c r="EZ479" s="141"/>
      <c r="FA479" s="141"/>
      <c r="FB479" s="141"/>
      <c r="FC479" s="141"/>
      <c r="FD479" s="141"/>
      <c r="FE479" s="141"/>
      <c r="FF479" s="141"/>
      <c r="FG479" s="141"/>
      <c r="FH479" s="141"/>
      <c r="FI479" s="141"/>
      <c r="FJ479" s="141"/>
      <c r="FK479" s="141"/>
      <c r="FL479" s="141"/>
      <c r="FM479" s="141"/>
      <c r="FN479" s="141"/>
      <c r="FO479" s="141"/>
      <c r="FP479" s="141"/>
      <c r="FQ479" s="141"/>
      <c r="FR479" s="141"/>
      <c r="FS479" s="141"/>
      <c r="FT479" s="141"/>
      <c r="FU479" s="141"/>
      <c r="FV479" s="141"/>
      <c r="FW479" s="141"/>
      <c r="FX479" s="141"/>
      <c r="FY479" s="141"/>
      <c r="FZ479" s="141"/>
      <c r="GA479" s="141"/>
      <c r="GB479" s="141"/>
      <c r="GC479" s="141"/>
      <c r="GD479" s="141"/>
      <c r="GE479" s="141"/>
      <c r="GF479" s="141"/>
      <c r="GG479" s="141"/>
      <c r="GH479" s="141"/>
      <c r="GI479" s="141"/>
      <c r="GJ479" s="141"/>
      <c r="GK479" s="141"/>
      <c r="GL479" s="141"/>
      <c r="GM479" s="141"/>
      <c r="GN479" s="141"/>
      <c r="GO479" s="141"/>
      <c r="GP479" s="141"/>
      <c r="GQ479" s="141"/>
      <c r="GR479" s="141"/>
      <c r="GS479" s="141"/>
      <c r="GT479" s="141"/>
      <c r="GU479" s="141"/>
      <c r="GV479" s="141"/>
      <c r="GW479" s="141"/>
      <c r="GX479" s="141"/>
      <c r="GY479" s="141"/>
      <c r="GZ479" s="141"/>
      <c r="HA479" s="141"/>
      <c r="HB479" s="141"/>
      <c r="HC479" s="141"/>
      <c r="HD479" s="141"/>
      <c r="HE479" s="141"/>
      <c r="HF479" s="141"/>
      <c r="HG479" s="141"/>
      <c r="HH479" s="141"/>
      <c r="HI479" s="141"/>
      <c r="HJ479" s="141"/>
      <c r="HK479" s="141"/>
      <c r="HL479" s="141"/>
      <c r="HM479" s="141"/>
      <c r="HN479" s="141"/>
      <c r="HO479" s="141"/>
      <c r="HP479" s="141"/>
      <c r="HQ479" s="141"/>
      <c r="HR479" s="141"/>
      <c r="HS479" s="141"/>
      <c r="HT479" s="141"/>
      <c r="HU479" s="141"/>
      <c r="HV479" s="141"/>
      <c r="HW479" s="141"/>
      <c r="HX479" s="141"/>
      <c r="HY479" s="141"/>
      <c r="HZ479" s="141"/>
      <c r="IA479" s="141"/>
      <c r="IB479" s="141"/>
      <c r="IC479" s="141"/>
      <c r="ID479" s="141"/>
      <c r="IE479" s="141"/>
      <c r="IF479" s="141"/>
      <c r="IG479" s="141"/>
      <c r="IH479" s="141"/>
      <c r="II479" s="141"/>
      <c r="IJ479" s="141"/>
      <c r="IK479" s="141"/>
      <c r="IL479" s="141"/>
      <c r="IM479" s="141"/>
      <c r="IN479" s="141"/>
      <c r="IO479" s="141"/>
      <c r="IP479" s="141"/>
      <c r="IQ479" s="141"/>
      <c r="IR479" s="141"/>
      <c r="IS479" s="141"/>
      <c r="IT479" s="141"/>
      <c r="IU479" s="141"/>
      <c r="IV479" s="141"/>
      <c r="IW479" s="141"/>
    </row>
    <row r="480" customFormat="false" ht="12.75" hidden="false" customHeight="false" outlineLevel="0" collapsed="false">
      <c r="A480" s="141"/>
      <c r="B480" s="155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1"/>
      <c r="BY480" s="141"/>
      <c r="BZ480" s="141"/>
      <c r="CA480" s="141"/>
      <c r="CB480" s="141"/>
      <c r="CC480" s="141"/>
      <c r="CD480" s="141"/>
      <c r="CE480" s="141"/>
      <c r="CF480" s="141"/>
      <c r="CG480" s="141"/>
      <c r="CH480" s="141"/>
      <c r="CI480" s="141"/>
      <c r="CJ480" s="141"/>
      <c r="CK480" s="141"/>
      <c r="CL480" s="141"/>
      <c r="CM480" s="141"/>
      <c r="CN480" s="141"/>
      <c r="CO480" s="141"/>
      <c r="CP480" s="141"/>
      <c r="CQ480" s="141"/>
      <c r="CR480" s="141"/>
      <c r="CS480" s="141"/>
      <c r="CT480" s="141"/>
      <c r="CU480" s="141"/>
      <c r="CV480" s="141"/>
      <c r="CW480" s="141"/>
      <c r="CX480" s="141"/>
      <c r="CY480" s="141"/>
      <c r="CZ480" s="141"/>
      <c r="DA480" s="141"/>
      <c r="DB480" s="141"/>
      <c r="DC480" s="141"/>
      <c r="DD480" s="141"/>
      <c r="DE480" s="141"/>
      <c r="DF480" s="141"/>
      <c r="DG480" s="141"/>
      <c r="DH480" s="141"/>
      <c r="DI480" s="141"/>
      <c r="DJ480" s="141"/>
      <c r="DK480" s="141"/>
      <c r="DL480" s="141"/>
      <c r="DM480" s="141"/>
      <c r="DN480" s="141"/>
      <c r="DO480" s="141"/>
      <c r="DP480" s="141"/>
      <c r="DQ480" s="141"/>
      <c r="DR480" s="141"/>
      <c r="DS480" s="141"/>
      <c r="DT480" s="141"/>
      <c r="DU480" s="141"/>
      <c r="DV480" s="141"/>
      <c r="DW480" s="141"/>
      <c r="DX480" s="141"/>
      <c r="DY480" s="141"/>
      <c r="DZ480" s="141"/>
      <c r="EA480" s="141"/>
      <c r="EB480" s="141"/>
      <c r="EC480" s="141"/>
      <c r="ED480" s="141"/>
      <c r="EE480" s="141"/>
      <c r="EF480" s="141"/>
      <c r="EG480" s="141"/>
      <c r="EH480" s="141"/>
      <c r="EI480" s="141"/>
      <c r="EJ480" s="141"/>
      <c r="EK480" s="141"/>
      <c r="EL480" s="141"/>
      <c r="EM480" s="141"/>
      <c r="EN480" s="141"/>
      <c r="EO480" s="141"/>
      <c r="EP480" s="141"/>
      <c r="EQ480" s="141"/>
      <c r="ER480" s="141"/>
      <c r="ES480" s="141"/>
      <c r="ET480" s="141"/>
      <c r="EU480" s="141"/>
      <c r="EV480" s="141"/>
      <c r="EW480" s="141"/>
      <c r="EX480" s="141"/>
      <c r="EY480" s="141"/>
      <c r="EZ480" s="141"/>
      <c r="FA480" s="141"/>
      <c r="FB480" s="141"/>
      <c r="FC480" s="141"/>
      <c r="FD480" s="141"/>
      <c r="FE480" s="141"/>
      <c r="FF480" s="141"/>
      <c r="FG480" s="141"/>
      <c r="FH480" s="141"/>
      <c r="FI480" s="141"/>
      <c r="FJ480" s="141"/>
      <c r="FK480" s="141"/>
      <c r="FL480" s="141"/>
      <c r="FM480" s="141"/>
      <c r="FN480" s="141"/>
      <c r="FO480" s="141"/>
      <c r="FP480" s="141"/>
      <c r="FQ480" s="141"/>
      <c r="FR480" s="141"/>
      <c r="FS480" s="141"/>
      <c r="FT480" s="141"/>
      <c r="FU480" s="141"/>
      <c r="FV480" s="141"/>
      <c r="FW480" s="141"/>
      <c r="FX480" s="141"/>
      <c r="FY480" s="141"/>
      <c r="FZ480" s="141"/>
      <c r="GA480" s="141"/>
      <c r="GB480" s="141"/>
      <c r="GC480" s="141"/>
      <c r="GD480" s="141"/>
      <c r="GE480" s="141"/>
      <c r="GF480" s="141"/>
      <c r="GG480" s="141"/>
      <c r="GH480" s="141"/>
      <c r="GI480" s="141"/>
      <c r="GJ480" s="141"/>
      <c r="GK480" s="141"/>
      <c r="GL480" s="141"/>
      <c r="GM480" s="141"/>
      <c r="GN480" s="141"/>
      <c r="GO480" s="141"/>
      <c r="GP480" s="141"/>
      <c r="GQ480" s="141"/>
      <c r="GR480" s="141"/>
      <c r="GS480" s="141"/>
      <c r="GT480" s="141"/>
      <c r="GU480" s="141"/>
      <c r="GV480" s="141"/>
      <c r="GW480" s="141"/>
      <c r="GX480" s="141"/>
      <c r="GY480" s="141"/>
      <c r="GZ480" s="141"/>
      <c r="HA480" s="141"/>
      <c r="HB480" s="141"/>
      <c r="HC480" s="141"/>
      <c r="HD480" s="141"/>
      <c r="HE480" s="141"/>
      <c r="HF480" s="141"/>
      <c r="HG480" s="141"/>
      <c r="HH480" s="141"/>
      <c r="HI480" s="141"/>
      <c r="HJ480" s="141"/>
      <c r="HK480" s="141"/>
      <c r="HL480" s="141"/>
      <c r="HM480" s="141"/>
      <c r="HN480" s="141"/>
      <c r="HO480" s="141"/>
      <c r="HP480" s="141"/>
      <c r="HQ480" s="141"/>
      <c r="HR480" s="141"/>
      <c r="HS480" s="141"/>
      <c r="HT480" s="141"/>
      <c r="HU480" s="141"/>
      <c r="HV480" s="141"/>
      <c r="HW480" s="141"/>
      <c r="HX480" s="141"/>
      <c r="HY480" s="141"/>
      <c r="HZ480" s="141"/>
      <c r="IA480" s="141"/>
      <c r="IB480" s="141"/>
      <c r="IC480" s="141"/>
      <c r="ID480" s="141"/>
      <c r="IE480" s="141"/>
      <c r="IF480" s="141"/>
      <c r="IG480" s="141"/>
      <c r="IH480" s="141"/>
      <c r="II480" s="141"/>
      <c r="IJ480" s="141"/>
      <c r="IK480" s="141"/>
      <c r="IL480" s="141"/>
      <c r="IM480" s="141"/>
      <c r="IN480" s="141"/>
      <c r="IO480" s="141"/>
      <c r="IP480" s="141"/>
      <c r="IQ480" s="141"/>
      <c r="IR480" s="141"/>
      <c r="IS480" s="141"/>
      <c r="IT480" s="141"/>
      <c r="IU480" s="141"/>
      <c r="IV480" s="141"/>
      <c r="IW480" s="141"/>
    </row>
    <row r="481" customFormat="false" ht="12.75" hidden="false" customHeight="false" outlineLevel="0" collapsed="false">
      <c r="A481" s="141"/>
      <c r="B481" s="155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1"/>
      <c r="BY481" s="141"/>
      <c r="BZ481" s="141"/>
      <c r="CA481" s="141"/>
      <c r="CB481" s="141"/>
      <c r="CC481" s="141"/>
      <c r="CD481" s="141"/>
      <c r="CE481" s="141"/>
      <c r="CF481" s="141"/>
      <c r="CG481" s="141"/>
      <c r="CH481" s="141"/>
      <c r="CI481" s="141"/>
      <c r="CJ481" s="141"/>
      <c r="CK481" s="141"/>
      <c r="CL481" s="141"/>
      <c r="CM481" s="141"/>
      <c r="CN481" s="141"/>
      <c r="CO481" s="141"/>
      <c r="CP481" s="141"/>
      <c r="CQ481" s="141"/>
      <c r="CR481" s="141"/>
      <c r="CS481" s="141"/>
      <c r="CT481" s="141"/>
      <c r="CU481" s="141"/>
      <c r="CV481" s="141"/>
      <c r="CW481" s="141"/>
      <c r="CX481" s="141"/>
      <c r="CY481" s="141"/>
      <c r="CZ481" s="141"/>
      <c r="DA481" s="141"/>
      <c r="DB481" s="141"/>
      <c r="DC481" s="141"/>
      <c r="DD481" s="141"/>
      <c r="DE481" s="141"/>
      <c r="DF481" s="141"/>
      <c r="DG481" s="141"/>
      <c r="DH481" s="141"/>
      <c r="DI481" s="141"/>
      <c r="DJ481" s="141"/>
      <c r="DK481" s="141"/>
      <c r="DL481" s="141"/>
      <c r="DM481" s="141"/>
      <c r="DN481" s="141"/>
      <c r="DO481" s="141"/>
      <c r="DP481" s="141"/>
      <c r="DQ481" s="141"/>
      <c r="DR481" s="141"/>
      <c r="DS481" s="141"/>
      <c r="DT481" s="141"/>
      <c r="DU481" s="141"/>
      <c r="DV481" s="141"/>
      <c r="DW481" s="141"/>
      <c r="DX481" s="141"/>
      <c r="DY481" s="141"/>
      <c r="DZ481" s="141"/>
      <c r="EA481" s="141"/>
      <c r="EB481" s="141"/>
      <c r="EC481" s="141"/>
      <c r="ED481" s="141"/>
      <c r="EE481" s="141"/>
      <c r="EF481" s="141"/>
      <c r="EG481" s="141"/>
      <c r="EH481" s="141"/>
      <c r="EI481" s="141"/>
      <c r="EJ481" s="141"/>
      <c r="EK481" s="141"/>
      <c r="EL481" s="141"/>
      <c r="EM481" s="141"/>
      <c r="EN481" s="141"/>
      <c r="EO481" s="141"/>
      <c r="EP481" s="141"/>
      <c r="EQ481" s="141"/>
      <c r="ER481" s="141"/>
      <c r="ES481" s="141"/>
      <c r="ET481" s="141"/>
      <c r="EU481" s="141"/>
      <c r="EV481" s="141"/>
      <c r="EW481" s="141"/>
      <c r="EX481" s="141"/>
      <c r="EY481" s="141"/>
      <c r="EZ481" s="141"/>
      <c r="FA481" s="141"/>
      <c r="FB481" s="141"/>
      <c r="FC481" s="141"/>
      <c r="FD481" s="141"/>
      <c r="FE481" s="141"/>
      <c r="FF481" s="141"/>
      <c r="FG481" s="141"/>
      <c r="FH481" s="141"/>
      <c r="FI481" s="141"/>
      <c r="FJ481" s="141"/>
      <c r="FK481" s="141"/>
      <c r="FL481" s="141"/>
      <c r="FM481" s="141"/>
      <c r="FN481" s="141"/>
      <c r="FO481" s="141"/>
      <c r="FP481" s="141"/>
      <c r="FQ481" s="141"/>
      <c r="FR481" s="141"/>
      <c r="FS481" s="141"/>
      <c r="FT481" s="141"/>
      <c r="FU481" s="141"/>
      <c r="FV481" s="141"/>
      <c r="FW481" s="141"/>
      <c r="FX481" s="141"/>
      <c r="FY481" s="141"/>
      <c r="FZ481" s="141"/>
      <c r="GA481" s="141"/>
      <c r="GB481" s="141"/>
      <c r="GC481" s="141"/>
      <c r="GD481" s="141"/>
      <c r="GE481" s="141"/>
      <c r="GF481" s="141"/>
      <c r="GG481" s="141"/>
      <c r="GH481" s="141"/>
      <c r="GI481" s="141"/>
      <c r="GJ481" s="141"/>
      <c r="GK481" s="141"/>
      <c r="GL481" s="141"/>
      <c r="GM481" s="141"/>
      <c r="GN481" s="141"/>
      <c r="GO481" s="141"/>
      <c r="GP481" s="141"/>
      <c r="GQ481" s="141"/>
      <c r="GR481" s="141"/>
      <c r="GS481" s="141"/>
      <c r="GT481" s="141"/>
      <c r="GU481" s="141"/>
      <c r="GV481" s="141"/>
      <c r="GW481" s="141"/>
      <c r="GX481" s="141"/>
      <c r="GY481" s="141"/>
      <c r="GZ481" s="141"/>
      <c r="HA481" s="141"/>
      <c r="HB481" s="141"/>
      <c r="HC481" s="141"/>
      <c r="HD481" s="141"/>
      <c r="HE481" s="141"/>
      <c r="HF481" s="141"/>
      <c r="HG481" s="141"/>
      <c r="HH481" s="141"/>
      <c r="HI481" s="141"/>
      <c r="HJ481" s="141"/>
      <c r="HK481" s="141"/>
      <c r="HL481" s="141"/>
      <c r="HM481" s="141"/>
      <c r="HN481" s="141"/>
      <c r="HO481" s="141"/>
      <c r="HP481" s="141"/>
      <c r="HQ481" s="141"/>
      <c r="HR481" s="141"/>
      <c r="HS481" s="141"/>
      <c r="HT481" s="141"/>
      <c r="HU481" s="141"/>
      <c r="HV481" s="141"/>
      <c r="HW481" s="141"/>
      <c r="HX481" s="141"/>
      <c r="HY481" s="141"/>
      <c r="HZ481" s="141"/>
      <c r="IA481" s="141"/>
      <c r="IB481" s="141"/>
      <c r="IC481" s="141"/>
      <c r="ID481" s="141"/>
      <c r="IE481" s="141"/>
      <c r="IF481" s="141"/>
      <c r="IG481" s="141"/>
      <c r="IH481" s="141"/>
      <c r="II481" s="141"/>
      <c r="IJ481" s="141"/>
      <c r="IK481" s="141"/>
      <c r="IL481" s="141"/>
      <c r="IM481" s="141"/>
      <c r="IN481" s="141"/>
      <c r="IO481" s="141"/>
      <c r="IP481" s="141"/>
      <c r="IQ481" s="141"/>
      <c r="IR481" s="141"/>
      <c r="IS481" s="141"/>
      <c r="IT481" s="141"/>
      <c r="IU481" s="141"/>
      <c r="IV481" s="141"/>
      <c r="IW481" s="141"/>
    </row>
    <row r="482" customFormat="false" ht="12.75" hidden="false" customHeight="false" outlineLevel="0" collapsed="false">
      <c r="A482" s="141"/>
      <c r="B482" s="155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1"/>
      <c r="BY482" s="141"/>
      <c r="BZ482" s="141"/>
      <c r="CA482" s="141"/>
      <c r="CB482" s="141"/>
      <c r="CC482" s="141"/>
      <c r="CD482" s="141"/>
      <c r="CE482" s="141"/>
      <c r="CF482" s="141"/>
      <c r="CG482" s="141"/>
      <c r="CH482" s="141"/>
      <c r="CI482" s="141"/>
      <c r="CJ482" s="141"/>
      <c r="CK482" s="141"/>
      <c r="CL482" s="141"/>
      <c r="CM482" s="141"/>
      <c r="CN482" s="141"/>
      <c r="CO482" s="141"/>
      <c r="CP482" s="141"/>
      <c r="CQ482" s="141"/>
      <c r="CR482" s="141"/>
      <c r="CS482" s="141"/>
      <c r="CT482" s="141"/>
      <c r="CU482" s="141"/>
      <c r="CV482" s="141"/>
      <c r="CW482" s="141"/>
      <c r="CX482" s="141"/>
      <c r="CY482" s="141"/>
      <c r="CZ482" s="141"/>
      <c r="DA482" s="141"/>
      <c r="DB482" s="141"/>
      <c r="DC482" s="141"/>
      <c r="DD482" s="141"/>
      <c r="DE482" s="141"/>
      <c r="DF482" s="141"/>
      <c r="DG482" s="141"/>
      <c r="DH482" s="141"/>
      <c r="DI482" s="141"/>
      <c r="DJ482" s="141"/>
      <c r="DK482" s="141"/>
      <c r="DL482" s="141"/>
      <c r="DM482" s="141"/>
      <c r="DN482" s="141"/>
      <c r="DO482" s="141"/>
      <c r="DP482" s="141"/>
      <c r="DQ482" s="141"/>
      <c r="DR482" s="141"/>
      <c r="DS482" s="141"/>
      <c r="DT482" s="141"/>
      <c r="DU482" s="141"/>
      <c r="DV482" s="141"/>
      <c r="DW482" s="141"/>
      <c r="DX482" s="141"/>
      <c r="DY482" s="141"/>
      <c r="DZ482" s="141"/>
      <c r="EA482" s="141"/>
      <c r="EB482" s="141"/>
      <c r="EC482" s="141"/>
      <c r="ED482" s="141"/>
      <c r="EE482" s="141"/>
      <c r="EF482" s="141"/>
      <c r="EG482" s="141"/>
      <c r="EH482" s="141"/>
      <c r="EI482" s="141"/>
      <c r="EJ482" s="141"/>
      <c r="EK482" s="141"/>
      <c r="EL482" s="141"/>
      <c r="EM482" s="141"/>
      <c r="EN482" s="141"/>
      <c r="EO482" s="141"/>
      <c r="EP482" s="141"/>
      <c r="EQ482" s="141"/>
      <c r="ER482" s="141"/>
      <c r="ES482" s="141"/>
      <c r="ET482" s="141"/>
      <c r="EU482" s="141"/>
      <c r="EV482" s="141"/>
      <c r="EW482" s="141"/>
      <c r="EX482" s="141"/>
      <c r="EY482" s="141"/>
      <c r="EZ482" s="141"/>
      <c r="FA482" s="141"/>
      <c r="FB482" s="141"/>
      <c r="FC482" s="141"/>
      <c r="FD482" s="141"/>
      <c r="FE482" s="141"/>
      <c r="FF482" s="141"/>
      <c r="FG482" s="141"/>
      <c r="FH482" s="141"/>
      <c r="FI482" s="141"/>
      <c r="FJ482" s="141"/>
      <c r="FK482" s="141"/>
      <c r="FL482" s="141"/>
      <c r="FM482" s="141"/>
      <c r="FN482" s="141"/>
      <c r="FO482" s="141"/>
      <c r="FP482" s="141"/>
      <c r="FQ482" s="141"/>
      <c r="FR482" s="141"/>
      <c r="FS482" s="141"/>
      <c r="FT482" s="141"/>
      <c r="FU482" s="141"/>
      <c r="FV482" s="141"/>
      <c r="FW482" s="141"/>
      <c r="FX482" s="141"/>
      <c r="FY482" s="141"/>
      <c r="FZ482" s="141"/>
      <c r="GA482" s="141"/>
      <c r="GB482" s="141"/>
      <c r="GC482" s="141"/>
      <c r="GD482" s="141"/>
      <c r="GE482" s="141"/>
      <c r="GF482" s="141"/>
      <c r="GG482" s="141"/>
      <c r="GH482" s="141"/>
      <c r="GI482" s="141"/>
      <c r="GJ482" s="141"/>
      <c r="GK482" s="141"/>
      <c r="GL482" s="141"/>
      <c r="GM482" s="141"/>
      <c r="GN482" s="141"/>
      <c r="GO482" s="141"/>
      <c r="GP482" s="141"/>
      <c r="GQ482" s="141"/>
      <c r="GR482" s="141"/>
      <c r="GS482" s="141"/>
      <c r="GT482" s="141"/>
      <c r="GU482" s="141"/>
      <c r="GV482" s="141"/>
      <c r="GW482" s="141"/>
      <c r="GX482" s="141"/>
      <c r="GY482" s="141"/>
      <c r="GZ482" s="141"/>
      <c r="HA482" s="141"/>
      <c r="HB482" s="141"/>
      <c r="HC482" s="141"/>
      <c r="HD482" s="141"/>
      <c r="HE482" s="141"/>
      <c r="HF482" s="141"/>
      <c r="HG482" s="141"/>
      <c r="HH482" s="141"/>
      <c r="HI482" s="141"/>
      <c r="HJ482" s="141"/>
      <c r="HK482" s="141"/>
      <c r="HL482" s="141"/>
      <c r="HM482" s="141"/>
      <c r="HN482" s="141"/>
      <c r="HO482" s="141"/>
      <c r="HP482" s="141"/>
      <c r="HQ482" s="141"/>
      <c r="HR482" s="141"/>
      <c r="HS482" s="141"/>
      <c r="HT482" s="141"/>
      <c r="HU482" s="141"/>
      <c r="HV482" s="141"/>
      <c r="HW482" s="141"/>
      <c r="HX482" s="141"/>
      <c r="HY482" s="141"/>
      <c r="HZ482" s="141"/>
      <c r="IA482" s="141"/>
      <c r="IB482" s="141"/>
      <c r="IC482" s="141"/>
      <c r="ID482" s="141"/>
      <c r="IE482" s="141"/>
      <c r="IF482" s="141"/>
      <c r="IG482" s="141"/>
      <c r="IH482" s="141"/>
      <c r="II482" s="141"/>
      <c r="IJ482" s="141"/>
      <c r="IK482" s="141"/>
      <c r="IL482" s="141"/>
      <c r="IM482" s="141"/>
      <c r="IN482" s="141"/>
      <c r="IO482" s="141"/>
      <c r="IP482" s="141"/>
      <c r="IQ482" s="141"/>
      <c r="IR482" s="141"/>
      <c r="IS482" s="141"/>
      <c r="IT482" s="141"/>
      <c r="IU482" s="141"/>
      <c r="IV482" s="141"/>
      <c r="IW482" s="141"/>
    </row>
    <row r="483" customFormat="false" ht="12.75" hidden="false" customHeight="false" outlineLevel="0" collapsed="false">
      <c r="A483" s="141"/>
      <c r="B483" s="155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1"/>
      <c r="BY483" s="141"/>
      <c r="BZ483" s="141"/>
      <c r="CA483" s="141"/>
      <c r="CB483" s="141"/>
      <c r="CC483" s="141"/>
      <c r="CD483" s="141"/>
      <c r="CE483" s="141"/>
      <c r="CF483" s="141"/>
      <c r="CG483" s="141"/>
      <c r="CH483" s="141"/>
      <c r="CI483" s="141"/>
      <c r="CJ483" s="141"/>
      <c r="CK483" s="141"/>
      <c r="CL483" s="141"/>
      <c r="CM483" s="141"/>
      <c r="CN483" s="141"/>
      <c r="CO483" s="141"/>
      <c r="CP483" s="141"/>
      <c r="CQ483" s="141"/>
      <c r="CR483" s="141"/>
      <c r="CS483" s="141"/>
      <c r="CT483" s="141"/>
      <c r="CU483" s="141"/>
      <c r="CV483" s="141"/>
      <c r="CW483" s="141"/>
      <c r="CX483" s="141"/>
      <c r="CY483" s="141"/>
      <c r="CZ483" s="141"/>
      <c r="DA483" s="141"/>
      <c r="DB483" s="141"/>
      <c r="DC483" s="141"/>
      <c r="DD483" s="141"/>
      <c r="DE483" s="141"/>
      <c r="DF483" s="141"/>
      <c r="DG483" s="141"/>
      <c r="DH483" s="141"/>
      <c r="DI483" s="141"/>
      <c r="DJ483" s="141"/>
      <c r="DK483" s="141"/>
      <c r="DL483" s="141"/>
      <c r="DM483" s="141"/>
      <c r="DN483" s="141"/>
      <c r="DO483" s="141"/>
      <c r="DP483" s="141"/>
      <c r="DQ483" s="141"/>
      <c r="DR483" s="141"/>
      <c r="DS483" s="141"/>
      <c r="DT483" s="141"/>
      <c r="DU483" s="141"/>
      <c r="DV483" s="141"/>
      <c r="DW483" s="141"/>
      <c r="DX483" s="141"/>
      <c r="DY483" s="141"/>
      <c r="DZ483" s="141"/>
      <c r="EA483" s="141"/>
      <c r="EB483" s="141"/>
      <c r="EC483" s="141"/>
      <c r="ED483" s="141"/>
      <c r="EE483" s="141"/>
      <c r="EF483" s="141"/>
      <c r="EG483" s="141"/>
      <c r="EH483" s="141"/>
      <c r="EI483" s="141"/>
      <c r="EJ483" s="141"/>
      <c r="EK483" s="141"/>
      <c r="EL483" s="141"/>
      <c r="EM483" s="141"/>
      <c r="EN483" s="141"/>
      <c r="EO483" s="141"/>
      <c r="EP483" s="141"/>
      <c r="EQ483" s="141"/>
      <c r="ER483" s="141"/>
      <c r="ES483" s="141"/>
      <c r="ET483" s="141"/>
      <c r="EU483" s="141"/>
      <c r="EV483" s="141"/>
      <c r="EW483" s="141"/>
      <c r="EX483" s="141"/>
      <c r="EY483" s="141"/>
      <c r="EZ483" s="141"/>
      <c r="FA483" s="141"/>
      <c r="FB483" s="141"/>
      <c r="FC483" s="141"/>
      <c r="FD483" s="141"/>
      <c r="FE483" s="141"/>
      <c r="FF483" s="141"/>
      <c r="FG483" s="141"/>
      <c r="FH483" s="141"/>
      <c r="FI483" s="141"/>
      <c r="FJ483" s="141"/>
      <c r="FK483" s="141"/>
      <c r="FL483" s="141"/>
      <c r="FM483" s="141"/>
      <c r="FN483" s="141"/>
      <c r="FO483" s="141"/>
      <c r="FP483" s="141"/>
      <c r="FQ483" s="141"/>
      <c r="FR483" s="141"/>
      <c r="FS483" s="141"/>
      <c r="FT483" s="141"/>
      <c r="FU483" s="141"/>
      <c r="FV483" s="141"/>
      <c r="FW483" s="141"/>
      <c r="FX483" s="141"/>
      <c r="FY483" s="141"/>
      <c r="FZ483" s="141"/>
      <c r="GA483" s="141"/>
      <c r="GB483" s="141"/>
      <c r="GC483" s="141"/>
      <c r="GD483" s="141"/>
      <c r="GE483" s="141"/>
      <c r="GF483" s="141"/>
      <c r="GG483" s="141"/>
      <c r="GH483" s="141"/>
      <c r="GI483" s="141"/>
      <c r="GJ483" s="141"/>
      <c r="GK483" s="141"/>
      <c r="GL483" s="141"/>
      <c r="GM483" s="141"/>
      <c r="GN483" s="141"/>
      <c r="GO483" s="141"/>
      <c r="GP483" s="141"/>
      <c r="GQ483" s="141"/>
      <c r="GR483" s="141"/>
      <c r="GS483" s="141"/>
      <c r="GT483" s="141"/>
      <c r="GU483" s="141"/>
      <c r="GV483" s="141"/>
      <c r="GW483" s="141"/>
      <c r="GX483" s="141"/>
      <c r="GY483" s="141"/>
      <c r="GZ483" s="141"/>
      <c r="HA483" s="141"/>
      <c r="HB483" s="141"/>
      <c r="HC483" s="141"/>
      <c r="HD483" s="141"/>
      <c r="HE483" s="141"/>
      <c r="HF483" s="141"/>
      <c r="HG483" s="141"/>
      <c r="HH483" s="141"/>
      <c r="HI483" s="141"/>
      <c r="HJ483" s="141"/>
      <c r="HK483" s="141"/>
      <c r="HL483" s="141"/>
      <c r="HM483" s="141"/>
      <c r="HN483" s="141"/>
      <c r="HO483" s="141"/>
      <c r="HP483" s="141"/>
      <c r="HQ483" s="141"/>
      <c r="HR483" s="141"/>
      <c r="HS483" s="141"/>
      <c r="HT483" s="141"/>
      <c r="HU483" s="141"/>
      <c r="HV483" s="141"/>
      <c r="HW483" s="141"/>
      <c r="HX483" s="141"/>
      <c r="HY483" s="141"/>
      <c r="HZ483" s="141"/>
      <c r="IA483" s="141"/>
      <c r="IB483" s="141"/>
      <c r="IC483" s="141"/>
      <c r="ID483" s="141"/>
      <c r="IE483" s="141"/>
      <c r="IF483" s="141"/>
      <c r="IG483" s="141"/>
      <c r="IH483" s="141"/>
      <c r="II483" s="141"/>
      <c r="IJ483" s="141"/>
      <c r="IK483" s="141"/>
      <c r="IL483" s="141"/>
      <c r="IM483" s="141"/>
      <c r="IN483" s="141"/>
      <c r="IO483" s="141"/>
      <c r="IP483" s="141"/>
      <c r="IQ483" s="141"/>
      <c r="IR483" s="141"/>
      <c r="IS483" s="141"/>
      <c r="IT483" s="141"/>
      <c r="IU483" s="141"/>
      <c r="IV483" s="141"/>
      <c r="IW483" s="141"/>
    </row>
    <row r="484" customFormat="false" ht="12.75" hidden="false" customHeight="false" outlineLevel="0" collapsed="false">
      <c r="A484" s="141"/>
      <c r="B484" s="155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  <c r="IU484" s="141"/>
      <c r="IV484" s="141"/>
      <c r="IW484" s="141"/>
    </row>
    <row r="485" customFormat="false" ht="12.75" hidden="false" customHeight="false" outlineLevel="0" collapsed="false">
      <c r="A485" s="141"/>
      <c r="B485" s="155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1"/>
      <c r="BY485" s="141"/>
      <c r="BZ485" s="141"/>
      <c r="CA485" s="141"/>
      <c r="CB485" s="141"/>
      <c r="CC485" s="141"/>
      <c r="CD485" s="141"/>
      <c r="CE485" s="141"/>
      <c r="CF485" s="141"/>
      <c r="CG485" s="141"/>
      <c r="CH485" s="141"/>
      <c r="CI485" s="141"/>
      <c r="CJ485" s="141"/>
      <c r="CK485" s="141"/>
      <c r="CL485" s="141"/>
      <c r="CM485" s="141"/>
      <c r="CN485" s="141"/>
      <c r="CO485" s="141"/>
      <c r="CP485" s="141"/>
      <c r="CQ485" s="141"/>
      <c r="CR485" s="141"/>
      <c r="CS485" s="141"/>
      <c r="CT485" s="141"/>
      <c r="CU485" s="141"/>
      <c r="CV485" s="141"/>
      <c r="CW485" s="141"/>
      <c r="CX485" s="141"/>
      <c r="CY485" s="141"/>
      <c r="CZ485" s="141"/>
      <c r="DA485" s="141"/>
      <c r="DB485" s="141"/>
      <c r="DC485" s="141"/>
      <c r="DD485" s="141"/>
      <c r="DE485" s="141"/>
      <c r="DF485" s="141"/>
      <c r="DG485" s="141"/>
      <c r="DH485" s="141"/>
      <c r="DI485" s="141"/>
      <c r="DJ485" s="141"/>
      <c r="DK485" s="141"/>
      <c r="DL485" s="141"/>
      <c r="DM485" s="141"/>
      <c r="DN485" s="141"/>
      <c r="DO485" s="141"/>
      <c r="DP485" s="141"/>
      <c r="DQ485" s="141"/>
      <c r="DR485" s="141"/>
      <c r="DS485" s="141"/>
      <c r="DT485" s="141"/>
      <c r="DU485" s="141"/>
      <c r="DV485" s="141"/>
      <c r="DW485" s="141"/>
      <c r="DX485" s="141"/>
      <c r="DY485" s="141"/>
      <c r="DZ485" s="141"/>
      <c r="EA485" s="141"/>
      <c r="EB485" s="141"/>
      <c r="EC485" s="141"/>
      <c r="ED485" s="141"/>
      <c r="EE485" s="141"/>
      <c r="EF485" s="141"/>
      <c r="EG485" s="141"/>
      <c r="EH485" s="141"/>
      <c r="EI485" s="141"/>
      <c r="EJ485" s="141"/>
      <c r="EK485" s="141"/>
      <c r="EL485" s="141"/>
      <c r="EM485" s="141"/>
      <c r="EN485" s="141"/>
      <c r="EO485" s="141"/>
      <c r="EP485" s="141"/>
      <c r="EQ485" s="141"/>
      <c r="ER485" s="141"/>
      <c r="ES485" s="141"/>
      <c r="ET485" s="141"/>
      <c r="EU485" s="141"/>
      <c r="EV485" s="141"/>
      <c r="EW485" s="141"/>
      <c r="EX485" s="141"/>
      <c r="EY485" s="141"/>
      <c r="EZ485" s="141"/>
      <c r="FA485" s="141"/>
      <c r="FB485" s="141"/>
      <c r="FC485" s="141"/>
      <c r="FD485" s="141"/>
      <c r="FE485" s="141"/>
      <c r="FF485" s="141"/>
      <c r="FG485" s="141"/>
      <c r="FH485" s="141"/>
      <c r="FI485" s="141"/>
      <c r="FJ485" s="141"/>
      <c r="FK485" s="141"/>
      <c r="FL485" s="141"/>
      <c r="FM485" s="141"/>
      <c r="FN485" s="141"/>
      <c r="FO485" s="141"/>
      <c r="FP485" s="141"/>
      <c r="FQ485" s="141"/>
      <c r="FR485" s="141"/>
      <c r="FS485" s="141"/>
      <c r="FT485" s="141"/>
      <c r="FU485" s="141"/>
      <c r="FV485" s="141"/>
      <c r="FW485" s="141"/>
      <c r="FX485" s="141"/>
      <c r="FY485" s="141"/>
      <c r="FZ485" s="141"/>
      <c r="GA485" s="141"/>
      <c r="GB485" s="141"/>
      <c r="GC485" s="141"/>
      <c r="GD485" s="141"/>
      <c r="GE485" s="141"/>
      <c r="GF485" s="141"/>
      <c r="GG485" s="141"/>
      <c r="GH485" s="141"/>
      <c r="GI485" s="141"/>
      <c r="GJ485" s="141"/>
      <c r="GK485" s="141"/>
      <c r="GL485" s="141"/>
      <c r="GM485" s="141"/>
      <c r="GN485" s="141"/>
      <c r="GO485" s="141"/>
      <c r="GP485" s="141"/>
      <c r="GQ485" s="141"/>
      <c r="GR485" s="141"/>
      <c r="GS485" s="141"/>
      <c r="GT485" s="141"/>
      <c r="GU485" s="141"/>
      <c r="GV485" s="141"/>
      <c r="GW485" s="141"/>
      <c r="GX485" s="141"/>
      <c r="GY485" s="141"/>
      <c r="GZ485" s="141"/>
      <c r="HA485" s="141"/>
      <c r="HB485" s="141"/>
      <c r="HC485" s="141"/>
      <c r="HD485" s="141"/>
      <c r="HE485" s="141"/>
      <c r="HF485" s="141"/>
      <c r="HG485" s="141"/>
      <c r="HH485" s="141"/>
      <c r="HI485" s="141"/>
      <c r="HJ485" s="141"/>
      <c r="HK485" s="141"/>
      <c r="HL485" s="141"/>
      <c r="HM485" s="141"/>
      <c r="HN485" s="141"/>
      <c r="HO485" s="141"/>
      <c r="HP485" s="141"/>
      <c r="HQ485" s="141"/>
      <c r="HR485" s="141"/>
      <c r="HS485" s="141"/>
      <c r="HT485" s="141"/>
      <c r="HU485" s="141"/>
      <c r="HV485" s="141"/>
      <c r="HW485" s="141"/>
      <c r="HX485" s="141"/>
      <c r="HY485" s="141"/>
      <c r="HZ485" s="141"/>
      <c r="IA485" s="141"/>
      <c r="IB485" s="141"/>
      <c r="IC485" s="141"/>
      <c r="ID485" s="141"/>
      <c r="IE485" s="141"/>
      <c r="IF485" s="141"/>
      <c r="IG485" s="141"/>
      <c r="IH485" s="141"/>
      <c r="II485" s="141"/>
      <c r="IJ485" s="141"/>
      <c r="IK485" s="141"/>
      <c r="IL485" s="141"/>
      <c r="IM485" s="141"/>
      <c r="IN485" s="141"/>
      <c r="IO485" s="141"/>
      <c r="IP485" s="141"/>
      <c r="IQ485" s="141"/>
      <c r="IR485" s="141"/>
      <c r="IS485" s="141"/>
      <c r="IT485" s="141"/>
      <c r="IU485" s="141"/>
      <c r="IV485" s="141"/>
      <c r="IW485" s="141"/>
    </row>
    <row r="486" customFormat="false" ht="12.75" hidden="false" customHeight="false" outlineLevel="0" collapsed="false">
      <c r="A486" s="141"/>
      <c r="B486" s="155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1"/>
      <c r="CB486" s="141"/>
      <c r="CC486" s="141"/>
      <c r="CD486" s="141"/>
      <c r="CE486" s="141"/>
      <c r="CF486" s="141"/>
      <c r="CG486" s="141"/>
      <c r="CH486" s="141"/>
      <c r="CI486" s="141"/>
      <c r="CJ486" s="141"/>
      <c r="CK486" s="141"/>
      <c r="CL486" s="141"/>
      <c r="CM486" s="141"/>
      <c r="CN486" s="141"/>
      <c r="CO486" s="141"/>
      <c r="CP486" s="141"/>
      <c r="CQ486" s="141"/>
      <c r="CR486" s="141"/>
      <c r="CS486" s="141"/>
      <c r="CT486" s="141"/>
      <c r="CU486" s="141"/>
      <c r="CV486" s="141"/>
      <c r="CW486" s="141"/>
      <c r="CX486" s="141"/>
      <c r="CY486" s="141"/>
      <c r="CZ486" s="141"/>
      <c r="DA486" s="141"/>
      <c r="DB486" s="141"/>
      <c r="DC486" s="141"/>
      <c r="DD486" s="141"/>
      <c r="DE486" s="141"/>
      <c r="DF486" s="141"/>
      <c r="DG486" s="141"/>
      <c r="DH486" s="141"/>
      <c r="DI486" s="141"/>
      <c r="DJ486" s="141"/>
      <c r="DK486" s="141"/>
      <c r="DL486" s="141"/>
      <c r="DM486" s="141"/>
      <c r="DN486" s="141"/>
      <c r="DO486" s="141"/>
      <c r="DP486" s="141"/>
      <c r="DQ486" s="141"/>
      <c r="DR486" s="141"/>
      <c r="DS486" s="141"/>
      <c r="DT486" s="141"/>
      <c r="DU486" s="141"/>
      <c r="DV486" s="141"/>
      <c r="DW486" s="141"/>
      <c r="DX486" s="141"/>
      <c r="DY486" s="141"/>
      <c r="DZ486" s="141"/>
      <c r="EA486" s="141"/>
      <c r="EB486" s="141"/>
      <c r="EC486" s="141"/>
      <c r="ED486" s="141"/>
      <c r="EE486" s="141"/>
      <c r="EF486" s="141"/>
      <c r="EG486" s="141"/>
      <c r="EH486" s="141"/>
      <c r="EI486" s="141"/>
      <c r="EJ486" s="141"/>
      <c r="EK486" s="141"/>
      <c r="EL486" s="141"/>
      <c r="EM486" s="141"/>
      <c r="EN486" s="141"/>
      <c r="EO486" s="141"/>
      <c r="EP486" s="141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1"/>
      <c r="FA486" s="141"/>
      <c r="FB486" s="141"/>
      <c r="FC486" s="141"/>
      <c r="FD486" s="141"/>
      <c r="FE486" s="141"/>
      <c r="FF486" s="141"/>
      <c r="FG486" s="141"/>
      <c r="FH486" s="141"/>
      <c r="FI486" s="141"/>
      <c r="FJ486" s="141"/>
      <c r="FK486" s="141"/>
      <c r="FL486" s="141"/>
      <c r="FM486" s="141"/>
      <c r="FN486" s="141"/>
      <c r="FO486" s="141"/>
      <c r="FP486" s="141"/>
      <c r="FQ486" s="141"/>
      <c r="FR486" s="141"/>
      <c r="FS486" s="141"/>
      <c r="FT486" s="141"/>
      <c r="FU486" s="141"/>
      <c r="FV486" s="141"/>
      <c r="FW486" s="141"/>
      <c r="FX486" s="141"/>
      <c r="FY486" s="141"/>
      <c r="FZ486" s="141"/>
      <c r="GA486" s="141"/>
      <c r="GB486" s="141"/>
      <c r="GC486" s="141"/>
      <c r="GD486" s="141"/>
      <c r="GE486" s="141"/>
      <c r="GF486" s="141"/>
      <c r="GG486" s="141"/>
      <c r="GH486" s="141"/>
      <c r="GI486" s="141"/>
      <c r="GJ486" s="141"/>
      <c r="GK486" s="141"/>
      <c r="GL486" s="141"/>
      <c r="GM486" s="141"/>
      <c r="GN486" s="141"/>
      <c r="GO486" s="141"/>
      <c r="GP486" s="141"/>
      <c r="GQ486" s="141"/>
      <c r="GR486" s="141"/>
      <c r="GS486" s="141"/>
      <c r="GT486" s="141"/>
      <c r="GU486" s="141"/>
      <c r="GV486" s="141"/>
      <c r="GW486" s="141"/>
      <c r="GX486" s="141"/>
      <c r="GY486" s="141"/>
      <c r="GZ486" s="141"/>
      <c r="HA486" s="141"/>
      <c r="HB486" s="141"/>
      <c r="HC486" s="141"/>
      <c r="HD486" s="141"/>
      <c r="HE486" s="141"/>
      <c r="HF486" s="141"/>
      <c r="HG486" s="141"/>
      <c r="HH486" s="141"/>
      <c r="HI486" s="141"/>
      <c r="HJ486" s="141"/>
      <c r="HK486" s="141"/>
      <c r="HL486" s="141"/>
      <c r="HM486" s="141"/>
      <c r="HN486" s="141"/>
      <c r="HO486" s="141"/>
      <c r="HP486" s="141"/>
      <c r="HQ486" s="141"/>
      <c r="HR486" s="141"/>
      <c r="HS486" s="141"/>
      <c r="HT486" s="141"/>
      <c r="HU486" s="141"/>
      <c r="HV486" s="141"/>
      <c r="HW486" s="141"/>
      <c r="HX486" s="141"/>
      <c r="HY486" s="141"/>
      <c r="HZ486" s="141"/>
      <c r="IA486" s="141"/>
      <c r="IB486" s="141"/>
      <c r="IC486" s="141"/>
      <c r="ID486" s="141"/>
      <c r="IE486" s="141"/>
      <c r="IF486" s="141"/>
      <c r="IG486" s="141"/>
      <c r="IH486" s="141"/>
      <c r="II486" s="141"/>
      <c r="IJ486" s="141"/>
      <c r="IK486" s="141"/>
      <c r="IL486" s="141"/>
      <c r="IM486" s="141"/>
      <c r="IN486" s="141"/>
      <c r="IO486" s="141"/>
      <c r="IP486" s="141"/>
      <c r="IQ486" s="141"/>
      <c r="IR486" s="141"/>
      <c r="IS486" s="141"/>
      <c r="IT486" s="141"/>
      <c r="IU486" s="141"/>
      <c r="IV486" s="141"/>
      <c r="IW486" s="141"/>
    </row>
    <row r="487" customFormat="false" ht="12.75" hidden="false" customHeight="false" outlineLevel="0" collapsed="false">
      <c r="A487" s="141"/>
      <c r="B487" s="155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1"/>
      <c r="CB487" s="141"/>
      <c r="CC487" s="141"/>
      <c r="CD487" s="141"/>
      <c r="CE487" s="141"/>
      <c r="CF487" s="141"/>
      <c r="CG487" s="141"/>
      <c r="CH487" s="141"/>
      <c r="CI487" s="141"/>
      <c r="CJ487" s="141"/>
      <c r="CK487" s="141"/>
      <c r="CL487" s="141"/>
      <c r="CM487" s="141"/>
      <c r="CN487" s="141"/>
      <c r="CO487" s="141"/>
      <c r="CP487" s="141"/>
      <c r="CQ487" s="141"/>
      <c r="CR487" s="141"/>
      <c r="CS487" s="141"/>
      <c r="CT487" s="141"/>
      <c r="CU487" s="141"/>
      <c r="CV487" s="141"/>
      <c r="CW487" s="141"/>
      <c r="CX487" s="141"/>
      <c r="CY487" s="141"/>
      <c r="CZ487" s="141"/>
      <c r="DA487" s="141"/>
      <c r="DB487" s="141"/>
      <c r="DC487" s="141"/>
      <c r="DD487" s="141"/>
      <c r="DE487" s="141"/>
      <c r="DF487" s="141"/>
      <c r="DG487" s="141"/>
      <c r="DH487" s="141"/>
      <c r="DI487" s="141"/>
      <c r="DJ487" s="141"/>
      <c r="DK487" s="141"/>
      <c r="DL487" s="141"/>
      <c r="DM487" s="141"/>
      <c r="DN487" s="141"/>
      <c r="DO487" s="141"/>
      <c r="DP487" s="141"/>
      <c r="DQ487" s="141"/>
      <c r="DR487" s="141"/>
      <c r="DS487" s="141"/>
      <c r="DT487" s="141"/>
      <c r="DU487" s="141"/>
      <c r="DV487" s="141"/>
      <c r="DW487" s="141"/>
      <c r="DX487" s="141"/>
      <c r="DY487" s="141"/>
      <c r="DZ487" s="141"/>
      <c r="EA487" s="141"/>
      <c r="EB487" s="141"/>
      <c r="EC487" s="141"/>
      <c r="ED487" s="141"/>
      <c r="EE487" s="141"/>
      <c r="EF487" s="141"/>
      <c r="EG487" s="141"/>
      <c r="EH487" s="141"/>
      <c r="EI487" s="141"/>
      <c r="EJ487" s="141"/>
      <c r="EK487" s="141"/>
      <c r="EL487" s="141"/>
      <c r="EM487" s="141"/>
      <c r="EN487" s="141"/>
      <c r="EO487" s="141"/>
      <c r="EP487" s="141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1"/>
      <c r="FA487" s="141"/>
      <c r="FB487" s="141"/>
      <c r="FC487" s="141"/>
      <c r="FD487" s="141"/>
      <c r="FE487" s="141"/>
      <c r="FF487" s="141"/>
      <c r="FG487" s="141"/>
      <c r="FH487" s="141"/>
      <c r="FI487" s="141"/>
      <c r="FJ487" s="141"/>
      <c r="FK487" s="141"/>
      <c r="FL487" s="141"/>
      <c r="FM487" s="141"/>
      <c r="FN487" s="141"/>
      <c r="FO487" s="141"/>
      <c r="FP487" s="141"/>
      <c r="FQ487" s="141"/>
      <c r="FR487" s="141"/>
      <c r="FS487" s="141"/>
      <c r="FT487" s="141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1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H487" s="141"/>
      <c r="HI487" s="141"/>
      <c r="HJ487" s="141"/>
      <c r="HK487" s="141"/>
      <c r="HL487" s="141"/>
      <c r="HM487" s="141"/>
      <c r="HN487" s="141"/>
      <c r="HO487" s="141"/>
      <c r="HP487" s="141"/>
      <c r="HQ487" s="141"/>
      <c r="HR487" s="141"/>
      <c r="HS487" s="141"/>
      <c r="HT487" s="141"/>
      <c r="HU487" s="141"/>
      <c r="HV487" s="141"/>
      <c r="HW487" s="141"/>
      <c r="HX487" s="141"/>
      <c r="HY487" s="141"/>
      <c r="HZ487" s="141"/>
      <c r="IA487" s="141"/>
      <c r="IB487" s="141"/>
      <c r="IC487" s="141"/>
      <c r="ID487" s="141"/>
      <c r="IE487" s="141"/>
      <c r="IF487" s="141"/>
      <c r="IG487" s="141"/>
      <c r="IH487" s="141"/>
      <c r="II487" s="141"/>
      <c r="IJ487" s="141"/>
      <c r="IK487" s="141"/>
      <c r="IL487" s="141"/>
      <c r="IM487" s="141"/>
      <c r="IN487" s="141"/>
      <c r="IO487" s="141"/>
      <c r="IP487" s="141"/>
      <c r="IQ487" s="141"/>
      <c r="IR487" s="141"/>
      <c r="IS487" s="141"/>
      <c r="IT487" s="141"/>
      <c r="IU487" s="141"/>
      <c r="IV487" s="141"/>
      <c r="IW487" s="141"/>
    </row>
    <row r="488" customFormat="false" ht="12.75" hidden="false" customHeight="false" outlineLevel="0" collapsed="false">
      <c r="A488" s="141"/>
      <c r="B488" s="155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1"/>
      <c r="BY488" s="141"/>
      <c r="BZ488" s="141"/>
      <c r="CA488" s="141"/>
      <c r="CB488" s="141"/>
      <c r="CC488" s="141"/>
      <c r="CD488" s="141"/>
      <c r="CE488" s="141"/>
      <c r="CF488" s="141"/>
      <c r="CG488" s="141"/>
      <c r="CH488" s="141"/>
      <c r="CI488" s="141"/>
      <c r="CJ488" s="141"/>
      <c r="CK488" s="141"/>
      <c r="CL488" s="141"/>
      <c r="CM488" s="141"/>
      <c r="CN488" s="141"/>
      <c r="CO488" s="141"/>
      <c r="CP488" s="141"/>
      <c r="CQ488" s="141"/>
      <c r="CR488" s="141"/>
      <c r="CS488" s="141"/>
      <c r="CT488" s="141"/>
      <c r="CU488" s="141"/>
      <c r="CV488" s="141"/>
      <c r="CW488" s="141"/>
      <c r="CX488" s="141"/>
      <c r="CY488" s="141"/>
      <c r="CZ488" s="141"/>
      <c r="DA488" s="141"/>
      <c r="DB488" s="141"/>
      <c r="DC488" s="141"/>
      <c r="DD488" s="141"/>
      <c r="DE488" s="141"/>
      <c r="DF488" s="141"/>
      <c r="DG488" s="141"/>
      <c r="DH488" s="141"/>
      <c r="DI488" s="141"/>
      <c r="DJ488" s="141"/>
      <c r="DK488" s="141"/>
      <c r="DL488" s="141"/>
      <c r="DM488" s="141"/>
      <c r="DN488" s="141"/>
      <c r="DO488" s="141"/>
      <c r="DP488" s="141"/>
      <c r="DQ488" s="141"/>
      <c r="DR488" s="141"/>
      <c r="DS488" s="141"/>
      <c r="DT488" s="141"/>
      <c r="DU488" s="141"/>
      <c r="DV488" s="141"/>
      <c r="DW488" s="141"/>
      <c r="DX488" s="141"/>
      <c r="DY488" s="141"/>
      <c r="DZ488" s="141"/>
      <c r="EA488" s="141"/>
      <c r="EB488" s="141"/>
      <c r="EC488" s="141"/>
      <c r="ED488" s="141"/>
      <c r="EE488" s="141"/>
      <c r="EF488" s="141"/>
      <c r="EG488" s="141"/>
      <c r="EH488" s="141"/>
      <c r="EI488" s="141"/>
      <c r="EJ488" s="141"/>
      <c r="EK488" s="141"/>
      <c r="EL488" s="141"/>
      <c r="EM488" s="141"/>
      <c r="EN488" s="141"/>
      <c r="EO488" s="141"/>
      <c r="EP488" s="141"/>
      <c r="EQ488" s="141"/>
      <c r="ER488" s="141"/>
      <c r="ES488" s="141"/>
      <c r="ET488" s="141"/>
      <c r="EU488" s="141"/>
      <c r="EV488" s="141"/>
      <c r="EW488" s="141"/>
      <c r="EX488" s="141"/>
      <c r="EY488" s="141"/>
      <c r="EZ488" s="141"/>
      <c r="FA488" s="141"/>
      <c r="FB488" s="141"/>
      <c r="FC488" s="141"/>
      <c r="FD488" s="141"/>
      <c r="FE488" s="141"/>
      <c r="FF488" s="141"/>
      <c r="FG488" s="141"/>
      <c r="FH488" s="141"/>
      <c r="FI488" s="141"/>
      <c r="FJ488" s="141"/>
      <c r="FK488" s="141"/>
      <c r="FL488" s="141"/>
      <c r="FM488" s="141"/>
      <c r="FN488" s="141"/>
      <c r="FO488" s="141"/>
      <c r="FP488" s="141"/>
      <c r="FQ488" s="141"/>
      <c r="FR488" s="141"/>
      <c r="FS488" s="141"/>
      <c r="FT488" s="141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1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H488" s="141"/>
      <c r="HI488" s="141"/>
      <c r="HJ488" s="141"/>
      <c r="HK488" s="141"/>
      <c r="HL488" s="141"/>
      <c r="HM488" s="141"/>
      <c r="HN488" s="141"/>
      <c r="HO488" s="141"/>
      <c r="HP488" s="141"/>
      <c r="HQ488" s="141"/>
      <c r="HR488" s="141"/>
      <c r="HS488" s="141"/>
      <c r="HT488" s="141"/>
      <c r="HU488" s="141"/>
      <c r="HV488" s="141"/>
      <c r="HW488" s="141"/>
      <c r="HX488" s="141"/>
      <c r="HY488" s="141"/>
      <c r="HZ488" s="141"/>
      <c r="IA488" s="141"/>
      <c r="IB488" s="141"/>
      <c r="IC488" s="141"/>
      <c r="ID488" s="141"/>
      <c r="IE488" s="141"/>
      <c r="IF488" s="141"/>
      <c r="IG488" s="141"/>
      <c r="IH488" s="141"/>
      <c r="II488" s="141"/>
      <c r="IJ488" s="141"/>
      <c r="IK488" s="141"/>
      <c r="IL488" s="141"/>
      <c r="IM488" s="141"/>
      <c r="IN488" s="141"/>
      <c r="IO488" s="141"/>
      <c r="IP488" s="141"/>
      <c r="IQ488" s="141"/>
      <c r="IR488" s="141"/>
      <c r="IS488" s="141"/>
      <c r="IT488" s="141"/>
      <c r="IU488" s="141"/>
      <c r="IV488" s="141"/>
      <c r="IW488" s="141"/>
    </row>
    <row r="489" customFormat="false" ht="12.75" hidden="false" customHeight="false" outlineLevel="0" collapsed="false">
      <c r="A489" s="141"/>
      <c r="B489" s="155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1"/>
      <c r="BY489" s="141"/>
      <c r="BZ489" s="141"/>
      <c r="CA489" s="141"/>
      <c r="CB489" s="141"/>
      <c r="CC489" s="141"/>
      <c r="CD489" s="141"/>
      <c r="CE489" s="141"/>
      <c r="CF489" s="141"/>
      <c r="CG489" s="141"/>
      <c r="CH489" s="141"/>
      <c r="CI489" s="141"/>
      <c r="CJ489" s="141"/>
      <c r="CK489" s="141"/>
      <c r="CL489" s="141"/>
      <c r="CM489" s="141"/>
      <c r="CN489" s="141"/>
      <c r="CO489" s="141"/>
      <c r="CP489" s="141"/>
      <c r="CQ489" s="141"/>
      <c r="CR489" s="141"/>
      <c r="CS489" s="141"/>
      <c r="CT489" s="141"/>
      <c r="CU489" s="141"/>
      <c r="CV489" s="141"/>
      <c r="CW489" s="141"/>
      <c r="CX489" s="141"/>
      <c r="CY489" s="141"/>
      <c r="CZ489" s="141"/>
      <c r="DA489" s="141"/>
      <c r="DB489" s="141"/>
      <c r="DC489" s="141"/>
      <c r="DD489" s="141"/>
      <c r="DE489" s="141"/>
      <c r="DF489" s="141"/>
      <c r="DG489" s="141"/>
      <c r="DH489" s="141"/>
      <c r="DI489" s="141"/>
      <c r="DJ489" s="141"/>
      <c r="DK489" s="141"/>
      <c r="DL489" s="141"/>
      <c r="DM489" s="141"/>
      <c r="DN489" s="141"/>
      <c r="DO489" s="141"/>
      <c r="DP489" s="141"/>
      <c r="DQ489" s="141"/>
      <c r="DR489" s="141"/>
      <c r="DS489" s="141"/>
      <c r="DT489" s="141"/>
      <c r="DU489" s="141"/>
      <c r="DV489" s="141"/>
      <c r="DW489" s="141"/>
      <c r="DX489" s="141"/>
      <c r="DY489" s="141"/>
      <c r="DZ489" s="141"/>
      <c r="EA489" s="141"/>
      <c r="EB489" s="141"/>
      <c r="EC489" s="141"/>
      <c r="ED489" s="141"/>
      <c r="EE489" s="141"/>
      <c r="EF489" s="141"/>
      <c r="EG489" s="141"/>
      <c r="EH489" s="141"/>
      <c r="EI489" s="141"/>
      <c r="EJ489" s="141"/>
      <c r="EK489" s="141"/>
      <c r="EL489" s="141"/>
      <c r="EM489" s="141"/>
      <c r="EN489" s="141"/>
      <c r="EO489" s="141"/>
      <c r="EP489" s="141"/>
      <c r="EQ489" s="141"/>
      <c r="ER489" s="141"/>
      <c r="ES489" s="141"/>
      <c r="ET489" s="141"/>
      <c r="EU489" s="141"/>
      <c r="EV489" s="141"/>
      <c r="EW489" s="141"/>
      <c r="EX489" s="141"/>
      <c r="EY489" s="141"/>
      <c r="EZ489" s="141"/>
      <c r="FA489" s="141"/>
      <c r="FB489" s="141"/>
      <c r="FC489" s="141"/>
      <c r="FD489" s="141"/>
      <c r="FE489" s="141"/>
      <c r="FF489" s="141"/>
      <c r="FG489" s="141"/>
      <c r="FH489" s="141"/>
      <c r="FI489" s="141"/>
      <c r="FJ489" s="141"/>
      <c r="FK489" s="141"/>
      <c r="FL489" s="141"/>
      <c r="FM489" s="141"/>
      <c r="FN489" s="141"/>
      <c r="FO489" s="141"/>
      <c r="FP489" s="141"/>
      <c r="FQ489" s="141"/>
      <c r="FR489" s="141"/>
      <c r="FS489" s="141"/>
      <c r="FT489" s="141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1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H489" s="141"/>
      <c r="HI489" s="141"/>
      <c r="HJ489" s="141"/>
      <c r="HK489" s="141"/>
      <c r="HL489" s="141"/>
      <c r="HM489" s="141"/>
      <c r="HN489" s="141"/>
      <c r="HO489" s="141"/>
      <c r="HP489" s="141"/>
      <c r="HQ489" s="141"/>
      <c r="HR489" s="141"/>
      <c r="HS489" s="141"/>
      <c r="HT489" s="141"/>
      <c r="HU489" s="141"/>
      <c r="HV489" s="141"/>
      <c r="HW489" s="141"/>
      <c r="HX489" s="141"/>
      <c r="HY489" s="141"/>
      <c r="HZ489" s="141"/>
      <c r="IA489" s="141"/>
      <c r="IB489" s="141"/>
      <c r="IC489" s="141"/>
      <c r="ID489" s="141"/>
      <c r="IE489" s="141"/>
      <c r="IF489" s="141"/>
      <c r="IG489" s="141"/>
      <c r="IH489" s="141"/>
      <c r="II489" s="141"/>
      <c r="IJ489" s="141"/>
      <c r="IK489" s="141"/>
      <c r="IL489" s="141"/>
      <c r="IM489" s="141"/>
      <c r="IN489" s="141"/>
      <c r="IO489" s="141"/>
      <c r="IP489" s="141"/>
      <c r="IQ489" s="141"/>
      <c r="IR489" s="141"/>
      <c r="IS489" s="141"/>
      <c r="IT489" s="141"/>
      <c r="IU489" s="141"/>
      <c r="IV489" s="141"/>
      <c r="IW489" s="141"/>
    </row>
    <row r="490" customFormat="false" ht="12.75" hidden="false" customHeight="false" outlineLevel="0" collapsed="false">
      <c r="A490" s="141"/>
      <c r="B490" s="155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1"/>
      <c r="BY490" s="141"/>
      <c r="BZ490" s="141"/>
      <c r="CA490" s="141"/>
      <c r="CB490" s="141"/>
      <c r="CC490" s="141"/>
      <c r="CD490" s="141"/>
      <c r="CE490" s="141"/>
      <c r="CF490" s="141"/>
      <c r="CG490" s="141"/>
      <c r="CH490" s="141"/>
      <c r="CI490" s="141"/>
      <c r="CJ490" s="141"/>
      <c r="CK490" s="141"/>
      <c r="CL490" s="141"/>
      <c r="CM490" s="141"/>
      <c r="CN490" s="141"/>
      <c r="CO490" s="141"/>
      <c r="CP490" s="141"/>
      <c r="CQ490" s="141"/>
      <c r="CR490" s="141"/>
      <c r="CS490" s="141"/>
      <c r="CT490" s="141"/>
      <c r="CU490" s="141"/>
      <c r="CV490" s="141"/>
      <c r="CW490" s="141"/>
      <c r="CX490" s="141"/>
      <c r="CY490" s="141"/>
      <c r="CZ490" s="141"/>
      <c r="DA490" s="141"/>
      <c r="DB490" s="141"/>
      <c r="DC490" s="141"/>
      <c r="DD490" s="141"/>
      <c r="DE490" s="141"/>
      <c r="DF490" s="141"/>
      <c r="DG490" s="141"/>
      <c r="DH490" s="141"/>
      <c r="DI490" s="141"/>
      <c r="DJ490" s="141"/>
      <c r="DK490" s="141"/>
      <c r="DL490" s="141"/>
      <c r="DM490" s="141"/>
      <c r="DN490" s="141"/>
      <c r="DO490" s="141"/>
      <c r="DP490" s="141"/>
      <c r="DQ490" s="141"/>
      <c r="DR490" s="141"/>
      <c r="DS490" s="141"/>
      <c r="DT490" s="141"/>
      <c r="DU490" s="141"/>
      <c r="DV490" s="141"/>
      <c r="DW490" s="141"/>
      <c r="DX490" s="141"/>
      <c r="DY490" s="141"/>
      <c r="DZ490" s="141"/>
      <c r="EA490" s="141"/>
      <c r="EB490" s="141"/>
      <c r="EC490" s="141"/>
      <c r="ED490" s="141"/>
      <c r="EE490" s="141"/>
      <c r="EF490" s="141"/>
      <c r="EG490" s="141"/>
      <c r="EH490" s="141"/>
      <c r="EI490" s="141"/>
      <c r="EJ490" s="141"/>
      <c r="EK490" s="141"/>
      <c r="EL490" s="141"/>
      <c r="EM490" s="141"/>
      <c r="EN490" s="141"/>
      <c r="EO490" s="141"/>
      <c r="EP490" s="141"/>
      <c r="EQ490" s="141"/>
      <c r="ER490" s="141"/>
      <c r="ES490" s="141"/>
      <c r="ET490" s="141"/>
      <c r="EU490" s="141"/>
      <c r="EV490" s="141"/>
      <c r="EW490" s="141"/>
      <c r="EX490" s="141"/>
      <c r="EY490" s="141"/>
      <c r="EZ490" s="141"/>
      <c r="FA490" s="141"/>
      <c r="FB490" s="141"/>
      <c r="FC490" s="141"/>
      <c r="FD490" s="141"/>
      <c r="FE490" s="141"/>
      <c r="FF490" s="141"/>
      <c r="FG490" s="141"/>
      <c r="FH490" s="141"/>
      <c r="FI490" s="141"/>
      <c r="FJ490" s="141"/>
      <c r="FK490" s="141"/>
      <c r="FL490" s="141"/>
      <c r="FM490" s="141"/>
      <c r="FN490" s="141"/>
      <c r="FO490" s="141"/>
      <c r="FP490" s="141"/>
      <c r="FQ490" s="141"/>
      <c r="FR490" s="141"/>
      <c r="FS490" s="141"/>
      <c r="FT490" s="141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1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H490" s="141"/>
      <c r="HI490" s="141"/>
      <c r="HJ490" s="141"/>
      <c r="HK490" s="141"/>
      <c r="HL490" s="141"/>
      <c r="HM490" s="141"/>
      <c r="HN490" s="141"/>
      <c r="HO490" s="141"/>
      <c r="HP490" s="141"/>
      <c r="HQ490" s="141"/>
      <c r="HR490" s="141"/>
      <c r="HS490" s="141"/>
      <c r="HT490" s="141"/>
      <c r="HU490" s="141"/>
      <c r="HV490" s="141"/>
      <c r="HW490" s="141"/>
      <c r="HX490" s="141"/>
      <c r="HY490" s="141"/>
      <c r="HZ490" s="141"/>
      <c r="IA490" s="141"/>
      <c r="IB490" s="141"/>
      <c r="IC490" s="141"/>
      <c r="ID490" s="141"/>
      <c r="IE490" s="141"/>
      <c r="IF490" s="141"/>
      <c r="IG490" s="141"/>
      <c r="IH490" s="141"/>
      <c r="II490" s="141"/>
      <c r="IJ490" s="141"/>
      <c r="IK490" s="141"/>
      <c r="IL490" s="141"/>
      <c r="IM490" s="141"/>
      <c r="IN490" s="141"/>
      <c r="IO490" s="141"/>
      <c r="IP490" s="141"/>
      <c r="IQ490" s="141"/>
      <c r="IR490" s="141"/>
      <c r="IS490" s="141"/>
      <c r="IT490" s="141"/>
      <c r="IU490" s="141"/>
      <c r="IV490" s="141"/>
      <c r="IW490" s="141"/>
    </row>
    <row r="491" customFormat="false" ht="12.75" hidden="false" customHeight="false" outlineLevel="0" collapsed="false">
      <c r="A491" s="141"/>
      <c r="B491" s="155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1"/>
      <c r="BY491" s="141"/>
      <c r="BZ491" s="141"/>
      <c r="CA491" s="141"/>
      <c r="CB491" s="141"/>
      <c r="CC491" s="141"/>
      <c r="CD491" s="141"/>
      <c r="CE491" s="141"/>
      <c r="CF491" s="141"/>
      <c r="CG491" s="141"/>
      <c r="CH491" s="141"/>
      <c r="CI491" s="141"/>
      <c r="CJ491" s="141"/>
      <c r="CK491" s="141"/>
      <c r="CL491" s="141"/>
      <c r="CM491" s="141"/>
      <c r="CN491" s="141"/>
      <c r="CO491" s="141"/>
      <c r="CP491" s="141"/>
      <c r="CQ491" s="141"/>
      <c r="CR491" s="141"/>
      <c r="CS491" s="141"/>
      <c r="CT491" s="141"/>
      <c r="CU491" s="141"/>
      <c r="CV491" s="141"/>
      <c r="CW491" s="141"/>
      <c r="CX491" s="141"/>
      <c r="CY491" s="141"/>
      <c r="CZ491" s="141"/>
      <c r="DA491" s="141"/>
      <c r="DB491" s="141"/>
      <c r="DC491" s="141"/>
      <c r="DD491" s="141"/>
      <c r="DE491" s="141"/>
      <c r="DF491" s="141"/>
      <c r="DG491" s="141"/>
      <c r="DH491" s="141"/>
      <c r="DI491" s="141"/>
      <c r="DJ491" s="141"/>
      <c r="DK491" s="141"/>
      <c r="DL491" s="141"/>
      <c r="DM491" s="141"/>
      <c r="DN491" s="141"/>
      <c r="DO491" s="141"/>
      <c r="DP491" s="141"/>
      <c r="DQ491" s="141"/>
      <c r="DR491" s="141"/>
      <c r="DS491" s="141"/>
      <c r="DT491" s="141"/>
      <c r="DU491" s="141"/>
      <c r="DV491" s="141"/>
      <c r="DW491" s="141"/>
      <c r="DX491" s="141"/>
      <c r="DY491" s="141"/>
      <c r="DZ491" s="141"/>
      <c r="EA491" s="141"/>
      <c r="EB491" s="141"/>
      <c r="EC491" s="141"/>
      <c r="ED491" s="141"/>
      <c r="EE491" s="141"/>
      <c r="EF491" s="141"/>
      <c r="EG491" s="141"/>
      <c r="EH491" s="141"/>
      <c r="EI491" s="141"/>
      <c r="EJ491" s="141"/>
      <c r="EK491" s="141"/>
      <c r="EL491" s="141"/>
      <c r="EM491" s="141"/>
      <c r="EN491" s="141"/>
      <c r="EO491" s="141"/>
      <c r="EP491" s="141"/>
      <c r="EQ491" s="141"/>
      <c r="ER491" s="141"/>
      <c r="ES491" s="141"/>
      <c r="ET491" s="141"/>
      <c r="EU491" s="141"/>
      <c r="EV491" s="141"/>
      <c r="EW491" s="141"/>
      <c r="EX491" s="141"/>
      <c r="EY491" s="141"/>
      <c r="EZ491" s="141"/>
      <c r="FA491" s="141"/>
      <c r="FB491" s="141"/>
      <c r="FC491" s="141"/>
      <c r="FD491" s="141"/>
      <c r="FE491" s="141"/>
      <c r="FF491" s="141"/>
      <c r="FG491" s="141"/>
      <c r="FH491" s="141"/>
      <c r="FI491" s="141"/>
      <c r="FJ491" s="141"/>
      <c r="FK491" s="141"/>
      <c r="FL491" s="141"/>
      <c r="FM491" s="141"/>
      <c r="FN491" s="141"/>
      <c r="FO491" s="141"/>
      <c r="FP491" s="141"/>
      <c r="FQ491" s="141"/>
      <c r="FR491" s="141"/>
      <c r="FS491" s="141"/>
      <c r="FT491" s="141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1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H491" s="141"/>
      <c r="HI491" s="141"/>
      <c r="HJ491" s="141"/>
      <c r="HK491" s="141"/>
      <c r="HL491" s="141"/>
      <c r="HM491" s="141"/>
      <c r="HN491" s="141"/>
      <c r="HO491" s="141"/>
      <c r="HP491" s="141"/>
      <c r="HQ491" s="141"/>
      <c r="HR491" s="141"/>
      <c r="HS491" s="141"/>
      <c r="HT491" s="141"/>
      <c r="HU491" s="141"/>
      <c r="HV491" s="141"/>
      <c r="HW491" s="141"/>
      <c r="HX491" s="141"/>
      <c r="HY491" s="141"/>
      <c r="HZ491" s="141"/>
      <c r="IA491" s="141"/>
      <c r="IB491" s="141"/>
      <c r="IC491" s="141"/>
      <c r="ID491" s="141"/>
      <c r="IE491" s="141"/>
      <c r="IF491" s="141"/>
      <c r="IG491" s="141"/>
      <c r="IH491" s="141"/>
      <c r="II491" s="141"/>
      <c r="IJ491" s="141"/>
      <c r="IK491" s="141"/>
      <c r="IL491" s="141"/>
      <c r="IM491" s="141"/>
      <c r="IN491" s="141"/>
      <c r="IO491" s="141"/>
      <c r="IP491" s="141"/>
      <c r="IQ491" s="141"/>
      <c r="IR491" s="141"/>
      <c r="IS491" s="141"/>
      <c r="IT491" s="141"/>
      <c r="IU491" s="141"/>
      <c r="IV491" s="141"/>
      <c r="IW491" s="141"/>
    </row>
    <row r="492" customFormat="false" ht="12.75" hidden="false" customHeight="false" outlineLevel="0" collapsed="false">
      <c r="A492" s="141"/>
      <c r="B492" s="155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1"/>
      <c r="BY492" s="141"/>
      <c r="BZ492" s="141"/>
      <c r="CA492" s="141"/>
      <c r="CB492" s="141"/>
      <c r="CC492" s="141"/>
      <c r="CD492" s="141"/>
      <c r="CE492" s="141"/>
      <c r="CF492" s="141"/>
      <c r="CG492" s="141"/>
      <c r="CH492" s="141"/>
      <c r="CI492" s="141"/>
      <c r="CJ492" s="141"/>
      <c r="CK492" s="141"/>
      <c r="CL492" s="141"/>
      <c r="CM492" s="141"/>
      <c r="CN492" s="141"/>
      <c r="CO492" s="141"/>
      <c r="CP492" s="141"/>
      <c r="CQ492" s="141"/>
      <c r="CR492" s="141"/>
      <c r="CS492" s="141"/>
      <c r="CT492" s="141"/>
      <c r="CU492" s="141"/>
      <c r="CV492" s="141"/>
      <c r="CW492" s="141"/>
      <c r="CX492" s="141"/>
      <c r="CY492" s="141"/>
      <c r="CZ492" s="141"/>
      <c r="DA492" s="141"/>
      <c r="DB492" s="141"/>
      <c r="DC492" s="141"/>
      <c r="DD492" s="141"/>
      <c r="DE492" s="141"/>
      <c r="DF492" s="141"/>
      <c r="DG492" s="141"/>
      <c r="DH492" s="141"/>
      <c r="DI492" s="141"/>
      <c r="DJ492" s="141"/>
      <c r="DK492" s="141"/>
      <c r="DL492" s="141"/>
      <c r="DM492" s="141"/>
      <c r="DN492" s="141"/>
      <c r="DO492" s="141"/>
      <c r="DP492" s="141"/>
      <c r="DQ492" s="141"/>
      <c r="DR492" s="141"/>
      <c r="DS492" s="141"/>
      <c r="DT492" s="141"/>
      <c r="DU492" s="141"/>
      <c r="DV492" s="141"/>
      <c r="DW492" s="141"/>
      <c r="DX492" s="141"/>
      <c r="DY492" s="141"/>
      <c r="DZ492" s="141"/>
      <c r="EA492" s="141"/>
      <c r="EB492" s="141"/>
      <c r="EC492" s="141"/>
      <c r="ED492" s="141"/>
      <c r="EE492" s="141"/>
      <c r="EF492" s="141"/>
      <c r="EG492" s="141"/>
      <c r="EH492" s="141"/>
      <c r="EI492" s="141"/>
      <c r="EJ492" s="141"/>
      <c r="EK492" s="141"/>
      <c r="EL492" s="141"/>
      <c r="EM492" s="141"/>
      <c r="EN492" s="141"/>
      <c r="EO492" s="141"/>
      <c r="EP492" s="141"/>
      <c r="EQ492" s="141"/>
      <c r="ER492" s="141"/>
      <c r="ES492" s="141"/>
      <c r="ET492" s="141"/>
      <c r="EU492" s="141"/>
      <c r="EV492" s="141"/>
      <c r="EW492" s="141"/>
      <c r="EX492" s="141"/>
      <c r="EY492" s="141"/>
      <c r="EZ492" s="141"/>
      <c r="FA492" s="141"/>
      <c r="FB492" s="141"/>
      <c r="FC492" s="141"/>
      <c r="FD492" s="141"/>
      <c r="FE492" s="141"/>
      <c r="FF492" s="141"/>
      <c r="FG492" s="141"/>
      <c r="FH492" s="141"/>
      <c r="FI492" s="141"/>
      <c r="FJ492" s="141"/>
      <c r="FK492" s="141"/>
      <c r="FL492" s="141"/>
      <c r="FM492" s="141"/>
      <c r="FN492" s="141"/>
      <c r="FO492" s="141"/>
      <c r="FP492" s="141"/>
      <c r="FQ492" s="141"/>
      <c r="FR492" s="141"/>
      <c r="FS492" s="141"/>
      <c r="FT492" s="141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1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H492" s="141"/>
      <c r="HI492" s="141"/>
      <c r="HJ492" s="141"/>
      <c r="HK492" s="141"/>
      <c r="HL492" s="141"/>
      <c r="HM492" s="141"/>
      <c r="HN492" s="141"/>
      <c r="HO492" s="141"/>
      <c r="HP492" s="141"/>
      <c r="HQ492" s="141"/>
      <c r="HR492" s="141"/>
      <c r="HS492" s="141"/>
      <c r="HT492" s="141"/>
      <c r="HU492" s="141"/>
      <c r="HV492" s="141"/>
      <c r="HW492" s="141"/>
      <c r="HX492" s="141"/>
      <c r="HY492" s="141"/>
      <c r="HZ492" s="141"/>
      <c r="IA492" s="141"/>
      <c r="IB492" s="141"/>
      <c r="IC492" s="141"/>
      <c r="ID492" s="141"/>
      <c r="IE492" s="141"/>
      <c r="IF492" s="141"/>
      <c r="IG492" s="141"/>
      <c r="IH492" s="141"/>
      <c r="II492" s="141"/>
      <c r="IJ492" s="141"/>
      <c r="IK492" s="141"/>
      <c r="IL492" s="141"/>
      <c r="IM492" s="141"/>
      <c r="IN492" s="141"/>
      <c r="IO492" s="141"/>
      <c r="IP492" s="141"/>
      <c r="IQ492" s="141"/>
      <c r="IR492" s="141"/>
      <c r="IS492" s="141"/>
      <c r="IT492" s="141"/>
      <c r="IU492" s="141"/>
      <c r="IV492" s="141"/>
      <c r="IW492" s="141"/>
    </row>
    <row r="493" customFormat="false" ht="12.75" hidden="false" customHeight="false" outlineLevel="0" collapsed="false">
      <c r="A493" s="141"/>
      <c r="B493" s="155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1"/>
      <c r="BY493" s="141"/>
      <c r="BZ493" s="141"/>
      <c r="CA493" s="141"/>
      <c r="CB493" s="141"/>
      <c r="CC493" s="141"/>
      <c r="CD493" s="141"/>
      <c r="CE493" s="141"/>
      <c r="CF493" s="141"/>
      <c r="CG493" s="141"/>
      <c r="CH493" s="141"/>
      <c r="CI493" s="141"/>
      <c r="CJ493" s="141"/>
      <c r="CK493" s="141"/>
      <c r="CL493" s="141"/>
      <c r="CM493" s="141"/>
      <c r="CN493" s="141"/>
      <c r="CO493" s="141"/>
      <c r="CP493" s="141"/>
      <c r="CQ493" s="141"/>
      <c r="CR493" s="141"/>
      <c r="CS493" s="141"/>
      <c r="CT493" s="141"/>
      <c r="CU493" s="141"/>
      <c r="CV493" s="141"/>
      <c r="CW493" s="141"/>
      <c r="CX493" s="141"/>
      <c r="CY493" s="141"/>
      <c r="CZ493" s="141"/>
      <c r="DA493" s="141"/>
      <c r="DB493" s="141"/>
      <c r="DC493" s="141"/>
      <c r="DD493" s="141"/>
      <c r="DE493" s="141"/>
      <c r="DF493" s="141"/>
      <c r="DG493" s="141"/>
      <c r="DH493" s="141"/>
      <c r="DI493" s="141"/>
      <c r="DJ493" s="141"/>
      <c r="DK493" s="141"/>
      <c r="DL493" s="141"/>
      <c r="DM493" s="141"/>
      <c r="DN493" s="141"/>
      <c r="DO493" s="141"/>
      <c r="DP493" s="141"/>
      <c r="DQ493" s="141"/>
      <c r="DR493" s="141"/>
      <c r="DS493" s="141"/>
      <c r="DT493" s="141"/>
      <c r="DU493" s="141"/>
      <c r="DV493" s="141"/>
      <c r="DW493" s="141"/>
      <c r="DX493" s="141"/>
      <c r="DY493" s="141"/>
      <c r="DZ493" s="141"/>
      <c r="EA493" s="141"/>
      <c r="EB493" s="141"/>
      <c r="EC493" s="141"/>
      <c r="ED493" s="141"/>
      <c r="EE493" s="141"/>
      <c r="EF493" s="141"/>
      <c r="EG493" s="141"/>
      <c r="EH493" s="141"/>
      <c r="EI493" s="141"/>
      <c r="EJ493" s="141"/>
      <c r="EK493" s="141"/>
      <c r="EL493" s="141"/>
      <c r="EM493" s="141"/>
      <c r="EN493" s="141"/>
      <c r="EO493" s="141"/>
      <c r="EP493" s="141"/>
      <c r="EQ493" s="141"/>
      <c r="ER493" s="141"/>
      <c r="ES493" s="141"/>
      <c r="ET493" s="141"/>
      <c r="EU493" s="141"/>
      <c r="EV493" s="141"/>
      <c r="EW493" s="141"/>
      <c r="EX493" s="141"/>
      <c r="EY493" s="141"/>
      <c r="EZ493" s="141"/>
      <c r="FA493" s="141"/>
      <c r="FB493" s="141"/>
      <c r="FC493" s="141"/>
      <c r="FD493" s="141"/>
      <c r="FE493" s="141"/>
      <c r="FF493" s="141"/>
      <c r="FG493" s="141"/>
      <c r="FH493" s="141"/>
      <c r="FI493" s="141"/>
      <c r="FJ493" s="141"/>
      <c r="FK493" s="141"/>
      <c r="FL493" s="141"/>
      <c r="FM493" s="141"/>
      <c r="FN493" s="141"/>
      <c r="FO493" s="141"/>
      <c r="FP493" s="141"/>
      <c r="FQ493" s="141"/>
      <c r="FR493" s="141"/>
      <c r="FS493" s="141"/>
      <c r="FT493" s="141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1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H493" s="141"/>
      <c r="HI493" s="141"/>
      <c r="HJ493" s="141"/>
      <c r="HK493" s="141"/>
      <c r="HL493" s="141"/>
      <c r="HM493" s="141"/>
      <c r="HN493" s="141"/>
      <c r="HO493" s="141"/>
      <c r="HP493" s="141"/>
      <c r="HQ493" s="141"/>
      <c r="HR493" s="141"/>
      <c r="HS493" s="141"/>
      <c r="HT493" s="141"/>
      <c r="HU493" s="141"/>
      <c r="HV493" s="141"/>
      <c r="HW493" s="141"/>
      <c r="HX493" s="141"/>
      <c r="HY493" s="141"/>
      <c r="HZ493" s="141"/>
      <c r="IA493" s="141"/>
      <c r="IB493" s="141"/>
      <c r="IC493" s="141"/>
      <c r="ID493" s="141"/>
      <c r="IE493" s="141"/>
      <c r="IF493" s="141"/>
      <c r="IG493" s="141"/>
      <c r="IH493" s="141"/>
      <c r="II493" s="141"/>
      <c r="IJ493" s="141"/>
      <c r="IK493" s="141"/>
      <c r="IL493" s="141"/>
      <c r="IM493" s="141"/>
      <c r="IN493" s="141"/>
      <c r="IO493" s="141"/>
      <c r="IP493" s="141"/>
      <c r="IQ493" s="141"/>
      <c r="IR493" s="141"/>
      <c r="IS493" s="141"/>
      <c r="IT493" s="141"/>
      <c r="IU493" s="141"/>
      <c r="IV493" s="141"/>
      <c r="IW493" s="141"/>
    </row>
    <row r="494" customFormat="false" ht="12.75" hidden="false" customHeight="false" outlineLevel="0" collapsed="false">
      <c r="A494" s="141"/>
      <c r="B494" s="155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1"/>
      <c r="BY494" s="141"/>
      <c r="BZ494" s="141"/>
      <c r="CA494" s="141"/>
      <c r="CB494" s="141"/>
      <c r="CC494" s="141"/>
      <c r="CD494" s="141"/>
      <c r="CE494" s="141"/>
      <c r="CF494" s="141"/>
      <c r="CG494" s="141"/>
      <c r="CH494" s="141"/>
      <c r="CI494" s="141"/>
      <c r="CJ494" s="141"/>
      <c r="CK494" s="141"/>
      <c r="CL494" s="141"/>
      <c r="CM494" s="141"/>
      <c r="CN494" s="141"/>
      <c r="CO494" s="141"/>
      <c r="CP494" s="141"/>
      <c r="CQ494" s="141"/>
      <c r="CR494" s="141"/>
      <c r="CS494" s="141"/>
      <c r="CT494" s="141"/>
      <c r="CU494" s="141"/>
      <c r="CV494" s="141"/>
      <c r="CW494" s="141"/>
      <c r="CX494" s="141"/>
      <c r="CY494" s="141"/>
      <c r="CZ494" s="141"/>
      <c r="DA494" s="141"/>
      <c r="DB494" s="141"/>
      <c r="DC494" s="141"/>
      <c r="DD494" s="141"/>
      <c r="DE494" s="141"/>
      <c r="DF494" s="141"/>
      <c r="DG494" s="141"/>
      <c r="DH494" s="141"/>
      <c r="DI494" s="141"/>
      <c r="DJ494" s="141"/>
      <c r="DK494" s="141"/>
      <c r="DL494" s="141"/>
      <c r="DM494" s="141"/>
      <c r="DN494" s="141"/>
      <c r="DO494" s="141"/>
      <c r="DP494" s="141"/>
      <c r="DQ494" s="141"/>
      <c r="DR494" s="141"/>
      <c r="DS494" s="141"/>
      <c r="DT494" s="141"/>
      <c r="DU494" s="141"/>
      <c r="DV494" s="141"/>
      <c r="DW494" s="141"/>
      <c r="DX494" s="141"/>
      <c r="DY494" s="141"/>
      <c r="DZ494" s="141"/>
      <c r="EA494" s="141"/>
      <c r="EB494" s="141"/>
      <c r="EC494" s="141"/>
      <c r="ED494" s="141"/>
      <c r="EE494" s="141"/>
      <c r="EF494" s="141"/>
      <c r="EG494" s="141"/>
      <c r="EH494" s="141"/>
      <c r="EI494" s="141"/>
      <c r="EJ494" s="141"/>
      <c r="EK494" s="141"/>
      <c r="EL494" s="141"/>
      <c r="EM494" s="141"/>
      <c r="EN494" s="141"/>
      <c r="EO494" s="141"/>
      <c r="EP494" s="141"/>
      <c r="EQ494" s="141"/>
      <c r="ER494" s="141"/>
      <c r="ES494" s="141"/>
      <c r="ET494" s="141"/>
      <c r="EU494" s="141"/>
      <c r="EV494" s="141"/>
      <c r="EW494" s="141"/>
      <c r="EX494" s="141"/>
      <c r="EY494" s="141"/>
      <c r="EZ494" s="141"/>
      <c r="FA494" s="141"/>
      <c r="FB494" s="141"/>
      <c r="FC494" s="141"/>
      <c r="FD494" s="141"/>
      <c r="FE494" s="141"/>
      <c r="FF494" s="141"/>
      <c r="FG494" s="141"/>
      <c r="FH494" s="141"/>
      <c r="FI494" s="141"/>
      <c r="FJ494" s="141"/>
      <c r="FK494" s="141"/>
      <c r="FL494" s="141"/>
      <c r="FM494" s="141"/>
      <c r="FN494" s="141"/>
      <c r="FO494" s="141"/>
      <c r="FP494" s="141"/>
      <c r="FQ494" s="141"/>
      <c r="FR494" s="141"/>
      <c r="FS494" s="141"/>
      <c r="FT494" s="141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1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H494" s="141"/>
      <c r="HI494" s="141"/>
      <c r="HJ494" s="141"/>
      <c r="HK494" s="141"/>
      <c r="HL494" s="141"/>
      <c r="HM494" s="141"/>
      <c r="HN494" s="141"/>
      <c r="HO494" s="141"/>
      <c r="HP494" s="141"/>
      <c r="HQ494" s="141"/>
      <c r="HR494" s="141"/>
      <c r="HS494" s="141"/>
      <c r="HT494" s="141"/>
      <c r="HU494" s="141"/>
      <c r="HV494" s="141"/>
      <c r="HW494" s="141"/>
      <c r="HX494" s="141"/>
      <c r="HY494" s="141"/>
      <c r="HZ494" s="141"/>
      <c r="IA494" s="141"/>
      <c r="IB494" s="141"/>
      <c r="IC494" s="141"/>
      <c r="ID494" s="141"/>
      <c r="IE494" s="141"/>
      <c r="IF494" s="141"/>
      <c r="IG494" s="141"/>
      <c r="IH494" s="141"/>
      <c r="II494" s="141"/>
      <c r="IJ494" s="141"/>
      <c r="IK494" s="141"/>
      <c r="IL494" s="141"/>
      <c r="IM494" s="141"/>
      <c r="IN494" s="141"/>
      <c r="IO494" s="141"/>
      <c r="IP494" s="141"/>
      <c r="IQ494" s="141"/>
      <c r="IR494" s="141"/>
      <c r="IS494" s="141"/>
      <c r="IT494" s="141"/>
      <c r="IU494" s="141"/>
      <c r="IV494" s="141"/>
      <c r="IW494" s="141"/>
    </row>
    <row r="495" customFormat="false" ht="12.75" hidden="false" customHeight="false" outlineLevel="0" collapsed="false">
      <c r="A495" s="141"/>
      <c r="B495" s="155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1"/>
      <c r="BY495" s="141"/>
      <c r="BZ495" s="141"/>
      <c r="CA495" s="141"/>
      <c r="CB495" s="141"/>
      <c r="CC495" s="141"/>
      <c r="CD495" s="141"/>
      <c r="CE495" s="141"/>
      <c r="CF495" s="141"/>
      <c r="CG495" s="141"/>
      <c r="CH495" s="141"/>
      <c r="CI495" s="141"/>
      <c r="CJ495" s="141"/>
      <c r="CK495" s="141"/>
      <c r="CL495" s="141"/>
      <c r="CM495" s="141"/>
      <c r="CN495" s="141"/>
      <c r="CO495" s="141"/>
      <c r="CP495" s="141"/>
      <c r="CQ495" s="141"/>
      <c r="CR495" s="141"/>
      <c r="CS495" s="141"/>
      <c r="CT495" s="141"/>
      <c r="CU495" s="141"/>
      <c r="CV495" s="141"/>
      <c r="CW495" s="141"/>
      <c r="CX495" s="141"/>
      <c r="CY495" s="141"/>
      <c r="CZ495" s="141"/>
      <c r="DA495" s="141"/>
      <c r="DB495" s="141"/>
      <c r="DC495" s="141"/>
      <c r="DD495" s="141"/>
      <c r="DE495" s="141"/>
      <c r="DF495" s="141"/>
      <c r="DG495" s="141"/>
      <c r="DH495" s="141"/>
      <c r="DI495" s="141"/>
      <c r="DJ495" s="141"/>
      <c r="DK495" s="141"/>
      <c r="DL495" s="141"/>
      <c r="DM495" s="141"/>
      <c r="DN495" s="141"/>
      <c r="DO495" s="141"/>
      <c r="DP495" s="141"/>
      <c r="DQ495" s="141"/>
      <c r="DR495" s="141"/>
      <c r="DS495" s="141"/>
      <c r="DT495" s="141"/>
      <c r="DU495" s="141"/>
      <c r="DV495" s="141"/>
      <c r="DW495" s="141"/>
      <c r="DX495" s="141"/>
      <c r="DY495" s="141"/>
      <c r="DZ495" s="141"/>
      <c r="EA495" s="141"/>
      <c r="EB495" s="141"/>
      <c r="EC495" s="141"/>
      <c r="ED495" s="141"/>
      <c r="EE495" s="141"/>
      <c r="EF495" s="141"/>
      <c r="EG495" s="141"/>
      <c r="EH495" s="141"/>
      <c r="EI495" s="141"/>
      <c r="EJ495" s="141"/>
      <c r="EK495" s="141"/>
      <c r="EL495" s="141"/>
      <c r="EM495" s="141"/>
      <c r="EN495" s="141"/>
      <c r="EO495" s="141"/>
      <c r="EP495" s="141"/>
      <c r="EQ495" s="141"/>
      <c r="ER495" s="141"/>
      <c r="ES495" s="141"/>
      <c r="ET495" s="141"/>
      <c r="EU495" s="141"/>
      <c r="EV495" s="141"/>
      <c r="EW495" s="141"/>
      <c r="EX495" s="141"/>
      <c r="EY495" s="141"/>
      <c r="EZ495" s="141"/>
      <c r="FA495" s="141"/>
      <c r="FB495" s="141"/>
      <c r="FC495" s="141"/>
      <c r="FD495" s="141"/>
      <c r="FE495" s="141"/>
      <c r="FF495" s="141"/>
      <c r="FG495" s="141"/>
      <c r="FH495" s="141"/>
      <c r="FI495" s="141"/>
      <c r="FJ495" s="141"/>
      <c r="FK495" s="141"/>
      <c r="FL495" s="141"/>
      <c r="FM495" s="141"/>
      <c r="FN495" s="141"/>
      <c r="FO495" s="141"/>
      <c r="FP495" s="141"/>
      <c r="FQ495" s="141"/>
      <c r="FR495" s="141"/>
      <c r="FS495" s="141"/>
      <c r="FT495" s="141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1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H495" s="141"/>
      <c r="HI495" s="141"/>
      <c r="HJ495" s="141"/>
      <c r="HK495" s="141"/>
      <c r="HL495" s="141"/>
      <c r="HM495" s="141"/>
      <c r="HN495" s="141"/>
      <c r="HO495" s="141"/>
      <c r="HP495" s="141"/>
      <c r="HQ495" s="141"/>
      <c r="HR495" s="141"/>
      <c r="HS495" s="141"/>
      <c r="HT495" s="141"/>
      <c r="HU495" s="141"/>
      <c r="HV495" s="141"/>
      <c r="HW495" s="141"/>
      <c r="HX495" s="141"/>
      <c r="HY495" s="141"/>
      <c r="HZ495" s="141"/>
      <c r="IA495" s="141"/>
      <c r="IB495" s="141"/>
      <c r="IC495" s="141"/>
      <c r="ID495" s="141"/>
      <c r="IE495" s="141"/>
      <c r="IF495" s="141"/>
      <c r="IG495" s="141"/>
      <c r="IH495" s="141"/>
      <c r="II495" s="141"/>
      <c r="IJ495" s="141"/>
      <c r="IK495" s="141"/>
      <c r="IL495" s="141"/>
      <c r="IM495" s="141"/>
      <c r="IN495" s="141"/>
      <c r="IO495" s="141"/>
      <c r="IP495" s="141"/>
      <c r="IQ495" s="141"/>
      <c r="IR495" s="141"/>
      <c r="IS495" s="141"/>
      <c r="IT495" s="141"/>
      <c r="IU495" s="141"/>
      <c r="IV495" s="141"/>
      <c r="IW495" s="141"/>
    </row>
    <row r="496" customFormat="false" ht="12.75" hidden="false" customHeight="false" outlineLevel="0" collapsed="false">
      <c r="A496" s="141"/>
      <c r="B496" s="155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1"/>
      <c r="BY496" s="141"/>
      <c r="BZ496" s="141"/>
      <c r="CA496" s="141"/>
      <c r="CB496" s="141"/>
      <c r="CC496" s="141"/>
      <c r="CD496" s="141"/>
      <c r="CE496" s="141"/>
      <c r="CF496" s="141"/>
      <c r="CG496" s="141"/>
      <c r="CH496" s="141"/>
      <c r="CI496" s="141"/>
      <c r="CJ496" s="141"/>
      <c r="CK496" s="141"/>
      <c r="CL496" s="141"/>
      <c r="CM496" s="141"/>
      <c r="CN496" s="141"/>
      <c r="CO496" s="141"/>
      <c r="CP496" s="141"/>
      <c r="CQ496" s="141"/>
      <c r="CR496" s="141"/>
      <c r="CS496" s="141"/>
      <c r="CT496" s="141"/>
      <c r="CU496" s="141"/>
      <c r="CV496" s="141"/>
      <c r="CW496" s="141"/>
      <c r="CX496" s="141"/>
      <c r="CY496" s="141"/>
      <c r="CZ496" s="141"/>
      <c r="DA496" s="141"/>
      <c r="DB496" s="141"/>
      <c r="DC496" s="141"/>
      <c r="DD496" s="141"/>
      <c r="DE496" s="141"/>
      <c r="DF496" s="141"/>
      <c r="DG496" s="141"/>
      <c r="DH496" s="141"/>
      <c r="DI496" s="141"/>
      <c r="DJ496" s="141"/>
      <c r="DK496" s="141"/>
      <c r="DL496" s="141"/>
      <c r="DM496" s="141"/>
      <c r="DN496" s="141"/>
      <c r="DO496" s="141"/>
      <c r="DP496" s="141"/>
      <c r="DQ496" s="141"/>
      <c r="DR496" s="141"/>
      <c r="DS496" s="141"/>
      <c r="DT496" s="141"/>
      <c r="DU496" s="141"/>
      <c r="DV496" s="141"/>
      <c r="DW496" s="141"/>
      <c r="DX496" s="141"/>
      <c r="DY496" s="141"/>
      <c r="DZ496" s="141"/>
      <c r="EA496" s="141"/>
      <c r="EB496" s="141"/>
      <c r="EC496" s="141"/>
      <c r="ED496" s="141"/>
      <c r="EE496" s="141"/>
      <c r="EF496" s="141"/>
      <c r="EG496" s="141"/>
      <c r="EH496" s="141"/>
      <c r="EI496" s="141"/>
      <c r="EJ496" s="141"/>
      <c r="EK496" s="141"/>
      <c r="EL496" s="141"/>
      <c r="EM496" s="141"/>
      <c r="EN496" s="141"/>
      <c r="EO496" s="141"/>
      <c r="EP496" s="141"/>
      <c r="EQ496" s="141"/>
      <c r="ER496" s="141"/>
      <c r="ES496" s="141"/>
      <c r="ET496" s="141"/>
      <c r="EU496" s="141"/>
      <c r="EV496" s="141"/>
      <c r="EW496" s="141"/>
      <c r="EX496" s="141"/>
      <c r="EY496" s="141"/>
      <c r="EZ496" s="141"/>
      <c r="FA496" s="141"/>
      <c r="FB496" s="141"/>
      <c r="FC496" s="141"/>
      <c r="FD496" s="141"/>
      <c r="FE496" s="141"/>
      <c r="FF496" s="141"/>
      <c r="FG496" s="141"/>
      <c r="FH496" s="141"/>
      <c r="FI496" s="141"/>
      <c r="FJ496" s="141"/>
      <c r="FK496" s="141"/>
      <c r="FL496" s="141"/>
      <c r="FM496" s="141"/>
      <c r="FN496" s="141"/>
      <c r="FO496" s="141"/>
      <c r="FP496" s="141"/>
      <c r="FQ496" s="141"/>
      <c r="FR496" s="141"/>
      <c r="FS496" s="141"/>
      <c r="FT496" s="141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1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H496" s="141"/>
      <c r="HI496" s="141"/>
      <c r="HJ496" s="141"/>
      <c r="HK496" s="141"/>
      <c r="HL496" s="141"/>
      <c r="HM496" s="141"/>
      <c r="HN496" s="141"/>
      <c r="HO496" s="141"/>
      <c r="HP496" s="141"/>
      <c r="HQ496" s="141"/>
      <c r="HR496" s="141"/>
      <c r="HS496" s="141"/>
      <c r="HT496" s="141"/>
      <c r="HU496" s="141"/>
      <c r="HV496" s="141"/>
      <c r="HW496" s="141"/>
      <c r="HX496" s="141"/>
      <c r="HY496" s="141"/>
      <c r="HZ496" s="141"/>
      <c r="IA496" s="141"/>
      <c r="IB496" s="141"/>
      <c r="IC496" s="141"/>
      <c r="ID496" s="141"/>
      <c r="IE496" s="141"/>
      <c r="IF496" s="141"/>
      <c r="IG496" s="141"/>
      <c r="IH496" s="141"/>
      <c r="II496" s="141"/>
      <c r="IJ496" s="141"/>
      <c r="IK496" s="141"/>
      <c r="IL496" s="141"/>
      <c r="IM496" s="141"/>
      <c r="IN496" s="141"/>
      <c r="IO496" s="141"/>
      <c r="IP496" s="141"/>
      <c r="IQ496" s="141"/>
      <c r="IR496" s="141"/>
      <c r="IS496" s="141"/>
      <c r="IT496" s="141"/>
      <c r="IU496" s="141"/>
      <c r="IV496" s="141"/>
      <c r="IW496" s="141"/>
    </row>
    <row r="497" customFormat="false" ht="12.75" hidden="false" customHeight="false" outlineLevel="0" collapsed="false">
      <c r="A497" s="141"/>
      <c r="B497" s="155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1"/>
      <c r="BY497" s="141"/>
      <c r="BZ497" s="141"/>
      <c r="CA497" s="141"/>
      <c r="CB497" s="141"/>
      <c r="CC497" s="141"/>
      <c r="CD497" s="141"/>
      <c r="CE497" s="141"/>
      <c r="CF497" s="141"/>
      <c r="CG497" s="141"/>
      <c r="CH497" s="141"/>
      <c r="CI497" s="141"/>
      <c r="CJ497" s="141"/>
      <c r="CK497" s="141"/>
      <c r="CL497" s="141"/>
      <c r="CM497" s="141"/>
      <c r="CN497" s="141"/>
      <c r="CO497" s="141"/>
      <c r="CP497" s="141"/>
      <c r="CQ497" s="141"/>
      <c r="CR497" s="141"/>
      <c r="CS497" s="141"/>
      <c r="CT497" s="141"/>
      <c r="CU497" s="141"/>
      <c r="CV497" s="141"/>
      <c r="CW497" s="141"/>
      <c r="CX497" s="141"/>
      <c r="CY497" s="141"/>
      <c r="CZ497" s="141"/>
      <c r="DA497" s="141"/>
      <c r="DB497" s="141"/>
      <c r="DC497" s="141"/>
      <c r="DD497" s="141"/>
      <c r="DE497" s="141"/>
      <c r="DF497" s="141"/>
      <c r="DG497" s="141"/>
      <c r="DH497" s="141"/>
      <c r="DI497" s="141"/>
      <c r="DJ497" s="141"/>
      <c r="DK497" s="141"/>
      <c r="DL497" s="141"/>
      <c r="DM497" s="141"/>
      <c r="DN497" s="141"/>
      <c r="DO497" s="141"/>
      <c r="DP497" s="141"/>
      <c r="DQ497" s="141"/>
      <c r="DR497" s="141"/>
      <c r="DS497" s="141"/>
      <c r="DT497" s="141"/>
      <c r="DU497" s="141"/>
      <c r="DV497" s="141"/>
      <c r="DW497" s="141"/>
      <c r="DX497" s="141"/>
      <c r="DY497" s="141"/>
      <c r="DZ497" s="141"/>
      <c r="EA497" s="141"/>
      <c r="EB497" s="141"/>
      <c r="EC497" s="141"/>
      <c r="ED497" s="141"/>
      <c r="EE497" s="141"/>
      <c r="EF497" s="141"/>
      <c r="EG497" s="141"/>
      <c r="EH497" s="141"/>
      <c r="EI497" s="141"/>
      <c r="EJ497" s="141"/>
      <c r="EK497" s="141"/>
      <c r="EL497" s="141"/>
      <c r="EM497" s="141"/>
      <c r="EN497" s="141"/>
      <c r="EO497" s="141"/>
      <c r="EP497" s="141"/>
      <c r="EQ497" s="141"/>
      <c r="ER497" s="141"/>
      <c r="ES497" s="141"/>
      <c r="ET497" s="141"/>
      <c r="EU497" s="141"/>
      <c r="EV497" s="141"/>
      <c r="EW497" s="141"/>
      <c r="EX497" s="141"/>
      <c r="EY497" s="141"/>
      <c r="EZ497" s="141"/>
      <c r="FA497" s="141"/>
      <c r="FB497" s="141"/>
      <c r="FC497" s="141"/>
      <c r="FD497" s="141"/>
      <c r="FE497" s="141"/>
      <c r="FF497" s="141"/>
      <c r="FG497" s="141"/>
      <c r="FH497" s="141"/>
      <c r="FI497" s="141"/>
      <c r="FJ497" s="141"/>
      <c r="FK497" s="141"/>
      <c r="FL497" s="141"/>
      <c r="FM497" s="141"/>
      <c r="FN497" s="141"/>
      <c r="FO497" s="141"/>
      <c r="FP497" s="141"/>
      <c r="FQ497" s="141"/>
      <c r="FR497" s="141"/>
      <c r="FS497" s="141"/>
      <c r="FT497" s="141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1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H497" s="141"/>
      <c r="HI497" s="141"/>
      <c r="HJ497" s="141"/>
      <c r="HK497" s="141"/>
      <c r="HL497" s="141"/>
      <c r="HM497" s="141"/>
      <c r="HN497" s="141"/>
      <c r="HO497" s="141"/>
      <c r="HP497" s="141"/>
      <c r="HQ497" s="141"/>
      <c r="HR497" s="141"/>
      <c r="HS497" s="141"/>
      <c r="HT497" s="141"/>
      <c r="HU497" s="141"/>
      <c r="HV497" s="141"/>
      <c r="HW497" s="141"/>
      <c r="HX497" s="141"/>
      <c r="HY497" s="141"/>
      <c r="HZ497" s="141"/>
      <c r="IA497" s="141"/>
      <c r="IB497" s="141"/>
      <c r="IC497" s="141"/>
      <c r="ID497" s="141"/>
      <c r="IE497" s="141"/>
      <c r="IF497" s="141"/>
      <c r="IG497" s="141"/>
      <c r="IH497" s="141"/>
      <c r="II497" s="141"/>
      <c r="IJ497" s="141"/>
      <c r="IK497" s="141"/>
      <c r="IL497" s="141"/>
      <c r="IM497" s="141"/>
      <c r="IN497" s="141"/>
      <c r="IO497" s="141"/>
      <c r="IP497" s="141"/>
      <c r="IQ497" s="141"/>
      <c r="IR497" s="141"/>
      <c r="IS497" s="141"/>
      <c r="IT497" s="141"/>
      <c r="IU497" s="141"/>
      <c r="IV497" s="141"/>
      <c r="IW497" s="141"/>
    </row>
    <row r="498" customFormat="false" ht="12.75" hidden="false" customHeight="false" outlineLevel="0" collapsed="false">
      <c r="A498" s="141"/>
      <c r="B498" s="155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1"/>
      <c r="BY498" s="141"/>
      <c r="BZ498" s="141"/>
      <c r="CA498" s="141"/>
      <c r="CB498" s="141"/>
      <c r="CC498" s="141"/>
      <c r="CD498" s="141"/>
      <c r="CE498" s="141"/>
      <c r="CF498" s="141"/>
      <c r="CG498" s="141"/>
      <c r="CH498" s="141"/>
      <c r="CI498" s="141"/>
      <c r="CJ498" s="141"/>
      <c r="CK498" s="141"/>
      <c r="CL498" s="141"/>
      <c r="CM498" s="141"/>
      <c r="CN498" s="141"/>
      <c r="CO498" s="141"/>
      <c r="CP498" s="141"/>
      <c r="CQ498" s="141"/>
      <c r="CR498" s="141"/>
      <c r="CS498" s="141"/>
      <c r="CT498" s="141"/>
      <c r="CU498" s="141"/>
      <c r="CV498" s="141"/>
      <c r="CW498" s="141"/>
      <c r="CX498" s="141"/>
      <c r="CY498" s="141"/>
      <c r="CZ498" s="141"/>
      <c r="DA498" s="141"/>
      <c r="DB498" s="141"/>
      <c r="DC498" s="141"/>
      <c r="DD498" s="141"/>
      <c r="DE498" s="141"/>
      <c r="DF498" s="141"/>
      <c r="DG498" s="141"/>
      <c r="DH498" s="141"/>
      <c r="DI498" s="141"/>
      <c r="DJ498" s="141"/>
      <c r="DK498" s="141"/>
      <c r="DL498" s="141"/>
      <c r="DM498" s="141"/>
      <c r="DN498" s="141"/>
      <c r="DO498" s="141"/>
      <c r="DP498" s="141"/>
      <c r="DQ498" s="141"/>
      <c r="DR498" s="141"/>
      <c r="DS498" s="141"/>
      <c r="DT498" s="141"/>
      <c r="DU498" s="141"/>
      <c r="DV498" s="141"/>
      <c r="DW498" s="141"/>
      <c r="DX498" s="141"/>
      <c r="DY498" s="141"/>
      <c r="DZ498" s="141"/>
      <c r="EA498" s="141"/>
      <c r="EB498" s="141"/>
      <c r="EC498" s="141"/>
      <c r="ED498" s="141"/>
      <c r="EE498" s="141"/>
      <c r="EF498" s="141"/>
      <c r="EG498" s="141"/>
      <c r="EH498" s="141"/>
      <c r="EI498" s="141"/>
      <c r="EJ498" s="141"/>
      <c r="EK498" s="141"/>
      <c r="EL498" s="141"/>
      <c r="EM498" s="141"/>
      <c r="EN498" s="141"/>
      <c r="EO498" s="141"/>
      <c r="EP498" s="141"/>
      <c r="EQ498" s="141"/>
      <c r="ER498" s="141"/>
      <c r="ES498" s="141"/>
      <c r="ET498" s="141"/>
      <c r="EU498" s="141"/>
      <c r="EV498" s="141"/>
      <c r="EW498" s="141"/>
      <c r="EX498" s="141"/>
      <c r="EY498" s="141"/>
      <c r="EZ498" s="141"/>
      <c r="FA498" s="141"/>
      <c r="FB498" s="141"/>
      <c r="FC498" s="141"/>
      <c r="FD498" s="141"/>
      <c r="FE498" s="141"/>
      <c r="FF498" s="141"/>
      <c r="FG498" s="141"/>
      <c r="FH498" s="141"/>
      <c r="FI498" s="141"/>
      <c r="FJ498" s="141"/>
      <c r="FK498" s="141"/>
      <c r="FL498" s="141"/>
      <c r="FM498" s="141"/>
      <c r="FN498" s="141"/>
      <c r="FO498" s="141"/>
      <c r="FP498" s="141"/>
      <c r="FQ498" s="141"/>
      <c r="FR498" s="141"/>
      <c r="FS498" s="141"/>
      <c r="FT498" s="141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1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H498" s="141"/>
      <c r="HI498" s="141"/>
      <c r="HJ498" s="141"/>
      <c r="HK498" s="141"/>
      <c r="HL498" s="141"/>
      <c r="HM498" s="141"/>
      <c r="HN498" s="141"/>
      <c r="HO498" s="141"/>
      <c r="HP498" s="141"/>
      <c r="HQ498" s="141"/>
      <c r="HR498" s="141"/>
      <c r="HS498" s="141"/>
      <c r="HT498" s="141"/>
      <c r="HU498" s="141"/>
      <c r="HV498" s="141"/>
      <c r="HW498" s="141"/>
      <c r="HX498" s="141"/>
      <c r="HY498" s="141"/>
      <c r="HZ498" s="141"/>
      <c r="IA498" s="141"/>
      <c r="IB498" s="141"/>
      <c r="IC498" s="141"/>
      <c r="ID498" s="141"/>
      <c r="IE498" s="141"/>
      <c r="IF498" s="141"/>
      <c r="IG498" s="141"/>
      <c r="IH498" s="141"/>
      <c r="II498" s="141"/>
      <c r="IJ498" s="141"/>
      <c r="IK498" s="141"/>
      <c r="IL498" s="141"/>
      <c r="IM498" s="141"/>
      <c r="IN498" s="141"/>
      <c r="IO498" s="141"/>
      <c r="IP498" s="141"/>
      <c r="IQ498" s="141"/>
      <c r="IR498" s="141"/>
      <c r="IS498" s="141"/>
      <c r="IT498" s="141"/>
      <c r="IU498" s="141"/>
      <c r="IV498" s="141"/>
      <c r="IW498" s="141"/>
    </row>
    <row r="499" customFormat="false" ht="12.75" hidden="false" customHeight="false" outlineLevel="0" collapsed="false">
      <c r="A499" s="141"/>
      <c r="B499" s="155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1"/>
      <c r="BY499" s="141"/>
      <c r="BZ499" s="141"/>
      <c r="CA499" s="141"/>
      <c r="CB499" s="141"/>
      <c r="CC499" s="141"/>
      <c r="CD499" s="141"/>
      <c r="CE499" s="141"/>
      <c r="CF499" s="141"/>
      <c r="CG499" s="141"/>
      <c r="CH499" s="141"/>
      <c r="CI499" s="141"/>
      <c r="CJ499" s="141"/>
      <c r="CK499" s="141"/>
      <c r="CL499" s="141"/>
      <c r="CM499" s="141"/>
      <c r="CN499" s="141"/>
      <c r="CO499" s="141"/>
      <c r="CP499" s="141"/>
      <c r="CQ499" s="141"/>
      <c r="CR499" s="141"/>
      <c r="CS499" s="141"/>
      <c r="CT499" s="141"/>
      <c r="CU499" s="141"/>
      <c r="CV499" s="141"/>
      <c r="CW499" s="141"/>
      <c r="CX499" s="141"/>
      <c r="CY499" s="141"/>
      <c r="CZ499" s="141"/>
      <c r="DA499" s="141"/>
      <c r="DB499" s="141"/>
      <c r="DC499" s="141"/>
      <c r="DD499" s="141"/>
      <c r="DE499" s="141"/>
      <c r="DF499" s="141"/>
      <c r="DG499" s="141"/>
      <c r="DH499" s="141"/>
      <c r="DI499" s="141"/>
      <c r="DJ499" s="141"/>
      <c r="DK499" s="141"/>
      <c r="DL499" s="141"/>
      <c r="DM499" s="141"/>
      <c r="DN499" s="141"/>
      <c r="DO499" s="141"/>
      <c r="DP499" s="141"/>
      <c r="DQ499" s="141"/>
      <c r="DR499" s="141"/>
      <c r="DS499" s="141"/>
      <c r="DT499" s="141"/>
      <c r="DU499" s="141"/>
      <c r="DV499" s="141"/>
      <c r="DW499" s="141"/>
      <c r="DX499" s="141"/>
      <c r="DY499" s="141"/>
      <c r="DZ499" s="141"/>
      <c r="EA499" s="141"/>
      <c r="EB499" s="141"/>
      <c r="EC499" s="141"/>
      <c r="ED499" s="141"/>
      <c r="EE499" s="141"/>
      <c r="EF499" s="141"/>
      <c r="EG499" s="141"/>
      <c r="EH499" s="141"/>
      <c r="EI499" s="141"/>
      <c r="EJ499" s="141"/>
      <c r="EK499" s="141"/>
      <c r="EL499" s="141"/>
      <c r="EM499" s="141"/>
      <c r="EN499" s="141"/>
      <c r="EO499" s="141"/>
      <c r="EP499" s="141"/>
      <c r="EQ499" s="141"/>
      <c r="ER499" s="141"/>
      <c r="ES499" s="141"/>
      <c r="ET499" s="141"/>
      <c r="EU499" s="141"/>
      <c r="EV499" s="141"/>
      <c r="EW499" s="141"/>
      <c r="EX499" s="141"/>
      <c r="EY499" s="141"/>
      <c r="EZ499" s="141"/>
      <c r="FA499" s="141"/>
      <c r="FB499" s="141"/>
      <c r="FC499" s="141"/>
      <c r="FD499" s="141"/>
      <c r="FE499" s="141"/>
      <c r="FF499" s="141"/>
      <c r="FG499" s="141"/>
      <c r="FH499" s="141"/>
      <c r="FI499" s="141"/>
      <c r="FJ499" s="141"/>
      <c r="FK499" s="141"/>
      <c r="FL499" s="141"/>
      <c r="FM499" s="141"/>
      <c r="FN499" s="141"/>
      <c r="FO499" s="141"/>
      <c r="FP499" s="141"/>
      <c r="FQ499" s="141"/>
      <c r="FR499" s="141"/>
      <c r="FS499" s="141"/>
      <c r="FT499" s="141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1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H499" s="141"/>
      <c r="HI499" s="141"/>
      <c r="HJ499" s="141"/>
      <c r="HK499" s="141"/>
      <c r="HL499" s="141"/>
      <c r="HM499" s="141"/>
      <c r="HN499" s="141"/>
      <c r="HO499" s="141"/>
      <c r="HP499" s="141"/>
      <c r="HQ499" s="141"/>
      <c r="HR499" s="141"/>
      <c r="HS499" s="141"/>
      <c r="HT499" s="141"/>
      <c r="HU499" s="141"/>
      <c r="HV499" s="141"/>
      <c r="HW499" s="141"/>
      <c r="HX499" s="141"/>
      <c r="HY499" s="141"/>
      <c r="HZ499" s="141"/>
      <c r="IA499" s="141"/>
      <c r="IB499" s="141"/>
      <c r="IC499" s="141"/>
      <c r="ID499" s="141"/>
      <c r="IE499" s="141"/>
      <c r="IF499" s="141"/>
      <c r="IG499" s="141"/>
      <c r="IH499" s="141"/>
      <c r="II499" s="141"/>
      <c r="IJ499" s="141"/>
      <c r="IK499" s="141"/>
      <c r="IL499" s="141"/>
      <c r="IM499" s="141"/>
      <c r="IN499" s="141"/>
      <c r="IO499" s="141"/>
      <c r="IP499" s="141"/>
      <c r="IQ499" s="141"/>
      <c r="IR499" s="141"/>
      <c r="IS499" s="141"/>
      <c r="IT499" s="141"/>
      <c r="IU499" s="141"/>
      <c r="IV499" s="141"/>
      <c r="IW499" s="141"/>
    </row>
    <row r="500" customFormat="false" ht="12.75" hidden="false" customHeight="false" outlineLevel="0" collapsed="false">
      <c r="A500" s="141"/>
      <c r="B500" s="155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1"/>
      <c r="BY500" s="141"/>
      <c r="BZ500" s="141"/>
      <c r="CA500" s="141"/>
      <c r="CB500" s="141"/>
      <c r="CC500" s="141"/>
      <c r="CD500" s="141"/>
      <c r="CE500" s="141"/>
      <c r="CF500" s="141"/>
      <c r="CG500" s="141"/>
      <c r="CH500" s="141"/>
      <c r="CI500" s="141"/>
      <c r="CJ500" s="141"/>
      <c r="CK500" s="141"/>
      <c r="CL500" s="141"/>
      <c r="CM500" s="141"/>
      <c r="CN500" s="141"/>
      <c r="CO500" s="141"/>
      <c r="CP500" s="141"/>
      <c r="CQ500" s="141"/>
      <c r="CR500" s="141"/>
      <c r="CS500" s="141"/>
      <c r="CT500" s="141"/>
      <c r="CU500" s="141"/>
      <c r="CV500" s="141"/>
      <c r="CW500" s="141"/>
      <c r="CX500" s="141"/>
      <c r="CY500" s="141"/>
      <c r="CZ500" s="141"/>
      <c r="DA500" s="141"/>
      <c r="DB500" s="141"/>
      <c r="DC500" s="141"/>
      <c r="DD500" s="141"/>
      <c r="DE500" s="141"/>
      <c r="DF500" s="141"/>
      <c r="DG500" s="141"/>
      <c r="DH500" s="141"/>
      <c r="DI500" s="141"/>
      <c r="DJ500" s="141"/>
      <c r="DK500" s="141"/>
      <c r="DL500" s="141"/>
      <c r="DM500" s="141"/>
      <c r="DN500" s="141"/>
      <c r="DO500" s="141"/>
      <c r="DP500" s="141"/>
      <c r="DQ500" s="141"/>
      <c r="DR500" s="141"/>
      <c r="DS500" s="141"/>
      <c r="DT500" s="141"/>
      <c r="DU500" s="141"/>
      <c r="DV500" s="141"/>
      <c r="DW500" s="141"/>
      <c r="DX500" s="141"/>
      <c r="DY500" s="141"/>
      <c r="DZ500" s="141"/>
      <c r="EA500" s="141"/>
      <c r="EB500" s="141"/>
      <c r="EC500" s="141"/>
      <c r="ED500" s="141"/>
      <c r="EE500" s="141"/>
      <c r="EF500" s="141"/>
      <c r="EG500" s="141"/>
      <c r="EH500" s="141"/>
      <c r="EI500" s="141"/>
      <c r="EJ500" s="141"/>
      <c r="EK500" s="141"/>
      <c r="EL500" s="141"/>
      <c r="EM500" s="141"/>
      <c r="EN500" s="141"/>
      <c r="EO500" s="141"/>
      <c r="EP500" s="141"/>
      <c r="EQ500" s="141"/>
      <c r="ER500" s="141"/>
      <c r="ES500" s="141"/>
      <c r="ET500" s="141"/>
      <c r="EU500" s="141"/>
      <c r="EV500" s="141"/>
      <c r="EW500" s="141"/>
      <c r="EX500" s="141"/>
      <c r="EY500" s="141"/>
      <c r="EZ500" s="141"/>
      <c r="FA500" s="141"/>
      <c r="FB500" s="141"/>
      <c r="FC500" s="141"/>
      <c r="FD500" s="141"/>
      <c r="FE500" s="141"/>
      <c r="FF500" s="141"/>
      <c r="FG500" s="141"/>
      <c r="FH500" s="141"/>
      <c r="FI500" s="141"/>
      <c r="FJ500" s="141"/>
      <c r="FK500" s="141"/>
      <c r="FL500" s="141"/>
      <c r="FM500" s="141"/>
      <c r="FN500" s="141"/>
      <c r="FO500" s="141"/>
      <c r="FP500" s="141"/>
      <c r="FQ500" s="141"/>
      <c r="FR500" s="141"/>
      <c r="FS500" s="141"/>
      <c r="FT500" s="141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1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H500" s="141"/>
      <c r="HI500" s="141"/>
      <c r="HJ500" s="141"/>
      <c r="HK500" s="141"/>
      <c r="HL500" s="141"/>
      <c r="HM500" s="141"/>
      <c r="HN500" s="141"/>
      <c r="HO500" s="141"/>
      <c r="HP500" s="141"/>
      <c r="HQ500" s="141"/>
      <c r="HR500" s="141"/>
      <c r="HS500" s="141"/>
      <c r="HT500" s="141"/>
      <c r="HU500" s="141"/>
      <c r="HV500" s="141"/>
      <c r="HW500" s="141"/>
      <c r="HX500" s="141"/>
      <c r="HY500" s="141"/>
      <c r="HZ500" s="141"/>
      <c r="IA500" s="141"/>
      <c r="IB500" s="141"/>
      <c r="IC500" s="141"/>
      <c r="ID500" s="141"/>
      <c r="IE500" s="141"/>
      <c r="IF500" s="141"/>
      <c r="IG500" s="141"/>
      <c r="IH500" s="141"/>
      <c r="II500" s="141"/>
      <c r="IJ500" s="141"/>
      <c r="IK500" s="141"/>
      <c r="IL500" s="141"/>
      <c r="IM500" s="141"/>
      <c r="IN500" s="141"/>
      <c r="IO500" s="141"/>
      <c r="IP500" s="141"/>
      <c r="IQ500" s="141"/>
      <c r="IR500" s="141"/>
      <c r="IS500" s="141"/>
      <c r="IT500" s="141"/>
      <c r="IU500" s="141"/>
      <c r="IV500" s="141"/>
      <c r="IW500" s="141"/>
    </row>
    <row r="501" customFormat="false" ht="12.75" hidden="false" customHeight="false" outlineLevel="0" collapsed="false">
      <c r="A501" s="141"/>
      <c r="B501" s="155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1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  <c r="DB501" s="141"/>
      <c r="DC501" s="141"/>
      <c r="DD501" s="141"/>
      <c r="DE501" s="141"/>
      <c r="DF501" s="141"/>
      <c r="DG501" s="141"/>
      <c r="DH501" s="141"/>
      <c r="DI501" s="141"/>
      <c r="DJ501" s="141"/>
      <c r="DK501" s="141"/>
      <c r="DL501" s="141"/>
      <c r="DM501" s="141"/>
      <c r="DN501" s="141"/>
      <c r="DO501" s="141"/>
      <c r="DP501" s="141"/>
      <c r="DQ501" s="141"/>
      <c r="DR501" s="141"/>
      <c r="DS501" s="141"/>
      <c r="DT501" s="141"/>
      <c r="DU501" s="141"/>
      <c r="DV501" s="141"/>
      <c r="DW501" s="141"/>
      <c r="DX501" s="141"/>
      <c r="DY501" s="141"/>
      <c r="DZ501" s="141"/>
      <c r="EA501" s="141"/>
      <c r="EB501" s="141"/>
      <c r="EC501" s="141"/>
      <c r="ED501" s="141"/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O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  <c r="FD501" s="141"/>
      <c r="FE501" s="141"/>
      <c r="FF501" s="141"/>
      <c r="FG501" s="141"/>
      <c r="FH501" s="141"/>
      <c r="FI501" s="141"/>
      <c r="FJ501" s="141"/>
      <c r="FK501" s="141"/>
      <c r="FL501" s="141"/>
      <c r="FM501" s="141"/>
      <c r="FN501" s="141"/>
      <c r="FO501" s="141"/>
      <c r="FP501" s="141"/>
      <c r="FQ501" s="141"/>
      <c r="FR501" s="141"/>
      <c r="FS501" s="141"/>
      <c r="FT501" s="141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1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H501" s="141"/>
      <c r="HI501" s="141"/>
      <c r="HJ501" s="141"/>
      <c r="HK501" s="141"/>
      <c r="HL501" s="141"/>
      <c r="HM501" s="141"/>
      <c r="HN501" s="141"/>
      <c r="HO501" s="141"/>
      <c r="HP501" s="141"/>
      <c r="HQ501" s="141"/>
      <c r="HR501" s="141"/>
      <c r="HS501" s="141"/>
      <c r="HT501" s="141"/>
      <c r="HU501" s="141"/>
      <c r="HV501" s="141"/>
      <c r="HW501" s="141"/>
      <c r="HX501" s="141"/>
      <c r="HY501" s="141"/>
      <c r="HZ501" s="141"/>
      <c r="IA501" s="141"/>
      <c r="IB501" s="141"/>
      <c r="IC501" s="141"/>
      <c r="ID501" s="141"/>
      <c r="IE501" s="141"/>
      <c r="IF501" s="141"/>
      <c r="IG501" s="141"/>
      <c r="IH501" s="141"/>
      <c r="II501" s="141"/>
      <c r="IJ501" s="141"/>
      <c r="IK501" s="141"/>
      <c r="IL501" s="141"/>
      <c r="IM501" s="141"/>
      <c r="IN501" s="141"/>
      <c r="IO501" s="141"/>
      <c r="IP501" s="141"/>
      <c r="IQ501" s="141"/>
      <c r="IR501" s="141"/>
      <c r="IS501" s="141"/>
      <c r="IT501" s="141"/>
      <c r="IU501" s="141"/>
      <c r="IV501" s="141"/>
      <c r="IW501" s="141"/>
    </row>
    <row r="502" customFormat="false" ht="12.75" hidden="false" customHeight="false" outlineLevel="0" collapsed="false">
      <c r="A502" s="141"/>
      <c r="B502" s="155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1"/>
      <c r="BY502" s="141"/>
      <c r="BZ502" s="141"/>
      <c r="CA502" s="141"/>
      <c r="CB502" s="141"/>
      <c r="CC502" s="141"/>
      <c r="CD502" s="141"/>
      <c r="CE502" s="141"/>
      <c r="CF502" s="141"/>
      <c r="CG502" s="141"/>
      <c r="CH502" s="141"/>
      <c r="CI502" s="141"/>
      <c r="CJ502" s="141"/>
      <c r="CK502" s="141"/>
      <c r="CL502" s="141"/>
      <c r="CM502" s="141"/>
      <c r="CN502" s="141"/>
      <c r="CO502" s="141"/>
      <c r="CP502" s="141"/>
      <c r="CQ502" s="141"/>
      <c r="CR502" s="141"/>
      <c r="CS502" s="141"/>
      <c r="CT502" s="141"/>
      <c r="CU502" s="141"/>
      <c r="CV502" s="141"/>
      <c r="CW502" s="141"/>
      <c r="CX502" s="141"/>
      <c r="CY502" s="141"/>
      <c r="CZ502" s="141"/>
      <c r="DA502" s="141"/>
      <c r="DB502" s="141"/>
      <c r="DC502" s="141"/>
      <c r="DD502" s="141"/>
      <c r="DE502" s="141"/>
      <c r="DF502" s="141"/>
      <c r="DG502" s="141"/>
      <c r="DH502" s="141"/>
      <c r="DI502" s="141"/>
      <c r="DJ502" s="141"/>
      <c r="DK502" s="141"/>
      <c r="DL502" s="141"/>
      <c r="DM502" s="141"/>
      <c r="DN502" s="141"/>
      <c r="DO502" s="141"/>
      <c r="DP502" s="141"/>
      <c r="DQ502" s="141"/>
      <c r="DR502" s="141"/>
      <c r="DS502" s="141"/>
      <c r="DT502" s="141"/>
      <c r="DU502" s="141"/>
      <c r="DV502" s="141"/>
      <c r="DW502" s="141"/>
      <c r="DX502" s="141"/>
      <c r="DY502" s="141"/>
      <c r="DZ502" s="141"/>
      <c r="EA502" s="141"/>
      <c r="EB502" s="141"/>
      <c r="EC502" s="141"/>
      <c r="ED502" s="141"/>
      <c r="EE502" s="141"/>
      <c r="EF502" s="141"/>
      <c r="EG502" s="141"/>
      <c r="EH502" s="141"/>
      <c r="EI502" s="141"/>
      <c r="EJ502" s="141"/>
      <c r="EK502" s="141"/>
      <c r="EL502" s="141"/>
      <c r="EM502" s="141"/>
      <c r="EN502" s="141"/>
      <c r="EO502" s="141"/>
      <c r="EP502" s="141"/>
      <c r="EQ502" s="141"/>
      <c r="ER502" s="141"/>
      <c r="ES502" s="141"/>
      <c r="ET502" s="141"/>
      <c r="EU502" s="141"/>
      <c r="EV502" s="141"/>
      <c r="EW502" s="141"/>
      <c r="EX502" s="141"/>
      <c r="EY502" s="141"/>
      <c r="EZ502" s="141"/>
      <c r="FA502" s="141"/>
      <c r="FB502" s="141"/>
      <c r="FC502" s="141"/>
      <c r="FD502" s="141"/>
      <c r="FE502" s="141"/>
      <c r="FF502" s="141"/>
      <c r="FG502" s="141"/>
      <c r="FH502" s="141"/>
      <c r="FI502" s="141"/>
      <c r="FJ502" s="141"/>
      <c r="FK502" s="141"/>
      <c r="FL502" s="141"/>
      <c r="FM502" s="141"/>
      <c r="FN502" s="141"/>
      <c r="FO502" s="141"/>
      <c r="FP502" s="141"/>
      <c r="FQ502" s="141"/>
      <c r="FR502" s="141"/>
      <c r="FS502" s="141"/>
      <c r="FT502" s="141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1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H502" s="141"/>
      <c r="HI502" s="141"/>
      <c r="HJ502" s="141"/>
      <c r="HK502" s="141"/>
      <c r="HL502" s="141"/>
      <c r="HM502" s="141"/>
      <c r="HN502" s="141"/>
      <c r="HO502" s="141"/>
      <c r="HP502" s="141"/>
      <c r="HQ502" s="141"/>
      <c r="HR502" s="141"/>
      <c r="HS502" s="141"/>
      <c r="HT502" s="141"/>
      <c r="HU502" s="141"/>
      <c r="HV502" s="141"/>
      <c r="HW502" s="141"/>
      <c r="HX502" s="141"/>
      <c r="HY502" s="141"/>
      <c r="HZ502" s="141"/>
      <c r="IA502" s="141"/>
      <c r="IB502" s="141"/>
      <c r="IC502" s="141"/>
      <c r="ID502" s="141"/>
      <c r="IE502" s="141"/>
      <c r="IF502" s="141"/>
      <c r="IG502" s="141"/>
      <c r="IH502" s="141"/>
      <c r="II502" s="141"/>
      <c r="IJ502" s="141"/>
      <c r="IK502" s="141"/>
      <c r="IL502" s="141"/>
      <c r="IM502" s="141"/>
      <c r="IN502" s="141"/>
      <c r="IO502" s="141"/>
      <c r="IP502" s="141"/>
      <c r="IQ502" s="141"/>
      <c r="IR502" s="141"/>
      <c r="IS502" s="141"/>
      <c r="IT502" s="141"/>
      <c r="IU502" s="141"/>
      <c r="IV502" s="141"/>
      <c r="IW502" s="141"/>
    </row>
    <row r="503" customFormat="false" ht="12.75" hidden="false" customHeight="false" outlineLevel="0" collapsed="false">
      <c r="A503" s="141"/>
      <c r="B503" s="155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1"/>
      <c r="BY503" s="141"/>
      <c r="BZ503" s="141"/>
      <c r="CA503" s="141"/>
      <c r="CB503" s="141"/>
      <c r="CC503" s="141"/>
      <c r="CD503" s="141"/>
      <c r="CE503" s="141"/>
      <c r="CF503" s="141"/>
      <c r="CG503" s="141"/>
      <c r="CH503" s="141"/>
      <c r="CI503" s="141"/>
      <c r="CJ503" s="141"/>
      <c r="CK503" s="141"/>
      <c r="CL503" s="141"/>
      <c r="CM503" s="141"/>
      <c r="CN503" s="141"/>
      <c r="CO503" s="141"/>
      <c r="CP503" s="141"/>
      <c r="CQ503" s="141"/>
      <c r="CR503" s="141"/>
      <c r="CS503" s="141"/>
      <c r="CT503" s="141"/>
      <c r="CU503" s="141"/>
      <c r="CV503" s="141"/>
      <c r="CW503" s="141"/>
      <c r="CX503" s="141"/>
      <c r="CY503" s="141"/>
      <c r="CZ503" s="141"/>
      <c r="DA503" s="141"/>
      <c r="DB503" s="141"/>
      <c r="DC503" s="141"/>
      <c r="DD503" s="141"/>
      <c r="DE503" s="141"/>
      <c r="DF503" s="141"/>
      <c r="DG503" s="141"/>
      <c r="DH503" s="141"/>
      <c r="DI503" s="141"/>
      <c r="DJ503" s="141"/>
      <c r="DK503" s="141"/>
      <c r="DL503" s="141"/>
      <c r="DM503" s="141"/>
      <c r="DN503" s="141"/>
      <c r="DO503" s="141"/>
      <c r="DP503" s="141"/>
      <c r="DQ503" s="141"/>
      <c r="DR503" s="141"/>
      <c r="DS503" s="141"/>
      <c r="DT503" s="141"/>
      <c r="DU503" s="141"/>
      <c r="DV503" s="141"/>
      <c r="DW503" s="141"/>
      <c r="DX503" s="141"/>
      <c r="DY503" s="141"/>
      <c r="DZ503" s="141"/>
      <c r="EA503" s="141"/>
      <c r="EB503" s="141"/>
      <c r="EC503" s="141"/>
      <c r="ED503" s="141"/>
      <c r="EE503" s="141"/>
      <c r="EF503" s="141"/>
      <c r="EG503" s="141"/>
      <c r="EH503" s="141"/>
      <c r="EI503" s="141"/>
      <c r="EJ503" s="141"/>
      <c r="EK503" s="141"/>
      <c r="EL503" s="141"/>
      <c r="EM503" s="141"/>
      <c r="EN503" s="141"/>
      <c r="EO503" s="141"/>
      <c r="EP503" s="141"/>
      <c r="EQ503" s="141"/>
      <c r="ER503" s="141"/>
      <c r="ES503" s="141"/>
      <c r="ET503" s="141"/>
      <c r="EU503" s="141"/>
      <c r="EV503" s="141"/>
      <c r="EW503" s="141"/>
      <c r="EX503" s="141"/>
      <c r="EY503" s="141"/>
      <c r="EZ503" s="141"/>
      <c r="FA503" s="141"/>
      <c r="FB503" s="141"/>
      <c r="FC503" s="141"/>
      <c r="FD503" s="141"/>
      <c r="FE503" s="141"/>
      <c r="FF503" s="141"/>
      <c r="FG503" s="141"/>
      <c r="FH503" s="141"/>
      <c r="FI503" s="141"/>
      <c r="FJ503" s="141"/>
      <c r="FK503" s="141"/>
      <c r="FL503" s="141"/>
      <c r="FM503" s="141"/>
      <c r="FN503" s="141"/>
      <c r="FO503" s="141"/>
      <c r="FP503" s="141"/>
      <c r="FQ503" s="141"/>
      <c r="FR503" s="141"/>
      <c r="FS503" s="141"/>
      <c r="FT503" s="141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1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H503" s="141"/>
      <c r="HI503" s="141"/>
      <c r="HJ503" s="141"/>
      <c r="HK503" s="141"/>
      <c r="HL503" s="141"/>
      <c r="HM503" s="141"/>
      <c r="HN503" s="141"/>
      <c r="HO503" s="141"/>
      <c r="HP503" s="141"/>
      <c r="HQ503" s="141"/>
      <c r="HR503" s="141"/>
      <c r="HS503" s="141"/>
      <c r="HT503" s="141"/>
      <c r="HU503" s="141"/>
      <c r="HV503" s="141"/>
      <c r="HW503" s="141"/>
      <c r="HX503" s="141"/>
      <c r="HY503" s="141"/>
      <c r="HZ503" s="141"/>
      <c r="IA503" s="141"/>
      <c r="IB503" s="141"/>
      <c r="IC503" s="141"/>
      <c r="ID503" s="141"/>
      <c r="IE503" s="141"/>
      <c r="IF503" s="141"/>
      <c r="IG503" s="141"/>
      <c r="IH503" s="141"/>
      <c r="II503" s="141"/>
      <c r="IJ503" s="141"/>
      <c r="IK503" s="141"/>
      <c r="IL503" s="141"/>
      <c r="IM503" s="141"/>
      <c r="IN503" s="141"/>
      <c r="IO503" s="141"/>
      <c r="IP503" s="141"/>
      <c r="IQ503" s="141"/>
      <c r="IR503" s="141"/>
      <c r="IS503" s="141"/>
      <c r="IT503" s="141"/>
      <c r="IU503" s="141"/>
      <c r="IV503" s="141"/>
      <c r="IW503" s="141"/>
    </row>
    <row r="504" customFormat="false" ht="12.75" hidden="false" customHeight="false" outlineLevel="0" collapsed="false">
      <c r="A504" s="141"/>
      <c r="B504" s="155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1"/>
      <c r="BY504" s="141"/>
      <c r="BZ504" s="141"/>
      <c r="CA504" s="141"/>
      <c r="CB504" s="141"/>
      <c r="CC504" s="141"/>
      <c r="CD504" s="141"/>
      <c r="CE504" s="141"/>
      <c r="CF504" s="141"/>
      <c r="CG504" s="141"/>
      <c r="CH504" s="141"/>
      <c r="CI504" s="141"/>
      <c r="CJ504" s="141"/>
      <c r="CK504" s="141"/>
      <c r="CL504" s="141"/>
      <c r="CM504" s="141"/>
      <c r="CN504" s="141"/>
      <c r="CO504" s="141"/>
      <c r="CP504" s="141"/>
      <c r="CQ504" s="141"/>
      <c r="CR504" s="141"/>
      <c r="CS504" s="141"/>
      <c r="CT504" s="141"/>
      <c r="CU504" s="141"/>
      <c r="CV504" s="141"/>
      <c r="CW504" s="141"/>
      <c r="CX504" s="141"/>
      <c r="CY504" s="141"/>
      <c r="CZ504" s="141"/>
      <c r="DA504" s="141"/>
      <c r="DB504" s="141"/>
      <c r="DC504" s="141"/>
      <c r="DD504" s="141"/>
      <c r="DE504" s="141"/>
      <c r="DF504" s="141"/>
      <c r="DG504" s="141"/>
      <c r="DH504" s="141"/>
      <c r="DI504" s="141"/>
      <c r="DJ504" s="141"/>
      <c r="DK504" s="141"/>
      <c r="DL504" s="141"/>
      <c r="DM504" s="141"/>
      <c r="DN504" s="141"/>
      <c r="DO504" s="141"/>
      <c r="DP504" s="141"/>
      <c r="DQ504" s="141"/>
      <c r="DR504" s="141"/>
      <c r="DS504" s="141"/>
      <c r="DT504" s="141"/>
      <c r="DU504" s="141"/>
      <c r="DV504" s="141"/>
      <c r="DW504" s="141"/>
      <c r="DX504" s="141"/>
      <c r="DY504" s="141"/>
      <c r="DZ504" s="141"/>
      <c r="EA504" s="141"/>
      <c r="EB504" s="141"/>
      <c r="EC504" s="141"/>
      <c r="ED504" s="141"/>
      <c r="EE504" s="141"/>
      <c r="EF504" s="141"/>
      <c r="EG504" s="141"/>
      <c r="EH504" s="141"/>
      <c r="EI504" s="141"/>
      <c r="EJ504" s="141"/>
      <c r="EK504" s="141"/>
      <c r="EL504" s="141"/>
      <c r="EM504" s="141"/>
      <c r="EN504" s="141"/>
      <c r="EO504" s="141"/>
      <c r="EP504" s="141"/>
      <c r="EQ504" s="141"/>
      <c r="ER504" s="141"/>
      <c r="ES504" s="141"/>
      <c r="ET504" s="141"/>
      <c r="EU504" s="141"/>
      <c r="EV504" s="141"/>
      <c r="EW504" s="141"/>
      <c r="EX504" s="141"/>
      <c r="EY504" s="141"/>
      <c r="EZ504" s="141"/>
      <c r="FA504" s="141"/>
      <c r="FB504" s="141"/>
      <c r="FC504" s="141"/>
      <c r="FD504" s="141"/>
      <c r="FE504" s="141"/>
      <c r="FF504" s="141"/>
      <c r="FG504" s="141"/>
      <c r="FH504" s="141"/>
      <c r="FI504" s="141"/>
      <c r="FJ504" s="141"/>
      <c r="FK504" s="141"/>
      <c r="FL504" s="141"/>
      <c r="FM504" s="141"/>
      <c r="FN504" s="141"/>
      <c r="FO504" s="141"/>
      <c r="FP504" s="141"/>
      <c r="FQ504" s="141"/>
      <c r="FR504" s="141"/>
      <c r="FS504" s="141"/>
      <c r="FT504" s="141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1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H504" s="141"/>
      <c r="HI504" s="141"/>
      <c r="HJ504" s="141"/>
      <c r="HK504" s="141"/>
      <c r="HL504" s="141"/>
      <c r="HM504" s="141"/>
      <c r="HN504" s="141"/>
      <c r="HO504" s="141"/>
      <c r="HP504" s="141"/>
      <c r="HQ504" s="141"/>
      <c r="HR504" s="141"/>
      <c r="HS504" s="141"/>
      <c r="HT504" s="141"/>
      <c r="HU504" s="141"/>
      <c r="HV504" s="141"/>
      <c r="HW504" s="141"/>
      <c r="HX504" s="141"/>
      <c r="HY504" s="141"/>
      <c r="HZ504" s="141"/>
      <c r="IA504" s="141"/>
      <c r="IB504" s="141"/>
      <c r="IC504" s="141"/>
      <c r="ID504" s="141"/>
      <c r="IE504" s="141"/>
      <c r="IF504" s="141"/>
      <c r="IG504" s="141"/>
      <c r="IH504" s="141"/>
      <c r="II504" s="141"/>
      <c r="IJ504" s="141"/>
      <c r="IK504" s="141"/>
      <c r="IL504" s="141"/>
      <c r="IM504" s="141"/>
      <c r="IN504" s="141"/>
      <c r="IO504" s="141"/>
      <c r="IP504" s="141"/>
      <c r="IQ504" s="141"/>
      <c r="IR504" s="141"/>
      <c r="IS504" s="141"/>
      <c r="IT504" s="141"/>
      <c r="IU504" s="141"/>
      <c r="IV504" s="141"/>
      <c r="IW504" s="141"/>
    </row>
    <row r="505" customFormat="false" ht="12.75" hidden="false" customHeight="false" outlineLevel="0" collapsed="false">
      <c r="A505" s="141"/>
      <c r="B505" s="155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1"/>
      <c r="BY505" s="141"/>
      <c r="BZ505" s="141"/>
      <c r="CA505" s="141"/>
      <c r="CB505" s="141"/>
      <c r="CC505" s="141"/>
      <c r="CD505" s="141"/>
      <c r="CE505" s="141"/>
      <c r="CF505" s="141"/>
      <c r="CG505" s="141"/>
      <c r="CH505" s="141"/>
      <c r="CI505" s="141"/>
      <c r="CJ505" s="141"/>
      <c r="CK505" s="141"/>
      <c r="CL505" s="141"/>
      <c r="CM505" s="141"/>
      <c r="CN505" s="141"/>
      <c r="CO505" s="141"/>
      <c r="CP505" s="141"/>
      <c r="CQ505" s="141"/>
      <c r="CR505" s="141"/>
      <c r="CS505" s="141"/>
      <c r="CT505" s="141"/>
      <c r="CU505" s="141"/>
      <c r="CV505" s="141"/>
      <c r="CW505" s="141"/>
      <c r="CX505" s="141"/>
      <c r="CY505" s="141"/>
      <c r="CZ505" s="141"/>
      <c r="DA505" s="141"/>
      <c r="DB505" s="141"/>
      <c r="DC505" s="141"/>
      <c r="DD505" s="141"/>
      <c r="DE505" s="141"/>
      <c r="DF505" s="141"/>
      <c r="DG505" s="141"/>
      <c r="DH505" s="141"/>
      <c r="DI505" s="141"/>
      <c r="DJ505" s="141"/>
      <c r="DK505" s="141"/>
      <c r="DL505" s="141"/>
      <c r="DM505" s="141"/>
      <c r="DN505" s="141"/>
      <c r="DO505" s="141"/>
      <c r="DP505" s="141"/>
      <c r="DQ505" s="141"/>
      <c r="DR505" s="141"/>
      <c r="DS505" s="141"/>
      <c r="DT505" s="141"/>
      <c r="DU505" s="141"/>
      <c r="DV505" s="141"/>
      <c r="DW505" s="141"/>
      <c r="DX505" s="141"/>
      <c r="DY505" s="141"/>
      <c r="DZ505" s="141"/>
      <c r="EA505" s="141"/>
      <c r="EB505" s="141"/>
      <c r="EC505" s="141"/>
      <c r="ED505" s="141"/>
      <c r="EE505" s="141"/>
      <c r="EF505" s="141"/>
      <c r="EG505" s="141"/>
      <c r="EH505" s="141"/>
      <c r="EI505" s="141"/>
      <c r="EJ505" s="141"/>
      <c r="EK505" s="141"/>
      <c r="EL505" s="141"/>
      <c r="EM505" s="141"/>
      <c r="EN505" s="141"/>
      <c r="EO505" s="141"/>
      <c r="EP505" s="141"/>
      <c r="EQ505" s="141"/>
      <c r="ER505" s="141"/>
      <c r="ES505" s="141"/>
      <c r="ET505" s="141"/>
      <c r="EU505" s="141"/>
      <c r="EV505" s="141"/>
      <c r="EW505" s="141"/>
      <c r="EX505" s="141"/>
      <c r="EY505" s="141"/>
      <c r="EZ505" s="141"/>
      <c r="FA505" s="141"/>
      <c r="FB505" s="141"/>
      <c r="FC505" s="141"/>
      <c r="FD505" s="141"/>
      <c r="FE505" s="141"/>
      <c r="FF505" s="141"/>
      <c r="FG505" s="141"/>
      <c r="FH505" s="141"/>
      <c r="FI505" s="141"/>
      <c r="FJ505" s="141"/>
      <c r="FK505" s="141"/>
      <c r="FL505" s="141"/>
      <c r="FM505" s="141"/>
      <c r="FN505" s="141"/>
      <c r="FO505" s="141"/>
      <c r="FP505" s="141"/>
      <c r="FQ505" s="141"/>
      <c r="FR505" s="141"/>
      <c r="FS505" s="141"/>
      <c r="FT505" s="141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1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H505" s="141"/>
      <c r="HI505" s="141"/>
      <c r="HJ505" s="141"/>
      <c r="HK505" s="141"/>
      <c r="HL505" s="141"/>
      <c r="HM505" s="141"/>
      <c r="HN505" s="141"/>
      <c r="HO505" s="141"/>
      <c r="HP505" s="141"/>
      <c r="HQ505" s="141"/>
      <c r="HR505" s="141"/>
      <c r="HS505" s="141"/>
      <c r="HT505" s="141"/>
      <c r="HU505" s="141"/>
      <c r="HV505" s="141"/>
      <c r="HW505" s="141"/>
      <c r="HX505" s="141"/>
      <c r="HY505" s="141"/>
      <c r="HZ505" s="141"/>
      <c r="IA505" s="141"/>
      <c r="IB505" s="141"/>
      <c r="IC505" s="141"/>
      <c r="ID505" s="141"/>
      <c r="IE505" s="141"/>
      <c r="IF505" s="141"/>
      <c r="IG505" s="141"/>
      <c r="IH505" s="141"/>
      <c r="II505" s="141"/>
      <c r="IJ505" s="141"/>
      <c r="IK505" s="141"/>
      <c r="IL505" s="141"/>
      <c r="IM505" s="141"/>
      <c r="IN505" s="141"/>
      <c r="IO505" s="141"/>
      <c r="IP505" s="141"/>
      <c r="IQ505" s="141"/>
      <c r="IR505" s="141"/>
      <c r="IS505" s="141"/>
      <c r="IT505" s="141"/>
      <c r="IU505" s="141"/>
      <c r="IV505" s="141"/>
      <c r="IW505" s="141"/>
    </row>
    <row r="506" customFormat="false" ht="12.75" hidden="false" customHeight="false" outlineLevel="0" collapsed="false">
      <c r="A506" s="141"/>
      <c r="B506" s="155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1"/>
      <c r="BY506" s="141"/>
      <c r="BZ506" s="141"/>
      <c r="CA506" s="141"/>
      <c r="CB506" s="141"/>
      <c r="CC506" s="141"/>
      <c r="CD506" s="141"/>
      <c r="CE506" s="141"/>
      <c r="CF506" s="141"/>
      <c r="CG506" s="141"/>
      <c r="CH506" s="141"/>
      <c r="CI506" s="141"/>
      <c r="CJ506" s="141"/>
      <c r="CK506" s="141"/>
      <c r="CL506" s="141"/>
      <c r="CM506" s="141"/>
      <c r="CN506" s="141"/>
      <c r="CO506" s="141"/>
      <c r="CP506" s="141"/>
      <c r="CQ506" s="141"/>
      <c r="CR506" s="141"/>
      <c r="CS506" s="141"/>
      <c r="CT506" s="141"/>
      <c r="CU506" s="141"/>
      <c r="CV506" s="141"/>
      <c r="CW506" s="141"/>
      <c r="CX506" s="141"/>
      <c r="CY506" s="141"/>
      <c r="CZ506" s="141"/>
      <c r="DA506" s="141"/>
      <c r="DB506" s="141"/>
      <c r="DC506" s="141"/>
      <c r="DD506" s="141"/>
      <c r="DE506" s="141"/>
      <c r="DF506" s="141"/>
      <c r="DG506" s="141"/>
      <c r="DH506" s="141"/>
      <c r="DI506" s="141"/>
      <c r="DJ506" s="141"/>
      <c r="DK506" s="141"/>
      <c r="DL506" s="141"/>
      <c r="DM506" s="141"/>
      <c r="DN506" s="141"/>
      <c r="DO506" s="141"/>
      <c r="DP506" s="141"/>
      <c r="DQ506" s="141"/>
      <c r="DR506" s="141"/>
      <c r="DS506" s="141"/>
      <c r="DT506" s="141"/>
      <c r="DU506" s="141"/>
      <c r="DV506" s="141"/>
      <c r="DW506" s="141"/>
      <c r="DX506" s="141"/>
      <c r="DY506" s="141"/>
      <c r="DZ506" s="141"/>
      <c r="EA506" s="141"/>
      <c r="EB506" s="141"/>
      <c r="EC506" s="141"/>
      <c r="ED506" s="141"/>
      <c r="EE506" s="141"/>
      <c r="EF506" s="141"/>
      <c r="EG506" s="141"/>
      <c r="EH506" s="141"/>
      <c r="EI506" s="141"/>
      <c r="EJ506" s="141"/>
      <c r="EK506" s="141"/>
      <c r="EL506" s="141"/>
      <c r="EM506" s="141"/>
      <c r="EN506" s="141"/>
      <c r="EO506" s="141"/>
      <c r="EP506" s="141"/>
      <c r="EQ506" s="141"/>
      <c r="ER506" s="141"/>
      <c r="ES506" s="141"/>
      <c r="ET506" s="141"/>
      <c r="EU506" s="141"/>
      <c r="EV506" s="141"/>
      <c r="EW506" s="141"/>
      <c r="EX506" s="141"/>
      <c r="EY506" s="141"/>
      <c r="EZ506" s="141"/>
      <c r="FA506" s="141"/>
      <c r="FB506" s="141"/>
      <c r="FC506" s="141"/>
      <c r="FD506" s="141"/>
      <c r="FE506" s="141"/>
      <c r="FF506" s="141"/>
      <c r="FG506" s="141"/>
      <c r="FH506" s="141"/>
      <c r="FI506" s="141"/>
      <c r="FJ506" s="141"/>
      <c r="FK506" s="141"/>
      <c r="FL506" s="141"/>
      <c r="FM506" s="141"/>
      <c r="FN506" s="141"/>
      <c r="FO506" s="141"/>
      <c r="FP506" s="141"/>
      <c r="FQ506" s="141"/>
      <c r="FR506" s="141"/>
      <c r="FS506" s="141"/>
      <c r="FT506" s="141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1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H506" s="141"/>
      <c r="HI506" s="141"/>
      <c r="HJ506" s="141"/>
      <c r="HK506" s="141"/>
      <c r="HL506" s="141"/>
      <c r="HM506" s="141"/>
      <c r="HN506" s="141"/>
      <c r="HO506" s="141"/>
      <c r="HP506" s="141"/>
      <c r="HQ506" s="141"/>
      <c r="HR506" s="141"/>
      <c r="HS506" s="141"/>
      <c r="HT506" s="141"/>
      <c r="HU506" s="141"/>
      <c r="HV506" s="141"/>
      <c r="HW506" s="141"/>
      <c r="HX506" s="141"/>
      <c r="HY506" s="141"/>
      <c r="HZ506" s="141"/>
      <c r="IA506" s="141"/>
      <c r="IB506" s="141"/>
      <c r="IC506" s="141"/>
      <c r="ID506" s="141"/>
      <c r="IE506" s="141"/>
      <c r="IF506" s="141"/>
      <c r="IG506" s="141"/>
      <c r="IH506" s="141"/>
      <c r="II506" s="141"/>
      <c r="IJ506" s="141"/>
      <c r="IK506" s="141"/>
      <c r="IL506" s="141"/>
      <c r="IM506" s="141"/>
      <c r="IN506" s="141"/>
      <c r="IO506" s="141"/>
      <c r="IP506" s="141"/>
      <c r="IQ506" s="141"/>
      <c r="IR506" s="141"/>
      <c r="IS506" s="141"/>
      <c r="IT506" s="141"/>
      <c r="IU506" s="141"/>
      <c r="IV506" s="141"/>
      <c r="IW506" s="141"/>
    </row>
    <row r="507" customFormat="false" ht="12.75" hidden="false" customHeight="false" outlineLevel="0" collapsed="false">
      <c r="A507" s="141"/>
      <c r="B507" s="155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1"/>
      <c r="BY507" s="141"/>
      <c r="BZ507" s="141"/>
      <c r="CA507" s="141"/>
      <c r="CB507" s="141"/>
      <c r="CC507" s="141"/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O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  <c r="FD507" s="141"/>
      <c r="FE507" s="141"/>
      <c r="FF507" s="141"/>
      <c r="FG507" s="141"/>
      <c r="FH507" s="141"/>
      <c r="FI507" s="141"/>
      <c r="FJ507" s="141"/>
      <c r="FK507" s="141"/>
      <c r="FL507" s="141"/>
      <c r="FM507" s="141"/>
      <c r="FN507" s="141"/>
      <c r="FO507" s="141"/>
      <c r="FP507" s="141"/>
      <c r="FQ507" s="141"/>
      <c r="FR507" s="141"/>
      <c r="FS507" s="141"/>
      <c r="FT507" s="141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1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H507" s="141"/>
      <c r="HI507" s="141"/>
      <c r="HJ507" s="141"/>
      <c r="HK507" s="141"/>
      <c r="HL507" s="141"/>
      <c r="HM507" s="141"/>
      <c r="HN507" s="141"/>
      <c r="HO507" s="141"/>
      <c r="HP507" s="141"/>
      <c r="HQ507" s="141"/>
      <c r="HR507" s="141"/>
      <c r="HS507" s="141"/>
      <c r="HT507" s="141"/>
      <c r="HU507" s="141"/>
      <c r="HV507" s="141"/>
      <c r="HW507" s="141"/>
      <c r="HX507" s="141"/>
      <c r="HY507" s="141"/>
      <c r="HZ507" s="141"/>
      <c r="IA507" s="141"/>
      <c r="IB507" s="141"/>
      <c r="IC507" s="141"/>
      <c r="ID507" s="141"/>
      <c r="IE507" s="141"/>
      <c r="IF507" s="141"/>
      <c r="IG507" s="141"/>
      <c r="IH507" s="141"/>
      <c r="II507" s="141"/>
      <c r="IJ507" s="141"/>
      <c r="IK507" s="141"/>
      <c r="IL507" s="141"/>
      <c r="IM507" s="141"/>
      <c r="IN507" s="141"/>
      <c r="IO507" s="141"/>
      <c r="IP507" s="141"/>
      <c r="IQ507" s="141"/>
      <c r="IR507" s="141"/>
      <c r="IS507" s="141"/>
      <c r="IT507" s="141"/>
      <c r="IU507" s="141"/>
      <c r="IV507" s="141"/>
      <c r="IW507" s="141"/>
    </row>
    <row r="508" customFormat="false" ht="12.75" hidden="false" customHeight="false" outlineLevel="0" collapsed="false">
      <c r="A508" s="141"/>
      <c r="B508" s="155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1"/>
      <c r="BY508" s="141"/>
      <c r="BZ508" s="141"/>
      <c r="CA508" s="141"/>
      <c r="CB508" s="141"/>
      <c r="CC508" s="141"/>
      <c r="CD508" s="141"/>
      <c r="CE508" s="141"/>
      <c r="CF508" s="141"/>
      <c r="CG508" s="141"/>
      <c r="CH508" s="141"/>
      <c r="CI508" s="141"/>
      <c r="CJ508" s="141"/>
      <c r="CK508" s="141"/>
      <c r="CL508" s="141"/>
      <c r="CM508" s="141"/>
      <c r="CN508" s="141"/>
      <c r="CO508" s="141"/>
      <c r="CP508" s="141"/>
      <c r="CQ508" s="141"/>
      <c r="CR508" s="141"/>
      <c r="CS508" s="141"/>
      <c r="CT508" s="141"/>
      <c r="CU508" s="141"/>
      <c r="CV508" s="141"/>
      <c r="CW508" s="141"/>
      <c r="CX508" s="141"/>
      <c r="CY508" s="141"/>
      <c r="CZ508" s="141"/>
      <c r="DA508" s="141"/>
      <c r="DB508" s="141"/>
      <c r="DC508" s="141"/>
      <c r="DD508" s="141"/>
      <c r="DE508" s="141"/>
      <c r="DF508" s="141"/>
      <c r="DG508" s="141"/>
      <c r="DH508" s="141"/>
      <c r="DI508" s="141"/>
      <c r="DJ508" s="141"/>
      <c r="DK508" s="141"/>
      <c r="DL508" s="141"/>
      <c r="DM508" s="141"/>
      <c r="DN508" s="141"/>
      <c r="DO508" s="141"/>
      <c r="DP508" s="141"/>
      <c r="DQ508" s="141"/>
      <c r="DR508" s="141"/>
      <c r="DS508" s="141"/>
      <c r="DT508" s="141"/>
      <c r="DU508" s="141"/>
      <c r="DV508" s="141"/>
      <c r="DW508" s="141"/>
      <c r="DX508" s="141"/>
      <c r="DY508" s="141"/>
      <c r="DZ508" s="141"/>
      <c r="EA508" s="141"/>
      <c r="EB508" s="141"/>
      <c r="EC508" s="141"/>
      <c r="ED508" s="141"/>
      <c r="EE508" s="141"/>
      <c r="EF508" s="141"/>
      <c r="EG508" s="141"/>
      <c r="EH508" s="141"/>
      <c r="EI508" s="141"/>
      <c r="EJ508" s="141"/>
      <c r="EK508" s="141"/>
      <c r="EL508" s="141"/>
      <c r="EM508" s="141"/>
      <c r="EN508" s="141"/>
      <c r="EO508" s="141"/>
      <c r="EP508" s="1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  <c r="FD508" s="141"/>
      <c r="FE508" s="141"/>
      <c r="FF508" s="141"/>
      <c r="FG508" s="141"/>
      <c r="FH508" s="141"/>
      <c r="FI508" s="141"/>
      <c r="FJ508" s="141"/>
      <c r="FK508" s="141"/>
      <c r="FL508" s="141"/>
      <c r="FM508" s="141"/>
      <c r="FN508" s="141"/>
      <c r="FO508" s="141"/>
      <c r="FP508" s="141"/>
      <c r="FQ508" s="141"/>
      <c r="FR508" s="141"/>
      <c r="FS508" s="141"/>
      <c r="FT508" s="141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1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H508" s="141"/>
      <c r="HI508" s="141"/>
      <c r="HJ508" s="141"/>
      <c r="HK508" s="141"/>
      <c r="HL508" s="141"/>
      <c r="HM508" s="141"/>
      <c r="HN508" s="141"/>
      <c r="HO508" s="141"/>
      <c r="HP508" s="141"/>
      <c r="HQ508" s="141"/>
      <c r="HR508" s="141"/>
      <c r="HS508" s="141"/>
      <c r="HT508" s="141"/>
      <c r="HU508" s="141"/>
      <c r="HV508" s="141"/>
      <c r="HW508" s="141"/>
      <c r="HX508" s="141"/>
      <c r="HY508" s="141"/>
      <c r="HZ508" s="141"/>
      <c r="IA508" s="141"/>
      <c r="IB508" s="141"/>
      <c r="IC508" s="141"/>
      <c r="ID508" s="141"/>
      <c r="IE508" s="141"/>
      <c r="IF508" s="141"/>
      <c r="IG508" s="141"/>
      <c r="IH508" s="141"/>
      <c r="II508" s="141"/>
      <c r="IJ508" s="141"/>
      <c r="IK508" s="141"/>
      <c r="IL508" s="141"/>
      <c r="IM508" s="141"/>
      <c r="IN508" s="141"/>
      <c r="IO508" s="141"/>
      <c r="IP508" s="141"/>
      <c r="IQ508" s="141"/>
      <c r="IR508" s="141"/>
      <c r="IS508" s="141"/>
      <c r="IT508" s="141"/>
      <c r="IU508" s="141"/>
      <c r="IV508" s="141"/>
      <c r="IW508" s="141"/>
    </row>
    <row r="509" customFormat="false" ht="12.75" hidden="false" customHeight="false" outlineLevel="0" collapsed="false">
      <c r="A509" s="141"/>
      <c r="B509" s="155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1"/>
      <c r="BY509" s="141"/>
      <c r="BZ509" s="141"/>
      <c r="CA509" s="141"/>
      <c r="CB509" s="141"/>
      <c r="CC509" s="141"/>
      <c r="CD509" s="141"/>
      <c r="CE509" s="141"/>
      <c r="CF509" s="141"/>
      <c r="CG509" s="141"/>
      <c r="CH509" s="141"/>
      <c r="CI509" s="141"/>
      <c r="CJ509" s="141"/>
      <c r="CK509" s="141"/>
      <c r="CL509" s="141"/>
      <c r="CM509" s="141"/>
      <c r="CN509" s="141"/>
      <c r="CO509" s="141"/>
      <c r="CP509" s="141"/>
      <c r="CQ509" s="141"/>
      <c r="CR509" s="141"/>
      <c r="CS509" s="141"/>
      <c r="CT509" s="141"/>
      <c r="CU509" s="141"/>
      <c r="CV509" s="141"/>
      <c r="CW509" s="141"/>
      <c r="CX509" s="141"/>
      <c r="CY509" s="141"/>
      <c r="CZ509" s="141"/>
      <c r="DA509" s="141"/>
      <c r="DB509" s="141"/>
      <c r="DC509" s="141"/>
      <c r="DD509" s="141"/>
      <c r="DE509" s="141"/>
      <c r="DF509" s="141"/>
      <c r="DG509" s="141"/>
      <c r="DH509" s="141"/>
      <c r="DI509" s="141"/>
      <c r="DJ509" s="141"/>
      <c r="DK509" s="141"/>
      <c r="DL509" s="141"/>
      <c r="DM509" s="141"/>
      <c r="DN509" s="141"/>
      <c r="DO509" s="141"/>
      <c r="DP509" s="141"/>
      <c r="DQ509" s="141"/>
      <c r="DR509" s="141"/>
      <c r="DS509" s="141"/>
      <c r="DT509" s="141"/>
      <c r="DU509" s="141"/>
      <c r="DV509" s="141"/>
      <c r="DW509" s="141"/>
      <c r="DX509" s="141"/>
      <c r="DY509" s="141"/>
      <c r="DZ509" s="141"/>
      <c r="EA509" s="141"/>
      <c r="EB509" s="141"/>
      <c r="EC509" s="141"/>
      <c r="ED509" s="141"/>
      <c r="EE509" s="141"/>
      <c r="EF509" s="141"/>
      <c r="EG509" s="141"/>
      <c r="EH509" s="141"/>
      <c r="EI509" s="141"/>
      <c r="EJ509" s="141"/>
      <c r="EK509" s="141"/>
      <c r="EL509" s="141"/>
      <c r="EM509" s="141"/>
      <c r="EN509" s="141"/>
      <c r="EO509" s="141"/>
      <c r="EP509" s="141"/>
      <c r="EQ509" s="141"/>
      <c r="ER509" s="141"/>
      <c r="ES509" s="141"/>
      <c r="ET509" s="141"/>
      <c r="EU509" s="141"/>
      <c r="EV509" s="141"/>
      <c r="EW509" s="141"/>
      <c r="EX509" s="141"/>
      <c r="EY509" s="141"/>
      <c r="EZ509" s="141"/>
      <c r="FA509" s="141"/>
      <c r="FB509" s="141"/>
      <c r="FC509" s="141"/>
      <c r="FD509" s="141"/>
      <c r="FE509" s="141"/>
      <c r="FF509" s="141"/>
      <c r="FG509" s="141"/>
      <c r="FH509" s="141"/>
      <c r="FI509" s="141"/>
      <c r="FJ509" s="141"/>
      <c r="FK509" s="141"/>
      <c r="FL509" s="141"/>
      <c r="FM509" s="141"/>
      <c r="FN509" s="141"/>
      <c r="FO509" s="141"/>
      <c r="FP509" s="141"/>
      <c r="FQ509" s="141"/>
      <c r="FR509" s="141"/>
      <c r="FS509" s="141"/>
      <c r="FT509" s="141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1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H509" s="141"/>
      <c r="HI509" s="141"/>
      <c r="HJ509" s="141"/>
      <c r="HK509" s="141"/>
      <c r="HL509" s="141"/>
      <c r="HM509" s="141"/>
      <c r="HN509" s="141"/>
      <c r="HO509" s="141"/>
      <c r="HP509" s="141"/>
      <c r="HQ509" s="141"/>
      <c r="HR509" s="141"/>
      <c r="HS509" s="141"/>
      <c r="HT509" s="141"/>
      <c r="HU509" s="141"/>
      <c r="HV509" s="141"/>
      <c r="HW509" s="141"/>
      <c r="HX509" s="141"/>
      <c r="HY509" s="141"/>
      <c r="HZ509" s="141"/>
      <c r="IA509" s="141"/>
      <c r="IB509" s="141"/>
      <c r="IC509" s="141"/>
      <c r="ID509" s="141"/>
      <c r="IE509" s="141"/>
      <c r="IF509" s="141"/>
      <c r="IG509" s="141"/>
      <c r="IH509" s="141"/>
      <c r="II509" s="141"/>
      <c r="IJ509" s="141"/>
      <c r="IK509" s="141"/>
      <c r="IL509" s="141"/>
      <c r="IM509" s="141"/>
      <c r="IN509" s="141"/>
      <c r="IO509" s="141"/>
      <c r="IP509" s="141"/>
      <c r="IQ509" s="141"/>
      <c r="IR509" s="141"/>
      <c r="IS509" s="141"/>
      <c r="IT509" s="141"/>
      <c r="IU509" s="141"/>
      <c r="IV509" s="141"/>
      <c r="IW509" s="141"/>
    </row>
    <row r="510" customFormat="false" ht="12.75" hidden="false" customHeight="false" outlineLevel="0" collapsed="false">
      <c r="A510" s="141"/>
      <c r="B510" s="155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1"/>
      <c r="BY510" s="141"/>
      <c r="BZ510" s="141"/>
      <c r="CA510" s="141"/>
      <c r="CB510" s="141"/>
      <c r="CC510" s="141"/>
      <c r="CD510" s="141"/>
      <c r="CE510" s="141"/>
      <c r="CF510" s="141"/>
      <c r="CG510" s="141"/>
      <c r="CH510" s="141"/>
      <c r="CI510" s="141"/>
      <c r="CJ510" s="141"/>
      <c r="CK510" s="141"/>
      <c r="CL510" s="141"/>
      <c r="CM510" s="141"/>
      <c r="CN510" s="141"/>
      <c r="CO510" s="141"/>
      <c r="CP510" s="141"/>
      <c r="CQ510" s="141"/>
      <c r="CR510" s="141"/>
      <c r="CS510" s="141"/>
      <c r="CT510" s="141"/>
      <c r="CU510" s="141"/>
      <c r="CV510" s="141"/>
      <c r="CW510" s="141"/>
      <c r="CX510" s="141"/>
      <c r="CY510" s="141"/>
      <c r="CZ510" s="141"/>
      <c r="DA510" s="141"/>
      <c r="DB510" s="141"/>
      <c r="DC510" s="141"/>
      <c r="DD510" s="141"/>
      <c r="DE510" s="141"/>
      <c r="DF510" s="141"/>
      <c r="DG510" s="141"/>
      <c r="DH510" s="141"/>
      <c r="DI510" s="141"/>
      <c r="DJ510" s="141"/>
      <c r="DK510" s="141"/>
      <c r="DL510" s="141"/>
      <c r="DM510" s="141"/>
      <c r="DN510" s="141"/>
      <c r="DO510" s="141"/>
      <c r="DP510" s="141"/>
      <c r="DQ510" s="141"/>
      <c r="DR510" s="141"/>
      <c r="DS510" s="141"/>
      <c r="DT510" s="141"/>
      <c r="DU510" s="141"/>
      <c r="DV510" s="141"/>
      <c r="DW510" s="141"/>
      <c r="DX510" s="141"/>
      <c r="DY510" s="141"/>
      <c r="DZ510" s="141"/>
      <c r="EA510" s="141"/>
      <c r="EB510" s="141"/>
      <c r="EC510" s="141"/>
      <c r="ED510" s="141"/>
      <c r="EE510" s="141"/>
      <c r="EF510" s="141"/>
      <c r="EG510" s="141"/>
      <c r="EH510" s="141"/>
      <c r="EI510" s="141"/>
      <c r="EJ510" s="141"/>
      <c r="EK510" s="141"/>
      <c r="EL510" s="141"/>
      <c r="EM510" s="141"/>
      <c r="EN510" s="141"/>
      <c r="EO510" s="141"/>
      <c r="EP510" s="141"/>
      <c r="EQ510" s="141"/>
      <c r="ER510" s="141"/>
      <c r="ES510" s="141"/>
      <c r="ET510" s="141"/>
      <c r="EU510" s="141"/>
      <c r="EV510" s="141"/>
      <c r="EW510" s="141"/>
      <c r="EX510" s="141"/>
      <c r="EY510" s="141"/>
      <c r="EZ510" s="141"/>
      <c r="FA510" s="141"/>
      <c r="FB510" s="141"/>
      <c r="FC510" s="141"/>
      <c r="FD510" s="141"/>
      <c r="FE510" s="141"/>
      <c r="FF510" s="141"/>
      <c r="FG510" s="141"/>
      <c r="FH510" s="141"/>
      <c r="FI510" s="141"/>
      <c r="FJ510" s="141"/>
      <c r="FK510" s="141"/>
      <c r="FL510" s="141"/>
      <c r="FM510" s="141"/>
      <c r="FN510" s="141"/>
      <c r="FO510" s="141"/>
      <c r="FP510" s="141"/>
      <c r="FQ510" s="141"/>
      <c r="FR510" s="141"/>
      <c r="FS510" s="141"/>
      <c r="FT510" s="141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1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H510" s="141"/>
      <c r="HI510" s="141"/>
      <c r="HJ510" s="141"/>
      <c r="HK510" s="141"/>
      <c r="HL510" s="141"/>
      <c r="HM510" s="141"/>
      <c r="HN510" s="141"/>
      <c r="HO510" s="141"/>
      <c r="HP510" s="141"/>
      <c r="HQ510" s="141"/>
      <c r="HR510" s="141"/>
      <c r="HS510" s="141"/>
      <c r="HT510" s="141"/>
      <c r="HU510" s="141"/>
      <c r="HV510" s="141"/>
      <c r="HW510" s="141"/>
      <c r="HX510" s="141"/>
      <c r="HY510" s="141"/>
      <c r="HZ510" s="141"/>
      <c r="IA510" s="141"/>
      <c r="IB510" s="141"/>
      <c r="IC510" s="141"/>
      <c r="ID510" s="141"/>
      <c r="IE510" s="141"/>
      <c r="IF510" s="141"/>
      <c r="IG510" s="141"/>
      <c r="IH510" s="141"/>
      <c r="II510" s="141"/>
      <c r="IJ510" s="141"/>
      <c r="IK510" s="141"/>
      <c r="IL510" s="141"/>
      <c r="IM510" s="141"/>
      <c r="IN510" s="141"/>
      <c r="IO510" s="141"/>
      <c r="IP510" s="141"/>
      <c r="IQ510" s="141"/>
      <c r="IR510" s="141"/>
      <c r="IS510" s="141"/>
      <c r="IT510" s="141"/>
      <c r="IU510" s="141"/>
      <c r="IV510" s="141"/>
      <c r="IW510" s="141"/>
    </row>
    <row r="511" customFormat="false" ht="12.75" hidden="false" customHeight="false" outlineLevel="0" collapsed="false">
      <c r="A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1"/>
      <c r="BY511" s="141"/>
      <c r="BZ511" s="141"/>
      <c r="CA511" s="141"/>
      <c r="CB511" s="141"/>
      <c r="CC511" s="141"/>
      <c r="CD511" s="141"/>
      <c r="CE511" s="141"/>
      <c r="CF511" s="141"/>
      <c r="CG511" s="141"/>
      <c r="CH511" s="141"/>
      <c r="CI511" s="141"/>
      <c r="CJ511" s="141"/>
      <c r="CK511" s="141"/>
      <c r="CL511" s="141"/>
      <c r="CM511" s="141"/>
      <c r="CN511" s="141"/>
      <c r="CO511" s="141"/>
      <c r="CP511" s="141"/>
      <c r="CQ511" s="141"/>
      <c r="CR511" s="141"/>
      <c r="CS511" s="141"/>
      <c r="CT511" s="141"/>
      <c r="CU511" s="141"/>
      <c r="CV511" s="141"/>
      <c r="CW511" s="141"/>
      <c r="CX511" s="141"/>
      <c r="CY511" s="141"/>
      <c r="CZ511" s="141"/>
      <c r="DA511" s="141"/>
      <c r="DB511" s="141"/>
      <c r="DC511" s="141"/>
      <c r="DD511" s="141"/>
      <c r="DE511" s="141"/>
      <c r="DF511" s="141"/>
      <c r="DG511" s="141"/>
      <c r="DH511" s="141"/>
      <c r="DI511" s="141"/>
      <c r="DJ511" s="141"/>
      <c r="DK511" s="141"/>
      <c r="DL511" s="141"/>
      <c r="DM511" s="141"/>
      <c r="DN511" s="141"/>
      <c r="DO511" s="141"/>
      <c r="DP511" s="141"/>
      <c r="DQ511" s="141"/>
      <c r="DR511" s="141"/>
      <c r="DS511" s="141"/>
      <c r="DT511" s="141"/>
      <c r="DU511" s="141"/>
      <c r="DV511" s="141"/>
      <c r="DW511" s="141"/>
      <c r="DX511" s="141"/>
      <c r="DY511" s="141"/>
      <c r="DZ511" s="141"/>
      <c r="EA511" s="141"/>
      <c r="EB511" s="141"/>
      <c r="EC511" s="141"/>
      <c r="ED511" s="141"/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O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  <c r="FD511" s="141"/>
      <c r="FE511" s="141"/>
      <c r="FF511" s="141"/>
      <c r="FG511" s="141"/>
      <c r="FH511" s="141"/>
      <c r="FI511" s="141"/>
      <c r="FJ511" s="141"/>
      <c r="FK511" s="141"/>
      <c r="FL511" s="141"/>
      <c r="FM511" s="141"/>
      <c r="FN511" s="141"/>
      <c r="FO511" s="141"/>
      <c r="FP511" s="141"/>
      <c r="FQ511" s="141"/>
      <c r="FR511" s="141"/>
      <c r="FS511" s="141"/>
      <c r="FT511" s="141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1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H511" s="141"/>
      <c r="HI511" s="141"/>
      <c r="HJ511" s="141"/>
      <c r="HK511" s="141"/>
      <c r="HL511" s="141"/>
      <c r="HM511" s="141"/>
      <c r="HN511" s="141"/>
      <c r="HO511" s="141"/>
      <c r="HP511" s="141"/>
      <c r="HQ511" s="141"/>
      <c r="HR511" s="141"/>
      <c r="HS511" s="141"/>
      <c r="HT511" s="141"/>
      <c r="HU511" s="141"/>
      <c r="HV511" s="141"/>
      <c r="HW511" s="141"/>
      <c r="HX511" s="141"/>
      <c r="HY511" s="141"/>
      <c r="HZ511" s="141"/>
      <c r="IA511" s="141"/>
      <c r="IB511" s="141"/>
      <c r="IC511" s="141"/>
      <c r="ID511" s="141"/>
      <c r="IE511" s="141"/>
      <c r="IF511" s="141"/>
      <c r="IG511" s="141"/>
      <c r="IH511" s="141"/>
      <c r="II511" s="141"/>
      <c r="IJ511" s="141"/>
      <c r="IK511" s="141"/>
      <c r="IL511" s="141"/>
      <c r="IM511" s="141"/>
      <c r="IN511" s="141"/>
      <c r="IO511" s="141"/>
      <c r="IP511" s="141"/>
      <c r="IQ511" s="141"/>
      <c r="IR511" s="141"/>
      <c r="IS511" s="141"/>
      <c r="IT511" s="141"/>
      <c r="IU511" s="141"/>
      <c r="IV511" s="141"/>
      <c r="IW511" s="141"/>
    </row>
    <row r="512" customFormat="false" ht="12.75" hidden="false" customHeight="false" outlineLevel="0" collapsed="false">
      <c r="A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1"/>
      <c r="BY512" s="141"/>
      <c r="BZ512" s="141"/>
      <c r="CA512" s="141"/>
      <c r="CB512" s="141"/>
      <c r="CC512" s="141"/>
      <c r="CD512" s="141"/>
      <c r="CE512" s="141"/>
      <c r="CF512" s="141"/>
      <c r="CG512" s="141"/>
      <c r="CH512" s="141"/>
      <c r="CI512" s="141"/>
      <c r="CJ512" s="141"/>
      <c r="CK512" s="141"/>
      <c r="CL512" s="141"/>
      <c r="CM512" s="141"/>
      <c r="CN512" s="141"/>
      <c r="CO512" s="141"/>
      <c r="CP512" s="141"/>
      <c r="CQ512" s="141"/>
      <c r="CR512" s="141"/>
      <c r="CS512" s="141"/>
      <c r="CT512" s="141"/>
      <c r="CU512" s="141"/>
      <c r="CV512" s="141"/>
      <c r="CW512" s="141"/>
      <c r="CX512" s="141"/>
      <c r="CY512" s="141"/>
      <c r="CZ512" s="141"/>
      <c r="DA512" s="141"/>
      <c r="DB512" s="141"/>
      <c r="DC512" s="141"/>
      <c r="DD512" s="141"/>
      <c r="DE512" s="141"/>
      <c r="DF512" s="141"/>
      <c r="DG512" s="141"/>
      <c r="DH512" s="141"/>
      <c r="DI512" s="141"/>
      <c r="DJ512" s="141"/>
      <c r="DK512" s="141"/>
      <c r="DL512" s="141"/>
      <c r="DM512" s="141"/>
      <c r="DN512" s="141"/>
      <c r="DO512" s="141"/>
      <c r="DP512" s="141"/>
      <c r="DQ512" s="141"/>
      <c r="DR512" s="141"/>
      <c r="DS512" s="141"/>
      <c r="DT512" s="141"/>
      <c r="DU512" s="141"/>
      <c r="DV512" s="141"/>
      <c r="DW512" s="141"/>
      <c r="DX512" s="141"/>
      <c r="DY512" s="141"/>
      <c r="DZ512" s="141"/>
      <c r="EA512" s="141"/>
      <c r="EB512" s="141"/>
      <c r="EC512" s="141"/>
      <c r="ED512" s="141"/>
      <c r="EE512" s="141"/>
      <c r="EF512" s="141"/>
      <c r="EG512" s="141"/>
      <c r="EH512" s="141"/>
      <c r="EI512" s="141"/>
      <c r="EJ512" s="141"/>
      <c r="EK512" s="141"/>
      <c r="EL512" s="141"/>
      <c r="EM512" s="141"/>
      <c r="EN512" s="141"/>
      <c r="EO512" s="141"/>
      <c r="EP512" s="141"/>
      <c r="EQ512" s="141"/>
      <c r="ER512" s="141"/>
      <c r="ES512" s="141"/>
      <c r="ET512" s="141"/>
      <c r="EU512" s="141"/>
      <c r="EV512" s="141"/>
      <c r="EW512" s="141"/>
      <c r="EX512" s="141"/>
      <c r="EY512" s="141"/>
      <c r="EZ512" s="141"/>
      <c r="FA512" s="141"/>
      <c r="FB512" s="141"/>
      <c r="FC512" s="141"/>
      <c r="FD512" s="141"/>
      <c r="FE512" s="141"/>
      <c r="FF512" s="141"/>
      <c r="FG512" s="141"/>
      <c r="FH512" s="141"/>
      <c r="FI512" s="141"/>
      <c r="FJ512" s="141"/>
      <c r="FK512" s="141"/>
      <c r="FL512" s="141"/>
      <c r="FM512" s="141"/>
      <c r="FN512" s="141"/>
      <c r="FO512" s="141"/>
      <c r="FP512" s="141"/>
      <c r="FQ512" s="141"/>
      <c r="FR512" s="141"/>
      <c r="FS512" s="141"/>
      <c r="FT512" s="141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1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H512" s="141"/>
      <c r="HI512" s="141"/>
      <c r="HJ512" s="141"/>
      <c r="HK512" s="141"/>
      <c r="HL512" s="141"/>
      <c r="HM512" s="141"/>
      <c r="HN512" s="141"/>
      <c r="HO512" s="141"/>
      <c r="HP512" s="141"/>
      <c r="HQ512" s="141"/>
      <c r="HR512" s="141"/>
      <c r="HS512" s="141"/>
      <c r="HT512" s="141"/>
      <c r="HU512" s="141"/>
      <c r="HV512" s="141"/>
      <c r="HW512" s="141"/>
      <c r="HX512" s="141"/>
      <c r="HY512" s="141"/>
      <c r="HZ512" s="141"/>
      <c r="IA512" s="141"/>
      <c r="IB512" s="141"/>
      <c r="IC512" s="141"/>
      <c r="ID512" s="141"/>
      <c r="IE512" s="141"/>
      <c r="IF512" s="141"/>
      <c r="IG512" s="141"/>
      <c r="IH512" s="141"/>
      <c r="II512" s="141"/>
      <c r="IJ512" s="141"/>
      <c r="IK512" s="141"/>
      <c r="IL512" s="141"/>
      <c r="IM512" s="141"/>
      <c r="IN512" s="141"/>
      <c r="IO512" s="141"/>
      <c r="IP512" s="141"/>
      <c r="IQ512" s="141"/>
      <c r="IR512" s="141"/>
      <c r="IS512" s="141"/>
      <c r="IT512" s="141"/>
      <c r="IU512" s="141"/>
      <c r="IV512" s="141"/>
      <c r="IW512" s="141"/>
    </row>
    <row r="513" customFormat="false" ht="12.75" hidden="false" customHeight="false" outlineLevel="0" collapsed="false">
      <c r="A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1"/>
      <c r="BY513" s="141"/>
      <c r="BZ513" s="141"/>
      <c r="CA513" s="141"/>
      <c r="CB513" s="141"/>
      <c r="CC513" s="141"/>
      <c r="CD513" s="141"/>
      <c r="CE513" s="141"/>
      <c r="CF513" s="141"/>
      <c r="CG513" s="141"/>
      <c r="CH513" s="141"/>
      <c r="CI513" s="141"/>
      <c r="CJ513" s="141"/>
      <c r="CK513" s="141"/>
      <c r="CL513" s="141"/>
      <c r="CM513" s="141"/>
      <c r="CN513" s="141"/>
      <c r="CO513" s="141"/>
      <c r="CP513" s="141"/>
      <c r="CQ513" s="141"/>
      <c r="CR513" s="141"/>
      <c r="CS513" s="141"/>
      <c r="CT513" s="141"/>
      <c r="CU513" s="141"/>
      <c r="CV513" s="141"/>
      <c r="CW513" s="141"/>
      <c r="CX513" s="141"/>
      <c r="CY513" s="141"/>
      <c r="CZ513" s="141"/>
      <c r="DA513" s="141"/>
      <c r="DB513" s="141"/>
      <c r="DC513" s="141"/>
      <c r="DD513" s="141"/>
      <c r="DE513" s="141"/>
      <c r="DF513" s="141"/>
      <c r="DG513" s="141"/>
      <c r="DH513" s="141"/>
      <c r="DI513" s="141"/>
      <c r="DJ513" s="141"/>
      <c r="DK513" s="141"/>
      <c r="DL513" s="141"/>
      <c r="DM513" s="141"/>
      <c r="DN513" s="141"/>
      <c r="DO513" s="141"/>
      <c r="DP513" s="141"/>
      <c r="DQ513" s="141"/>
      <c r="DR513" s="141"/>
      <c r="DS513" s="141"/>
      <c r="DT513" s="141"/>
      <c r="DU513" s="141"/>
      <c r="DV513" s="141"/>
      <c r="DW513" s="141"/>
      <c r="DX513" s="141"/>
      <c r="DY513" s="141"/>
      <c r="DZ513" s="141"/>
      <c r="EA513" s="141"/>
      <c r="EB513" s="141"/>
      <c r="EC513" s="141"/>
      <c r="ED513" s="141"/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O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  <c r="FD513" s="141"/>
      <c r="FE513" s="141"/>
      <c r="FF513" s="141"/>
      <c r="FG513" s="141"/>
      <c r="FH513" s="141"/>
      <c r="FI513" s="141"/>
      <c r="FJ513" s="141"/>
      <c r="FK513" s="141"/>
      <c r="FL513" s="141"/>
      <c r="FM513" s="141"/>
      <c r="FN513" s="141"/>
      <c r="FO513" s="141"/>
      <c r="FP513" s="141"/>
      <c r="FQ513" s="141"/>
      <c r="FR513" s="141"/>
      <c r="FS513" s="141"/>
      <c r="FT513" s="141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1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H513" s="141"/>
      <c r="HI513" s="141"/>
      <c r="HJ513" s="141"/>
      <c r="HK513" s="141"/>
      <c r="HL513" s="141"/>
      <c r="HM513" s="141"/>
      <c r="HN513" s="141"/>
      <c r="HO513" s="141"/>
      <c r="HP513" s="141"/>
      <c r="HQ513" s="141"/>
      <c r="HR513" s="141"/>
      <c r="HS513" s="141"/>
      <c r="HT513" s="141"/>
      <c r="HU513" s="141"/>
      <c r="HV513" s="141"/>
      <c r="HW513" s="141"/>
      <c r="HX513" s="141"/>
      <c r="HY513" s="141"/>
      <c r="HZ513" s="141"/>
      <c r="IA513" s="141"/>
      <c r="IB513" s="141"/>
      <c r="IC513" s="141"/>
      <c r="ID513" s="141"/>
      <c r="IE513" s="141"/>
      <c r="IF513" s="141"/>
      <c r="IG513" s="141"/>
      <c r="IH513" s="141"/>
      <c r="II513" s="141"/>
      <c r="IJ513" s="141"/>
      <c r="IK513" s="141"/>
      <c r="IL513" s="141"/>
      <c r="IM513" s="141"/>
      <c r="IN513" s="141"/>
      <c r="IO513" s="141"/>
      <c r="IP513" s="141"/>
      <c r="IQ513" s="141"/>
      <c r="IR513" s="141"/>
      <c r="IS513" s="141"/>
      <c r="IT513" s="141"/>
      <c r="IU513" s="141"/>
      <c r="IV513" s="141"/>
      <c r="IW513" s="141"/>
    </row>
    <row r="514" customFormat="false" ht="12.75" hidden="false" customHeight="false" outlineLevel="0" collapsed="false">
      <c r="A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1"/>
      <c r="BY514" s="141"/>
      <c r="BZ514" s="141"/>
      <c r="CA514" s="141"/>
      <c r="CB514" s="141"/>
      <c r="CC514" s="141"/>
      <c r="CD514" s="141"/>
      <c r="CE514" s="141"/>
      <c r="CF514" s="141"/>
      <c r="CG514" s="141"/>
      <c r="CH514" s="141"/>
      <c r="CI514" s="141"/>
      <c r="CJ514" s="141"/>
      <c r="CK514" s="141"/>
      <c r="CL514" s="141"/>
      <c r="CM514" s="141"/>
      <c r="CN514" s="141"/>
      <c r="CO514" s="141"/>
      <c r="CP514" s="141"/>
      <c r="CQ514" s="141"/>
      <c r="CR514" s="141"/>
      <c r="CS514" s="141"/>
      <c r="CT514" s="141"/>
      <c r="CU514" s="141"/>
      <c r="CV514" s="141"/>
      <c r="CW514" s="141"/>
      <c r="CX514" s="141"/>
      <c r="CY514" s="141"/>
      <c r="CZ514" s="141"/>
      <c r="DA514" s="141"/>
      <c r="DB514" s="141"/>
      <c r="DC514" s="141"/>
      <c r="DD514" s="141"/>
      <c r="DE514" s="141"/>
      <c r="DF514" s="141"/>
      <c r="DG514" s="141"/>
      <c r="DH514" s="141"/>
      <c r="DI514" s="141"/>
      <c r="DJ514" s="141"/>
      <c r="DK514" s="141"/>
      <c r="DL514" s="141"/>
      <c r="DM514" s="141"/>
      <c r="DN514" s="141"/>
      <c r="DO514" s="141"/>
      <c r="DP514" s="141"/>
      <c r="DQ514" s="141"/>
      <c r="DR514" s="141"/>
      <c r="DS514" s="141"/>
      <c r="DT514" s="141"/>
      <c r="DU514" s="141"/>
      <c r="DV514" s="141"/>
      <c r="DW514" s="141"/>
      <c r="DX514" s="141"/>
      <c r="DY514" s="141"/>
      <c r="DZ514" s="141"/>
      <c r="EA514" s="141"/>
      <c r="EB514" s="141"/>
      <c r="EC514" s="141"/>
      <c r="ED514" s="141"/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O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  <c r="FD514" s="141"/>
      <c r="FE514" s="141"/>
      <c r="FF514" s="141"/>
      <c r="FG514" s="141"/>
      <c r="FH514" s="141"/>
      <c r="FI514" s="141"/>
      <c r="FJ514" s="141"/>
      <c r="FK514" s="141"/>
      <c r="FL514" s="141"/>
      <c r="FM514" s="141"/>
      <c r="FN514" s="141"/>
      <c r="FO514" s="141"/>
      <c r="FP514" s="141"/>
      <c r="FQ514" s="141"/>
      <c r="FR514" s="141"/>
      <c r="FS514" s="141"/>
      <c r="FT514" s="141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1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H514" s="141"/>
      <c r="HI514" s="141"/>
      <c r="HJ514" s="141"/>
      <c r="HK514" s="141"/>
      <c r="HL514" s="141"/>
      <c r="HM514" s="141"/>
      <c r="HN514" s="141"/>
      <c r="HO514" s="141"/>
      <c r="HP514" s="141"/>
      <c r="HQ514" s="141"/>
      <c r="HR514" s="141"/>
      <c r="HS514" s="141"/>
      <c r="HT514" s="141"/>
      <c r="HU514" s="141"/>
      <c r="HV514" s="141"/>
      <c r="HW514" s="141"/>
      <c r="HX514" s="141"/>
      <c r="HY514" s="141"/>
      <c r="HZ514" s="141"/>
      <c r="IA514" s="141"/>
      <c r="IB514" s="141"/>
      <c r="IC514" s="141"/>
      <c r="ID514" s="141"/>
      <c r="IE514" s="141"/>
      <c r="IF514" s="141"/>
      <c r="IG514" s="141"/>
      <c r="IH514" s="141"/>
      <c r="II514" s="141"/>
      <c r="IJ514" s="141"/>
      <c r="IK514" s="141"/>
      <c r="IL514" s="141"/>
      <c r="IM514" s="141"/>
      <c r="IN514" s="141"/>
      <c r="IO514" s="141"/>
      <c r="IP514" s="141"/>
      <c r="IQ514" s="141"/>
      <c r="IR514" s="141"/>
      <c r="IS514" s="141"/>
      <c r="IT514" s="141"/>
      <c r="IU514" s="141"/>
      <c r="IV514" s="141"/>
      <c r="IW514" s="141"/>
    </row>
    <row r="515" customFormat="false" ht="12.75" hidden="false" customHeight="false" outlineLevel="0" collapsed="false">
      <c r="A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1"/>
      <c r="BY515" s="141"/>
      <c r="BZ515" s="141"/>
      <c r="CA515" s="141"/>
      <c r="CB515" s="141"/>
      <c r="CC515" s="141"/>
      <c r="CD515" s="141"/>
      <c r="CE515" s="141"/>
      <c r="CF515" s="141"/>
      <c r="CG515" s="141"/>
      <c r="CH515" s="141"/>
      <c r="CI515" s="141"/>
      <c r="CJ515" s="141"/>
      <c r="CK515" s="141"/>
      <c r="CL515" s="141"/>
      <c r="CM515" s="141"/>
      <c r="CN515" s="141"/>
      <c r="CO515" s="141"/>
      <c r="CP515" s="141"/>
      <c r="CQ515" s="141"/>
      <c r="CR515" s="141"/>
      <c r="CS515" s="141"/>
      <c r="CT515" s="141"/>
      <c r="CU515" s="141"/>
      <c r="CV515" s="141"/>
      <c r="CW515" s="141"/>
      <c r="CX515" s="141"/>
      <c r="CY515" s="141"/>
      <c r="CZ515" s="141"/>
      <c r="DA515" s="141"/>
      <c r="DB515" s="141"/>
      <c r="DC515" s="141"/>
      <c r="DD515" s="141"/>
      <c r="DE515" s="141"/>
      <c r="DF515" s="141"/>
      <c r="DG515" s="141"/>
      <c r="DH515" s="141"/>
      <c r="DI515" s="141"/>
      <c r="DJ515" s="141"/>
      <c r="DK515" s="141"/>
      <c r="DL515" s="141"/>
      <c r="DM515" s="141"/>
      <c r="DN515" s="141"/>
      <c r="DO515" s="141"/>
      <c r="DP515" s="141"/>
      <c r="DQ515" s="141"/>
      <c r="DR515" s="141"/>
      <c r="DS515" s="141"/>
      <c r="DT515" s="141"/>
      <c r="DU515" s="141"/>
      <c r="DV515" s="141"/>
      <c r="DW515" s="141"/>
      <c r="DX515" s="141"/>
      <c r="DY515" s="141"/>
      <c r="DZ515" s="141"/>
      <c r="EA515" s="141"/>
      <c r="EB515" s="141"/>
      <c r="EC515" s="141"/>
      <c r="ED515" s="141"/>
      <c r="EE515" s="141"/>
      <c r="EF515" s="141"/>
      <c r="EG515" s="141"/>
      <c r="EH515" s="141"/>
      <c r="EI515" s="141"/>
      <c r="EJ515" s="141"/>
      <c r="EK515" s="141"/>
      <c r="EL515" s="141"/>
      <c r="EM515" s="141"/>
      <c r="EN515" s="141"/>
      <c r="EO515" s="141"/>
      <c r="EP515" s="141"/>
      <c r="EQ515" s="141"/>
      <c r="ER515" s="141"/>
      <c r="ES515" s="141"/>
      <c r="ET515" s="141"/>
      <c r="EU515" s="141"/>
      <c r="EV515" s="141"/>
      <c r="EW515" s="141"/>
      <c r="EX515" s="141"/>
      <c r="EY515" s="141"/>
      <c r="EZ515" s="141"/>
      <c r="FA515" s="141"/>
      <c r="FB515" s="141"/>
      <c r="FC515" s="141"/>
      <c r="FD515" s="141"/>
      <c r="FE515" s="141"/>
      <c r="FF515" s="141"/>
      <c r="FG515" s="141"/>
      <c r="FH515" s="141"/>
      <c r="FI515" s="141"/>
      <c r="FJ515" s="141"/>
      <c r="FK515" s="141"/>
      <c r="FL515" s="141"/>
      <c r="FM515" s="141"/>
      <c r="FN515" s="141"/>
      <c r="FO515" s="141"/>
      <c r="FP515" s="141"/>
      <c r="FQ515" s="141"/>
      <c r="FR515" s="141"/>
      <c r="FS515" s="141"/>
      <c r="FT515" s="141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1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H515" s="141"/>
      <c r="HI515" s="141"/>
      <c r="HJ515" s="141"/>
      <c r="HK515" s="141"/>
      <c r="HL515" s="141"/>
      <c r="HM515" s="141"/>
      <c r="HN515" s="141"/>
      <c r="HO515" s="141"/>
      <c r="HP515" s="141"/>
      <c r="HQ515" s="141"/>
      <c r="HR515" s="141"/>
      <c r="HS515" s="141"/>
      <c r="HT515" s="141"/>
      <c r="HU515" s="141"/>
      <c r="HV515" s="141"/>
      <c r="HW515" s="141"/>
      <c r="HX515" s="141"/>
      <c r="HY515" s="141"/>
      <c r="HZ515" s="141"/>
      <c r="IA515" s="141"/>
      <c r="IB515" s="141"/>
      <c r="IC515" s="141"/>
      <c r="ID515" s="141"/>
      <c r="IE515" s="141"/>
      <c r="IF515" s="141"/>
      <c r="IG515" s="141"/>
      <c r="IH515" s="141"/>
      <c r="II515" s="141"/>
      <c r="IJ515" s="141"/>
      <c r="IK515" s="141"/>
      <c r="IL515" s="141"/>
      <c r="IM515" s="141"/>
      <c r="IN515" s="141"/>
      <c r="IO515" s="141"/>
      <c r="IP515" s="141"/>
      <c r="IQ515" s="141"/>
      <c r="IR515" s="141"/>
      <c r="IS515" s="141"/>
      <c r="IT515" s="141"/>
      <c r="IU515" s="141"/>
      <c r="IV515" s="141"/>
      <c r="IW515" s="141"/>
    </row>
    <row r="516" customFormat="false" ht="12.75" hidden="false" customHeight="false" outlineLevel="0" collapsed="false">
      <c r="A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1"/>
      <c r="BY516" s="141"/>
      <c r="BZ516" s="141"/>
      <c r="CA516" s="141"/>
      <c r="CB516" s="141"/>
      <c r="CC516" s="141"/>
      <c r="CD516" s="141"/>
      <c r="CE516" s="141"/>
      <c r="CF516" s="141"/>
      <c r="CG516" s="141"/>
      <c r="CH516" s="141"/>
      <c r="CI516" s="141"/>
      <c r="CJ516" s="141"/>
      <c r="CK516" s="141"/>
      <c r="CL516" s="141"/>
      <c r="CM516" s="141"/>
      <c r="CN516" s="141"/>
      <c r="CO516" s="141"/>
      <c r="CP516" s="141"/>
      <c r="CQ516" s="141"/>
      <c r="CR516" s="141"/>
      <c r="CS516" s="141"/>
      <c r="CT516" s="141"/>
      <c r="CU516" s="141"/>
      <c r="CV516" s="141"/>
      <c r="CW516" s="141"/>
      <c r="CX516" s="141"/>
      <c r="CY516" s="141"/>
      <c r="CZ516" s="141"/>
      <c r="DA516" s="141"/>
      <c r="DB516" s="141"/>
      <c r="DC516" s="141"/>
      <c r="DD516" s="141"/>
      <c r="DE516" s="141"/>
      <c r="DF516" s="141"/>
      <c r="DG516" s="141"/>
      <c r="DH516" s="141"/>
      <c r="DI516" s="141"/>
      <c r="DJ516" s="141"/>
      <c r="DK516" s="141"/>
      <c r="DL516" s="141"/>
      <c r="DM516" s="141"/>
      <c r="DN516" s="141"/>
      <c r="DO516" s="141"/>
      <c r="DP516" s="141"/>
      <c r="DQ516" s="141"/>
      <c r="DR516" s="141"/>
      <c r="DS516" s="141"/>
      <c r="DT516" s="141"/>
      <c r="DU516" s="141"/>
      <c r="DV516" s="141"/>
      <c r="DW516" s="141"/>
      <c r="DX516" s="141"/>
      <c r="DY516" s="141"/>
      <c r="DZ516" s="141"/>
      <c r="EA516" s="141"/>
      <c r="EB516" s="141"/>
      <c r="EC516" s="141"/>
      <c r="ED516" s="141"/>
      <c r="EE516" s="141"/>
      <c r="EF516" s="141"/>
      <c r="EG516" s="141"/>
      <c r="EH516" s="141"/>
      <c r="EI516" s="141"/>
      <c r="EJ516" s="141"/>
      <c r="EK516" s="141"/>
      <c r="EL516" s="141"/>
      <c r="EM516" s="141"/>
      <c r="EN516" s="141"/>
      <c r="EO516" s="141"/>
      <c r="EP516" s="141"/>
      <c r="EQ516" s="141"/>
      <c r="ER516" s="141"/>
      <c r="ES516" s="141"/>
      <c r="ET516" s="141"/>
      <c r="EU516" s="141"/>
      <c r="EV516" s="141"/>
      <c r="EW516" s="141"/>
      <c r="EX516" s="141"/>
      <c r="EY516" s="141"/>
      <c r="EZ516" s="141"/>
      <c r="FA516" s="141"/>
      <c r="FB516" s="141"/>
      <c r="FC516" s="141"/>
      <c r="FD516" s="141"/>
      <c r="FE516" s="141"/>
      <c r="FF516" s="141"/>
      <c r="FG516" s="141"/>
      <c r="FH516" s="141"/>
      <c r="FI516" s="141"/>
      <c r="FJ516" s="141"/>
      <c r="FK516" s="141"/>
      <c r="FL516" s="141"/>
      <c r="FM516" s="141"/>
      <c r="FN516" s="141"/>
      <c r="FO516" s="141"/>
      <c r="FP516" s="141"/>
      <c r="FQ516" s="141"/>
      <c r="FR516" s="141"/>
      <c r="FS516" s="141"/>
      <c r="FT516" s="141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1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H516" s="141"/>
      <c r="HI516" s="141"/>
      <c r="HJ516" s="141"/>
      <c r="HK516" s="141"/>
      <c r="HL516" s="141"/>
      <c r="HM516" s="141"/>
      <c r="HN516" s="141"/>
      <c r="HO516" s="141"/>
      <c r="HP516" s="141"/>
      <c r="HQ516" s="141"/>
      <c r="HR516" s="141"/>
      <c r="HS516" s="141"/>
      <c r="HT516" s="141"/>
      <c r="HU516" s="141"/>
      <c r="HV516" s="141"/>
      <c r="HW516" s="141"/>
      <c r="HX516" s="141"/>
      <c r="HY516" s="141"/>
      <c r="HZ516" s="141"/>
      <c r="IA516" s="141"/>
      <c r="IB516" s="141"/>
      <c r="IC516" s="141"/>
      <c r="ID516" s="141"/>
      <c r="IE516" s="141"/>
      <c r="IF516" s="141"/>
      <c r="IG516" s="141"/>
      <c r="IH516" s="141"/>
      <c r="II516" s="141"/>
      <c r="IJ516" s="141"/>
      <c r="IK516" s="141"/>
      <c r="IL516" s="141"/>
      <c r="IM516" s="141"/>
      <c r="IN516" s="141"/>
      <c r="IO516" s="141"/>
      <c r="IP516" s="141"/>
      <c r="IQ516" s="141"/>
      <c r="IR516" s="141"/>
      <c r="IS516" s="141"/>
      <c r="IT516" s="141"/>
      <c r="IU516" s="141"/>
      <c r="IV516" s="141"/>
      <c r="IW516" s="141"/>
    </row>
    <row r="517" customFormat="false" ht="12.75" hidden="false" customHeight="false" outlineLevel="0" collapsed="false">
      <c r="A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1"/>
      <c r="BY517" s="141"/>
      <c r="BZ517" s="141"/>
      <c r="CA517" s="141"/>
      <c r="CB517" s="141"/>
      <c r="CC517" s="141"/>
      <c r="CD517" s="141"/>
      <c r="CE517" s="141"/>
      <c r="CF517" s="141"/>
      <c r="CG517" s="141"/>
      <c r="CH517" s="141"/>
      <c r="CI517" s="141"/>
      <c r="CJ517" s="141"/>
      <c r="CK517" s="141"/>
      <c r="CL517" s="141"/>
      <c r="CM517" s="141"/>
      <c r="CN517" s="141"/>
      <c r="CO517" s="141"/>
      <c r="CP517" s="141"/>
      <c r="CQ517" s="141"/>
      <c r="CR517" s="141"/>
      <c r="CS517" s="141"/>
      <c r="CT517" s="141"/>
      <c r="CU517" s="141"/>
      <c r="CV517" s="141"/>
      <c r="CW517" s="141"/>
      <c r="CX517" s="141"/>
      <c r="CY517" s="141"/>
      <c r="CZ517" s="141"/>
      <c r="DA517" s="141"/>
      <c r="DB517" s="141"/>
      <c r="DC517" s="141"/>
      <c r="DD517" s="141"/>
      <c r="DE517" s="141"/>
      <c r="DF517" s="141"/>
      <c r="DG517" s="141"/>
      <c r="DH517" s="141"/>
      <c r="DI517" s="141"/>
      <c r="DJ517" s="141"/>
      <c r="DK517" s="141"/>
      <c r="DL517" s="141"/>
      <c r="DM517" s="141"/>
      <c r="DN517" s="141"/>
      <c r="DO517" s="141"/>
      <c r="DP517" s="141"/>
      <c r="DQ517" s="141"/>
      <c r="DR517" s="141"/>
      <c r="DS517" s="141"/>
      <c r="DT517" s="141"/>
      <c r="DU517" s="141"/>
      <c r="DV517" s="141"/>
      <c r="DW517" s="141"/>
      <c r="DX517" s="141"/>
      <c r="DY517" s="141"/>
      <c r="DZ517" s="141"/>
      <c r="EA517" s="141"/>
      <c r="EB517" s="141"/>
      <c r="EC517" s="141"/>
      <c r="ED517" s="141"/>
      <c r="EE517" s="141"/>
      <c r="EF517" s="141"/>
      <c r="EG517" s="141"/>
      <c r="EH517" s="141"/>
      <c r="EI517" s="141"/>
      <c r="EJ517" s="141"/>
      <c r="EK517" s="141"/>
      <c r="EL517" s="141"/>
      <c r="EM517" s="141"/>
      <c r="EN517" s="141"/>
      <c r="EO517" s="141"/>
      <c r="EP517" s="141"/>
      <c r="EQ517" s="141"/>
      <c r="ER517" s="141"/>
      <c r="ES517" s="141"/>
      <c r="ET517" s="141"/>
      <c r="EU517" s="141"/>
      <c r="EV517" s="141"/>
      <c r="EW517" s="141"/>
      <c r="EX517" s="141"/>
      <c r="EY517" s="141"/>
      <c r="EZ517" s="141"/>
      <c r="FA517" s="141"/>
      <c r="FB517" s="141"/>
      <c r="FC517" s="141"/>
      <c r="FD517" s="141"/>
      <c r="FE517" s="141"/>
      <c r="FF517" s="141"/>
      <c r="FG517" s="141"/>
      <c r="FH517" s="141"/>
      <c r="FI517" s="141"/>
      <c r="FJ517" s="141"/>
      <c r="FK517" s="141"/>
      <c r="FL517" s="141"/>
      <c r="FM517" s="141"/>
      <c r="FN517" s="141"/>
      <c r="FO517" s="141"/>
      <c r="FP517" s="141"/>
      <c r="FQ517" s="141"/>
      <c r="FR517" s="141"/>
      <c r="FS517" s="141"/>
      <c r="FT517" s="141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1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H517" s="141"/>
      <c r="HI517" s="141"/>
      <c r="HJ517" s="141"/>
      <c r="HK517" s="141"/>
      <c r="HL517" s="141"/>
      <c r="HM517" s="141"/>
      <c r="HN517" s="141"/>
      <c r="HO517" s="141"/>
      <c r="HP517" s="141"/>
      <c r="HQ517" s="141"/>
      <c r="HR517" s="141"/>
      <c r="HS517" s="141"/>
      <c r="HT517" s="141"/>
      <c r="HU517" s="141"/>
      <c r="HV517" s="141"/>
      <c r="HW517" s="141"/>
      <c r="HX517" s="141"/>
      <c r="HY517" s="141"/>
      <c r="HZ517" s="141"/>
      <c r="IA517" s="141"/>
      <c r="IB517" s="141"/>
      <c r="IC517" s="141"/>
      <c r="ID517" s="141"/>
      <c r="IE517" s="141"/>
      <c r="IF517" s="141"/>
      <c r="IG517" s="141"/>
      <c r="IH517" s="141"/>
      <c r="II517" s="141"/>
      <c r="IJ517" s="141"/>
      <c r="IK517" s="141"/>
      <c r="IL517" s="141"/>
      <c r="IM517" s="141"/>
      <c r="IN517" s="141"/>
      <c r="IO517" s="141"/>
      <c r="IP517" s="141"/>
      <c r="IQ517" s="141"/>
      <c r="IR517" s="141"/>
      <c r="IS517" s="141"/>
      <c r="IT517" s="141"/>
      <c r="IU517" s="141"/>
      <c r="IV517" s="141"/>
      <c r="IW517" s="141"/>
    </row>
    <row r="518" customFormat="false" ht="12.75" hidden="false" customHeight="false" outlineLevel="0" collapsed="false">
      <c r="A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1"/>
      <c r="BY518" s="141"/>
      <c r="BZ518" s="141"/>
      <c r="CA518" s="141"/>
      <c r="CB518" s="141"/>
      <c r="CC518" s="141"/>
      <c r="CD518" s="141"/>
      <c r="CE518" s="141"/>
      <c r="CF518" s="141"/>
      <c r="CG518" s="141"/>
      <c r="CH518" s="141"/>
      <c r="CI518" s="141"/>
      <c r="CJ518" s="141"/>
      <c r="CK518" s="141"/>
      <c r="CL518" s="141"/>
      <c r="CM518" s="141"/>
      <c r="CN518" s="141"/>
      <c r="CO518" s="141"/>
      <c r="CP518" s="141"/>
      <c r="CQ518" s="141"/>
      <c r="CR518" s="141"/>
      <c r="CS518" s="141"/>
      <c r="CT518" s="141"/>
      <c r="CU518" s="141"/>
      <c r="CV518" s="141"/>
      <c r="CW518" s="141"/>
      <c r="CX518" s="141"/>
      <c r="CY518" s="141"/>
      <c r="CZ518" s="141"/>
      <c r="DA518" s="141"/>
      <c r="DB518" s="141"/>
      <c r="DC518" s="141"/>
      <c r="DD518" s="141"/>
      <c r="DE518" s="141"/>
      <c r="DF518" s="141"/>
      <c r="DG518" s="141"/>
      <c r="DH518" s="141"/>
      <c r="DI518" s="141"/>
      <c r="DJ518" s="141"/>
      <c r="DK518" s="141"/>
      <c r="DL518" s="141"/>
      <c r="DM518" s="141"/>
      <c r="DN518" s="141"/>
      <c r="DO518" s="141"/>
      <c r="DP518" s="141"/>
      <c r="DQ518" s="141"/>
      <c r="DR518" s="141"/>
      <c r="DS518" s="141"/>
      <c r="DT518" s="141"/>
      <c r="DU518" s="141"/>
      <c r="DV518" s="141"/>
      <c r="DW518" s="141"/>
      <c r="DX518" s="141"/>
      <c r="DY518" s="141"/>
      <c r="DZ518" s="141"/>
      <c r="EA518" s="141"/>
      <c r="EB518" s="141"/>
      <c r="EC518" s="141"/>
      <c r="ED518" s="141"/>
      <c r="EE518" s="141"/>
      <c r="EF518" s="141"/>
      <c r="EG518" s="141"/>
      <c r="EH518" s="141"/>
      <c r="EI518" s="141"/>
      <c r="EJ518" s="141"/>
      <c r="EK518" s="141"/>
      <c r="EL518" s="141"/>
      <c r="EM518" s="141"/>
      <c r="EN518" s="141"/>
      <c r="EO518" s="141"/>
      <c r="EP518" s="141"/>
      <c r="EQ518" s="141"/>
      <c r="ER518" s="141"/>
      <c r="ES518" s="141"/>
      <c r="ET518" s="141"/>
      <c r="EU518" s="141"/>
      <c r="EV518" s="141"/>
      <c r="EW518" s="141"/>
      <c r="EX518" s="141"/>
      <c r="EY518" s="141"/>
      <c r="EZ518" s="141"/>
      <c r="FA518" s="141"/>
      <c r="FB518" s="141"/>
      <c r="FC518" s="141"/>
      <c r="FD518" s="141"/>
      <c r="FE518" s="141"/>
      <c r="FF518" s="141"/>
      <c r="FG518" s="141"/>
      <c r="FH518" s="141"/>
      <c r="FI518" s="141"/>
      <c r="FJ518" s="141"/>
      <c r="FK518" s="141"/>
      <c r="FL518" s="141"/>
      <c r="FM518" s="141"/>
      <c r="FN518" s="141"/>
      <c r="FO518" s="141"/>
      <c r="FP518" s="141"/>
      <c r="FQ518" s="141"/>
      <c r="FR518" s="141"/>
      <c r="FS518" s="141"/>
      <c r="FT518" s="141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1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H518" s="141"/>
      <c r="HI518" s="141"/>
      <c r="HJ518" s="141"/>
      <c r="HK518" s="141"/>
      <c r="HL518" s="141"/>
      <c r="HM518" s="141"/>
      <c r="HN518" s="141"/>
      <c r="HO518" s="141"/>
      <c r="HP518" s="141"/>
      <c r="HQ518" s="141"/>
      <c r="HR518" s="141"/>
      <c r="HS518" s="141"/>
      <c r="HT518" s="141"/>
      <c r="HU518" s="141"/>
      <c r="HV518" s="141"/>
      <c r="HW518" s="141"/>
      <c r="HX518" s="141"/>
      <c r="HY518" s="141"/>
      <c r="HZ518" s="141"/>
      <c r="IA518" s="141"/>
      <c r="IB518" s="141"/>
      <c r="IC518" s="141"/>
      <c r="ID518" s="141"/>
      <c r="IE518" s="141"/>
      <c r="IF518" s="141"/>
      <c r="IG518" s="141"/>
      <c r="IH518" s="141"/>
      <c r="II518" s="141"/>
      <c r="IJ518" s="141"/>
      <c r="IK518" s="141"/>
      <c r="IL518" s="141"/>
      <c r="IM518" s="141"/>
      <c r="IN518" s="141"/>
      <c r="IO518" s="141"/>
      <c r="IP518" s="141"/>
      <c r="IQ518" s="141"/>
      <c r="IR518" s="141"/>
      <c r="IS518" s="141"/>
      <c r="IT518" s="141"/>
      <c r="IU518" s="141"/>
      <c r="IV518" s="141"/>
      <c r="IW518" s="141"/>
    </row>
    <row r="519" customFormat="false" ht="12.75" hidden="false" customHeight="false" outlineLevel="0" collapsed="false">
      <c r="A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1"/>
      <c r="BY519" s="141"/>
      <c r="BZ519" s="141"/>
      <c r="CA519" s="141"/>
      <c r="CB519" s="141"/>
      <c r="CC519" s="141"/>
      <c r="CD519" s="141"/>
      <c r="CE519" s="141"/>
      <c r="CF519" s="141"/>
      <c r="CG519" s="141"/>
      <c r="CH519" s="141"/>
      <c r="CI519" s="141"/>
      <c r="CJ519" s="141"/>
      <c r="CK519" s="141"/>
      <c r="CL519" s="141"/>
      <c r="CM519" s="141"/>
      <c r="CN519" s="141"/>
      <c r="CO519" s="141"/>
      <c r="CP519" s="141"/>
      <c r="CQ519" s="141"/>
      <c r="CR519" s="141"/>
      <c r="CS519" s="141"/>
      <c r="CT519" s="141"/>
      <c r="CU519" s="141"/>
      <c r="CV519" s="141"/>
      <c r="CW519" s="141"/>
      <c r="CX519" s="141"/>
      <c r="CY519" s="141"/>
      <c r="CZ519" s="141"/>
      <c r="DA519" s="141"/>
      <c r="DB519" s="141"/>
      <c r="DC519" s="141"/>
      <c r="DD519" s="141"/>
      <c r="DE519" s="141"/>
      <c r="DF519" s="141"/>
      <c r="DG519" s="141"/>
      <c r="DH519" s="141"/>
      <c r="DI519" s="141"/>
      <c r="DJ519" s="141"/>
      <c r="DK519" s="141"/>
      <c r="DL519" s="141"/>
      <c r="DM519" s="141"/>
      <c r="DN519" s="141"/>
      <c r="DO519" s="141"/>
      <c r="DP519" s="141"/>
      <c r="DQ519" s="141"/>
      <c r="DR519" s="141"/>
      <c r="DS519" s="141"/>
      <c r="DT519" s="141"/>
      <c r="DU519" s="141"/>
      <c r="DV519" s="141"/>
      <c r="DW519" s="141"/>
      <c r="DX519" s="141"/>
      <c r="DY519" s="141"/>
      <c r="DZ519" s="141"/>
      <c r="EA519" s="141"/>
      <c r="EB519" s="141"/>
      <c r="EC519" s="141"/>
      <c r="ED519" s="141"/>
      <c r="EE519" s="141"/>
      <c r="EF519" s="141"/>
      <c r="EG519" s="141"/>
      <c r="EH519" s="141"/>
      <c r="EI519" s="141"/>
      <c r="EJ519" s="141"/>
      <c r="EK519" s="141"/>
      <c r="EL519" s="141"/>
      <c r="EM519" s="141"/>
      <c r="EN519" s="141"/>
      <c r="EO519" s="141"/>
      <c r="EP519" s="141"/>
      <c r="EQ519" s="141"/>
      <c r="ER519" s="141"/>
      <c r="ES519" s="141"/>
      <c r="ET519" s="141"/>
      <c r="EU519" s="141"/>
      <c r="EV519" s="141"/>
      <c r="EW519" s="141"/>
      <c r="EX519" s="141"/>
      <c r="EY519" s="141"/>
      <c r="EZ519" s="141"/>
      <c r="FA519" s="141"/>
      <c r="FB519" s="141"/>
      <c r="FC519" s="141"/>
      <c r="FD519" s="141"/>
      <c r="FE519" s="141"/>
      <c r="FF519" s="141"/>
      <c r="FG519" s="141"/>
      <c r="FH519" s="141"/>
      <c r="FI519" s="141"/>
      <c r="FJ519" s="141"/>
      <c r="FK519" s="141"/>
      <c r="FL519" s="141"/>
      <c r="FM519" s="141"/>
      <c r="FN519" s="141"/>
      <c r="FO519" s="141"/>
      <c r="FP519" s="141"/>
      <c r="FQ519" s="141"/>
      <c r="FR519" s="141"/>
      <c r="FS519" s="141"/>
      <c r="FT519" s="141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1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H519" s="141"/>
      <c r="HI519" s="141"/>
      <c r="HJ519" s="141"/>
      <c r="HK519" s="141"/>
      <c r="HL519" s="141"/>
      <c r="HM519" s="141"/>
      <c r="HN519" s="141"/>
      <c r="HO519" s="141"/>
      <c r="HP519" s="141"/>
      <c r="HQ519" s="141"/>
      <c r="HR519" s="141"/>
      <c r="HS519" s="141"/>
      <c r="HT519" s="141"/>
      <c r="HU519" s="141"/>
      <c r="HV519" s="141"/>
      <c r="HW519" s="141"/>
      <c r="HX519" s="141"/>
      <c r="HY519" s="141"/>
      <c r="HZ519" s="141"/>
      <c r="IA519" s="141"/>
      <c r="IB519" s="141"/>
      <c r="IC519" s="141"/>
      <c r="ID519" s="141"/>
      <c r="IE519" s="141"/>
      <c r="IF519" s="141"/>
      <c r="IG519" s="141"/>
      <c r="IH519" s="141"/>
      <c r="II519" s="141"/>
      <c r="IJ519" s="141"/>
      <c r="IK519" s="141"/>
      <c r="IL519" s="141"/>
      <c r="IM519" s="141"/>
      <c r="IN519" s="141"/>
      <c r="IO519" s="141"/>
      <c r="IP519" s="141"/>
      <c r="IQ519" s="141"/>
      <c r="IR519" s="141"/>
      <c r="IS519" s="141"/>
      <c r="IT519" s="141"/>
      <c r="IU519" s="141"/>
      <c r="IV519" s="141"/>
      <c r="IW519" s="141"/>
    </row>
    <row r="520" customFormat="false" ht="12.75" hidden="false" customHeight="false" outlineLevel="0" collapsed="false">
      <c r="A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1"/>
      <c r="BY520" s="141"/>
      <c r="BZ520" s="141"/>
      <c r="CA520" s="141"/>
      <c r="CB520" s="141"/>
      <c r="CC520" s="141"/>
      <c r="CD520" s="141"/>
      <c r="CE520" s="141"/>
      <c r="CF520" s="141"/>
      <c r="CG520" s="141"/>
      <c r="CH520" s="141"/>
      <c r="CI520" s="141"/>
      <c r="CJ520" s="141"/>
      <c r="CK520" s="141"/>
      <c r="CL520" s="141"/>
      <c r="CM520" s="141"/>
      <c r="CN520" s="141"/>
      <c r="CO520" s="141"/>
      <c r="CP520" s="141"/>
      <c r="CQ520" s="141"/>
      <c r="CR520" s="141"/>
      <c r="CS520" s="141"/>
      <c r="CT520" s="141"/>
      <c r="CU520" s="141"/>
      <c r="CV520" s="141"/>
      <c r="CW520" s="141"/>
      <c r="CX520" s="141"/>
      <c r="CY520" s="141"/>
      <c r="CZ520" s="141"/>
      <c r="DA520" s="141"/>
      <c r="DB520" s="141"/>
      <c r="DC520" s="141"/>
      <c r="DD520" s="141"/>
      <c r="DE520" s="141"/>
      <c r="DF520" s="141"/>
      <c r="DG520" s="141"/>
      <c r="DH520" s="141"/>
      <c r="DI520" s="141"/>
      <c r="DJ520" s="141"/>
      <c r="DK520" s="141"/>
      <c r="DL520" s="141"/>
      <c r="DM520" s="141"/>
      <c r="DN520" s="141"/>
      <c r="DO520" s="141"/>
      <c r="DP520" s="141"/>
      <c r="DQ520" s="141"/>
      <c r="DR520" s="141"/>
      <c r="DS520" s="141"/>
      <c r="DT520" s="141"/>
      <c r="DU520" s="141"/>
      <c r="DV520" s="141"/>
      <c r="DW520" s="141"/>
      <c r="DX520" s="141"/>
      <c r="DY520" s="141"/>
      <c r="DZ520" s="141"/>
      <c r="EA520" s="141"/>
      <c r="EB520" s="141"/>
      <c r="EC520" s="141"/>
      <c r="ED520" s="141"/>
      <c r="EE520" s="141"/>
      <c r="EF520" s="141"/>
      <c r="EG520" s="141"/>
      <c r="EH520" s="141"/>
      <c r="EI520" s="141"/>
      <c r="EJ520" s="141"/>
      <c r="EK520" s="141"/>
      <c r="EL520" s="141"/>
      <c r="EM520" s="141"/>
      <c r="EN520" s="141"/>
      <c r="EO520" s="141"/>
      <c r="EP520" s="141"/>
      <c r="EQ520" s="141"/>
      <c r="ER520" s="141"/>
      <c r="ES520" s="141"/>
      <c r="ET520" s="141"/>
      <c r="EU520" s="141"/>
      <c r="EV520" s="141"/>
      <c r="EW520" s="141"/>
      <c r="EX520" s="141"/>
      <c r="EY520" s="141"/>
      <c r="EZ520" s="141"/>
      <c r="FA520" s="141"/>
      <c r="FB520" s="141"/>
      <c r="FC520" s="141"/>
      <c r="FD520" s="141"/>
      <c r="FE520" s="141"/>
      <c r="FF520" s="141"/>
      <c r="FG520" s="141"/>
      <c r="FH520" s="141"/>
      <c r="FI520" s="141"/>
      <c r="FJ520" s="141"/>
      <c r="FK520" s="141"/>
      <c r="FL520" s="141"/>
      <c r="FM520" s="141"/>
      <c r="FN520" s="141"/>
      <c r="FO520" s="141"/>
      <c r="FP520" s="141"/>
      <c r="FQ520" s="141"/>
      <c r="FR520" s="141"/>
      <c r="FS520" s="141"/>
      <c r="FT520" s="141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1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H520" s="141"/>
      <c r="HI520" s="141"/>
      <c r="HJ520" s="141"/>
      <c r="HK520" s="141"/>
      <c r="HL520" s="141"/>
      <c r="HM520" s="141"/>
      <c r="HN520" s="141"/>
      <c r="HO520" s="141"/>
      <c r="HP520" s="141"/>
      <c r="HQ520" s="141"/>
      <c r="HR520" s="141"/>
      <c r="HS520" s="141"/>
      <c r="HT520" s="141"/>
      <c r="HU520" s="141"/>
      <c r="HV520" s="141"/>
      <c r="HW520" s="141"/>
      <c r="HX520" s="141"/>
      <c r="HY520" s="141"/>
      <c r="HZ520" s="141"/>
      <c r="IA520" s="141"/>
      <c r="IB520" s="141"/>
      <c r="IC520" s="141"/>
      <c r="ID520" s="141"/>
      <c r="IE520" s="141"/>
      <c r="IF520" s="141"/>
      <c r="IG520" s="141"/>
      <c r="IH520" s="141"/>
      <c r="II520" s="141"/>
      <c r="IJ520" s="141"/>
      <c r="IK520" s="141"/>
      <c r="IL520" s="141"/>
      <c r="IM520" s="141"/>
      <c r="IN520" s="141"/>
      <c r="IO520" s="141"/>
      <c r="IP520" s="141"/>
      <c r="IQ520" s="141"/>
      <c r="IR520" s="141"/>
      <c r="IS520" s="141"/>
      <c r="IT520" s="141"/>
      <c r="IU520" s="141"/>
      <c r="IV520" s="141"/>
      <c r="IW520" s="141"/>
    </row>
    <row r="521" customFormat="false" ht="12.75" hidden="false" customHeight="false" outlineLevel="0" collapsed="false">
      <c r="A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1"/>
      <c r="BY521" s="141"/>
      <c r="BZ521" s="141"/>
      <c r="CA521" s="141"/>
      <c r="CB521" s="141"/>
      <c r="CC521" s="141"/>
      <c r="CD521" s="141"/>
      <c r="CE521" s="141"/>
      <c r="CF521" s="141"/>
      <c r="CG521" s="141"/>
      <c r="CH521" s="141"/>
      <c r="CI521" s="141"/>
      <c r="CJ521" s="141"/>
      <c r="CK521" s="141"/>
      <c r="CL521" s="141"/>
      <c r="CM521" s="141"/>
      <c r="CN521" s="141"/>
      <c r="CO521" s="141"/>
      <c r="CP521" s="141"/>
      <c r="CQ521" s="141"/>
      <c r="CR521" s="141"/>
      <c r="CS521" s="141"/>
      <c r="CT521" s="141"/>
      <c r="CU521" s="141"/>
      <c r="CV521" s="141"/>
      <c r="CW521" s="141"/>
      <c r="CX521" s="141"/>
      <c r="CY521" s="141"/>
      <c r="CZ521" s="141"/>
      <c r="DA521" s="141"/>
      <c r="DB521" s="141"/>
      <c r="DC521" s="141"/>
      <c r="DD521" s="141"/>
      <c r="DE521" s="141"/>
      <c r="DF521" s="141"/>
      <c r="DG521" s="141"/>
      <c r="DH521" s="141"/>
      <c r="DI521" s="141"/>
      <c r="DJ521" s="141"/>
      <c r="DK521" s="141"/>
      <c r="DL521" s="141"/>
      <c r="DM521" s="141"/>
      <c r="DN521" s="141"/>
      <c r="DO521" s="141"/>
      <c r="DP521" s="141"/>
      <c r="DQ521" s="141"/>
      <c r="DR521" s="141"/>
      <c r="DS521" s="141"/>
      <c r="DT521" s="141"/>
      <c r="DU521" s="141"/>
      <c r="DV521" s="141"/>
      <c r="DW521" s="141"/>
      <c r="DX521" s="141"/>
      <c r="DY521" s="141"/>
      <c r="DZ521" s="141"/>
      <c r="EA521" s="141"/>
      <c r="EB521" s="141"/>
      <c r="EC521" s="141"/>
      <c r="ED521" s="141"/>
      <c r="EE521" s="141"/>
      <c r="EF521" s="141"/>
      <c r="EG521" s="141"/>
      <c r="EH521" s="141"/>
      <c r="EI521" s="141"/>
      <c r="EJ521" s="141"/>
      <c r="EK521" s="141"/>
      <c r="EL521" s="141"/>
      <c r="EM521" s="141"/>
      <c r="EN521" s="141"/>
      <c r="EO521" s="141"/>
      <c r="EP521" s="141"/>
      <c r="EQ521" s="141"/>
      <c r="ER521" s="141"/>
      <c r="ES521" s="141"/>
      <c r="ET521" s="141"/>
      <c r="EU521" s="141"/>
      <c r="EV521" s="141"/>
      <c r="EW521" s="141"/>
      <c r="EX521" s="141"/>
      <c r="EY521" s="141"/>
      <c r="EZ521" s="141"/>
      <c r="FA521" s="141"/>
      <c r="FB521" s="141"/>
      <c r="FC521" s="141"/>
      <c r="FD521" s="141"/>
      <c r="FE521" s="141"/>
      <c r="FF521" s="141"/>
      <c r="FG521" s="141"/>
      <c r="FH521" s="141"/>
      <c r="FI521" s="141"/>
      <c r="FJ521" s="141"/>
      <c r="FK521" s="141"/>
      <c r="FL521" s="141"/>
      <c r="FM521" s="141"/>
      <c r="FN521" s="141"/>
      <c r="FO521" s="141"/>
      <c r="FP521" s="141"/>
      <c r="FQ521" s="141"/>
      <c r="FR521" s="141"/>
      <c r="FS521" s="141"/>
      <c r="FT521" s="141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1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H521" s="141"/>
      <c r="HI521" s="141"/>
      <c r="HJ521" s="141"/>
      <c r="HK521" s="141"/>
      <c r="HL521" s="141"/>
      <c r="HM521" s="141"/>
      <c r="HN521" s="141"/>
      <c r="HO521" s="141"/>
      <c r="HP521" s="141"/>
      <c r="HQ521" s="141"/>
      <c r="HR521" s="141"/>
      <c r="HS521" s="141"/>
      <c r="HT521" s="141"/>
      <c r="HU521" s="141"/>
      <c r="HV521" s="141"/>
      <c r="HW521" s="141"/>
      <c r="HX521" s="141"/>
      <c r="HY521" s="141"/>
      <c r="HZ521" s="141"/>
      <c r="IA521" s="141"/>
      <c r="IB521" s="141"/>
      <c r="IC521" s="141"/>
      <c r="ID521" s="141"/>
      <c r="IE521" s="141"/>
      <c r="IF521" s="141"/>
      <c r="IG521" s="141"/>
      <c r="IH521" s="141"/>
      <c r="II521" s="141"/>
      <c r="IJ521" s="141"/>
      <c r="IK521" s="141"/>
      <c r="IL521" s="141"/>
      <c r="IM521" s="141"/>
      <c r="IN521" s="141"/>
      <c r="IO521" s="141"/>
      <c r="IP521" s="141"/>
      <c r="IQ521" s="141"/>
      <c r="IR521" s="141"/>
      <c r="IS521" s="141"/>
      <c r="IT521" s="141"/>
      <c r="IU521" s="141"/>
      <c r="IV521" s="141"/>
      <c r="IW521" s="141"/>
    </row>
    <row r="522" customFormat="false" ht="12.75" hidden="false" customHeight="false" outlineLevel="0" collapsed="false">
      <c r="A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1"/>
      <c r="BY522" s="141"/>
      <c r="BZ522" s="141"/>
      <c r="CA522" s="141"/>
      <c r="CB522" s="141"/>
      <c r="CC522" s="141"/>
      <c r="CD522" s="141"/>
      <c r="CE522" s="141"/>
      <c r="CF522" s="141"/>
      <c r="CG522" s="141"/>
      <c r="CH522" s="141"/>
      <c r="CI522" s="141"/>
      <c r="CJ522" s="141"/>
      <c r="CK522" s="141"/>
      <c r="CL522" s="141"/>
      <c r="CM522" s="141"/>
      <c r="CN522" s="141"/>
      <c r="CO522" s="141"/>
      <c r="CP522" s="141"/>
      <c r="CQ522" s="141"/>
      <c r="CR522" s="141"/>
      <c r="CS522" s="141"/>
      <c r="CT522" s="141"/>
      <c r="CU522" s="141"/>
      <c r="CV522" s="141"/>
      <c r="CW522" s="141"/>
      <c r="CX522" s="141"/>
      <c r="CY522" s="141"/>
      <c r="CZ522" s="141"/>
      <c r="DA522" s="141"/>
      <c r="DB522" s="141"/>
      <c r="DC522" s="141"/>
      <c r="DD522" s="141"/>
      <c r="DE522" s="141"/>
      <c r="DF522" s="141"/>
      <c r="DG522" s="141"/>
      <c r="DH522" s="141"/>
      <c r="DI522" s="141"/>
      <c r="DJ522" s="141"/>
      <c r="DK522" s="141"/>
      <c r="DL522" s="141"/>
      <c r="DM522" s="141"/>
      <c r="DN522" s="141"/>
      <c r="DO522" s="141"/>
      <c r="DP522" s="141"/>
      <c r="DQ522" s="141"/>
      <c r="DR522" s="141"/>
      <c r="DS522" s="141"/>
      <c r="DT522" s="141"/>
      <c r="DU522" s="141"/>
      <c r="DV522" s="141"/>
      <c r="DW522" s="141"/>
      <c r="DX522" s="141"/>
      <c r="DY522" s="141"/>
      <c r="DZ522" s="141"/>
      <c r="EA522" s="141"/>
      <c r="EB522" s="141"/>
      <c r="EC522" s="141"/>
      <c r="ED522" s="141"/>
      <c r="EE522" s="141"/>
      <c r="EF522" s="141"/>
      <c r="EG522" s="141"/>
      <c r="EH522" s="141"/>
      <c r="EI522" s="141"/>
      <c r="EJ522" s="141"/>
      <c r="EK522" s="141"/>
      <c r="EL522" s="141"/>
      <c r="EM522" s="141"/>
      <c r="EN522" s="141"/>
      <c r="EO522" s="141"/>
      <c r="EP522" s="141"/>
      <c r="EQ522" s="141"/>
      <c r="ER522" s="141"/>
      <c r="ES522" s="141"/>
      <c r="ET522" s="141"/>
      <c r="EU522" s="141"/>
      <c r="EV522" s="141"/>
      <c r="EW522" s="141"/>
      <c r="EX522" s="141"/>
      <c r="EY522" s="141"/>
      <c r="EZ522" s="141"/>
      <c r="FA522" s="141"/>
      <c r="FB522" s="141"/>
      <c r="FC522" s="141"/>
      <c r="FD522" s="141"/>
      <c r="FE522" s="141"/>
      <c r="FF522" s="141"/>
      <c r="FG522" s="141"/>
      <c r="FH522" s="141"/>
      <c r="FI522" s="141"/>
      <c r="FJ522" s="141"/>
      <c r="FK522" s="141"/>
      <c r="FL522" s="141"/>
      <c r="FM522" s="141"/>
      <c r="FN522" s="141"/>
      <c r="FO522" s="141"/>
      <c r="FP522" s="141"/>
      <c r="FQ522" s="141"/>
      <c r="FR522" s="141"/>
      <c r="FS522" s="141"/>
      <c r="FT522" s="141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1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H522" s="141"/>
      <c r="HI522" s="141"/>
      <c r="HJ522" s="141"/>
      <c r="HK522" s="141"/>
      <c r="HL522" s="141"/>
      <c r="HM522" s="141"/>
      <c r="HN522" s="141"/>
      <c r="HO522" s="141"/>
      <c r="HP522" s="141"/>
      <c r="HQ522" s="141"/>
      <c r="HR522" s="141"/>
      <c r="HS522" s="141"/>
      <c r="HT522" s="141"/>
      <c r="HU522" s="141"/>
      <c r="HV522" s="141"/>
      <c r="HW522" s="141"/>
      <c r="HX522" s="141"/>
      <c r="HY522" s="141"/>
      <c r="HZ522" s="141"/>
      <c r="IA522" s="141"/>
      <c r="IB522" s="141"/>
      <c r="IC522" s="141"/>
      <c r="ID522" s="141"/>
      <c r="IE522" s="141"/>
      <c r="IF522" s="141"/>
      <c r="IG522" s="141"/>
      <c r="IH522" s="141"/>
      <c r="II522" s="141"/>
      <c r="IJ522" s="141"/>
      <c r="IK522" s="141"/>
      <c r="IL522" s="141"/>
      <c r="IM522" s="141"/>
      <c r="IN522" s="141"/>
      <c r="IO522" s="141"/>
      <c r="IP522" s="141"/>
      <c r="IQ522" s="141"/>
      <c r="IR522" s="141"/>
      <c r="IS522" s="141"/>
      <c r="IT522" s="141"/>
      <c r="IU522" s="141"/>
      <c r="IV522" s="141"/>
      <c r="IW522" s="141"/>
    </row>
    <row r="523" customFormat="false" ht="12.75" hidden="false" customHeight="false" outlineLevel="0" collapsed="false">
      <c r="A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1"/>
      <c r="BY523" s="141"/>
      <c r="BZ523" s="141"/>
      <c r="CA523" s="141"/>
      <c r="CB523" s="141"/>
      <c r="CC523" s="141"/>
      <c r="CD523" s="141"/>
      <c r="CE523" s="141"/>
      <c r="CF523" s="141"/>
      <c r="CG523" s="141"/>
      <c r="CH523" s="141"/>
      <c r="CI523" s="141"/>
      <c r="CJ523" s="141"/>
      <c r="CK523" s="141"/>
      <c r="CL523" s="141"/>
      <c r="CM523" s="141"/>
      <c r="CN523" s="141"/>
      <c r="CO523" s="141"/>
      <c r="CP523" s="141"/>
      <c r="CQ523" s="141"/>
      <c r="CR523" s="141"/>
      <c r="CS523" s="141"/>
      <c r="CT523" s="141"/>
      <c r="CU523" s="141"/>
      <c r="CV523" s="141"/>
      <c r="CW523" s="141"/>
      <c r="CX523" s="141"/>
      <c r="CY523" s="141"/>
      <c r="CZ523" s="141"/>
      <c r="DA523" s="141"/>
      <c r="DB523" s="141"/>
      <c r="DC523" s="141"/>
      <c r="DD523" s="141"/>
      <c r="DE523" s="141"/>
      <c r="DF523" s="141"/>
      <c r="DG523" s="141"/>
      <c r="DH523" s="141"/>
      <c r="DI523" s="141"/>
      <c r="DJ523" s="141"/>
      <c r="DK523" s="141"/>
      <c r="DL523" s="141"/>
      <c r="DM523" s="141"/>
      <c r="DN523" s="141"/>
      <c r="DO523" s="141"/>
      <c r="DP523" s="141"/>
      <c r="DQ523" s="141"/>
      <c r="DR523" s="141"/>
      <c r="DS523" s="141"/>
      <c r="DT523" s="141"/>
      <c r="DU523" s="141"/>
      <c r="DV523" s="141"/>
      <c r="DW523" s="141"/>
      <c r="DX523" s="141"/>
      <c r="DY523" s="141"/>
      <c r="DZ523" s="141"/>
      <c r="EA523" s="141"/>
      <c r="EB523" s="141"/>
      <c r="EC523" s="141"/>
      <c r="ED523" s="141"/>
      <c r="EE523" s="141"/>
      <c r="EF523" s="141"/>
      <c r="EG523" s="141"/>
      <c r="EH523" s="141"/>
      <c r="EI523" s="141"/>
      <c r="EJ523" s="141"/>
      <c r="EK523" s="141"/>
      <c r="EL523" s="141"/>
      <c r="EM523" s="141"/>
      <c r="EN523" s="141"/>
      <c r="EO523" s="141"/>
      <c r="EP523" s="141"/>
      <c r="EQ523" s="141"/>
      <c r="ER523" s="141"/>
      <c r="ES523" s="141"/>
      <c r="ET523" s="141"/>
      <c r="EU523" s="141"/>
      <c r="EV523" s="141"/>
      <c r="EW523" s="141"/>
      <c r="EX523" s="141"/>
      <c r="EY523" s="141"/>
      <c r="EZ523" s="141"/>
      <c r="FA523" s="141"/>
      <c r="FB523" s="141"/>
      <c r="FC523" s="141"/>
      <c r="FD523" s="141"/>
      <c r="FE523" s="141"/>
      <c r="FF523" s="141"/>
      <c r="FG523" s="141"/>
      <c r="FH523" s="141"/>
      <c r="FI523" s="141"/>
      <c r="FJ523" s="141"/>
      <c r="FK523" s="141"/>
      <c r="FL523" s="141"/>
      <c r="FM523" s="141"/>
      <c r="FN523" s="141"/>
      <c r="FO523" s="141"/>
      <c r="FP523" s="141"/>
      <c r="FQ523" s="141"/>
      <c r="FR523" s="141"/>
      <c r="FS523" s="141"/>
      <c r="FT523" s="141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1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H523" s="141"/>
      <c r="HI523" s="141"/>
      <c r="HJ523" s="141"/>
      <c r="HK523" s="141"/>
      <c r="HL523" s="141"/>
      <c r="HM523" s="141"/>
      <c r="HN523" s="141"/>
      <c r="HO523" s="141"/>
      <c r="HP523" s="141"/>
      <c r="HQ523" s="141"/>
      <c r="HR523" s="141"/>
      <c r="HS523" s="141"/>
      <c r="HT523" s="141"/>
      <c r="HU523" s="141"/>
      <c r="HV523" s="141"/>
      <c r="HW523" s="141"/>
      <c r="HX523" s="141"/>
      <c r="HY523" s="141"/>
      <c r="HZ523" s="141"/>
      <c r="IA523" s="141"/>
      <c r="IB523" s="141"/>
      <c r="IC523" s="141"/>
      <c r="ID523" s="141"/>
      <c r="IE523" s="141"/>
      <c r="IF523" s="141"/>
      <c r="IG523" s="141"/>
      <c r="IH523" s="141"/>
      <c r="II523" s="141"/>
      <c r="IJ523" s="141"/>
      <c r="IK523" s="141"/>
      <c r="IL523" s="141"/>
      <c r="IM523" s="141"/>
      <c r="IN523" s="141"/>
      <c r="IO523" s="141"/>
      <c r="IP523" s="141"/>
      <c r="IQ523" s="141"/>
      <c r="IR523" s="141"/>
      <c r="IS523" s="141"/>
      <c r="IT523" s="141"/>
      <c r="IU523" s="141"/>
      <c r="IV523" s="141"/>
      <c r="IW523" s="141"/>
    </row>
    <row r="524" customFormat="false" ht="12.75" hidden="false" customHeight="false" outlineLevel="0" collapsed="false">
      <c r="A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1"/>
      <c r="BY524" s="141"/>
      <c r="BZ524" s="141"/>
      <c r="CA524" s="141"/>
      <c r="CB524" s="141"/>
      <c r="CC524" s="141"/>
      <c r="CD524" s="141"/>
      <c r="CE524" s="141"/>
      <c r="CF524" s="141"/>
      <c r="CG524" s="141"/>
      <c r="CH524" s="141"/>
      <c r="CI524" s="141"/>
      <c r="CJ524" s="141"/>
      <c r="CK524" s="141"/>
      <c r="CL524" s="141"/>
      <c r="CM524" s="141"/>
      <c r="CN524" s="141"/>
      <c r="CO524" s="141"/>
      <c r="CP524" s="141"/>
      <c r="CQ524" s="141"/>
      <c r="CR524" s="141"/>
      <c r="CS524" s="141"/>
      <c r="CT524" s="141"/>
      <c r="CU524" s="141"/>
      <c r="CV524" s="141"/>
      <c r="CW524" s="141"/>
      <c r="CX524" s="141"/>
      <c r="CY524" s="141"/>
      <c r="CZ524" s="141"/>
      <c r="DA524" s="141"/>
      <c r="DB524" s="141"/>
      <c r="DC524" s="141"/>
      <c r="DD524" s="141"/>
      <c r="DE524" s="141"/>
      <c r="DF524" s="141"/>
      <c r="DG524" s="141"/>
      <c r="DH524" s="141"/>
      <c r="DI524" s="141"/>
      <c r="DJ524" s="141"/>
      <c r="DK524" s="141"/>
      <c r="DL524" s="141"/>
      <c r="DM524" s="141"/>
      <c r="DN524" s="141"/>
      <c r="DO524" s="141"/>
      <c r="DP524" s="141"/>
      <c r="DQ524" s="141"/>
      <c r="DR524" s="141"/>
      <c r="DS524" s="141"/>
      <c r="DT524" s="141"/>
      <c r="DU524" s="141"/>
      <c r="DV524" s="141"/>
      <c r="DW524" s="141"/>
      <c r="DX524" s="141"/>
      <c r="DY524" s="141"/>
      <c r="DZ524" s="141"/>
      <c r="EA524" s="141"/>
      <c r="EB524" s="141"/>
      <c r="EC524" s="141"/>
      <c r="ED524" s="141"/>
      <c r="EE524" s="141"/>
      <c r="EF524" s="141"/>
      <c r="EG524" s="141"/>
      <c r="EH524" s="141"/>
      <c r="EI524" s="141"/>
      <c r="EJ524" s="141"/>
      <c r="EK524" s="141"/>
      <c r="EL524" s="141"/>
      <c r="EM524" s="141"/>
      <c r="EN524" s="141"/>
      <c r="EO524" s="141"/>
      <c r="EP524" s="141"/>
      <c r="EQ524" s="141"/>
      <c r="ER524" s="141"/>
      <c r="ES524" s="141"/>
      <c r="ET524" s="141"/>
      <c r="EU524" s="141"/>
      <c r="EV524" s="141"/>
      <c r="EW524" s="141"/>
      <c r="EX524" s="141"/>
      <c r="EY524" s="141"/>
      <c r="EZ524" s="141"/>
      <c r="FA524" s="141"/>
      <c r="FB524" s="141"/>
      <c r="FC524" s="141"/>
      <c r="FD524" s="141"/>
      <c r="FE524" s="141"/>
      <c r="FF524" s="141"/>
      <c r="FG524" s="141"/>
      <c r="FH524" s="141"/>
      <c r="FI524" s="141"/>
      <c r="FJ524" s="141"/>
      <c r="FK524" s="141"/>
      <c r="FL524" s="141"/>
      <c r="FM524" s="141"/>
      <c r="FN524" s="141"/>
      <c r="FO524" s="141"/>
      <c r="FP524" s="141"/>
      <c r="FQ524" s="141"/>
      <c r="FR524" s="141"/>
      <c r="FS524" s="141"/>
      <c r="FT524" s="141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1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H524" s="141"/>
      <c r="HI524" s="141"/>
      <c r="HJ524" s="141"/>
      <c r="HK524" s="141"/>
      <c r="HL524" s="141"/>
      <c r="HM524" s="141"/>
      <c r="HN524" s="141"/>
      <c r="HO524" s="141"/>
      <c r="HP524" s="141"/>
      <c r="HQ524" s="141"/>
      <c r="HR524" s="141"/>
      <c r="HS524" s="141"/>
      <c r="HT524" s="141"/>
      <c r="HU524" s="141"/>
      <c r="HV524" s="141"/>
      <c r="HW524" s="141"/>
      <c r="HX524" s="141"/>
      <c r="HY524" s="141"/>
      <c r="HZ524" s="141"/>
      <c r="IA524" s="141"/>
      <c r="IB524" s="141"/>
      <c r="IC524" s="141"/>
      <c r="ID524" s="141"/>
      <c r="IE524" s="141"/>
      <c r="IF524" s="141"/>
      <c r="IG524" s="141"/>
      <c r="IH524" s="141"/>
      <c r="II524" s="141"/>
      <c r="IJ524" s="141"/>
      <c r="IK524" s="141"/>
      <c r="IL524" s="141"/>
      <c r="IM524" s="141"/>
      <c r="IN524" s="141"/>
      <c r="IO524" s="141"/>
      <c r="IP524" s="141"/>
      <c r="IQ524" s="141"/>
      <c r="IR524" s="141"/>
      <c r="IS524" s="141"/>
      <c r="IT524" s="141"/>
      <c r="IU524" s="141"/>
      <c r="IV524" s="141"/>
      <c r="IW524" s="141"/>
    </row>
    <row r="525" customFormat="false" ht="12.75" hidden="false" customHeight="false" outlineLevel="0" collapsed="false">
      <c r="A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1"/>
      <c r="BY525" s="141"/>
      <c r="BZ525" s="141"/>
      <c r="CA525" s="141"/>
      <c r="CB525" s="141"/>
      <c r="CC525" s="141"/>
      <c r="CD525" s="141"/>
      <c r="CE525" s="141"/>
      <c r="CF525" s="141"/>
      <c r="CG525" s="141"/>
      <c r="CH525" s="141"/>
      <c r="CI525" s="141"/>
      <c r="CJ525" s="141"/>
      <c r="CK525" s="141"/>
      <c r="CL525" s="141"/>
      <c r="CM525" s="141"/>
      <c r="CN525" s="141"/>
      <c r="CO525" s="141"/>
      <c r="CP525" s="141"/>
      <c r="CQ525" s="141"/>
      <c r="CR525" s="141"/>
      <c r="CS525" s="141"/>
      <c r="CT525" s="141"/>
      <c r="CU525" s="141"/>
      <c r="CV525" s="141"/>
      <c r="CW525" s="141"/>
      <c r="CX525" s="141"/>
      <c r="CY525" s="141"/>
      <c r="CZ525" s="141"/>
      <c r="DA525" s="141"/>
      <c r="DB525" s="141"/>
      <c r="DC525" s="141"/>
      <c r="DD525" s="141"/>
      <c r="DE525" s="141"/>
      <c r="DF525" s="141"/>
      <c r="DG525" s="141"/>
      <c r="DH525" s="141"/>
      <c r="DI525" s="141"/>
      <c r="DJ525" s="141"/>
      <c r="DK525" s="141"/>
      <c r="DL525" s="141"/>
      <c r="DM525" s="141"/>
      <c r="DN525" s="141"/>
      <c r="DO525" s="141"/>
      <c r="DP525" s="141"/>
      <c r="DQ525" s="141"/>
      <c r="DR525" s="141"/>
      <c r="DS525" s="141"/>
      <c r="DT525" s="141"/>
      <c r="DU525" s="141"/>
      <c r="DV525" s="141"/>
      <c r="DW525" s="141"/>
      <c r="DX525" s="141"/>
      <c r="DY525" s="141"/>
      <c r="DZ525" s="141"/>
      <c r="EA525" s="141"/>
      <c r="EB525" s="141"/>
      <c r="EC525" s="141"/>
      <c r="ED525" s="141"/>
      <c r="EE525" s="141"/>
      <c r="EF525" s="141"/>
      <c r="EG525" s="141"/>
      <c r="EH525" s="141"/>
      <c r="EI525" s="141"/>
      <c r="EJ525" s="141"/>
      <c r="EK525" s="141"/>
      <c r="EL525" s="141"/>
      <c r="EM525" s="141"/>
      <c r="EN525" s="141"/>
      <c r="EO525" s="141"/>
      <c r="EP525" s="141"/>
      <c r="EQ525" s="141"/>
      <c r="ER525" s="141"/>
      <c r="ES525" s="141"/>
      <c r="ET525" s="141"/>
      <c r="EU525" s="141"/>
      <c r="EV525" s="141"/>
      <c r="EW525" s="141"/>
      <c r="EX525" s="141"/>
      <c r="EY525" s="141"/>
      <c r="EZ525" s="141"/>
      <c r="FA525" s="141"/>
      <c r="FB525" s="141"/>
      <c r="FC525" s="141"/>
      <c r="FD525" s="141"/>
      <c r="FE525" s="141"/>
      <c r="FF525" s="141"/>
      <c r="FG525" s="141"/>
      <c r="FH525" s="141"/>
      <c r="FI525" s="141"/>
      <c r="FJ525" s="141"/>
      <c r="FK525" s="141"/>
      <c r="FL525" s="141"/>
      <c r="FM525" s="141"/>
      <c r="FN525" s="141"/>
      <c r="FO525" s="141"/>
      <c r="FP525" s="141"/>
      <c r="FQ525" s="141"/>
      <c r="FR525" s="141"/>
      <c r="FS525" s="141"/>
      <c r="FT525" s="141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1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H525" s="141"/>
      <c r="HI525" s="141"/>
      <c r="HJ525" s="141"/>
      <c r="HK525" s="141"/>
      <c r="HL525" s="141"/>
      <c r="HM525" s="141"/>
      <c r="HN525" s="141"/>
      <c r="HO525" s="141"/>
      <c r="HP525" s="141"/>
      <c r="HQ525" s="141"/>
      <c r="HR525" s="141"/>
      <c r="HS525" s="141"/>
      <c r="HT525" s="141"/>
      <c r="HU525" s="141"/>
      <c r="HV525" s="141"/>
      <c r="HW525" s="141"/>
      <c r="HX525" s="141"/>
      <c r="HY525" s="141"/>
      <c r="HZ525" s="141"/>
      <c r="IA525" s="141"/>
      <c r="IB525" s="141"/>
      <c r="IC525" s="141"/>
      <c r="ID525" s="141"/>
      <c r="IE525" s="141"/>
      <c r="IF525" s="141"/>
      <c r="IG525" s="141"/>
      <c r="IH525" s="141"/>
      <c r="II525" s="141"/>
      <c r="IJ525" s="141"/>
      <c r="IK525" s="141"/>
      <c r="IL525" s="141"/>
      <c r="IM525" s="141"/>
      <c r="IN525" s="141"/>
      <c r="IO525" s="141"/>
      <c r="IP525" s="141"/>
      <c r="IQ525" s="141"/>
      <c r="IR525" s="141"/>
      <c r="IS525" s="141"/>
      <c r="IT525" s="141"/>
      <c r="IU525" s="141"/>
      <c r="IV525" s="141"/>
      <c r="IW525" s="141"/>
    </row>
    <row r="526" customFormat="false" ht="12.75" hidden="false" customHeight="false" outlineLevel="0" collapsed="false">
      <c r="A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1"/>
      <c r="BY526" s="141"/>
      <c r="BZ526" s="141"/>
      <c r="CA526" s="141"/>
      <c r="CB526" s="141"/>
      <c r="CC526" s="141"/>
      <c r="CD526" s="141"/>
      <c r="CE526" s="141"/>
      <c r="CF526" s="141"/>
      <c r="CG526" s="141"/>
      <c r="CH526" s="141"/>
      <c r="CI526" s="141"/>
      <c r="CJ526" s="141"/>
      <c r="CK526" s="141"/>
      <c r="CL526" s="141"/>
      <c r="CM526" s="141"/>
      <c r="CN526" s="141"/>
      <c r="CO526" s="141"/>
      <c r="CP526" s="141"/>
      <c r="CQ526" s="141"/>
      <c r="CR526" s="141"/>
      <c r="CS526" s="141"/>
      <c r="CT526" s="141"/>
      <c r="CU526" s="141"/>
      <c r="CV526" s="141"/>
      <c r="CW526" s="141"/>
      <c r="CX526" s="141"/>
      <c r="CY526" s="141"/>
      <c r="CZ526" s="141"/>
      <c r="DA526" s="141"/>
      <c r="DB526" s="141"/>
      <c r="DC526" s="141"/>
      <c r="DD526" s="141"/>
      <c r="DE526" s="141"/>
      <c r="DF526" s="141"/>
      <c r="DG526" s="141"/>
      <c r="DH526" s="141"/>
      <c r="DI526" s="141"/>
      <c r="DJ526" s="141"/>
      <c r="DK526" s="141"/>
      <c r="DL526" s="141"/>
      <c r="DM526" s="141"/>
      <c r="DN526" s="141"/>
      <c r="DO526" s="141"/>
      <c r="DP526" s="141"/>
      <c r="DQ526" s="141"/>
      <c r="DR526" s="141"/>
      <c r="DS526" s="141"/>
      <c r="DT526" s="141"/>
      <c r="DU526" s="141"/>
      <c r="DV526" s="141"/>
      <c r="DW526" s="141"/>
      <c r="DX526" s="141"/>
      <c r="DY526" s="141"/>
      <c r="DZ526" s="141"/>
      <c r="EA526" s="141"/>
      <c r="EB526" s="141"/>
      <c r="EC526" s="141"/>
      <c r="ED526" s="141"/>
      <c r="EE526" s="141"/>
      <c r="EF526" s="141"/>
      <c r="EG526" s="141"/>
      <c r="EH526" s="141"/>
      <c r="EI526" s="141"/>
      <c r="EJ526" s="141"/>
      <c r="EK526" s="141"/>
      <c r="EL526" s="141"/>
      <c r="EM526" s="141"/>
      <c r="EN526" s="141"/>
      <c r="EO526" s="141"/>
      <c r="EP526" s="141"/>
      <c r="EQ526" s="141"/>
      <c r="ER526" s="141"/>
      <c r="ES526" s="141"/>
      <c r="ET526" s="141"/>
      <c r="EU526" s="141"/>
      <c r="EV526" s="141"/>
      <c r="EW526" s="141"/>
      <c r="EX526" s="141"/>
      <c r="EY526" s="141"/>
      <c r="EZ526" s="141"/>
      <c r="FA526" s="141"/>
      <c r="FB526" s="141"/>
      <c r="FC526" s="141"/>
      <c r="FD526" s="141"/>
      <c r="FE526" s="141"/>
      <c r="FF526" s="141"/>
      <c r="FG526" s="141"/>
      <c r="FH526" s="141"/>
      <c r="FI526" s="141"/>
      <c r="FJ526" s="141"/>
      <c r="FK526" s="141"/>
      <c r="FL526" s="141"/>
      <c r="FM526" s="141"/>
      <c r="FN526" s="141"/>
      <c r="FO526" s="141"/>
      <c r="FP526" s="141"/>
      <c r="FQ526" s="141"/>
      <c r="FR526" s="141"/>
      <c r="FS526" s="141"/>
      <c r="FT526" s="141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1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H526" s="141"/>
      <c r="HI526" s="141"/>
      <c r="HJ526" s="141"/>
      <c r="HK526" s="141"/>
      <c r="HL526" s="141"/>
      <c r="HM526" s="141"/>
      <c r="HN526" s="141"/>
      <c r="HO526" s="141"/>
      <c r="HP526" s="141"/>
      <c r="HQ526" s="141"/>
      <c r="HR526" s="141"/>
      <c r="HS526" s="141"/>
      <c r="HT526" s="141"/>
      <c r="HU526" s="141"/>
      <c r="HV526" s="141"/>
      <c r="HW526" s="141"/>
      <c r="HX526" s="141"/>
      <c r="HY526" s="141"/>
      <c r="HZ526" s="141"/>
      <c r="IA526" s="141"/>
      <c r="IB526" s="141"/>
      <c r="IC526" s="141"/>
      <c r="ID526" s="141"/>
      <c r="IE526" s="141"/>
      <c r="IF526" s="141"/>
      <c r="IG526" s="141"/>
      <c r="IH526" s="141"/>
      <c r="II526" s="141"/>
      <c r="IJ526" s="141"/>
      <c r="IK526" s="141"/>
      <c r="IL526" s="141"/>
      <c r="IM526" s="141"/>
      <c r="IN526" s="141"/>
      <c r="IO526" s="141"/>
      <c r="IP526" s="141"/>
      <c r="IQ526" s="141"/>
      <c r="IR526" s="141"/>
      <c r="IS526" s="141"/>
      <c r="IT526" s="141"/>
      <c r="IU526" s="141"/>
      <c r="IV526" s="141"/>
      <c r="IW526" s="141"/>
    </row>
    <row r="527" customFormat="false" ht="12.75" hidden="false" customHeight="false" outlineLevel="0" collapsed="false">
      <c r="A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1"/>
      <c r="BY527" s="141"/>
      <c r="BZ527" s="141"/>
      <c r="CA527" s="141"/>
      <c r="CB527" s="141"/>
      <c r="CC527" s="141"/>
      <c r="CD527" s="141"/>
      <c r="CE527" s="141"/>
      <c r="CF527" s="141"/>
      <c r="CG527" s="141"/>
      <c r="CH527" s="141"/>
      <c r="CI527" s="141"/>
      <c r="CJ527" s="141"/>
      <c r="CK527" s="141"/>
      <c r="CL527" s="141"/>
      <c r="CM527" s="141"/>
      <c r="CN527" s="141"/>
      <c r="CO527" s="141"/>
      <c r="CP527" s="141"/>
      <c r="CQ527" s="141"/>
      <c r="CR527" s="141"/>
      <c r="CS527" s="141"/>
      <c r="CT527" s="141"/>
      <c r="CU527" s="141"/>
      <c r="CV527" s="141"/>
      <c r="CW527" s="141"/>
      <c r="CX527" s="141"/>
      <c r="CY527" s="141"/>
      <c r="CZ527" s="141"/>
      <c r="DA527" s="141"/>
      <c r="DB527" s="141"/>
      <c r="DC527" s="141"/>
      <c r="DD527" s="141"/>
      <c r="DE527" s="141"/>
      <c r="DF527" s="141"/>
      <c r="DG527" s="141"/>
      <c r="DH527" s="141"/>
      <c r="DI527" s="141"/>
      <c r="DJ527" s="141"/>
      <c r="DK527" s="141"/>
      <c r="DL527" s="141"/>
      <c r="DM527" s="141"/>
      <c r="DN527" s="141"/>
      <c r="DO527" s="141"/>
      <c r="DP527" s="141"/>
      <c r="DQ527" s="141"/>
      <c r="DR527" s="141"/>
      <c r="DS527" s="141"/>
      <c r="DT527" s="141"/>
      <c r="DU527" s="141"/>
      <c r="DV527" s="141"/>
      <c r="DW527" s="141"/>
      <c r="DX527" s="141"/>
      <c r="DY527" s="141"/>
      <c r="DZ527" s="141"/>
      <c r="EA527" s="141"/>
      <c r="EB527" s="141"/>
      <c r="EC527" s="141"/>
      <c r="ED527" s="141"/>
      <c r="EE527" s="141"/>
      <c r="EF527" s="141"/>
      <c r="EG527" s="141"/>
      <c r="EH527" s="141"/>
      <c r="EI527" s="141"/>
      <c r="EJ527" s="141"/>
      <c r="EK527" s="141"/>
      <c r="EL527" s="141"/>
      <c r="EM527" s="141"/>
      <c r="EN527" s="141"/>
      <c r="EO527" s="141"/>
      <c r="EP527" s="141"/>
      <c r="EQ527" s="141"/>
      <c r="ER527" s="141"/>
      <c r="ES527" s="141"/>
      <c r="ET527" s="141"/>
      <c r="EU527" s="141"/>
      <c r="EV527" s="141"/>
      <c r="EW527" s="141"/>
      <c r="EX527" s="141"/>
      <c r="EY527" s="141"/>
      <c r="EZ527" s="141"/>
      <c r="FA527" s="141"/>
      <c r="FB527" s="141"/>
      <c r="FC527" s="141"/>
      <c r="FD527" s="141"/>
      <c r="FE527" s="141"/>
      <c r="FF527" s="141"/>
      <c r="FG527" s="141"/>
      <c r="FH527" s="141"/>
      <c r="FI527" s="141"/>
      <c r="FJ527" s="141"/>
      <c r="FK527" s="141"/>
      <c r="FL527" s="141"/>
      <c r="FM527" s="141"/>
      <c r="FN527" s="141"/>
      <c r="FO527" s="141"/>
      <c r="FP527" s="141"/>
      <c r="FQ527" s="141"/>
      <c r="FR527" s="141"/>
      <c r="FS527" s="141"/>
      <c r="FT527" s="141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1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H527" s="141"/>
      <c r="HI527" s="141"/>
      <c r="HJ527" s="141"/>
      <c r="HK527" s="141"/>
      <c r="HL527" s="141"/>
      <c r="HM527" s="141"/>
      <c r="HN527" s="141"/>
      <c r="HO527" s="141"/>
      <c r="HP527" s="141"/>
      <c r="HQ527" s="141"/>
      <c r="HR527" s="141"/>
      <c r="HS527" s="141"/>
      <c r="HT527" s="141"/>
      <c r="HU527" s="141"/>
      <c r="HV527" s="141"/>
      <c r="HW527" s="141"/>
      <c r="HX527" s="141"/>
      <c r="HY527" s="141"/>
      <c r="HZ527" s="141"/>
      <c r="IA527" s="141"/>
      <c r="IB527" s="141"/>
      <c r="IC527" s="141"/>
      <c r="ID527" s="141"/>
      <c r="IE527" s="141"/>
      <c r="IF527" s="141"/>
      <c r="IG527" s="141"/>
      <c r="IH527" s="141"/>
      <c r="II527" s="141"/>
      <c r="IJ527" s="141"/>
      <c r="IK527" s="141"/>
      <c r="IL527" s="141"/>
      <c r="IM527" s="141"/>
      <c r="IN527" s="141"/>
      <c r="IO527" s="141"/>
      <c r="IP527" s="141"/>
      <c r="IQ527" s="141"/>
      <c r="IR527" s="141"/>
      <c r="IS527" s="141"/>
      <c r="IT527" s="141"/>
      <c r="IU527" s="141"/>
      <c r="IV527" s="141"/>
      <c r="IW527" s="141"/>
    </row>
    <row r="528" customFormat="false" ht="12.75" hidden="false" customHeight="false" outlineLevel="0" collapsed="false">
      <c r="A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1"/>
      <c r="BY528" s="141"/>
      <c r="BZ528" s="141"/>
      <c r="CA528" s="141"/>
      <c r="CB528" s="141"/>
      <c r="CC528" s="141"/>
      <c r="CD528" s="141"/>
      <c r="CE528" s="141"/>
      <c r="CF528" s="141"/>
      <c r="CG528" s="141"/>
      <c r="CH528" s="141"/>
      <c r="CI528" s="141"/>
      <c r="CJ528" s="141"/>
      <c r="CK528" s="141"/>
      <c r="CL528" s="141"/>
      <c r="CM528" s="141"/>
      <c r="CN528" s="141"/>
      <c r="CO528" s="141"/>
      <c r="CP528" s="141"/>
      <c r="CQ528" s="141"/>
      <c r="CR528" s="141"/>
      <c r="CS528" s="141"/>
      <c r="CT528" s="141"/>
      <c r="CU528" s="141"/>
      <c r="CV528" s="141"/>
      <c r="CW528" s="141"/>
      <c r="CX528" s="141"/>
      <c r="CY528" s="141"/>
      <c r="CZ528" s="141"/>
      <c r="DA528" s="141"/>
      <c r="DB528" s="141"/>
      <c r="DC528" s="141"/>
      <c r="DD528" s="141"/>
      <c r="DE528" s="141"/>
      <c r="DF528" s="141"/>
      <c r="DG528" s="141"/>
      <c r="DH528" s="141"/>
      <c r="DI528" s="141"/>
      <c r="DJ528" s="141"/>
      <c r="DK528" s="141"/>
      <c r="DL528" s="141"/>
      <c r="DM528" s="141"/>
      <c r="DN528" s="141"/>
      <c r="DO528" s="141"/>
      <c r="DP528" s="141"/>
      <c r="DQ528" s="141"/>
      <c r="DR528" s="141"/>
      <c r="DS528" s="141"/>
      <c r="DT528" s="141"/>
      <c r="DU528" s="141"/>
      <c r="DV528" s="141"/>
      <c r="DW528" s="141"/>
      <c r="DX528" s="141"/>
      <c r="DY528" s="141"/>
      <c r="DZ528" s="141"/>
      <c r="EA528" s="141"/>
      <c r="EB528" s="141"/>
      <c r="EC528" s="141"/>
      <c r="ED528" s="141"/>
      <c r="EE528" s="141"/>
      <c r="EF528" s="141"/>
      <c r="EG528" s="141"/>
      <c r="EH528" s="141"/>
      <c r="EI528" s="141"/>
      <c r="EJ528" s="141"/>
      <c r="EK528" s="141"/>
      <c r="EL528" s="141"/>
      <c r="EM528" s="141"/>
      <c r="EN528" s="141"/>
      <c r="EO528" s="141"/>
      <c r="EP528" s="141"/>
      <c r="EQ528" s="141"/>
      <c r="ER528" s="141"/>
      <c r="ES528" s="141"/>
      <c r="ET528" s="141"/>
      <c r="EU528" s="141"/>
      <c r="EV528" s="141"/>
      <c r="EW528" s="141"/>
      <c r="EX528" s="141"/>
      <c r="EY528" s="141"/>
      <c r="EZ528" s="141"/>
      <c r="FA528" s="141"/>
      <c r="FB528" s="141"/>
      <c r="FC528" s="141"/>
      <c r="FD528" s="141"/>
      <c r="FE528" s="141"/>
      <c r="FF528" s="141"/>
      <c r="FG528" s="141"/>
      <c r="FH528" s="141"/>
      <c r="FI528" s="141"/>
      <c r="FJ528" s="141"/>
      <c r="FK528" s="141"/>
      <c r="FL528" s="141"/>
      <c r="FM528" s="141"/>
      <c r="FN528" s="141"/>
      <c r="FO528" s="141"/>
      <c r="FP528" s="141"/>
      <c r="FQ528" s="141"/>
      <c r="FR528" s="141"/>
      <c r="FS528" s="141"/>
      <c r="FT528" s="141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1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H528" s="141"/>
      <c r="HI528" s="141"/>
      <c r="HJ528" s="141"/>
      <c r="HK528" s="141"/>
      <c r="HL528" s="141"/>
      <c r="HM528" s="141"/>
      <c r="HN528" s="141"/>
      <c r="HO528" s="141"/>
      <c r="HP528" s="141"/>
      <c r="HQ528" s="141"/>
      <c r="HR528" s="141"/>
      <c r="HS528" s="141"/>
      <c r="HT528" s="141"/>
      <c r="HU528" s="141"/>
      <c r="HV528" s="141"/>
      <c r="HW528" s="141"/>
      <c r="HX528" s="141"/>
      <c r="HY528" s="141"/>
      <c r="HZ528" s="141"/>
      <c r="IA528" s="141"/>
      <c r="IB528" s="141"/>
      <c r="IC528" s="141"/>
      <c r="ID528" s="141"/>
      <c r="IE528" s="141"/>
      <c r="IF528" s="141"/>
      <c r="IG528" s="141"/>
      <c r="IH528" s="141"/>
      <c r="II528" s="141"/>
      <c r="IJ528" s="141"/>
      <c r="IK528" s="141"/>
      <c r="IL528" s="141"/>
      <c r="IM528" s="141"/>
      <c r="IN528" s="141"/>
      <c r="IO528" s="141"/>
      <c r="IP528" s="141"/>
      <c r="IQ528" s="141"/>
      <c r="IR528" s="141"/>
      <c r="IS528" s="141"/>
      <c r="IT528" s="141"/>
      <c r="IU528" s="141"/>
      <c r="IV528" s="141"/>
      <c r="IW528" s="141"/>
    </row>
    <row r="529" customFormat="false" ht="12.75" hidden="false" customHeight="false" outlineLevel="0" collapsed="false">
      <c r="A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1"/>
      <c r="BY529" s="141"/>
      <c r="BZ529" s="141"/>
      <c r="CA529" s="141"/>
      <c r="CB529" s="141"/>
      <c r="CC529" s="141"/>
      <c r="CD529" s="141"/>
      <c r="CE529" s="141"/>
      <c r="CF529" s="141"/>
      <c r="CG529" s="141"/>
      <c r="CH529" s="141"/>
      <c r="CI529" s="141"/>
      <c r="CJ529" s="141"/>
      <c r="CK529" s="141"/>
      <c r="CL529" s="141"/>
      <c r="CM529" s="141"/>
      <c r="CN529" s="141"/>
      <c r="CO529" s="141"/>
      <c r="CP529" s="141"/>
      <c r="CQ529" s="141"/>
      <c r="CR529" s="141"/>
      <c r="CS529" s="141"/>
      <c r="CT529" s="141"/>
      <c r="CU529" s="141"/>
      <c r="CV529" s="141"/>
      <c r="CW529" s="141"/>
      <c r="CX529" s="141"/>
      <c r="CY529" s="141"/>
      <c r="CZ529" s="141"/>
      <c r="DA529" s="141"/>
      <c r="DB529" s="141"/>
      <c r="DC529" s="141"/>
      <c r="DD529" s="141"/>
      <c r="DE529" s="141"/>
      <c r="DF529" s="141"/>
      <c r="DG529" s="141"/>
      <c r="DH529" s="141"/>
      <c r="DI529" s="141"/>
      <c r="DJ529" s="141"/>
      <c r="DK529" s="141"/>
      <c r="DL529" s="141"/>
      <c r="DM529" s="141"/>
      <c r="DN529" s="141"/>
      <c r="DO529" s="141"/>
      <c r="DP529" s="141"/>
      <c r="DQ529" s="141"/>
      <c r="DR529" s="141"/>
      <c r="DS529" s="141"/>
      <c r="DT529" s="141"/>
      <c r="DU529" s="141"/>
      <c r="DV529" s="141"/>
      <c r="DW529" s="141"/>
      <c r="DX529" s="141"/>
      <c r="DY529" s="141"/>
      <c r="DZ529" s="141"/>
      <c r="EA529" s="141"/>
      <c r="EB529" s="141"/>
      <c r="EC529" s="141"/>
      <c r="ED529" s="141"/>
      <c r="EE529" s="141"/>
      <c r="EF529" s="141"/>
      <c r="EG529" s="141"/>
      <c r="EH529" s="141"/>
      <c r="EI529" s="141"/>
      <c r="EJ529" s="141"/>
      <c r="EK529" s="141"/>
      <c r="EL529" s="141"/>
      <c r="EM529" s="141"/>
      <c r="EN529" s="141"/>
      <c r="EO529" s="141"/>
      <c r="EP529" s="141"/>
      <c r="EQ529" s="141"/>
      <c r="ER529" s="141"/>
      <c r="ES529" s="141"/>
      <c r="ET529" s="141"/>
      <c r="EU529" s="141"/>
      <c r="EV529" s="141"/>
      <c r="EW529" s="141"/>
      <c r="EX529" s="141"/>
      <c r="EY529" s="141"/>
      <c r="EZ529" s="141"/>
      <c r="FA529" s="141"/>
      <c r="FB529" s="141"/>
      <c r="FC529" s="141"/>
      <c r="FD529" s="141"/>
      <c r="FE529" s="141"/>
      <c r="FF529" s="141"/>
      <c r="FG529" s="141"/>
      <c r="FH529" s="141"/>
      <c r="FI529" s="141"/>
      <c r="FJ529" s="141"/>
      <c r="FK529" s="141"/>
      <c r="FL529" s="141"/>
      <c r="FM529" s="141"/>
      <c r="FN529" s="141"/>
      <c r="FO529" s="141"/>
      <c r="FP529" s="141"/>
      <c r="FQ529" s="141"/>
      <c r="FR529" s="141"/>
      <c r="FS529" s="141"/>
      <c r="FT529" s="141"/>
      <c r="FU529" s="141"/>
      <c r="FV529" s="141"/>
      <c r="FW529" s="141"/>
      <c r="FX529" s="141"/>
      <c r="FY529" s="141"/>
      <c r="FZ529" s="141"/>
      <c r="GA529" s="141"/>
      <c r="GB529" s="141"/>
      <c r="GC529" s="141"/>
      <c r="GD529" s="141"/>
      <c r="GE529" s="141"/>
      <c r="GF529" s="141"/>
      <c r="GG529" s="141"/>
      <c r="GH529" s="141"/>
      <c r="GI529" s="141"/>
      <c r="GJ529" s="141"/>
      <c r="GK529" s="141"/>
      <c r="GL529" s="141"/>
      <c r="GM529" s="141"/>
      <c r="GN529" s="141"/>
      <c r="GO529" s="141"/>
      <c r="GP529" s="141"/>
      <c r="GQ529" s="141"/>
      <c r="GR529" s="141"/>
      <c r="GS529" s="141"/>
      <c r="GT529" s="141"/>
      <c r="GU529" s="141"/>
      <c r="GV529" s="141"/>
      <c r="GW529" s="141"/>
      <c r="GX529" s="141"/>
      <c r="GY529" s="141"/>
      <c r="GZ529" s="141"/>
      <c r="HA529" s="141"/>
      <c r="HB529" s="141"/>
      <c r="HC529" s="141"/>
      <c r="HD529" s="141"/>
      <c r="HE529" s="141"/>
      <c r="HF529" s="141"/>
      <c r="HG529" s="141"/>
      <c r="HH529" s="141"/>
      <c r="HI529" s="141"/>
      <c r="HJ529" s="141"/>
      <c r="HK529" s="141"/>
      <c r="HL529" s="141"/>
      <c r="HM529" s="141"/>
      <c r="HN529" s="141"/>
      <c r="HO529" s="141"/>
      <c r="HP529" s="141"/>
      <c r="HQ529" s="141"/>
      <c r="HR529" s="141"/>
      <c r="HS529" s="141"/>
      <c r="HT529" s="141"/>
      <c r="HU529" s="141"/>
      <c r="HV529" s="141"/>
      <c r="HW529" s="141"/>
      <c r="HX529" s="141"/>
      <c r="HY529" s="141"/>
      <c r="HZ529" s="141"/>
      <c r="IA529" s="141"/>
      <c r="IB529" s="141"/>
      <c r="IC529" s="141"/>
      <c r="ID529" s="141"/>
      <c r="IE529" s="141"/>
      <c r="IF529" s="141"/>
      <c r="IG529" s="141"/>
      <c r="IH529" s="141"/>
      <c r="II529" s="141"/>
      <c r="IJ529" s="141"/>
      <c r="IK529" s="141"/>
      <c r="IL529" s="141"/>
      <c r="IM529" s="141"/>
      <c r="IN529" s="141"/>
      <c r="IO529" s="141"/>
      <c r="IP529" s="141"/>
      <c r="IQ529" s="141"/>
      <c r="IR529" s="141"/>
      <c r="IS529" s="141"/>
      <c r="IT529" s="141"/>
      <c r="IU529" s="141"/>
      <c r="IV529" s="141"/>
      <c r="IW529" s="141"/>
    </row>
    <row r="530" customFormat="false" ht="12.75" hidden="false" customHeight="false" outlineLevel="0" collapsed="false">
      <c r="A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1"/>
      <c r="BY530" s="141"/>
      <c r="BZ530" s="141"/>
      <c r="CA530" s="141"/>
      <c r="CB530" s="141"/>
      <c r="CC530" s="141"/>
      <c r="CD530" s="141"/>
      <c r="CE530" s="141"/>
      <c r="CF530" s="141"/>
      <c r="CG530" s="141"/>
      <c r="CH530" s="141"/>
      <c r="CI530" s="141"/>
      <c r="CJ530" s="141"/>
      <c r="CK530" s="141"/>
      <c r="CL530" s="141"/>
      <c r="CM530" s="141"/>
      <c r="CN530" s="141"/>
      <c r="CO530" s="141"/>
      <c r="CP530" s="141"/>
      <c r="CQ530" s="141"/>
      <c r="CR530" s="141"/>
      <c r="CS530" s="141"/>
      <c r="CT530" s="141"/>
      <c r="CU530" s="141"/>
      <c r="CV530" s="141"/>
      <c r="CW530" s="141"/>
      <c r="CX530" s="141"/>
      <c r="CY530" s="141"/>
      <c r="CZ530" s="141"/>
      <c r="DA530" s="141"/>
      <c r="DB530" s="141"/>
      <c r="DC530" s="141"/>
      <c r="DD530" s="141"/>
      <c r="DE530" s="141"/>
      <c r="DF530" s="141"/>
      <c r="DG530" s="141"/>
      <c r="DH530" s="141"/>
      <c r="DI530" s="141"/>
      <c r="DJ530" s="141"/>
      <c r="DK530" s="141"/>
      <c r="DL530" s="141"/>
      <c r="DM530" s="141"/>
      <c r="DN530" s="141"/>
      <c r="DO530" s="141"/>
      <c r="DP530" s="141"/>
      <c r="DQ530" s="141"/>
      <c r="DR530" s="141"/>
      <c r="DS530" s="141"/>
      <c r="DT530" s="141"/>
      <c r="DU530" s="141"/>
      <c r="DV530" s="141"/>
      <c r="DW530" s="141"/>
      <c r="DX530" s="141"/>
      <c r="DY530" s="141"/>
      <c r="DZ530" s="141"/>
      <c r="EA530" s="141"/>
      <c r="EB530" s="141"/>
      <c r="EC530" s="141"/>
      <c r="ED530" s="141"/>
      <c r="EE530" s="141"/>
      <c r="EF530" s="141"/>
      <c r="EG530" s="141"/>
      <c r="EH530" s="141"/>
      <c r="EI530" s="141"/>
      <c r="EJ530" s="141"/>
      <c r="EK530" s="141"/>
      <c r="EL530" s="141"/>
      <c r="EM530" s="141"/>
      <c r="EN530" s="141"/>
      <c r="EO530" s="141"/>
      <c r="EP530" s="141"/>
      <c r="EQ530" s="141"/>
      <c r="ER530" s="141"/>
      <c r="ES530" s="141"/>
      <c r="ET530" s="141"/>
      <c r="EU530" s="141"/>
      <c r="EV530" s="141"/>
      <c r="EW530" s="141"/>
      <c r="EX530" s="141"/>
      <c r="EY530" s="141"/>
      <c r="EZ530" s="141"/>
      <c r="FA530" s="141"/>
      <c r="FB530" s="141"/>
      <c r="FC530" s="141"/>
      <c r="FD530" s="141"/>
      <c r="FE530" s="141"/>
      <c r="FF530" s="141"/>
      <c r="FG530" s="141"/>
      <c r="FH530" s="141"/>
      <c r="FI530" s="141"/>
      <c r="FJ530" s="141"/>
      <c r="FK530" s="141"/>
      <c r="FL530" s="141"/>
      <c r="FM530" s="141"/>
      <c r="FN530" s="141"/>
      <c r="FO530" s="141"/>
      <c r="FP530" s="141"/>
      <c r="FQ530" s="141"/>
      <c r="FR530" s="141"/>
      <c r="FS530" s="141"/>
      <c r="FT530" s="141"/>
      <c r="FU530" s="141"/>
      <c r="FV530" s="141"/>
      <c r="FW530" s="141"/>
      <c r="FX530" s="141"/>
      <c r="FY530" s="141"/>
      <c r="FZ530" s="141"/>
      <c r="GA530" s="141"/>
      <c r="GB530" s="141"/>
      <c r="GC530" s="141"/>
      <c r="GD530" s="141"/>
      <c r="GE530" s="141"/>
      <c r="GF530" s="141"/>
      <c r="GG530" s="141"/>
      <c r="GH530" s="141"/>
      <c r="GI530" s="141"/>
      <c r="GJ530" s="141"/>
      <c r="GK530" s="141"/>
      <c r="GL530" s="141"/>
      <c r="GM530" s="141"/>
      <c r="GN530" s="141"/>
      <c r="GO530" s="141"/>
      <c r="GP530" s="141"/>
      <c r="GQ530" s="141"/>
      <c r="GR530" s="141"/>
      <c r="GS530" s="141"/>
      <c r="GT530" s="141"/>
      <c r="GU530" s="141"/>
      <c r="GV530" s="141"/>
      <c r="GW530" s="141"/>
      <c r="GX530" s="141"/>
      <c r="GY530" s="141"/>
      <c r="GZ530" s="141"/>
      <c r="HA530" s="141"/>
      <c r="HB530" s="141"/>
      <c r="HC530" s="141"/>
      <c r="HD530" s="141"/>
      <c r="HE530" s="141"/>
      <c r="HF530" s="141"/>
      <c r="HG530" s="141"/>
      <c r="HH530" s="141"/>
      <c r="HI530" s="141"/>
      <c r="HJ530" s="141"/>
      <c r="HK530" s="141"/>
      <c r="HL530" s="141"/>
      <c r="HM530" s="141"/>
      <c r="HN530" s="141"/>
      <c r="HO530" s="141"/>
      <c r="HP530" s="141"/>
      <c r="HQ530" s="141"/>
      <c r="HR530" s="141"/>
      <c r="HS530" s="141"/>
      <c r="HT530" s="141"/>
      <c r="HU530" s="141"/>
      <c r="HV530" s="141"/>
      <c r="HW530" s="141"/>
      <c r="HX530" s="141"/>
      <c r="HY530" s="141"/>
      <c r="HZ530" s="141"/>
      <c r="IA530" s="141"/>
      <c r="IB530" s="141"/>
      <c r="IC530" s="141"/>
      <c r="ID530" s="141"/>
      <c r="IE530" s="141"/>
      <c r="IF530" s="141"/>
      <c r="IG530" s="141"/>
      <c r="IH530" s="141"/>
      <c r="II530" s="141"/>
      <c r="IJ530" s="141"/>
      <c r="IK530" s="141"/>
      <c r="IL530" s="141"/>
      <c r="IM530" s="141"/>
      <c r="IN530" s="141"/>
      <c r="IO530" s="141"/>
      <c r="IP530" s="141"/>
      <c r="IQ530" s="141"/>
      <c r="IR530" s="141"/>
      <c r="IS530" s="141"/>
      <c r="IT530" s="141"/>
      <c r="IU530" s="141"/>
      <c r="IV530" s="141"/>
      <c r="IW530" s="141"/>
    </row>
    <row r="531" customFormat="false" ht="12.75" hidden="false" customHeight="false" outlineLevel="0" collapsed="false">
      <c r="A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1"/>
      <c r="BY531" s="141"/>
      <c r="BZ531" s="141"/>
      <c r="CA531" s="141"/>
      <c r="CB531" s="141"/>
      <c r="CC531" s="141"/>
      <c r="CD531" s="141"/>
      <c r="CE531" s="141"/>
      <c r="CF531" s="141"/>
      <c r="CG531" s="141"/>
      <c r="CH531" s="141"/>
      <c r="CI531" s="141"/>
      <c r="CJ531" s="141"/>
      <c r="CK531" s="141"/>
      <c r="CL531" s="141"/>
      <c r="CM531" s="141"/>
      <c r="CN531" s="141"/>
      <c r="CO531" s="141"/>
      <c r="CP531" s="141"/>
      <c r="CQ531" s="141"/>
      <c r="CR531" s="141"/>
      <c r="CS531" s="141"/>
      <c r="CT531" s="141"/>
      <c r="CU531" s="141"/>
      <c r="CV531" s="141"/>
      <c r="CW531" s="141"/>
      <c r="CX531" s="141"/>
      <c r="CY531" s="141"/>
      <c r="CZ531" s="141"/>
      <c r="DA531" s="141"/>
      <c r="DB531" s="141"/>
      <c r="DC531" s="141"/>
      <c r="DD531" s="141"/>
      <c r="DE531" s="141"/>
      <c r="DF531" s="141"/>
      <c r="DG531" s="141"/>
      <c r="DH531" s="141"/>
      <c r="DI531" s="141"/>
      <c r="DJ531" s="141"/>
      <c r="DK531" s="141"/>
      <c r="DL531" s="141"/>
      <c r="DM531" s="141"/>
      <c r="DN531" s="141"/>
      <c r="DO531" s="141"/>
      <c r="DP531" s="141"/>
      <c r="DQ531" s="141"/>
      <c r="DR531" s="141"/>
      <c r="DS531" s="141"/>
      <c r="DT531" s="141"/>
      <c r="DU531" s="141"/>
      <c r="DV531" s="141"/>
      <c r="DW531" s="141"/>
      <c r="DX531" s="141"/>
      <c r="DY531" s="141"/>
      <c r="DZ531" s="141"/>
      <c r="EA531" s="141"/>
      <c r="EB531" s="141"/>
      <c r="EC531" s="141"/>
      <c r="ED531" s="141"/>
      <c r="EE531" s="141"/>
      <c r="EF531" s="141"/>
      <c r="EG531" s="141"/>
      <c r="EH531" s="141"/>
      <c r="EI531" s="141"/>
      <c r="EJ531" s="141"/>
      <c r="EK531" s="141"/>
      <c r="EL531" s="141"/>
      <c r="EM531" s="141"/>
      <c r="EN531" s="141"/>
      <c r="EO531" s="141"/>
      <c r="EP531" s="141"/>
      <c r="EQ531" s="141"/>
      <c r="ER531" s="141"/>
      <c r="ES531" s="141"/>
      <c r="ET531" s="141"/>
      <c r="EU531" s="141"/>
      <c r="EV531" s="141"/>
      <c r="EW531" s="141"/>
      <c r="EX531" s="141"/>
      <c r="EY531" s="141"/>
      <c r="EZ531" s="141"/>
      <c r="FA531" s="141"/>
      <c r="FB531" s="141"/>
      <c r="FC531" s="141"/>
      <c r="FD531" s="141"/>
      <c r="FE531" s="141"/>
      <c r="FF531" s="141"/>
      <c r="FG531" s="141"/>
      <c r="FH531" s="141"/>
      <c r="FI531" s="141"/>
      <c r="FJ531" s="141"/>
      <c r="FK531" s="141"/>
      <c r="FL531" s="141"/>
      <c r="FM531" s="141"/>
      <c r="FN531" s="141"/>
      <c r="FO531" s="141"/>
      <c r="FP531" s="141"/>
      <c r="FQ531" s="141"/>
      <c r="FR531" s="141"/>
      <c r="FS531" s="141"/>
      <c r="FT531" s="141"/>
      <c r="FU531" s="141"/>
      <c r="FV531" s="141"/>
      <c r="FW531" s="141"/>
      <c r="FX531" s="141"/>
      <c r="FY531" s="141"/>
      <c r="FZ531" s="141"/>
      <c r="GA531" s="141"/>
      <c r="GB531" s="141"/>
      <c r="GC531" s="141"/>
      <c r="GD531" s="141"/>
      <c r="GE531" s="141"/>
      <c r="GF531" s="141"/>
      <c r="GG531" s="141"/>
      <c r="GH531" s="141"/>
      <c r="GI531" s="141"/>
      <c r="GJ531" s="141"/>
      <c r="GK531" s="141"/>
      <c r="GL531" s="141"/>
      <c r="GM531" s="141"/>
      <c r="GN531" s="141"/>
      <c r="GO531" s="141"/>
      <c r="GP531" s="141"/>
      <c r="GQ531" s="141"/>
      <c r="GR531" s="141"/>
      <c r="GS531" s="141"/>
      <c r="GT531" s="141"/>
      <c r="GU531" s="141"/>
      <c r="GV531" s="141"/>
      <c r="GW531" s="141"/>
      <c r="GX531" s="141"/>
      <c r="GY531" s="141"/>
      <c r="GZ531" s="141"/>
      <c r="HA531" s="141"/>
      <c r="HB531" s="141"/>
      <c r="HC531" s="141"/>
      <c r="HD531" s="141"/>
      <c r="HE531" s="141"/>
      <c r="HF531" s="141"/>
      <c r="HG531" s="141"/>
      <c r="HH531" s="141"/>
      <c r="HI531" s="141"/>
      <c r="HJ531" s="141"/>
      <c r="HK531" s="141"/>
      <c r="HL531" s="141"/>
      <c r="HM531" s="141"/>
      <c r="HN531" s="141"/>
      <c r="HO531" s="141"/>
      <c r="HP531" s="141"/>
      <c r="HQ531" s="141"/>
      <c r="HR531" s="141"/>
      <c r="HS531" s="141"/>
      <c r="HT531" s="141"/>
      <c r="HU531" s="141"/>
      <c r="HV531" s="141"/>
      <c r="HW531" s="141"/>
      <c r="HX531" s="141"/>
      <c r="HY531" s="141"/>
      <c r="HZ531" s="141"/>
      <c r="IA531" s="141"/>
      <c r="IB531" s="141"/>
      <c r="IC531" s="141"/>
      <c r="ID531" s="141"/>
      <c r="IE531" s="141"/>
      <c r="IF531" s="141"/>
      <c r="IG531" s="141"/>
      <c r="IH531" s="141"/>
      <c r="II531" s="141"/>
      <c r="IJ531" s="141"/>
      <c r="IK531" s="141"/>
      <c r="IL531" s="141"/>
      <c r="IM531" s="141"/>
      <c r="IN531" s="141"/>
      <c r="IO531" s="141"/>
      <c r="IP531" s="141"/>
      <c r="IQ531" s="141"/>
      <c r="IR531" s="141"/>
      <c r="IS531" s="141"/>
      <c r="IT531" s="141"/>
      <c r="IU531" s="141"/>
      <c r="IV531" s="141"/>
      <c r="IW531" s="141"/>
    </row>
    <row r="532" customFormat="false" ht="12.75" hidden="false" customHeight="false" outlineLevel="0" collapsed="false">
      <c r="A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1"/>
      <c r="BY532" s="141"/>
      <c r="BZ532" s="141"/>
      <c r="CA532" s="141"/>
      <c r="CB532" s="141"/>
      <c r="CC532" s="141"/>
      <c r="CD532" s="141"/>
      <c r="CE532" s="141"/>
      <c r="CF532" s="141"/>
      <c r="CG532" s="141"/>
      <c r="CH532" s="141"/>
      <c r="CI532" s="141"/>
      <c r="CJ532" s="141"/>
      <c r="CK532" s="141"/>
      <c r="CL532" s="141"/>
      <c r="CM532" s="141"/>
      <c r="CN532" s="141"/>
      <c r="CO532" s="141"/>
      <c r="CP532" s="141"/>
      <c r="CQ532" s="141"/>
      <c r="CR532" s="141"/>
      <c r="CS532" s="141"/>
      <c r="CT532" s="141"/>
      <c r="CU532" s="141"/>
      <c r="CV532" s="141"/>
      <c r="CW532" s="141"/>
      <c r="CX532" s="141"/>
      <c r="CY532" s="141"/>
      <c r="CZ532" s="141"/>
      <c r="DA532" s="141"/>
      <c r="DB532" s="141"/>
      <c r="DC532" s="141"/>
      <c r="DD532" s="141"/>
      <c r="DE532" s="141"/>
      <c r="DF532" s="141"/>
      <c r="DG532" s="141"/>
      <c r="DH532" s="141"/>
      <c r="DI532" s="141"/>
      <c r="DJ532" s="141"/>
      <c r="DK532" s="141"/>
      <c r="DL532" s="141"/>
      <c r="DM532" s="141"/>
      <c r="DN532" s="141"/>
      <c r="DO532" s="141"/>
      <c r="DP532" s="141"/>
      <c r="DQ532" s="141"/>
      <c r="DR532" s="141"/>
      <c r="DS532" s="141"/>
      <c r="DT532" s="141"/>
      <c r="DU532" s="141"/>
      <c r="DV532" s="141"/>
      <c r="DW532" s="141"/>
      <c r="DX532" s="141"/>
      <c r="DY532" s="141"/>
      <c r="DZ532" s="141"/>
      <c r="EA532" s="141"/>
      <c r="EB532" s="141"/>
      <c r="EC532" s="141"/>
      <c r="ED532" s="141"/>
      <c r="EE532" s="141"/>
      <c r="EF532" s="141"/>
      <c r="EG532" s="141"/>
      <c r="EH532" s="141"/>
      <c r="EI532" s="141"/>
      <c r="EJ532" s="141"/>
      <c r="EK532" s="141"/>
      <c r="EL532" s="141"/>
      <c r="EM532" s="141"/>
      <c r="EN532" s="141"/>
      <c r="EO532" s="141"/>
      <c r="EP532" s="141"/>
      <c r="EQ532" s="141"/>
      <c r="ER532" s="141"/>
      <c r="ES532" s="141"/>
      <c r="ET532" s="141"/>
      <c r="EU532" s="141"/>
      <c r="EV532" s="141"/>
      <c r="EW532" s="141"/>
      <c r="EX532" s="141"/>
      <c r="EY532" s="141"/>
      <c r="EZ532" s="141"/>
      <c r="FA532" s="141"/>
      <c r="FB532" s="141"/>
      <c r="FC532" s="141"/>
      <c r="FD532" s="141"/>
      <c r="FE532" s="141"/>
      <c r="FF532" s="141"/>
      <c r="FG532" s="141"/>
      <c r="FH532" s="141"/>
      <c r="FI532" s="141"/>
      <c r="FJ532" s="141"/>
      <c r="FK532" s="141"/>
      <c r="FL532" s="141"/>
      <c r="FM532" s="141"/>
      <c r="FN532" s="141"/>
      <c r="FO532" s="141"/>
      <c r="FP532" s="141"/>
      <c r="FQ532" s="141"/>
      <c r="FR532" s="141"/>
      <c r="FS532" s="141"/>
      <c r="FT532" s="141"/>
      <c r="FU532" s="141"/>
      <c r="FV532" s="141"/>
      <c r="FW532" s="141"/>
      <c r="FX532" s="141"/>
      <c r="FY532" s="141"/>
      <c r="FZ532" s="141"/>
      <c r="GA532" s="141"/>
      <c r="GB532" s="141"/>
      <c r="GC532" s="141"/>
      <c r="GD532" s="141"/>
      <c r="GE532" s="141"/>
      <c r="GF532" s="141"/>
      <c r="GG532" s="141"/>
      <c r="GH532" s="141"/>
      <c r="GI532" s="141"/>
      <c r="GJ532" s="141"/>
      <c r="GK532" s="141"/>
      <c r="GL532" s="141"/>
      <c r="GM532" s="141"/>
      <c r="GN532" s="141"/>
      <c r="GO532" s="141"/>
      <c r="GP532" s="141"/>
      <c r="GQ532" s="141"/>
      <c r="GR532" s="141"/>
      <c r="GS532" s="141"/>
      <c r="GT532" s="141"/>
      <c r="GU532" s="141"/>
      <c r="GV532" s="141"/>
      <c r="GW532" s="141"/>
      <c r="GX532" s="141"/>
      <c r="GY532" s="141"/>
      <c r="GZ532" s="141"/>
      <c r="HA532" s="141"/>
      <c r="HB532" s="141"/>
      <c r="HC532" s="141"/>
      <c r="HD532" s="141"/>
      <c r="HE532" s="141"/>
      <c r="HF532" s="141"/>
      <c r="HG532" s="141"/>
      <c r="HH532" s="141"/>
      <c r="HI532" s="141"/>
      <c r="HJ532" s="141"/>
      <c r="HK532" s="141"/>
      <c r="HL532" s="141"/>
      <c r="HM532" s="141"/>
      <c r="HN532" s="141"/>
      <c r="HO532" s="141"/>
      <c r="HP532" s="141"/>
      <c r="HQ532" s="141"/>
      <c r="HR532" s="141"/>
      <c r="HS532" s="141"/>
      <c r="HT532" s="141"/>
      <c r="HU532" s="141"/>
      <c r="HV532" s="141"/>
      <c r="HW532" s="141"/>
      <c r="HX532" s="141"/>
      <c r="HY532" s="141"/>
      <c r="HZ532" s="141"/>
      <c r="IA532" s="141"/>
      <c r="IB532" s="141"/>
      <c r="IC532" s="141"/>
      <c r="ID532" s="141"/>
      <c r="IE532" s="141"/>
      <c r="IF532" s="141"/>
      <c r="IG532" s="141"/>
      <c r="IH532" s="141"/>
      <c r="II532" s="141"/>
      <c r="IJ532" s="141"/>
      <c r="IK532" s="141"/>
      <c r="IL532" s="141"/>
      <c r="IM532" s="141"/>
      <c r="IN532" s="141"/>
      <c r="IO532" s="141"/>
      <c r="IP532" s="141"/>
      <c r="IQ532" s="141"/>
      <c r="IR532" s="141"/>
      <c r="IS532" s="141"/>
      <c r="IT532" s="141"/>
      <c r="IU532" s="141"/>
      <c r="IV532" s="141"/>
      <c r="IW532" s="141"/>
    </row>
    <row r="533" customFormat="false" ht="12.75" hidden="false" customHeight="false" outlineLevel="0" collapsed="false">
      <c r="A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1"/>
      <c r="BY533" s="141"/>
      <c r="BZ533" s="141"/>
      <c r="CA533" s="141"/>
      <c r="CB533" s="141"/>
      <c r="CC533" s="141"/>
      <c r="CD533" s="141"/>
      <c r="CE533" s="141"/>
      <c r="CF533" s="141"/>
      <c r="CG533" s="141"/>
      <c r="CH533" s="141"/>
      <c r="CI533" s="141"/>
      <c r="CJ533" s="141"/>
      <c r="CK533" s="141"/>
      <c r="CL533" s="141"/>
      <c r="CM533" s="141"/>
      <c r="CN533" s="141"/>
      <c r="CO533" s="141"/>
      <c r="CP533" s="141"/>
      <c r="CQ533" s="141"/>
      <c r="CR533" s="141"/>
      <c r="CS533" s="141"/>
      <c r="CT533" s="141"/>
      <c r="CU533" s="141"/>
      <c r="CV533" s="141"/>
      <c r="CW533" s="141"/>
      <c r="CX533" s="141"/>
      <c r="CY533" s="141"/>
      <c r="CZ533" s="141"/>
      <c r="DA533" s="141"/>
      <c r="DB533" s="141"/>
      <c r="DC533" s="141"/>
      <c r="DD533" s="141"/>
      <c r="DE533" s="141"/>
      <c r="DF533" s="141"/>
      <c r="DG533" s="141"/>
      <c r="DH533" s="141"/>
      <c r="DI533" s="141"/>
      <c r="DJ533" s="141"/>
      <c r="DK533" s="141"/>
      <c r="DL533" s="141"/>
      <c r="DM533" s="141"/>
      <c r="DN533" s="141"/>
      <c r="DO533" s="141"/>
      <c r="DP533" s="141"/>
      <c r="DQ533" s="141"/>
      <c r="DR533" s="141"/>
      <c r="DS533" s="141"/>
      <c r="DT533" s="141"/>
      <c r="DU533" s="141"/>
      <c r="DV533" s="141"/>
      <c r="DW533" s="141"/>
      <c r="DX533" s="141"/>
      <c r="DY533" s="141"/>
      <c r="DZ533" s="141"/>
      <c r="EA533" s="141"/>
      <c r="EB533" s="141"/>
      <c r="EC533" s="141"/>
      <c r="ED533" s="141"/>
      <c r="EE533" s="141"/>
      <c r="EF533" s="141"/>
      <c r="EG533" s="141"/>
      <c r="EH533" s="141"/>
      <c r="EI533" s="141"/>
      <c r="EJ533" s="141"/>
      <c r="EK533" s="141"/>
      <c r="EL533" s="141"/>
      <c r="EM533" s="141"/>
      <c r="EN533" s="141"/>
      <c r="EO533" s="141"/>
      <c r="EP533" s="141"/>
      <c r="EQ533" s="141"/>
      <c r="ER533" s="141"/>
      <c r="ES533" s="141"/>
      <c r="ET533" s="141"/>
      <c r="EU533" s="141"/>
      <c r="EV533" s="141"/>
      <c r="EW533" s="141"/>
      <c r="EX533" s="141"/>
      <c r="EY533" s="141"/>
      <c r="EZ533" s="141"/>
      <c r="FA533" s="141"/>
      <c r="FB533" s="141"/>
      <c r="FC533" s="141"/>
      <c r="FD533" s="141"/>
      <c r="FE533" s="141"/>
      <c r="FF533" s="141"/>
      <c r="FG533" s="141"/>
      <c r="FH533" s="141"/>
      <c r="FI533" s="141"/>
      <c r="FJ533" s="141"/>
      <c r="FK533" s="141"/>
      <c r="FL533" s="141"/>
      <c r="FM533" s="141"/>
      <c r="FN533" s="141"/>
      <c r="FO533" s="141"/>
      <c r="FP533" s="141"/>
      <c r="FQ533" s="141"/>
      <c r="FR533" s="141"/>
      <c r="FS533" s="141"/>
      <c r="FT533" s="141"/>
      <c r="FU533" s="141"/>
      <c r="FV533" s="141"/>
      <c r="FW533" s="141"/>
      <c r="FX533" s="141"/>
      <c r="FY533" s="141"/>
      <c r="FZ533" s="141"/>
      <c r="GA533" s="141"/>
      <c r="GB533" s="141"/>
      <c r="GC533" s="141"/>
      <c r="GD533" s="141"/>
      <c r="GE533" s="141"/>
      <c r="GF533" s="141"/>
      <c r="GG533" s="141"/>
      <c r="GH533" s="141"/>
      <c r="GI533" s="141"/>
      <c r="GJ533" s="141"/>
      <c r="GK533" s="141"/>
      <c r="GL533" s="141"/>
      <c r="GM533" s="141"/>
      <c r="GN533" s="141"/>
      <c r="GO533" s="141"/>
      <c r="GP533" s="141"/>
      <c r="GQ533" s="141"/>
      <c r="GR533" s="141"/>
      <c r="GS533" s="141"/>
      <c r="GT533" s="141"/>
      <c r="GU533" s="141"/>
      <c r="GV533" s="141"/>
      <c r="GW533" s="141"/>
      <c r="GX533" s="141"/>
      <c r="GY533" s="141"/>
      <c r="GZ533" s="141"/>
      <c r="HA533" s="141"/>
      <c r="HB533" s="141"/>
      <c r="HC533" s="141"/>
      <c r="HD533" s="141"/>
      <c r="HE533" s="141"/>
      <c r="HF533" s="141"/>
      <c r="HG533" s="141"/>
      <c r="HH533" s="141"/>
      <c r="HI533" s="141"/>
      <c r="HJ533" s="141"/>
      <c r="HK533" s="141"/>
      <c r="HL533" s="141"/>
      <c r="HM533" s="141"/>
      <c r="HN533" s="141"/>
      <c r="HO533" s="141"/>
      <c r="HP533" s="141"/>
      <c r="HQ533" s="141"/>
      <c r="HR533" s="141"/>
      <c r="HS533" s="141"/>
      <c r="HT533" s="141"/>
      <c r="HU533" s="141"/>
      <c r="HV533" s="141"/>
      <c r="HW533" s="141"/>
      <c r="HX533" s="141"/>
      <c r="HY533" s="141"/>
      <c r="HZ533" s="141"/>
      <c r="IA533" s="141"/>
      <c r="IB533" s="141"/>
      <c r="IC533" s="141"/>
      <c r="ID533" s="141"/>
      <c r="IE533" s="141"/>
      <c r="IF533" s="141"/>
      <c r="IG533" s="141"/>
      <c r="IH533" s="141"/>
      <c r="II533" s="141"/>
      <c r="IJ533" s="141"/>
      <c r="IK533" s="141"/>
      <c r="IL533" s="141"/>
      <c r="IM533" s="141"/>
      <c r="IN533" s="141"/>
      <c r="IO533" s="141"/>
      <c r="IP533" s="141"/>
      <c r="IQ533" s="141"/>
      <c r="IR533" s="141"/>
      <c r="IS533" s="141"/>
      <c r="IT533" s="141"/>
      <c r="IU533" s="141"/>
      <c r="IV533" s="141"/>
      <c r="IW533" s="141"/>
    </row>
    <row r="534" customFormat="false" ht="12.75" hidden="false" customHeight="false" outlineLevel="0" collapsed="false">
      <c r="A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1"/>
      <c r="BY534" s="141"/>
      <c r="BZ534" s="141"/>
      <c r="CA534" s="141"/>
      <c r="CB534" s="141"/>
      <c r="CC534" s="141"/>
      <c r="CD534" s="141"/>
      <c r="CE534" s="141"/>
      <c r="CF534" s="141"/>
      <c r="CG534" s="141"/>
      <c r="CH534" s="141"/>
      <c r="CI534" s="141"/>
      <c r="CJ534" s="141"/>
      <c r="CK534" s="141"/>
      <c r="CL534" s="141"/>
      <c r="CM534" s="141"/>
      <c r="CN534" s="141"/>
      <c r="CO534" s="141"/>
      <c r="CP534" s="141"/>
      <c r="CQ534" s="141"/>
      <c r="CR534" s="141"/>
      <c r="CS534" s="141"/>
      <c r="CT534" s="141"/>
      <c r="CU534" s="141"/>
      <c r="CV534" s="141"/>
      <c r="CW534" s="141"/>
      <c r="CX534" s="141"/>
      <c r="CY534" s="141"/>
      <c r="CZ534" s="141"/>
      <c r="DA534" s="141"/>
      <c r="DB534" s="141"/>
      <c r="DC534" s="141"/>
      <c r="DD534" s="141"/>
      <c r="DE534" s="141"/>
      <c r="DF534" s="141"/>
      <c r="DG534" s="141"/>
      <c r="DH534" s="141"/>
      <c r="DI534" s="141"/>
      <c r="DJ534" s="141"/>
      <c r="DK534" s="141"/>
      <c r="DL534" s="141"/>
      <c r="DM534" s="141"/>
      <c r="DN534" s="141"/>
      <c r="DO534" s="141"/>
      <c r="DP534" s="141"/>
      <c r="DQ534" s="141"/>
      <c r="DR534" s="141"/>
      <c r="DS534" s="141"/>
      <c r="DT534" s="141"/>
      <c r="DU534" s="141"/>
      <c r="DV534" s="141"/>
      <c r="DW534" s="141"/>
      <c r="DX534" s="141"/>
      <c r="DY534" s="141"/>
      <c r="DZ534" s="141"/>
      <c r="EA534" s="141"/>
      <c r="EB534" s="141"/>
      <c r="EC534" s="141"/>
      <c r="ED534" s="141"/>
      <c r="EE534" s="141"/>
      <c r="EF534" s="141"/>
      <c r="EG534" s="141"/>
      <c r="EH534" s="141"/>
      <c r="EI534" s="141"/>
      <c r="EJ534" s="141"/>
      <c r="EK534" s="141"/>
      <c r="EL534" s="141"/>
      <c r="EM534" s="141"/>
      <c r="EN534" s="141"/>
      <c r="EO534" s="141"/>
      <c r="EP534" s="141"/>
      <c r="EQ534" s="141"/>
      <c r="ER534" s="141"/>
      <c r="ES534" s="141"/>
      <c r="ET534" s="141"/>
      <c r="EU534" s="141"/>
      <c r="EV534" s="141"/>
      <c r="EW534" s="141"/>
      <c r="EX534" s="141"/>
      <c r="EY534" s="141"/>
      <c r="EZ534" s="141"/>
      <c r="FA534" s="141"/>
      <c r="FB534" s="141"/>
      <c r="FC534" s="141"/>
      <c r="FD534" s="141"/>
      <c r="FE534" s="141"/>
      <c r="FF534" s="141"/>
      <c r="FG534" s="141"/>
      <c r="FH534" s="141"/>
      <c r="FI534" s="141"/>
      <c r="FJ534" s="141"/>
      <c r="FK534" s="141"/>
      <c r="FL534" s="141"/>
      <c r="FM534" s="141"/>
      <c r="FN534" s="141"/>
      <c r="FO534" s="141"/>
      <c r="FP534" s="141"/>
      <c r="FQ534" s="141"/>
      <c r="FR534" s="141"/>
      <c r="FS534" s="141"/>
      <c r="FT534" s="141"/>
      <c r="FU534" s="141"/>
      <c r="FV534" s="141"/>
      <c r="FW534" s="141"/>
      <c r="FX534" s="141"/>
      <c r="FY534" s="141"/>
      <c r="FZ534" s="141"/>
      <c r="GA534" s="141"/>
      <c r="GB534" s="141"/>
      <c r="GC534" s="141"/>
      <c r="GD534" s="141"/>
      <c r="GE534" s="141"/>
      <c r="GF534" s="141"/>
      <c r="GG534" s="141"/>
      <c r="GH534" s="141"/>
      <c r="GI534" s="141"/>
      <c r="GJ534" s="141"/>
      <c r="GK534" s="141"/>
      <c r="GL534" s="141"/>
      <c r="GM534" s="141"/>
      <c r="GN534" s="141"/>
      <c r="GO534" s="141"/>
      <c r="GP534" s="141"/>
      <c r="GQ534" s="141"/>
      <c r="GR534" s="141"/>
      <c r="GS534" s="141"/>
      <c r="GT534" s="141"/>
      <c r="GU534" s="141"/>
      <c r="GV534" s="141"/>
      <c r="GW534" s="141"/>
      <c r="GX534" s="141"/>
      <c r="GY534" s="141"/>
      <c r="GZ534" s="141"/>
      <c r="HA534" s="141"/>
      <c r="HB534" s="141"/>
      <c r="HC534" s="141"/>
      <c r="HD534" s="141"/>
      <c r="HE534" s="141"/>
      <c r="HF534" s="141"/>
      <c r="HG534" s="141"/>
      <c r="HH534" s="141"/>
      <c r="HI534" s="141"/>
      <c r="HJ534" s="141"/>
      <c r="HK534" s="141"/>
      <c r="HL534" s="141"/>
      <c r="HM534" s="141"/>
      <c r="HN534" s="141"/>
      <c r="HO534" s="141"/>
      <c r="HP534" s="141"/>
      <c r="HQ534" s="141"/>
      <c r="HR534" s="141"/>
      <c r="HS534" s="141"/>
      <c r="HT534" s="141"/>
      <c r="HU534" s="141"/>
      <c r="HV534" s="141"/>
      <c r="HW534" s="141"/>
      <c r="HX534" s="141"/>
      <c r="HY534" s="141"/>
      <c r="HZ534" s="141"/>
      <c r="IA534" s="141"/>
      <c r="IB534" s="141"/>
      <c r="IC534" s="141"/>
      <c r="ID534" s="141"/>
      <c r="IE534" s="141"/>
      <c r="IF534" s="141"/>
      <c r="IG534" s="141"/>
      <c r="IH534" s="141"/>
      <c r="II534" s="141"/>
      <c r="IJ534" s="141"/>
      <c r="IK534" s="141"/>
      <c r="IL534" s="141"/>
      <c r="IM534" s="141"/>
      <c r="IN534" s="141"/>
      <c r="IO534" s="141"/>
      <c r="IP534" s="141"/>
      <c r="IQ534" s="141"/>
      <c r="IR534" s="141"/>
      <c r="IS534" s="141"/>
      <c r="IT534" s="141"/>
      <c r="IU534" s="141"/>
      <c r="IV534" s="141"/>
      <c r="IW534" s="141"/>
    </row>
    <row r="535" customFormat="false" ht="12.75" hidden="false" customHeight="false" outlineLevel="0" collapsed="false">
      <c r="A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1"/>
      <c r="BY535" s="141"/>
      <c r="BZ535" s="141"/>
      <c r="CA535" s="141"/>
      <c r="CB535" s="141"/>
      <c r="CC535" s="141"/>
      <c r="CD535" s="141"/>
      <c r="CE535" s="141"/>
      <c r="CF535" s="141"/>
      <c r="CG535" s="141"/>
      <c r="CH535" s="141"/>
      <c r="CI535" s="141"/>
      <c r="CJ535" s="141"/>
      <c r="CK535" s="141"/>
      <c r="CL535" s="141"/>
      <c r="CM535" s="141"/>
      <c r="CN535" s="141"/>
      <c r="CO535" s="141"/>
      <c r="CP535" s="141"/>
      <c r="CQ535" s="141"/>
      <c r="CR535" s="141"/>
      <c r="CS535" s="141"/>
      <c r="CT535" s="141"/>
      <c r="CU535" s="141"/>
      <c r="CV535" s="141"/>
      <c r="CW535" s="141"/>
      <c r="CX535" s="141"/>
      <c r="CY535" s="141"/>
      <c r="CZ535" s="141"/>
      <c r="DA535" s="141"/>
      <c r="DB535" s="141"/>
      <c r="DC535" s="141"/>
      <c r="DD535" s="141"/>
      <c r="DE535" s="141"/>
      <c r="DF535" s="141"/>
      <c r="DG535" s="141"/>
      <c r="DH535" s="141"/>
      <c r="DI535" s="141"/>
      <c r="DJ535" s="141"/>
      <c r="DK535" s="141"/>
      <c r="DL535" s="141"/>
      <c r="DM535" s="141"/>
      <c r="DN535" s="141"/>
      <c r="DO535" s="141"/>
      <c r="DP535" s="141"/>
      <c r="DQ535" s="141"/>
      <c r="DR535" s="141"/>
      <c r="DS535" s="141"/>
      <c r="DT535" s="141"/>
      <c r="DU535" s="141"/>
      <c r="DV535" s="141"/>
      <c r="DW535" s="141"/>
      <c r="DX535" s="141"/>
      <c r="DY535" s="141"/>
      <c r="DZ535" s="141"/>
      <c r="EA535" s="141"/>
      <c r="EB535" s="141"/>
      <c r="EC535" s="141"/>
      <c r="ED535" s="141"/>
      <c r="EE535" s="141"/>
      <c r="EF535" s="141"/>
      <c r="EG535" s="141"/>
      <c r="EH535" s="141"/>
      <c r="EI535" s="141"/>
      <c r="EJ535" s="141"/>
      <c r="EK535" s="141"/>
      <c r="EL535" s="141"/>
      <c r="EM535" s="141"/>
      <c r="EN535" s="141"/>
      <c r="EO535" s="141"/>
      <c r="EP535" s="141"/>
      <c r="EQ535" s="141"/>
      <c r="ER535" s="141"/>
      <c r="ES535" s="141"/>
      <c r="ET535" s="141"/>
      <c r="EU535" s="141"/>
      <c r="EV535" s="141"/>
      <c r="EW535" s="141"/>
      <c r="EX535" s="141"/>
      <c r="EY535" s="141"/>
      <c r="EZ535" s="141"/>
      <c r="FA535" s="141"/>
      <c r="FB535" s="141"/>
      <c r="FC535" s="141"/>
      <c r="FD535" s="141"/>
      <c r="FE535" s="141"/>
      <c r="FF535" s="141"/>
      <c r="FG535" s="141"/>
      <c r="FH535" s="141"/>
      <c r="FI535" s="141"/>
      <c r="FJ535" s="141"/>
      <c r="FK535" s="141"/>
      <c r="FL535" s="141"/>
      <c r="FM535" s="141"/>
      <c r="FN535" s="141"/>
      <c r="FO535" s="141"/>
      <c r="FP535" s="141"/>
      <c r="FQ535" s="141"/>
      <c r="FR535" s="141"/>
      <c r="FS535" s="141"/>
      <c r="FT535" s="141"/>
      <c r="FU535" s="141"/>
      <c r="FV535" s="141"/>
      <c r="FW535" s="141"/>
      <c r="FX535" s="141"/>
      <c r="FY535" s="141"/>
      <c r="FZ535" s="141"/>
      <c r="GA535" s="141"/>
      <c r="GB535" s="141"/>
      <c r="GC535" s="141"/>
      <c r="GD535" s="141"/>
      <c r="GE535" s="141"/>
      <c r="GF535" s="141"/>
      <c r="GG535" s="141"/>
      <c r="GH535" s="141"/>
      <c r="GI535" s="141"/>
      <c r="GJ535" s="141"/>
      <c r="GK535" s="141"/>
      <c r="GL535" s="141"/>
      <c r="GM535" s="141"/>
      <c r="GN535" s="141"/>
      <c r="GO535" s="141"/>
      <c r="GP535" s="141"/>
      <c r="GQ535" s="141"/>
      <c r="GR535" s="141"/>
      <c r="GS535" s="141"/>
      <c r="GT535" s="141"/>
      <c r="GU535" s="141"/>
      <c r="GV535" s="141"/>
      <c r="GW535" s="141"/>
      <c r="GX535" s="141"/>
      <c r="GY535" s="141"/>
      <c r="GZ535" s="141"/>
      <c r="HA535" s="141"/>
      <c r="HB535" s="141"/>
      <c r="HC535" s="141"/>
      <c r="HD535" s="141"/>
      <c r="HE535" s="141"/>
      <c r="HF535" s="141"/>
      <c r="HG535" s="141"/>
      <c r="HH535" s="141"/>
      <c r="HI535" s="141"/>
      <c r="HJ535" s="141"/>
      <c r="HK535" s="141"/>
      <c r="HL535" s="141"/>
      <c r="HM535" s="141"/>
      <c r="HN535" s="141"/>
      <c r="HO535" s="141"/>
      <c r="HP535" s="141"/>
      <c r="HQ535" s="141"/>
      <c r="HR535" s="141"/>
      <c r="HS535" s="141"/>
      <c r="HT535" s="141"/>
      <c r="HU535" s="141"/>
      <c r="HV535" s="141"/>
      <c r="HW535" s="141"/>
      <c r="HX535" s="141"/>
      <c r="HY535" s="141"/>
      <c r="HZ535" s="141"/>
      <c r="IA535" s="141"/>
      <c r="IB535" s="141"/>
      <c r="IC535" s="141"/>
      <c r="ID535" s="141"/>
      <c r="IE535" s="141"/>
      <c r="IF535" s="141"/>
      <c r="IG535" s="141"/>
      <c r="IH535" s="141"/>
      <c r="II535" s="141"/>
      <c r="IJ535" s="141"/>
      <c r="IK535" s="141"/>
      <c r="IL535" s="141"/>
      <c r="IM535" s="141"/>
      <c r="IN535" s="141"/>
      <c r="IO535" s="141"/>
      <c r="IP535" s="141"/>
      <c r="IQ535" s="141"/>
      <c r="IR535" s="141"/>
      <c r="IS535" s="141"/>
      <c r="IT535" s="141"/>
      <c r="IU535" s="141"/>
      <c r="IV535" s="141"/>
      <c r="IW535" s="141"/>
    </row>
    <row r="536" customFormat="false" ht="12.75" hidden="false" customHeight="false" outlineLevel="0" collapsed="false">
      <c r="A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1"/>
      <c r="BY536" s="141"/>
      <c r="BZ536" s="141"/>
      <c r="CA536" s="141"/>
      <c r="CB536" s="141"/>
      <c r="CC536" s="141"/>
      <c r="CD536" s="141"/>
      <c r="CE536" s="141"/>
      <c r="CF536" s="141"/>
      <c r="CG536" s="141"/>
      <c r="CH536" s="141"/>
      <c r="CI536" s="141"/>
      <c r="CJ536" s="141"/>
      <c r="CK536" s="141"/>
      <c r="CL536" s="141"/>
      <c r="CM536" s="141"/>
      <c r="CN536" s="141"/>
      <c r="CO536" s="141"/>
      <c r="CP536" s="141"/>
      <c r="CQ536" s="141"/>
      <c r="CR536" s="141"/>
      <c r="CS536" s="141"/>
      <c r="CT536" s="141"/>
      <c r="CU536" s="141"/>
      <c r="CV536" s="141"/>
      <c r="CW536" s="141"/>
      <c r="CX536" s="141"/>
      <c r="CY536" s="141"/>
      <c r="CZ536" s="141"/>
      <c r="DA536" s="141"/>
      <c r="DB536" s="141"/>
      <c r="DC536" s="141"/>
      <c r="DD536" s="141"/>
      <c r="DE536" s="141"/>
      <c r="DF536" s="141"/>
      <c r="DG536" s="141"/>
      <c r="DH536" s="141"/>
      <c r="DI536" s="141"/>
      <c r="DJ536" s="141"/>
      <c r="DK536" s="141"/>
      <c r="DL536" s="141"/>
      <c r="DM536" s="141"/>
      <c r="DN536" s="141"/>
      <c r="DO536" s="141"/>
      <c r="DP536" s="141"/>
      <c r="DQ536" s="141"/>
      <c r="DR536" s="141"/>
      <c r="DS536" s="141"/>
      <c r="DT536" s="141"/>
      <c r="DU536" s="141"/>
      <c r="DV536" s="141"/>
      <c r="DW536" s="141"/>
      <c r="DX536" s="141"/>
      <c r="DY536" s="141"/>
      <c r="DZ536" s="141"/>
      <c r="EA536" s="141"/>
      <c r="EB536" s="141"/>
      <c r="EC536" s="141"/>
      <c r="ED536" s="141"/>
      <c r="EE536" s="141"/>
      <c r="EF536" s="141"/>
      <c r="EG536" s="141"/>
      <c r="EH536" s="141"/>
      <c r="EI536" s="141"/>
      <c r="EJ536" s="141"/>
      <c r="EK536" s="141"/>
      <c r="EL536" s="141"/>
      <c r="EM536" s="141"/>
      <c r="EN536" s="141"/>
      <c r="EO536" s="141"/>
      <c r="EP536" s="141"/>
      <c r="EQ536" s="141"/>
      <c r="ER536" s="141"/>
      <c r="ES536" s="141"/>
      <c r="ET536" s="141"/>
      <c r="EU536" s="141"/>
      <c r="EV536" s="141"/>
      <c r="EW536" s="141"/>
      <c r="EX536" s="141"/>
      <c r="EY536" s="141"/>
      <c r="EZ536" s="141"/>
      <c r="FA536" s="141"/>
      <c r="FB536" s="141"/>
      <c r="FC536" s="141"/>
      <c r="FD536" s="141"/>
      <c r="FE536" s="141"/>
      <c r="FF536" s="141"/>
      <c r="FG536" s="141"/>
      <c r="FH536" s="141"/>
      <c r="FI536" s="141"/>
      <c r="FJ536" s="141"/>
      <c r="FK536" s="141"/>
      <c r="FL536" s="141"/>
      <c r="FM536" s="141"/>
      <c r="FN536" s="141"/>
      <c r="FO536" s="141"/>
      <c r="FP536" s="141"/>
      <c r="FQ536" s="141"/>
      <c r="FR536" s="141"/>
      <c r="FS536" s="141"/>
      <c r="FT536" s="141"/>
      <c r="FU536" s="141"/>
      <c r="FV536" s="141"/>
      <c r="FW536" s="141"/>
      <c r="FX536" s="141"/>
      <c r="FY536" s="141"/>
      <c r="FZ536" s="141"/>
      <c r="GA536" s="141"/>
      <c r="GB536" s="141"/>
      <c r="GC536" s="141"/>
      <c r="GD536" s="141"/>
      <c r="GE536" s="141"/>
      <c r="GF536" s="141"/>
      <c r="GG536" s="141"/>
      <c r="GH536" s="141"/>
      <c r="GI536" s="141"/>
      <c r="GJ536" s="141"/>
      <c r="GK536" s="141"/>
      <c r="GL536" s="141"/>
      <c r="GM536" s="141"/>
      <c r="GN536" s="141"/>
      <c r="GO536" s="141"/>
      <c r="GP536" s="141"/>
      <c r="GQ536" s="141"/>
      <c r="GR536" s="141"/>
      <c r="GS536" s="141"/>
      <c r="GT536" s="141"/>
      <c r="GU536" s="141"/>
      <c r="GV536" s="141"/>
      <c r="GW536" s="141"/>
      <c r="GX536" s="141"/>
      <c r="GY536" s="141"/>
      <c r="GZ536" s="141"/>
      <c r="HA536" s="141"/>
      <c r="HB536" s="141"/>
      <c r="HC536" s="141"/>
      <c r="HD536" s="141"/>
      <c r="HE536" s="141"/>
      <c r="HF536" s="141"/>
      <c r="HG536" s="141"/>
      <c r="HH536" s="141"/>
      <c r="HI536" s="141"/>
      <c r="HJ536" s="141"/>
      <c r="HK536" s="141"/>
      <c r="HL536" s="141"/>
      <c r="HM536" s="141"/>
      <c r="HN536" s="141"/>
      <c r="HO536" s="141"/>
      <c r="HP536" s="141"/>
      <c r="HQ536" s="141"/>
      <c r="HR536" s="141"/>
      <c r="HS536" s="141"/>
      <c r="HT536" s="141"/>
      <c r="HU536" s="141"/>
      <c r="HV536" s="141"/>
      <c r="HW536" s="141"/>
      <c r="HX536" s="141"/>
      <c r="HY536" s="141"/>
      <c r="HZ536" s="141"/>
      <c r="IA536" s="141"/>
      <c r="IB536" s="141"/>
      <c r="IC536" s="141"/>
      <c r="ID536" s="141"/>
      <c r="IE536" s="141"/>
      <c r="IF536" s="141"/>
      <c r="IG536" s="141"/>
      <c r="IH536" s="141"/>
      <c r="II536" s="141"/>
      <c r="IJ536" s="141"/>
      <c r="IK536" s="141"/>
      <c r="IL536" s="141"/>
      <c r="IM536" s="141"/>
      <c r="IN536" s="141"/>
      <c r="IO536" s="141"/>
      <c r="IP536" s="141"/>
      <c r="IQ536" s="141"/>
      <c r="IR536" s="141"/>
      <c r="IS536" s="141"/>
      <c r="IT536" s="141"/>
      <c r="IU536" s="141"/>
      <c r="IV536" s="141"/>
      <c r="IW536" s="141"/>
    </row>
    <row r="537" customFormat="false" ht="12.75" hidden="false" customHeight="false" outlineLevel="0" collapsed="false">
      <c r="A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1"/>
      <c r="BY537" s="141"/>
      <c r="BZ537" s="141"/>
      <c r="CA537" s="141"/>
      <c r="CB537" s="141"/>
      <c r="CC537" s="141"/>
      <c r="CD537" s="141"/>
      <c r="CE537" s="141"/>
      <c r="CF537" s="141"/>
      <c r="CG537" s="141"/>
      <c r="CH537" s="141"/>
      <c r="CI537" s="141"/>
      <c r="CJ537" s="141"/>
      <c r="CK537" s="141"/>
      <c r="CL537" s="141"/>
      <c r="CM537" s="141"/>
      <c r="CN537" s="141"/>
      <c r="CO537" s="141"/>
      <c r="CP537" s="141"/>
      <c r="CQ537" s="141"/>
      <c r="CR537" s="141"/>
      <c r="CS537" s="141"/>
      <c r="CT537" s="141"/>
      <c r="CU537" s="141"/>
      <c r="CV537" s="141"/>
      <c r="CW537" s="141"/>
      <c r="CX537" s="141"/>
      <c r="CY537" s="141"/>
      <c r="CZ537" s="141"/>
      <c r="DA537" s="141"/>
      <c r="DB537" s="141"/>
      <c r="DC537" s="141"/>
      <c r="DD537" s="141"/>
      <c r="DE537" s="141"/>
      <c r="DF537" s="141"/>
      <c r="DG537" s="141"/>
      <c r="DH537" s="141"/>
      <c r="DI537" s="141"/>
      <c r="DJ537" s="141"/>
      <c r="DK537" s="141"/>
      <c r="DL537" s="141"/>
      <c r="DM537" s="141"/>
      <c r="DN537" s="141"/>
      <c r="DO537" s="141"/>
      <c r="DP537" s="141"/>
      <c r="DQ537" s="141"/>
      <c r="DR537" s="141"/>
      <c r="DS537" s="141"/>
      <c r="DT537" s="141"/>
      <c r="DU537" s="141"/>
      <c r="DV537" s="141"/>
      <c r="DW537" s="141"/>
      <c r="DX537" s="141"/>
      <c r="DY537" s="141"/>
      <c r="DZ537" s="141"/>
      <c r="EA537" s="141"/>
      <c r="EB537" s="141"/>
      <c r="EC537" s="141"/>
      <c r="ED537" s="141"/>
      <c r="EE537" s="141"/>
      <c r="EF537" s="141"/>
      <c r="EG537" s="141"/>
      <c r="EH537" s="141"/>
      <c r="EI537" s="141"/>
      <c r="EJ537" s="141"/>
      <c r="EK537" s="141"/>
      <c r="EL537" s="141"/>
      <c r="EM537" s="141"/>
      <c r="EN537" s="141"/>
      <c r="EO537" s="141"/>
      <c r="EP537" s="141"/>
      <c r="EQ537" s="141"/>
      <c r="ER537" s="141"/>
      <c r="ES537" s="141"/>
      <c r="ET537" s="141"/>
      <c r="EU537" s="141"/>
      <c r="EV537" s="141"/>
      <c r="EW537" s="141"/>
      <c r="EX537" s="141"/>
      <c r="EY537" s="141"/>
      <c r="EZ537" s="141"/>
      <c r="FA537" s="141"/>
      <c r="FB537" s="141"/>
      <c r="FC537" s="141"/>
      <c r="FD537" s="141"/>
      <c r="FE537" s="141"/>
      <c r="FF537" s="141"/>
      <c r="FG537" s="141"/>
      <c r="FH537" s="141"/>
      <c r="FI537" s="141"/>
      <c r="FJ537" s="141"/>
      <c r="FK537" s="141"/>
      <c r="FL537" s="141"/>
      <c r="FM537" s="141"/>
      <c r="FN537" s="141"/>
      <c r="FO537" s="141"/>
      <c r="FP537" s="141"/>
      <c r="FQ537" s="141"/>
      <c r="FR537" s="141"/>
      <c r="FS537" s="141"/>
      <c r="FT537" s="141"/>
      <c r="FU537" s="141"/>
      <c r="FV537" s="141"/>
      <c r="FW537" s="141"/>
      <c r="FX537" s="141"/>
      <c r="FY537" s="141"/>
      <c r="FZ537" s="141"/>
      <c r="GA537" s="141"/>
      <c r="GB537" s="141"/>
      <c r="GC537" s="141"/>
      <c r="GD537" s="141"/>
      <c r="GE537" s="141"/>
      <c r="GF537" s="141"/>
      <c r="GG537" s="141"/>
      <c r="GH537" s="141"/>
      <c r="GI537" s="141"/>
      <c r="GJ537" s="141"/>
      <c r="GK537" s="141"/>
      <c r="GL537" s="141"/>
      <c r="GM537" s="141"/>
      <c r="GN537" s="141"/>
      <c r="GO537" s="141"/>
      <c r="GP537" s="141"/>
      <c r="GQ537" s="141"/>
      <c r="GR537" s="141"/>
      <c r="GS537" s="141"/>
      <c r="GT537" s="141"/>
      <c r="GU537" s="141"/>
      <c r="GV537" s="141"/>
      <c r="GW537" s="141"/>
      <c r="GX537" s="141"/>
      <c r="GY537" s="141"/>
      <c r="GZ537" s="141"/>
      <c r="HA537" s="141"/>
      <c r="HB537" s="141"/>
      <c r="HC537" s="141"/>
      <c r="HD537" s="141"/>
      <c r="HE537" s="141"/>
      <c r="HF537" s="141"/>
      <c r="HG537" s="141"/>
      <c r="HH537" s="141"/>
      <c r="HI537" s="141"/>
      <c r="HJ537" s="141"/>
      <c r="HK537" s="141"/>
      <c r="HL537" s="141"/>
      <c r="HM537" s="141"/>
      <c r="HN537" s="141"/>
      <c r="HO537" s="141"/>
      <c r="HP537" s="141"/>
      <c r="HQ537" s="141"/>
      <c r="HR537" s="141"/>
      <c r="HS537" s="141"/>
      <c r="HT537" s="141"/>
      <c r="HU537" s="141"/>
      <c r="HV537" s="141"/>
      <c r="HW537" s="141"/>
      <c r="HX537" s="141"/>
      <c r="HY537" s="141"/>
      <c r="HZ537" s="141"/>
      <c r="IA537" s="141"/>
      <c r="IB537" s="141"/>
      <c r="IC537" s="141"/>
      <c r="ID537" s="141"/>
      <c r="IE537" s="141"/>
      <c r="IF537" s="141"/>
      <c r="IG537" s="141"/>
      <c r="IH537" s="141"/>
      <c r="II537" s="141"/>
      <c r="IJ537" s="141"/>
      <c r="IK537" s="141"/>
      <c r="IL537" s="141"/>
      <c r="IM537" s="141"/>
      <c r="IN537" s="141"/>
      <c r="IO537" s="141"/>
      <c r="IP537" s="141"/>
      <c r="IQ537" s="141"/>
      <c r="IR537" s="141"/>
      <c r="IS537" s="141"/>
      <c r="IT537" s="141"/>
      <c r="IU537" s="141"/>
      <c r="IV537" s="141"/>
      <c r="IW537" s="141"/>
    </row>
    <row r="538" customFormat="false" ht="12.75" hidden="false" customHeight="false" outlineLevel="0" collapsed="false">
      <c r="A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1"/>
      <c r="BY538" s="141"/>
      <c r="BZ538" s="141"/>
      <c r="CA538" s="141"/>
      <c r="CB538" s="141"/>
      <c r="CC538" s="141"/>
      <c r="CD538" s="141"/>
      <c r="CE538" s="141"/>
      <c r="CF538" s="141"/>
      <c r="CG538" s="141"/>
      <c r="CH538" s="141"/>
      <c r="CI538" s="141"/>
      <c r="CJ538" s="141"/>
      <c r="CK538" s="141"/>
      <c r="CL538" s="141"/>
      <c r="CM538" s="141"/>
      <c r="CN538" s="141"/>
      <c r="CO538" s="141"/>
      <c r="CP538" s="141"/>
      <c r="CQ538" s="141"/>
      <c r="CR538" s="141"/>
      <c r="CS538" s="141"/>
      <c r="CT538" s="141"/>
      <c r="CU538" s="141"/>
      <c r="CV538" s="141"/>
      <c r="CW538" s="141"/>
      <c r="CX538" s="141"/>
      <c r="CY538" s="141"/>
      <c r="CZ538" s="141"/>
      <c r="DA538" s="141"/>
      <c r="DB538" s="141"/>
      <c r="DC538" s="141"/>
      <c r="DD538" s="141"/>
      <c r="DE538" s="141"/>
      <c r="DF538" s="141"/>
      <c r="DG538" s="141"/>
      <c r="DH538" s="141"/>
      <c r="DI538" s="141"/>
      <c r="DJ538" s="141"/>
      <c r="DK538" s="141"/>
      <c r="DL538" s="141"/>
      <c r="DM538" s="141"/>
      <c r="DN538" s="141"/>
      <c r="DO538" s="141"/>
      <c r="DP538" s="141"/>
      <c r="DQ538" s="141"/>
      <c r="DR538" s="141"/>
      <c r="DS538" s="141"/>
      <c r="DT538" s="141"/>
      <c r="DU538" s="141"/>
      <c r="DV538" s="141"/>
      <c r="DW538" s="141"/>
      <c r="DX538" s="141"/>
      <c r="DY538" s="141"/>
      <c r="DZ538" s="141"/>
      <c r="EA538" s="141"/>
      <c r="EB538" s="141"/>
      <c r="EC538" s="141"/>
      <c r="ED538" s="141"/>
      <c r="EE538" s="141"/>
      <c r="EF538" s="141"/>
      <c r="EG538" s="141"/>
      <c r="EH538" s="141"/>
      <c r="EI538" s="141"/>
      <c r="EJ538" s="141"/>
      <c r="EK538" s="141"/>
      <c r="EL538" s="141"/>
      <c r="EM538" s="141"/>
      <c r="EN538" s="141"/>
      <c r="EO538" s="141"/>
      <c r="EP538" s="141"/>
      <c r="EQ538" s="141"/>
      <c r="ER538" s="141"/>
      <c r="ES538" s="141"/>
      <c r="ET538" s="141"/>
      <c r="EU538" s="141"/>
      <c r="EV538" s="141"/>
      <c r="EW538" s="141"/>
      <c r="EX538" s="141"/>
      <c r="EY538" s="141"/>
      <c r="EZ538" s="141"/>
      <c r="FA538" s="141"/>
      <c r="FB538" s="141"/>
      <c r="FC538" s="141"/>
      <c r="FD538" s="141"/>
      <c r="FE538" s="141"/>
      <c r="FF538" s="141"/>
      <c r="FG538" s="141"/>
      <c r="FH538" s="141"/>
      <c r="FI538" s="141"/>
      <c r="FJ538" s="141"/>
      <c r="FK538" s="141"/>
      <c r="FL538" s="141"/>
      <c r="FM538" s="141"/>
      <c r="FN538" s="141"/>
      <c r="FO538" s="141"/>
      <c r="FP538" s="141"/>
      <c r="FQ538" s="141"/>
      <c r="FR538" s="141"/>
      <c r="FS538" s="141"/>
      <c r="FT538" s="141"/>
      <c r="FU538" s="141"/>
      <c r="FV538" s="141"/>
      <c r="FW538" s="141"/>
      <c r="FX538" s="141"/>
      <c r="FY538" s="141"/>
      <c r="FZ538" s="141"/>
      <c r="GA538" s="141"/>
      <c r="GB538" s="141"/>
      <c r="GC538" s="141"/>
      <c r="GD538" s="141"/>
      <c r="GE538" s="141"/>
      <c r="GF538" s="141"/>
      <c r="GG538" s="141"/>
      <c r="GH538" s="141"/>
      <c r="GI538" s="141"/>
      <c r="GJ538" s="141"/>
      <c r="GK538" s="141"/>
      <c r="GL538" s="141"/>
      <c r="GM538" s="141"/>
      <c r="GN538" s="141"/>
      <c r="GO538" s="141"/>
      <c r="GP538" s="141"/>
      <c r="GQ538" s="141"/>
      <c r="GR538" s="141"/>
      <c r="GS538" s="141"/>
      <c r="GT538" s="141"/>
      <c r="GU538" s="141"/>
      <c r="GV538" s="141"/>
      <c r="GW538" s="141"/>
      <c r="GX538" s="141"/>
      <c r="GY538" s="141"/>
      <c r="GZ538" s="141"/>
      <c r="HA538" s="141"/>
      <c r="HB538" s="141"/>
      <c r="HC538" s="141"/>
      <c r="HD538" s="141"/>
      <c r="HE538" s="141"/>
      <c r="HF538" s="141"/>
      <c r="HG538" s="141"/>
      <c r="HH538" s="141"/>
      <c r="HI538" s="141"/>
      <c r="HJ538" s="141"/>
      <c r="HK538" s="141"/>
      <c r="HL538" s="141"/>
      <c r="HM538" s="141"/>
      <c r="HN538" s="141"/>
      <c r="HO538" s="141"/>
      <c r="HP538" s="141"/>
      <c r="HQ538" s="141"/>
      <c r="HR538" s="141"/>
      <c r="HS538" s="141"/>
      <c r="HT538" s="141"/>
      <c r="HU538" s="141"/>
      <c r="HV538" s="141"/>
      <c r="HW538" s="141"/>
      <c r="HX538" s="141"/>
      <c r="HY538" s="141"/>
      <c r="HZ538" s="141"/>
      <c r="IA538" s="141"/>
      <c r="IB538" s="141"/>
      <c r="IC538" s="141"/>
      <c r="ID538" s="141"/>
      <c r="IE538" s="141"/>
      <c r="IF538" s="141"/>
      <c r="IG538" s="141"/>
      <c r="IH538" s="141"/>
      <c r="II538" s="141"/>
      <c r="IJ538" s="141"/>
      <c r="IK538" s="141"/>
      <c r="IL538" s="141"/>
      <c r="IM538" s="141"/>
      <c r="IN538" s="141"/>
      <c r="IO538" s="141"/>
      <c r="IP538" s="141"/>
      <c r="IQ538" s="141"/>
      <c r="IR538" s="141"/>
      <c r="IS538" s="141"/>
      <c r="IT538" s="141"/>
      <c r="IU538" s="141"/>
      <c r="IV538" s="141"/>
      <c r="IW538" s="141"/>
    </row>
    <row r="539" customFormat="false" ht="12.75" hidden="false" customHeight="false" outlineLevel="0" collapsed="false">
      <c r="A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1"/>
      <c r="BY539" s="141"/>
      <c r="BZ539" s="141"/>
      <c r="CA539" s="141"/>
      <c r="CB539" s="141"/>
      <c r="CC539" s="141"/>
      <c r="CD539" s="141"/>
      <c r="CE539" s="141"/>
      <c r="CF539" s="141"/>
      <c r="CG539" s="141"/>
      <c r="CH539" s="141"/>
      <c r="CI539" s="141"/>
      <c r="CJ539" s="141"/>
      <c r="CK539" s="141"/>
      <c r="CL539" s="141"/>
      <c r="CM539" s="141"/>
      <c r="CN539" s="141"/>
      <c r="CO539" s="141"/>
      <c r="CP539" s="141"/>
      <c r="CQ539" s="141"/>
      <c r="CR539" s="141"/>
      <c r="CS539" s="141"/>
      <c r="CT539" s="141"/>
      <c r="CU539" s="141"/>
      <c r="CV539" s="141"/>
      <c r="CW539" s="141"/>
      <c r="CX539" s="141"/>
      <c r="CY539" s="141"/>
      <c r="CZ539" s="141"/>
      <c r="DA539" s="141"/>
      <c r="DB539" s="141"/>
      <c r="DC539" s="141"/>
      <c r="DD539" s="141"/>
      <c r="DE539" s="141"/>
      <c r="DF539" s="141"/>
      <c r="DG539" s="141"/>
      <c r="DH539" s="141"/>
      <c r="DI539" s="141"/>
      <c r="DJ539" s="141"/>
      <c r="DK539" s="141"/>
      <c r="DL539" s="141"/>
      <c r="DM539" s="141"/>
      <c r="DN539" s="141"/>
      <c r="DO539" s="141"/>
      <c r="DP539" s="141"/>
      <c r="DQ539" s="141"/>
      <c r="DR539" s="141"/>
      <c r="DS539" s="141"/>
      <c r="DT539" s="141"/>
      <c r="DU539" s="141"/>
      <c r="DV539" s="141"/>
      <c r="DW539" s="141"/>
      <c r="DX539" s="141"/>
      <c r="DY539" s="141"/>
      <c r="DZ539" s="141"/>
      <c r="EA539" s="141"/>
      <c r="EB539" s="141"/>
      <c r="EC539" s="141"/>
      <c r="ED539" s="141"/>
      <c r="EE539" s="141"/>
      <c r="EF539" s="141"/>
      <c r="EG539" s="141"/>
      <c r="EH539" s="141"/>
      <c r="EI539" s="141"/>
      <c r="EJ539" s="141"/>
      <c r="EK539" s="141"/>
      <c r="EL539" s="141"/>
      <c r="EM539" s="141"/>
      <c r="EN539" s="141"/>
      <c r="EO539" s="141"/>
      <c r="EP539" s="141"/>
      <c r="EQ539" s="141"/>
      <c r="ER539" s="141"/>
      <c r="ES539" s="141"/>
      <c r="ET539" s="141"/>
      <c r="EU539" s="141"/>
      <c r="EV539" s="141"/>
      <c r="EW539" s="141"/>
      <c r="EX539" s="141"/>
      <c r="EY539" s="141"/>
      <c r="EZ539" s="141"/>
      <c r="FA539" s="141"/>
      <c r="FB539" s="141"/>
      <c r="FC539" s="141"/>
      <c r="FD539" s="141"/>
      <c r="FE539" s="141"/>
      <c r="FF539" s="141"/>
      <c r="FG539" s="141"/>
      <c r="FH539" s="141"/>
      <c r="FI539" s="141"/>
      <c r="FJ539" s="141"/>
      <c r="FK539" s="141"/>
      <c r="FL539" s="141"/>
      <c r="FM539" s="141"/>
      <c r="FN539" s="141"/>
      <c r="FO539" s="141"/>
      <c r="FP539" s="141"/>
      <c r="FQ539" s="141"/>
      <c r="FR539" s="141"/>
      <c r="FS539" s="141"/>
      <c r="FT539" s="141"/>
      <c r="FU539" s="141"/>
      <c r="FV539" s="141"/>
      <c r="FW539" s="141"/>
      <c r="FX539" s="141"/>
      <c r="FY539" s="141"/>
      <c r="FZ539" s="141"/>
      <c r="GA539" s="141"/>
      <c r="GB539" s="141"/>
      <c r="GC539" s="141"/>
      <c r="GD539" s="141"/>
      <c r="GE539" s="141"/>
      <c r="GF539" s="141"/>
      <c r="GG539" s="141"/>
      <c r="GH539" s="141"/>
      <c r="GI539" s="141"/>
      <c r="GJ539" s="141"/>
      <c r="GK539" s="141"/>
      <c r="GL539" s="141"/>
      <c r="GM539" s="141"/>
      <c r="GN539" s="141"/>
      <c r="GO539" s="141"/>
      <c r="GP539" s="141"/>
      <c r="GQ539" s="141"/>
      <c r="GR539" s="141"/>
      <c r="GS539" s="141"/>
      <c r="GT539" s="141"/>
      <c r="GU539" s="141"/>
      <c r="GV539" s="141"/>
      <c r="GW539" s="141"/>
      <c r="GX539" s="141"/>
      <c r="GY539" s="141"/>
      <c r="GZ539" s="141"/>
      <c r="HA539" s="141"/>
      <c r="HB539" s="141"/>
      <c r="HC539" s="141"/>
      <c r="HD539" s="141"/>
      <c r="HE539" s="141"/>
      <c r="HF539" s="141"/>
      <c r="HG539" s="141"/>
      <c r="HH539" s="141"/>
      <c r="HI539" s="141"/>
      <c r="HJ539" s="141"/>
      <c r="HK539" s="141"/>
      <c r="HL539" s="141"/>
      <c r="HM539" s="141"/>
      <c r="HN539" s="141"/>
      <c r="HO539" s="141"/>
      <c r="HP539" s="141"/>
      <c r="HQ539" s="141"/>
      <c r="HR539" s="141"/>
      <c r="HS539" s="141"/>
      <c r="HT539" s="141"/>
      <c r="HU539" s="141"/>
      <c r="HV539" s="141"/>
      <c r="HW539" s="141"/>
      <c r="HX539" s="141"/>
      <c r="HY539" s="141"/>
      <c r="HZ539" s="141"/>
      <c r="IA539" s="141"/>
      <c r="IB539" s="141"/>
      <c r="IC539" s="141"/>
      <c r="ID539" s="141"/>
      <c r="IE539" s="141"/>
      <c r="IF539" s="141"/>
      <c r="IG539" s="141"/>
      <c r="IH539" s="141"/>
      <c r="II539" s="141"/>
      <c r="IJ539" s="141"/>
      <c r="IK539" s="141"/>
      <c r="IL539" s="141"/>
      <c r="IM539" s="141"/>
      <c r="IN539" s="141"/>
      <c r="IO539" s="141"/>
      <c r="IP539" s="141"/>
      <c r="IQ539" s="141"/>
      <c r="IR539" s="141"/>
      <c r="IS539" s="141"/>
      <c r="IT539" s="141"/>
      <c r="IU539" s="141"/>
      <c r="IV539" s="141"/>
      <c r="IW539" s="141"/>
    </row>
    <row r="540" customFormat="false" ht="12.75" hidden="false" customHeight="false" outlineLevel="0" collapsed="false">
      <c r="A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1"/>
      <c r="BY540" s="141"/>
      <c r="BZ540" s="141"/>
      <c r="CA540" s="141"/>
      <c r="CB540" s="141"/>
      <c r="CC540" s="141"/>
      <c r="CD540" s="141"/>
      <c r="CE540" s="141"/>
      <c r="CF540" s="141"/>
      <c r="CG540" s="141"/>
      <c r="CH540" s="141"/>
      <c r="CI540" s="141"/>
      <c r="CJ540" s="141"/>
      <c r="CK540" s="141"/>
      <c r="CL540" s="141"/>
      <c r="CM540" s="141"/>
      <c r="CN540" s="141"/>
      <c r="CO540" s="141"/>
      <c r="CP540" s="141"/>
      <c r="CQ540" s="141"/>
      <c r="CR540" s="141"/>
      <c r="CS540" s="141"/>
      <c r="CT540" s="141"/>
      <c r="CU540" s="141"/>
      <c r="CV540" s="141"/>
      <c r="CW540" s="141"/>
      <c r="CX540" s="141"/>
      <c r="CY540" s="141"/>
      <c r="CZ540" s="141"/>
      <c r="DA540" s="141"/>
      <c r="DB540" s="141"/>
      <c r="DC540" s="141"/>
      <c r="DD540" s="141"/>
      <c r="DE540" s="141"/>
      <c r="DF540" s="141"/>
      <c r="DG540" s="141"/>
      <c r="DH540" s="141"/>
      <c r="DI540" s="141"/>
      <c r="DJ540" s="141"/>
      <c r="DK540" s="141"/>
      <c r="DL540" s="141"/>
      <c r="DM540" s="141"/>
      <c r="DN540" s="141"/>
      <c r="DO540" s="141"/>
      <c r="DP540" s="141"/>
      <c r="DQ540" s="141"/>
      <c r="DR540" s="141"/>
      <c r="DS540" s="141"/>
      <c r="DT540" s="141"/>
      <c r="DU540" s="141"/>
      <c r="DV540" s="141"/>
      <c r="DW540" s="141"/>
      <c r="DX540" s="141"/>
      <c r="DY540" s="141"/>
      <c r="DZ540" s="141"/>
      <c r="EA540" s="141"/>
      <c r="EB540" s="141"/>
      <c r="EC540" s="141"/>
      <c r="ED540" s="141"/>
      <c r="EE540" s="141"/>
      <c r="EF540" s="141"/>
      <c r="EG540" s="141"/>
      <c r="EH540" s="141"/>
      <c r="EI540" s="141"/>
      <c r="EJ540" s="141"/>
      <c r="EK540" s="141"/>
      <c r="EL540" s="141"/>
      <c r="EM540" s="141"/>
      <c r="EN540" s="141"/>
      <c r="EO540" s="141"/>
      <c r="EP540" s="141"/>
      <c r="EQ540" s="141"/>
      <c r="ER540" s="141"/>
      <c r="ES540" s="141"/>
      <c r="ET540" s="141"/>
      <c r="EU540" s="141"/>
      <c r="EV540" s="141"/>
      <c r="EW540" s="141"/>
      <c r="EX540" s="141"/>
      <c r="EY540" s="141"/>
      <c r="EZ540" s="141"/>
      <c r="FA540" s="141"/>
      <c r="FB540" s="141"/>
      <c r="FC540" s="141"/>
      <c r="FD540" s="141"/>
      <c r="FE540" s="141"/>
      <c r="FF540" s="141"/>
      <c r="FG540" s="141"/>
      <c r="FH540" s="141"/>
      <c r="FI540" s="141"/>
      <c r="FJ540" s="141"/>
      <c r="FK540" s="141"/>
      <c r="FL540" s="141"/>
      <c r="FM540" s="141"/>
      <c r="FN540" s="141"/>
      <c r="FO540" s="141"/>
      <c r="FP540" s="141"/>
      <c r="FQ540" s="141"/>
      <c r="FR540" s="141"/>
      <c r="FS540" s="141"/>
      <c r="FT540" s="141"/>
      <c r="FU540" s="141"/>
      <c r="FV540" s="141"/>
      <c r="FW540" s="141"/>
      <c r="FX540" s="141"/>
      <c r="FY540" s="141"/>
      <c r="FZ540" s="141"/>
      <c r="GA540" s="141"/>
      <c r="GB540" s="141"/>
      <c r="GC540" s="141"/>
      <c r="GD540" s="141"/>
      <c r="GE540" s="141"/>
      <c r="GF540" s="141"/>
      <c r="GG540" s="141"/>
      <c r="GH540" s="141"/>
      <c r="GI540" s="141"/>
      <c r="GJ540" s="141"/>
      <c r="GK540" s="141"/>
      <c r="GL540" s="141"/>
      <c r="GM540" s="141"/>
      <c r="GN540" s="141"/>
      <c r="GO540" s="141"/>
      <c r="GP540" s="141"/>
      <c r="GQ540" s="141"/>
      <c r="GR540" s="141"/>
      <c r="GS540" s="141"/>
      <c r="GT540" s="141"/>
      <c r="GU540" s="141"/>
      <c r="GV540" s="141"/>
      <c r="GW540" s="141"/>
      <c r="GX540" s="141"/>
      <c r="GY540" s="141"/>
      <c r="GZ540" s="141"/>
      <c r="HA540" s="141"/>
      <c r="HB540" s="141"/>
      <c r="HC540" s="141"/>
      <c r="HD540" s="141"/>
      <c r="HE540" s="141"/>
      <c r="HF540" s="141"/>
      <c r="HG540" s="141"/>
      <c r="HH540" s="141"/>
      <c r="HI540" s="141"/>
      <c r="HJ540" s="141"/>
      <c r="HK540" s="141"/>
      <c r="HL540" s="141"/>
      <c r="HM540" s="141"/>
      <c r="HN540" s="141"/>
      <c r="HO540" s="141"/>
      <c r="HP540" s="141"/>
      <c r="HQ540" s="141"/>
      <c r="HR540" s="141"/>
      <c r="HS540" s="141"/>
      <c r="HT540" s="141"/>
      <c r="HU540" s="141"/>
      <c r="HV540" s="141"/>
      <c r="HW540" s="141"/>
      <c r="HX540" s="141"/>
      <c r="HY540" s="141"/>
      <c r="HZ540" s="141"/>
      <c r="IA540" s="141"/>
      <c r="IB540" s="141"/>
      <c r="IC540" s="141"/>
      <c r="ID540" s="141"/>
      <c r="IE540" s="141"/>
      <c r="IF540" s="141"/>
      <c r="IG540" s="141"/>
      <c r="IH540" s="141"/>
      <c r="II540" s="141"/>
      <c r="IJ540" s="141"/>
      <c r="IK540" s="141"/>
      <c r="IL540" s="141"/>
      <c r="IM540" s="141"/>
      <c r="IN540" s="141"/>
      <c r="IO540" s="141"/>
      <c r="IP540" s="141"/>
      <c r="IQ540" s="141"/>
      <c r="IR540" s="141"/>
      <c r="IS540" s="141"/>
      <c r="IT540" s="141"/>
      <c r="IU540" s="141"/>
      <c r="IV540" s="141"/>
      <c r="IW540" s="141"/>
    </row>
    <row r="541" customFormat="false" ht="12.75" hidden="false" customHeight="false" outlineLevel="0" collapsed="false">
      <c r="A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1"/>
      <c r="BY541" s="141"/>
      <c r="BZ541" s="141"/>
      <c r="CA541" s="141"/>
      <c r="CB541" s="141"/>
      <c r="CC541" s="141"/>
      <c r="CD541" s="141"/>
      <c r="CE541" s="141"/>
      <c r="CF541" s="141"/>
      <c r="CG541" s="141"/>
      <c r="CH541" s="141"/>
      <c r="CI541" s="141"/>
      <c r="CJ541" s="141"/>
      <c r="CK541" s="141"/>
      <c r="CL541" s="141"/>
      <c r="CM541" s="141"/>
      <c r="CN541" s="141"/>
      <c r="CO541" s="141"/>
      <c r="CP541" s="141"/>
      <c r="CQ541" s="141"/>
      <c r="CR541" s="141"/>
      <c r="CS541" s="141"/>
      <c r="CT541" s="141"/>
      <c r="CU541" s="141"/>
      <c r="CV541" s="141"/>
      <c r="CW541" s="141"/>
      <c r="CX541" s="141"/>
      <c r="CY541" s="141"/>
      <c r="CZ541" s="141"/>
      <c r="DA541" s="141"/>
      <c r="DB541" s="141"/>
      <c r="DC541" s="141"/>
      <c r="DD541" s="141"/>
      <c r="DE541" s="141"/>
      <c r="DF541" s="141"/>
      <c r="DG541" s="141"/>
      <c r="DH541" s="141"/>
      <c r="DI541" s="141"/>
      <c r="DJ541" s="141"/>
      <c r="DK541" s="141"/>
      <c r="DL541" s="141"/>
      <c r="DM541" s="141"/>
      <c r="DN541" s="141"/>
      <c r="DO541" s="141"/>
      <c r="DP541" s="141"/>
      <c r="DQ541" s="141"/>
      <c r="DR541" s="141"/>
      <c r="DS541" s="141"/>
      <c r="DT541" s="141"/>
      <c r="DU541" s="141"/>
      <c r="DV541" s="141"/>
      <c r="DW541" s="141"/>
      <c r="DX541" s="141"/>
      <c r="DY541" s="141"/>
      <c r="DZ541" s="141"/>
      <c r="EA541" s="141"/>
      <c r="EB541" s="141"/>
      <c r="EC541" s="141"/>
      <c r="ED541" s="141"/>
      <c r="EE541" s="141"/>
      <c r="EF541" s="141"/>
      <c r="EG541" s="141"/>
      <c r="EH541" s="141"/>
      <c r="EI541" s="141"/>
      <c r="EJ541" s="141"/>
      <c r="EK541" s="141"/>
      <c r="EL541" s="141"/>
      <c r="EM541" s="141"/>
      <c r="EN541" s="141"/>
      <c r="EO541" s="141"/>
      <c r="EP541" s="141"/>
      <c r="EQ541" s="141"/>
      <c r="ER541" s="141"/>
      <c r="ES541" s="141"/>
      <c r="ET541" s="141"/>
      <c r="EU541" s="141"/>
      <c r="EV541" s="141"/>
      <c r="EW541" s="141"/>
      <c r="EX541" s="141"/>
      <c r="EY541" s="141"/>
      <c r="EZ541" s="141"/>
      <c r="FA541" s="141"/>
      <c r="FB541" s="141"/>
      <c r="FC541" s="141"/>
      <c r="FD541" s="141"/>
      <c r="FE541" s="141"/>
      <c r="FF541" s="141"/>
      <c r="FG541" s="141"/>
      <c r="FH541" s="141"/>
      <c r="FI541" s="141"/>
      <c r="FJ541" s="141"/>
      <c r="FK541" s="141"/>
      <c r="FL541" s="141"/>
      <c r="FM541" s="141"/>
      <c r="FN541" s="141"/>
      <c r="FO541" s="141"/>
      <c r="FP541" s="141"/>
      <c r="FQ541" s="141"/>
      <c r="FR541" s="141"/>
      <c r="FS541" s="141"/>
      <c r="FT541" s="141"/>
      <c r="FU541" s="141"/>
      <c r="FV541" s="141"/>
      <c r="FW541" s="141"/>
      <c r="FX541" s="141"/>
      <c r="FY541" s="141"/>
      <c r="FZ541" s="141"/>
      <c r="GA541" s="141"/>
      <c r="GB541" s="141"/>
      <c r="GC541" s="141"/>
      <c r="GD541" s="141"/>
      <c r="GE541" s="141"/>
      <c r="GF541" s="141"/>
      <c r="GG541" s="141"/>
      <c r="GH541" s="141"/>
      <c r="GI541" s="141"/>
      <c r="GJ541" s="141"/>
      <c r="GK541" s="141"/>
      <c r="GL541" s="141"/>
      <c r="GM541" s="141"/>
      <c r="GN541" s="141"/>
      <c r="GO541" s="141"/>
      <c r="GP541" s="141"/>
      <c r="GQ541" s="141"/>
      <c r="GR541" s="141"/>
      <c r="GS541" s="141"/>
      <c r="GT541" s="141"/>
      <c r="GU541" s="141"/>
      <c r="GV541" s="141"/>
      <c r="GW541" s="141"/>
      <c r="GX541" s="141"/>
      <c r="GY541" s="141"/>
      <c r="GZ541" s="141"/>
      <c r="HA541" s="141"/>
      <c r="HB541" s="141"/>
      <c r="HC541" s="141"/>
      <c r="HD541" s="141"/>
      <c r="HE541" s="141"/>
      <c r="HF541" s="141"/>
      <c r="HG541" s="141"/>
      <c r="HH541" s="141"/>
      <c r="HI541" s="141"/>
      <c r="HJ541" s="141"/>
      <c r="HK541" s="141"/>
      <c r="HL541" s="141"/>
      <c r="HM541" s="141"/>
      <c r="HN541" s="141"/>
      <c r="HO541" s="141"/>
      <c r="HP541" s="141"/>
      <c r="HQ541" s="141"/>
      <c r="HR541" s="141"/>
      <c r="HS541" s="141"/>
      <c r="HT541" s="141"/>
      <c r="HU541" s="141"/>
      <c r="HV541" s="141"/>
      <c r="HW541" s="141"/>
      <c r="HX541" s="141"/>
      <c r="HY541" s="141"/>
      <c r="HZ541" s="141"/>
      <c r="IA541" s="141"/>
      <c r="IB541" s="141"/>
      <c r="IC541" s="141"/>
      <c r="ID541" s="141"/>
      <c r="IE541" s="141"/>
      <c r="IF541" s="141"/>
      <c r="IG541" s="141"/>
      <c r="IH541" s="141"/>
      <c r="II541" s="141"/>
      <c r="IJ541" s="141"/>
      <c r="IK541" s="141"/>
      <c r="IL541" s="141"/>
      <c r="IM541" s="141"/>
      <c r="IN541" s="141"/>
      <c r="IO541" s="141"/>
      <c r="IP541" s="141"/>
      <c r="IQ541" s="141"/>
      <c r="IR541" s="141"/>
      <c r="IS541" s="141"/>
      <c r="IT541" s="141"/>
      <c r="IU541" s="141"/>
      <c r="IV541" s="141"/>
      <c r="IW541" s="141"/>
    </row>
    <row r="542" customFormat="false" ht="12.75" hidden="false" customHeight="false" outlineLevel="0" collapsed="false">
      <c r="A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1"/>
      <c r="BY542" s="141"/>
      <c r="BZ542" s="141"/>
      <c r="CA542" s="141"/>
      <c r="CB542" s="141"/>
      <c r="CC542" s="141"/>
      <c r="CD542" s="141"/>
      <c r="CE542" s="141"/>
      <c r="CF542" s="141"/>
      <c r="CG542" s="141"/>
      <c r="CH542" s="141"/>
      <c r="CI542" s="141"/>
      <c r="CJ542" s="141"/>
      <c r="CK542" s="141"/>
      <c r="CL542" s="141"/>
      <c r="CM542" s="141"/>
      <c r="CN542" s="141"/>
      <c r="CO542" s="141"/>
      <c r="CP542" s="141"/>
      <c r="CQ542" s="141"/>
      <c r="CR542" s="141"/>
      <c r="CS542" s="141"/>
      <c r="CT542" s="141"/>
      <c r="CU542" s="141"/>
      <c r="CV542" s="141"/>
      <c r="CW542" s="141"/>
      <c r="CX542" s="141"/>
      <c r="CY542" s="141"/>
      <c r="CZ542" s="141"/>
      <c r="DA542" s="141"/>
      <c r="DB542" s="141"/>
      <c r="DC542" s="141"/>
      <c r="DD542" s="141"/>
      <c r="DE542" s="141"/>
      <c r="DF542" s="141"/>
      <c r="DG542" s="141"/>
      <c r="DH542" s="141"/>
      <c r="DI542" s="141"/>
      <c r="DJ542" s="141"/>
      <c r="DK542" s="141"/>
      <c r="DL542" s="141"/>
      <c r="DM542" s="141"/>
      <c r="DN542" s="141"/>
      <c r="DO542" s="141"/>
      <c r="DP542" s="141"/>
      <c r="DQ542" s="141"/>
      <c r="DR542" s="141"/>
      <c r="DS542" s="141"/>
      <c r="DT542" s="141"/>
      <c r="DU542" s="141"/>
      <c r="DV542" s="141"/>
      <c r="DW542" s="141"/>
      <c r="DX542" s="141"/>
      <c r="DY542" s="141"/>
      <c r="DZ542" s="141"/>
      <c r="EA542" s="141"/>
      <c r="EB542" s="141"/>
      <c r="EC542" s="141"/>
      <c r="ED542" s="141"/>
      <c r="EE542" s="141"/>
      <c r="EF542" s="141"/>
      <c r="EG542" s="141"/>
      <c r="EH542" s="141"/>
      <c r="EI542" s="141"/>
      <c r="EJ542" s="141"/>
      <c r="EK542" s="141"/>
      <c r="EL542" s="141"/>
      <c r="EM542" s="141"/>
      <c r="EN542" s="141"/>
      <c r="EO542" s="141"/>
      <c r="EP542" s="141"/>
      <c r="EQ542" s="141"/>
      <c r="ER542" s="141"/>
      <c r="ES542" s="141"/>
      <c r="ET542" s="141"/>
      <c r="EU542" s="141"/>
      <c r="EV542" s="141"/>
      <c r="EW542" s="141"/>
      <c r="EX542" s="141"/>
      <c r="EY542" s="141"/>
      <c r="EZ542" s="141"/>
      <c r="FA542" s="141"/>
      <c r="FB542" s="141"/>
      <c r="FC542" s="141"/>
      <c r="FD542" s="141"/>
      <c r="FE542" s="141"/>
      <c r="FF542" s="141"/>
      <c r="FG542" s="141"/>
      <c r="FH542" s="141"/>
      <c r="FI542" s="141"/>
      <c r="FJ542" s="141"/>
      <c r="FK542" s="141"/>
      <c r="FL542" s="141"/>
      <c r="FM542" s="141"/>
      <c r="FN542" s="141"/>
      <c r="FO542" s="141"/>
      <c r="FP542" s="141"/>
      <c r="FQ542" s="141"/>
      <c r="FR542" s="141"/>
      <c r="FS542" s="141"/>
      <c r="FT542" s="141"/>
      <c r="FU542" s="141"/>
      <c r="FV542" s="141"/>
      <c r="FW542" s="141"/>
      <c r="FX542" s="141"/>
      <c r="FY542" s="141"/>
      <c r="FZ542" s="141"/>
      <c r="GA542" s="141"/>
      <c r="GB542" s="141"/>
      <c r="GC542" s="141"/>
      <c r="GD542" s="141"/>
      <c r="GE542" s="141"/>
      <c r="GF542" s="141"/>
      <c r="GG542" s="141"/>
      <c r="GH542" s="141"/>
      <c r="GI542" s="141"/>
      <c r="GJ542" s="141"/>
      <c r="GK542" s="141"/>
      <c r="GL542" s="141"/>
      <c r="GM542" s="141"/>
      <c r="GN542" s="141"/>
      <c r="GO542" s="141"/>
      <c r="GP542" s="141"/>
      <c r="GQ542" s="141"/>
      <c r="GR542" s="141"/>
      <c r="GS542" s="141"/>
      <c r="GT542" s="141"/>
      <c r="GU542" s="141"/>
      <c r="GV542" s="141"/>
      <c r="GW542" s="141"/>
      <c r="GX542" s="141"/>
      <c r="GY542" s="141"/>
      <c r="GZ542" s="141"/>
      <c r="HA542" s="141"/>
      <c r="HB542" s="141"/>
      <c r="HC542" s="141"/>
      <c r="HD542" s="141"/>
      <c r="HE542" s="141"/>
      <c r="HF542" s="141"/>
      <c r="HG542" s="141"/>
      <c r="HH542" s="141"/>
      <c r="HI542" s="141"/>
      <c r="HJ542" s="141"/>
      <c r="HK542" s="141"/>
      <c r="HL542" s="141"/>
      <c r="HM542" s="141"/>
      <c r="HN542" s="141"/>
      <c r="HO542" s="141"/>
      <c r="HP542" s="141"/>
      <c r="HQ542" s="141"/>
      <c r="HR542" s="141"/>
      <c r="HS542" s="141"/>
      <c r="HT542" s="141"/>
      <c r="HU542" s="141"/>
      <c r="HV542" s="141"/>
      <c r="HW542" s="141"/>
      <c r="HX542" s="141"/>
      <c r="HY542" s="141"/>
      <c r="HZ542" s="141"/>
      <c r="IA542" s="141"/>
      <c r="IB542" s="141"/>
      <c r="IC542" s="141"/>
      <c r="ID542" s="141"/>
      <c r="IE542" s="141"/>
      <c r="IF542" s="141"/>
      <c r="IG542" s="141"/>
      <c r="IH542" s="141"/>
      <c r="II542" s="141"/>
      <c r="IJ542" s="141"/>
      <c r="IK542" s="141"/>
      <c r="IL542" s="141"/>
      <c r="IM542" s="141"/>
      <c r="IN542" s="141"/>
      <c r="IO542" s="141"/>
      <c r="IP542" s="141"/>
      <c r="IQ542" s="141"/>
      <c r="IR542" s="141"/>
      <c r="IS542" s="141"/>
      <c r="IT542" s="141"/>
      <c r="IU542" s="141"/>
      <c r="IV542" s="141"/>
      <c r="IW542" s="141"/>
    </row>
    <row r="543" customFormat="false" ht="12.75" hidden="false" customHeight="false" outlineLevel="0" collapsed="false">
      <c r="A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1"/>
      <c r="BY543" s="141"/>
      <c r="BZ543" s="141"/>
      <c r="CA543" s="141"/>
      <c r="CB543" s="141"/>
      <c r="CC543" s="141"/>
      <c r="CD543" s="141"/>
      <c r="CE543" s="141"/>
      <c r="CF543" s="141"/>
      <c r="CG543" s="141"/>
      <c r="CH543" s="141"/>
      <c r="CI543" s="141"/>
      <c r="CJ543" s="141"/>
      <c r="CK543" s="141"/>
      <c r="CL543" s="141"/>
      <c r="CM543" s="141"/>
      <c r="CN543" s="141"/>
      <c r="CO543" s="141"/>
      <c r="CP543" s="141"/>
      <c r="CQ543" s="141"/>
      <c r="CR543" s="141"/>
      <c r="CS543" s="141"/>
      <c r="CT543" s="141"/>
      <c r="CU543" s="141"/>
      <c r="CV543" s="141"/>
      <c r="CW543" s="141"/>
      <c r="CX543" s="141"/>
      <c r="CY543" s="141"/>
      <c r="CZ543" s="141"/>
      <c r="DA543" s="141"/>
      <c r="DB543" s="141"/>
      <c r="DC543" s="141"/>
      <c r="DD543" s="141"/>
      <c r="DE543" s="141"/>
      <c r="DF543" s="141"/>
      <c r="DG543" s="141"/>
      <c r="DH543" s="141"/>
      <c r="DI543" s="141"/>
      <c r="DJ543" s="141"/>
      <c r="DK543" s="141"/>
      <c r="DL543" s="141"/>
      <c r="DM543" s="141"/>
      <c r="DN543" s="141"/>
      <c r="DO543" s="141"/>
      <c r="DP543" s="141"/>
      <c r="DQ543" s="141"/>
      <c r="DR543" s="141"/>
      <c r="DS543" s="141"/>
      <c r="DT543" s="141"/>
      <c r="DU543" s="141"/>
      <c r="DV543" s="141"/>
      <c r="DW543" s="141"/>
      <c r="DX543" s="141"/>
      <c r="DY543" s="141"/>
      <c r="DZ543" s="141"/>
      <c r="EA543" s="141"/>
      <c r="EB543" s="141"/>
      <c r="EC543" s="141"/>
      <c r="ED543" s="141"/>
      <c r="EE543" s="141"/>
      <c r="EF543" s="141"/>
      <c r="EG543" s="141"/>
      <c r="EH543" s="141"/>
      <c r="EI543" s="141"/>
      <c r="EJ543" s="141"/>
      <c r="EK543" s="141"/>
      <c r="EL543" s="141"/>
      <c r="EM543" s="141"/>
      <c r="EN543" s="141"/>
      <c r="EO543" s="141"/>
      <c r="EP543" s="141"/>
      <c r="EQ543" s="141"/>
      <c r="ER543" s="141"/>
      <c r="ES543" s="141"/>
      <c r="ET543" s="141"/>
      <c r="EU543" s="141"/>
      <c r="EV543" s="141"/>
      <c r="EW543" s="141"/>
      <c r="EX543" s="141"/>
      <c r="EY543" s="141"/>
      <c r="EZ543" s="141"/>
      <c r="FA543" s="141"/>
      <c r="FB543" s="141"/>
      <c r="FC543" s="141"/>
      <c r="FD543" s="141"/>
      <c r="FE543" s="141"/>
      <c r="FF543" s="141"/>
      <c r="FG543" s="141"/>
      <c r="FH543" s="141"/>
      <c r="FI543" s="141"/>
      <c r="FJ543" s="141"/>
      <c r="FK543" s="141"/>
      <c r="FL543" s="141"/>
      <c r="FM543" s="141"/>
      <c r="FN543" s="141"/>
      <c r="FO543" s="141"/>
      <c r="FP543" s="141"/>
      <c r="FQ543" s="141"/>
      <c r="FR543" s="141"/>
      <c r="FS543" s="141"/>
      <c r="FT543" s="141"/>
      <c r="FU543" s="141"/>
      <c r="FV543" s="141"/>
      <c r="FW543" s="141"/>
      <c r="FX543" s="141"/>
      <c r="FY543" s="141"/>
      <c r="FZ543" s="141"/>
      <c r="GA543" s="141"/>
      <c r="GB543" s="141"/>
      <c r="GC543" s="141"/>
      <c r="GD543" s="141"/>
      <c r="GE543" s="141"/>
      <c r="GF543" s="141"/>
      <c r="GG543" s="141"/>
      <c r="GH543" s="141"/>
      <c r="GI543" s="141"/>
      <c r="GJ543" s="141"/>
      <c r="GK543" s="141"/>
      <c r="GL543" s="141"/>
      <c r="GM543" s="141"/>
      <c r="GN543" s="141"/>
      <c r="GO543" s="141"/>
      <c r="GP543" s="141"/>
      <c r="GQ543" s="141"/>
      <c r="GR543" s="141"/>
      <c r="GS543" s="141"/>
      <c r="GT543" s="141"/>
      <c r="GU543" s="141"/>
      <c r="GV543" s="141"/>
      <c r="GW543" s="141"/>
      <c r="GX543" s="141"/>
      <c r="GY543" s="141"/>
      <c r="GZ543" s="141"/>
      <c r="HA543" s="141"/>
      <c r="HB543" s="141"/>
      <c r="HC543" s="141"/>
      <c r="HD543" s="141"/>
      <c r="HE543" s="141"/>
      <c r="HF543" s="141"/>
      <c r="HG543" s="141"/>
      <c r="HH543" s="141"/>
      <c r="HI543" s="141"/>
      <c r="HJ543" s="141"/>
      <c r="HK543" s="141"/>
      <c r="HL543" s="141"/>
      <c r="HM543" s="141"/>
      <c r="HN543" s="141"/>
      <c r="HO543" s="141"/>
      <c r="HP543" s="141"/>
      <c r="HQ543" s="141"/>
      <c r="HR543" s="141"/>
      <c r="HS543" s="141"/>
      <c r="HT543" s="141"/>
      <c r="HU543" s="141"/>
      <c r="HV543" s="141"/>
      <c r="HW543" s="141"/>
      <c r="HX543" s="141"/>
      <c r="HY543" s="141"/>
      <c r="HZ543" s="141"/>
      <c r="IA543" s="141"/>
      <c r="IB543" s="141"/>
      <c r="IC543" s="141"/>
      <c r="ID543" s="141"/>
      <c r="IE543" s="141"/>
      <c r="IF543" s="141"/>
      <c r="IG543" s="141"/>
      <c r="IH543" s="141"/>
      <c r="II543" s="141"/>
      <c r="IJ543" s="141"/>
      <c r="IK543" s="141"/>
      <c r="IL543" s="141"/>
      <c r="IM543" s="141"/>
      <c r="IN543" s="141"/>
      <c r="IO543" s="141"/>
      <c r="IP543" s="141"/>
      <c r="IQ543" s="141"/>
      <c r="IR543" s="141"/>
      <c r="IS543" s="141"/>
      <c r="IT543" s="141"/>
      <c r="IU543" s="141"/>
      <c r="IV543" s="141"/>
      <c r="IW543" s="141"/>
    </row>
    <row r="544" customFormat="false" ht="12.75" hidden="false" customHeight="false" outlineLevel="0" collapsed="false">
      <c r="A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1"/>
      <c r="BY544" s="141"/>
      <c r="BZ544" s="141"/>
      <c r="CA544" s="141"/>
      <c r="CB544" s="141"/>
      <c r="CC544" s="141"/>
      <c r="CD544" s="141"/>
      <c r="CE544" s="141"/>
      <c r="CF544" s="141"/>
      <c r="CG544" s="141"/>
      <c r="CH544" s="141"/>
      <c r="CI544" s="141"/>
      <c r="CJ544" s="141"/>
      <c r="CK544" s="141"/>
      <c r="CL544" s="141"/>
      <c r="CM544" s="141"/>
      <c r="CN544" s="141"/>
      <c r="CO544" s="141"/>
      <c r="CP544" s="141"/>
      <c r="CQ544" s="141"/>
      <c r="CR544" s="141"/>
      <c r="CS544" s="141"/>
      <c r="CT544" s="141"/>
      <c r="CU544" s="141"/>
      <c r="CV544" s="141"/>
      <c r="CW544" s="141"/>
      <c r="CX544" s="141"/>
      <c r="CY544" s="141"/>
      <c r="CZ544" s="141"/>
      <c r="DA544" s="141"/>
      <c r="DB544" s="141"/>
      <c r="DC544" s="141"/>
      <c r="DD544" s="141"/>
      <c r="DE544" s="141"/>
      <c r="DF544" s="141"/>
      <c r="DG544" s="141"/>
      <c r="DH544" s="141"/>
      <c r="DI544" s="141"/>
      <c r="DJ544" s="141"/>
      <c r="DK544" s="141"/>
      <c r="DL544" s="141"/>
      <c r="DM544" s="141"/>
      <c r="DN544" s="141"/>
      <c r="DO544" s="141"/>
      <c r="DP544" s="141"/>
      <c r="DQ544" s="141"/>
      <c r="DR544" s="141"/>
      <c r="DS544" s="141"/>
      <c r="DT544" s="141"/>
      <c r="DU544" s="141"/>
      <c r="DV544" s="141"/>
      <c r="DW544" s="141"/>
      <c r="DX544" s="141"/>
      <c r="DY544" s="141"/>
      <c r="DZ544" s="141"/>
      <c r="EA544" s="141"/>
      <c r="EB544" s="141"/>
      <c r="EC544" s="141"/>
      <c r="ED544" s="141"/>
      <c r="EE544" s="141"/>
      <c r="EF544" s="141"/>
      <c r="EG544" s="141"/>
      <c r="EH544" s="141"/>
      <c r="EI544" s="141"/>
      <c r="EJ544" s="141"/>
      <c r="EK544" s="141"/>
      <c r="EL544" s="141"/>
      <c r="EM544" s="141"/>
      <c r="EN544" s="141"/>
      <c r="EO544" s="141"/>
      <c r="EP544" s="141"/>
      <c r="EQ544" s="141"/>
      <c r="ER544" s="141"/>
      <c r="ES544" s="141"/>
      <c r="ET544" s="141"/>
      <c r="EU544" s="141"/>
      <c r="EV544" s="141"/>
      <c r="EW544" s="141"/>
      <c r="EX544" s="141"/>
      <c r="EY544" s="141"/>
      <c r="EZ544" s="141"/>
      <c r="FA544" s="141"/>
      <c r="FB544" s="141"/>
      <c r="FC544" s="141"/>
      <c r="FD544" s="141"/>
      <c r="FE544" s="141"/>
      <c r="FF544" s="141"/>
      <c r="FG544" s="141"/>
      <c r="FH544" s="141"/>
      <c r="FI544" s="141"/>
      <c r="FJ544" s="141"/>
      <c r="FK544" s="141"/>
      <c r="FL544" s="141"/>
      <c r="FM544" s="141"/>
      <c r="FN544" s="141"/>
      <c r="FO544" s="141"/>
      <c r="FP544" s="141"/>
      <c r="FQ544" s="141"/>
      <c r="FR544" s="141"/>
      <c r="FS544" s="141"/>
      <c r="FT544" s="141"/>
      <c r="FU544" s="141"/>
      <c r="FV544" s="141"/>
      <c r="FW544" s="141"/>
      <c r="FX544" s="141"/>
      <c r="FY544" s="141"/>
      <c r="FZ544" s="141"/>
      <c r="GA544" s="141"/>
      <c r="GB544" s="141"/>
      <c r="GC544" s="141"/>
      <c r="GD544" s="141"/>
      <c r="GE544" s="141"/>
      <c r="GF544" s="141"/>
      <c r="GG544" s="141"/>
      <c r="GH544" s="141"/>
      <c r="GI544" s="141"/>
      <c r="GJ544" s="141"/>
      <c r="GK544" s="141"/>
      <c r="GL544" s="141"/>
      <c r="GM544" s="141"/>
      <c r="GN544" s="141"/>
      <c r="GO544" s="141"/>
      <c r="GP544" s="141"/>
      <c r="GQ544" s="141"/>
      <c r="GR544" s="141"/>
      <c r="GS544" s="141"/>
      <c r="GT544" s="141"/>
      <c r="GU544" s="141"/>
      <c r="GV544" s="141"/>
      <c r="GW544" s="141"/>
      <c r="GX544" s="141"/>
      <c r="GY544" s="141"/>
      <c r="GZ544" s="141"/>
      <c r="HA544" s="141"/>
      <c r="HB544" s="141"/>
      <c r="HC544" s="141"/>
      <c r="HD544" s="141"/>
      <c r="HE544" s="141"/>
      <c r="HF544" s="141"/>
      <c r="HG544" s="141"/>
      <c r="HH544" s="141"/>
      <c r="HI544" s="141"/>
      <c r="HJ544" s="141"/>
      <c r="HK544" s="141"/>
      <c r="HL544" s="141"/>
      <c r="HM544" s="141"/>
      <c r="HN544" s="141"/>
      <c r="HO544" s="141"/>
      <c r="HP544" s="141"/>
      <c r="HQ544" s="141"/>
      <c r="HR544" s="141"/>
      <c r="HS544" s="141"/>
      <c r="HT544" s="141"/>
      <c r="HU544" s="141"/>
      <c r="HV544" s="141"/>
      <c r="HW544" s="141"/>
      <c r="HX544" s="141"/>
      <c r="HY544" s="141"/>
      <c r="HZ544" s="141"/>
      <c r="IA544" s="141"/>
      <c r="IB544" s="141"/>
      <c r="IC544" s="141"/>
      <c r="ID544" s="141"/>
      <c r="IE544" s="141"/>
      <c r="IF544" s="141"/>
      <c r="IG544" s="141"/>
      <c r="IH544" s="141"/>
      <c r="II544" s="141"/>
      <c r="IJ544" s="141"/>
      <c r="IK544" s="141"/>
      <c r="IL544" s="141"/>
      <c r="IM544" s="141"/>
      <c r="IN544" s="141"/>
      <c r="IO544" s="141"/>
      <c r="IP544" s="141"/>
      <c r="IQ544" s="141"/>
      <c r="IR544" s="141"/>
      <c r="IS544" s="141"/>
      <c r="IT544" s="141"/>
      <c r="IU544" s="141"/>
      <c r="IV544" s="141"/>
      <c r="IW544" s="141"/>
    </row>
    <row r="545" customFormat="false" ht="12.75" hidden="false" customHeight="false" outlineLevel="0" collapsed="false">
      <c r="A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1"/>
      <c r="BY545" s="141"/>
      <c r="BZ545" s="141"/>
      <c r="CA545" s="141"/>
      <c r="CB545" s="141"/>
      <c r="CC545" s="141"/>
      <c r="CD545" s="141"/>
      <c r="CE545" s="141"/>
      <c r="CF545" s="141"/>
      <c r="CG545" s="141"/>
      <c r="CH545" s="141"/>
      <c r="CI545" s="141"/>
      <c r="CJ545" s="141"/>
      <c r="CK545" s="141"/>
      <c r="CL545" s="141"/>
      <c r="CM545" s="141"/>
      <c r="CN545" s="141"/>
      <c r="CO545" s="141"/>
      <c r="CP545" s="141"/>
      <c r="CQ545" s="141"/>
      <c r="CR545" s="141"/>
      <c r="CS545" s="141"/>
      <c r="CT545" s="141"/>
      <c r="CU545" s="141"/>
      <c r="CV545" s="141"/>
      <c r="CW545" s="141"/>
      <c r="CX545" s="141"/>
      <c r="CY545" s="141"/>
      <c r="CZ545" s="141"/>
      <c r="DA545" s="141"/>
      <c r="DB545" s="141"/>
      <c r="DC545" s="141"/>
      <c r="DD545" s="141"/>
      <c r="DE545" s="141"/>
      <c r="DF545" s="141"/>
      <c r="DG545" s="141"/>
      <c r="DH545" s="141"/>
      <c r="DI545" s="141"/>
      <c r="DJ545" s="141"/>
      <c r="DK545" s="141"/>
      <c r="DL545" s="141"/>
      <c r="DM545" s="141"/>
      <c r="DN545" s="141"/>
      <c r="DO545" s="141"/>
      <c r="DP545" s="141"/>
      <c r="DQ545" s="141"/>
      <c r="DR545" s="141"/>
      <c r="DS545" s="141"/>
      <c r="DT545" s="141"/>
      <c r="DU545" s="141"/>
      <c r="DV545" s="141"/>
      <c r="DW545" s="141"/>
      <c r="DX545" s="141"/>
      <c r="DY545" s="141"/>
      <c r="DZ545" s="141"/>
      <c r="EA545" s="141"/>
      <c r="EB545" s="141"/>
      <c r="EC545" s="141"/>
      <c r="ED545" s="141"/>
      <c r="EE545" s="141"/>
      <c r="EF545" s="141"/>
      <c r="EG545" s="141"/>
      <c r="EH545" s="141"/>
      <c r="EI545" s="141"/>
      <c r="EJ545" s="141"/>
      <c r="EK545" s="141"/>
      <c r="EL545" s="141"/>
      <c r="EM545" s="141"/>
      <c r="EN545" s="141"/>
      <c r="EO545" s="141"/>
      <c r="EP545" s="141"/>
      <c r="EQ545" s="141"/>
      <c r="ER545" s="141"/>
      <c r="ES545" s="141"/>
      <c r="ET545" s="141"/>
      <c r="EU545" s="141"/>
      <c r="EV545" s="141"/>
      <c r="EW545" s="141"/>
      <c r="EX545" s="141"/>
      <c r="EY545" s="141"/>
      <c r="EZ545" s="141"/>
      <c r="FA545" s="141"/>
      <c r="FB545" s="141"/>
      <c r="FC545" s="141"/>
      <c r="FD545" s="141"/>
      <c r="FE545" s="141"/>
      <c r="FF545" s="141"/>
      <c r="FG545" s="141"/>
      <c r="FH545" s="141"/>
      <c r="FI545" s="141"/>
      <c r="FJ545" s="141"/>
      <c r="FK545" s="141"/>
      <c r="FL545" s="141"/>
      <c r="FM545" s="141"/>
      <c r="FN545" s="141"/>
      <c r="FO545" s="141"/>
      <c r="FP545" s="141"/>
      <c r="FQ545" s="141"/>
      <c r="FR545" s="141"/>
      <c r="FS545" s="141"/>
      <c r="FT545" s="141"/>
      <c r="FU545" s="141"/>
      <c r="FV545" s="141"/>
      <c r="FW545" s="141"/>
      <c r="FX545" s="141"/>
      <c r="FY545" s="141"/>
      <c r="FZ545" s="141"/>
      <c r="GA545" s="141"/>
      <c r="GB545" s="141"/>
      <c r="GC545" s="141"/>
      <c r="GD545" s="141"/>
      <c r="GE545" s="141"/>
      <c r="GF545" s="141"/>
      <c r="GG545" s="141"/>
      <c r="GH545" s="141"/>
      <c r="GI545" s="141"/>
      <c r="GJ545" s="141"/>
      <c r="GK545" s="141"/>
      <c r="GL545" s="141"/>
      <c r="GM545" s="141"/>
      <c r="GN545" s="141"/>
      <c r="GO545" s="141"/>
      <c r="GP545" s="141"/>
      <c r="GQ545" s="141"/>
      <c r="GR545" s="141"/>
      <c r="GS545" s="141"/>
      <c r="GT545" s="141"/>
      <c r="GU545" s="141"/>
      <c r="GV545" s="141"/>
      <c r="GW545" s="141"/>
      <c r="GX545" s="141"/>
      <c r="GY545" s="141"/>
      <c r="GZ545" s="141"/>
      <c r="HA545" s="141"/>
      <c r="HB545" s="141"/>
      <c r="HC545" s="141"/>
      <c r="HD545" s="141"/>
      <c r="HE545" s="141"/>
      <c r="HF545" s="141"/>
      <c r="HG545" s="141"/>
      <c r="HH545" s="141"/>
      <c r="HI545" s="141"/>
      <c r="HJ545" s="141"/>
      <c r="HK545" s="141"/>
      <c r="HL545" s="141"/>
      <c r="HM545" s="141"/>
      <c r="HN545" s="141"/>
      <c r="HO545" s="141"/>
      <c r="HP545" s="141"/>
      <c r="HQ545" s="141"/>
      <c r="HR545" s="141"/>
      <c r="HS545" s="141"/>
      <c r="HT545" s="141"/>
      <c r="HU545" s="141"/>
      <c r="HV545" s="141"/>
      <c r="HW545" s="141"/>
      <c r="HX545" s="141"/>
      <c r="HY545" s="141"/>
      <c r="HZ545" s="141"/>
      <c r="IA545" s="141"/>
      <c r="IB545" s="141"/>
      <c r="IC545" s="141"/>
      <c r="ID545" s="141"/>
      <c r="IE545" s="141"/>
      <c r="IF545" s="141"/>
      <c r="IG545" s="141"/>
      <c r="IH545" s="141"/>
      <c r="II545" s="141"/>
      <c r="IJ545" s="141"/>
      <c r="IK545" s="141"/>
      <c r="IL545" s="141"/>
      <c r="IM545" s="141"/>
      <c r="IN545" s="141"/>
      <c r="IO545" s="141"/>
      <c r="IP545" s="141"/>
      <c r="IQ545" s="141"/>
      <c r="IR545" s="141"/>
      <c r="IS545" s="141"/>
      <c r="IT545" s="141"/>
      <c r="IU545" s="141"/>
      <c r="IV545" s="141"/>
      <c r="IW545" s="141"/>
    </row>
    <row r="546" customFormat="false" ht="12.75" hidden="false" customHeight="false" outlineLevel="0" collapsed="false">
      <c r="A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1"/>
      <c r="BY546" s="141"/>
      <c r="BZ546" s="141"/>
      <c r="CA546" s="141"/>
      <c r="CB546" s="141"/>
      <c r="CC546" s="141"/>
      <c r="CD546" s="141"/>
      <c r="CE546" s="141"/>
      <c r="CF546" s="141"/>
      <c r="CG546" s="141"/>
      <c r="CH546" s="141"/>
      <c r="CI546" s="141"/>
      <c r="CJ546" s="141"/>
      <c r="CK546" s="141"/>
      <c r="CL546" s="141"/>
      <c r="CM546" s="141"/>
      <c r="CN546" s="141"/>
      <c r="CO546" s="141"/>
      <c r="CP546" s="141"/>
      <c r="CQ546" s="141"/>
      <c r="CR546" s="141"/>
      <c r="CS546" s="141"/>
      <c r="CT546" s="141"/>
      <c r="CU546" s="141"/>
      <c r="CV546" s="141"/>
      <c r="CW546" s="141"/>
      <c r="CX546" s="141"/>
      <c r="CY546" s="141"/>
      <c r="CZ546" s="141"/>
      <c r="DA546" s="141"/>
      <c r="DB546" s="141"/>
      <c r="DC546" s="141"/>
      <c r="DD546" s="141"/>
      <c r="DE546" s="141"/>
      <c r="DF546" s="141"/>
      <c r="DG546" s="141"/>
      <c r="DH546" s="141"/>
      <c r="DI546" s="141"/>
      <c r="DJ546" s="141"/>
      <c r="DK546" s="141"/>
      <c r="DL546" s="141"/>
      <c r="DM546" s="141"/>
      <c r="DN546" s="141"/>
      <c r="DO546" s="141"/>
      <c r="DP546" s="141"/>
      <c r="DQ546" s="141"/>
      <c r="DR546" s="141"/>
      <c r="DS546" s="141"/>
      <c r="DT546" s="141"/>
      <c r="DU546" s="141"/>
      <c r="DV546" s="141"/>
      <c r="DW546" s="141"/>
      <c r="DX546" s="141"/>
      <c r="DY546" s="141"/>
      <c r="DZ546" s="141"/>
      <c r="EA546" s="141"/>
      <c r="EB546" s="141"/>
      <c r="EC546" s="141"/>
      <c r="ED546" s="141"/>
      <c r="EE546" s="141"/>
      <c r="EF546" s="141"/>
      <c r="EG546" s="141"/>
      <c r="EH546" s="141"/>
      <c r="EI546" s="141"/>
      <c r="EJ546" s="141"/>
      <c r="EK546" s="141"/>
      <c r="EL546" s="141"/>
      <c r="EM546" s="141"/>
      <c r="EN546" s="141"/>
      <c r="EO546" s="141"/>
      <c r="EP546" s="141"/>
      <c r="EQ546" s="141"/>
      <c r="ER546" s="141"/>
      <c r="ES546" s="141"/>
      <c r="ET546" s="141"/>
      <c r="EU546" s="141"/>
      <c r="EV546" s="141"/>
      <c r="EW546" s="141"/>
      <c r="EX546" s="141"/>
      <c r="EY546" s="141"/>
      <c r="EZ546" s="141"/>
      <c r="FA546" s="141"/>
      <c r="FB546" s="141"/>
      <c r="FC546" s="141"/>
      <c r="FD546" s="141"/>
      <c r="FE546" s="141"/>
      <c r="FF546" s="141"/>
      <c r="FG546" s="141"/>
      <c r="FH546" s="141"/>
      <c r="FI546" s="141"/>
      <c r="FJ546" s="141"/>
      <c r="FK546" s="141"/>
      <c r="FL546" s="141"/>
      <c r="FM546" s="141"/>
      <c r="FN546" s="141"/>
      <c r="FO546" s="141"/>
      <c r="FP546" s="141"/>
      <c r="FQ546" s="141"/>
      <c r="FR546" s="141"/>
      <c r="FS546" s="141"/>
      <c r="FT546" s="141"/>
      <c r="FU546" s="141"/>
      <c r="FV546" s="141"/>
      <c r="FW546" s="141"/>
      <c r="FX546" s="141"/>
      <c r="FY546" s="141"/>
      <c r="FZ546" s="141"/>
      <c r="GA546" s="141"/>
      <c r="GB546" s="141"/>
      <c r="GC546" s="141"/>
      <c r="GD546" s="141"/>
      <c r="GE546" s="141"/>
      <c r="GF546" s="141"/>
      <c r="GG546" s="141"/>
      <c r="GH546" s="141"/>
      <c r="GI546" s="141"/>
      <c r="GJ546" s="141"/>
      <c r="GK546" s="141"/>
      <c r="GL546" s="141"/>
      <c r="GM546" s="141"/>
      <c r="GN546" s="141"/>
      <c r="GO546" s="141"/>
      <c r="GP546" s="141"/>
      <c r="GQ546" s="141"/>
      <c r="GR546" s="141"/>
      <c r="GS546" s="141"/>
      <c r="GT546" s="141"/>
      <c r="GU546" s="141"/>
      <c r="GV546" s="141"/>
      <c r="GW546" s="141"/>
      <c r="GX546" s="141"/>
      <c r="GY546" s="141"/>
      <c r="GZ546" s="141"/>
      <c r="HA546" s="141"/>
      <c r="HB546" s="141"/>
      <c r="HC546" s="141"/>
      <c r="HD546" s="141"/>
      <c r="HE546" s="141"/>
      <c r="HF546" s="141"/>
      <c r="HG546" s="141"/>
      <c r="HH546" s="141"/>
      <c r="HI546" s="141"/>
      <c r="HJ546" s="141"/>
      <c r="HK546" s="141"/>
      <c r="HL546" s="141"/>
      <c r="HM546" s="141"/>
      <c r="HN546" s="141"/>
      <c r="HO546" s="141"/>
      <c r="HP546" s="141"/>
      <c r="HQ546" s="141"/>
      <c r="HR546" s="141"/>
      <c r="HS546" s="141"/>
      <c r="HT546" s="141"/>
      <c r="HU546" s="141"/>
      <c r="HV546" s="141"/>
      <c r="HW546" s="141"/>
      <c r="HX546" s="141"/>
      <c r="HY546" s="141"/>
      <c r="HZ546" s="141"/>
      <c r="IA546" s="141"/>
      <c r="IB546" s="141"/>
      <c r="IC546" s="141"/>
      <c r="ID546" s="141"/>
      <c r="IE546" s="141"/>
      <c r="IF546" s="141"/>
      <c r="IG546" s="141"/>
      <c r="IH546" s="141"/>
      <c r="II546" s="141"/>
      <c r="IJ546" s="141"/>
      <c r="IK546" s="141"/>
      <c r="IL546" s="141"/>
      <c r="IM546" s="141"/>
      <c r="IN546" s="141"/>
      <c r="IO546" s="141"/>
      <c r="IP546" s="141"/>
      <c r="IQ546" s="141"/>
      <c r="IR546" s="141"/>
      <c r="IS546" s="141"/>
      <c r="IT546" s="141"/>
      <c r="IU546" s="141"/>
      <c r="IV546" s="141"/>
      <c r="IW546" s="141"/>
    </row>
    <row r="547" customFormat="false" ht="12.75" hidden="false" customHeight="false" outlineLevel="0" collapsed="false">
      <c r="A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1"/>
      <c r="BY547" s="141"/>
      <c r="BZ547" s="141"/>
      <c r="CA547" s="141"/>
      <c r="CB547" s="141"/>
      <c r="CC547" s="141"/>
      <c r="CD547" s="141"/>
      <c r="CE547" s="141"/>
      <c r="CF547" s="141"/>
      <c r="CG547" s="141"/>
      <c r="CH547" s="141"/>
      <c r="CI547" s="141"/>
      <c r="CJ547" s="141"/>
      <c r="CK547" s="141"/>
      <c r="CL547" s="141"/>
      <c r="CM547" s="141"/>
      <c r="CN547" s="141"/>
      <c r="CO547" s="141"/>
      <c r="CP547" s="141"/>
      <c r="CQ547" s="141"/>
      <c r="CR547" s="141"/>
      <c r="CS547" s="141"/>
      <c r="CT547" s="141"/>
      <c r="CU547" s="141"/>
      <c r="CV547" s="141"/>
      <c r="CW547" s="141"/>
      <c r="CX547" s="141"/>
      <c r="CY547" s="141"/>
      <c r="CZ547" s="141"/>
      <c r="DA547" s="141"/>
      <c r="DB547" s="141"/>
      <c r="DC547" s="141"/>
      <c r="DD547" s="141"/>
      <c r="DE547" s="141"/>
      <c r="DF547" s="141"/>
      <c r="DG547" s="141"/>
      <c r="DH547" s="141"/>
      <c r="DI547" s="141"/>
      <c r="DJ547" s="141"/>
      <c r="DK547" s="141"/>
      <c r="DL547" s="141"/>
      <c r="DM547" s="141"/>
      <c r="DN547" s="141"/>
      <c r="DO547" s="141"/>
      <c r="DP547" s="141"/>
      <c r="DQ547" s="141"/>
      <c r="DR547" s="141"/>
      <c r="DS547" s="141"/>
      <c r="DT547" s="141"/>
      <c r="DU547" s="141"/>
      <c r="DV547" s="141"/>
      <c r="DW547" s="141"/>
      <c r="DX547" s="141"/>
      <c r="DY547" s="141"/>
      <c r="DZ547" s="141"/>
      <c r="EA547" s="141"/>
      <c r="EB547" s="141"/>
      <c r="EC547" s="141"/>
      <c r="ED547" s="141"/>
      <c r="EE547" s="141"/>
      <c r="EF547" s="141"/>
      <c r="EG547" s="141"/>
      <c r="EH547" s="141"/>
      <c r="EI547" s="141"/>
      <c r="EJ547" s="141"/>
      <c r="EK547" s="141"/>
      <c r="EL547" s="141"/>
      <c r="EM547" s="141"/>
      <c r="EN547" s="141"/>
      <c r="EO547" s="141"/>
      <c r="EP547" s="141"/>
      <c r="EQ547" s="141"/>
      <c r="ER547" s="141"/>
      <c r="ES547" s="141"/>
      <c r="ET547" s="141"/>
      <c r="EU547" s="141"/>
      <c r="EV547" s="141"/>
      <c r="EW547" s="141"/>
      <c r="EX547" s="141"/>
      <c r="EY547" s="141"/>
      <c r="EZ547" s="141"/>
      <c r="FA547" s="141"/>
      <c r="FB547" s="141"/>
      <c r="FC547" s="141"/>
      <c r="FD547" s="141"/>
      <c r="FE547" s="141"/>
      <c r="FF547" s="141"/>
      <c r="FG547" s="141"/>
      <c r="FH547" s="141"/>
      <c r="FI547" s="141"/>
      <c r="FJ547" s="141"/>
      <c r="FK547" s="141"/>
      <c r="FL547" s="141"/>
      <c r="FM547" s="141"/>
      <c r="FN547" s="141"/>
      <c r="FO547" s="141"/>
      <c r="FP547" s="141"/>
      <c r="FQ547" s="141"/>
      <c r="FR547" s="141"/>
      <c r="FS547" s="141"/>
      <c r="FT547" s="141"/>
      <c r="FU547" s="141"/>
      <c r="FV547" s="141"/>
      <c r="FW547" s="141"/>
      <c r="FX547" s="141"/>
      <c r="FY547" s="141"/>
      <c r="FZ547" s="141"/>
      <c r="GA547" s="141"/>
      <c r="GB547" s="141"/>
      <c r="GC547" s="141"/>
      <c r="GD547" s="141"/>
      <c r="GE547" s="141"/>
      <c r="GF547" s="141"/>
      <c r="GG547" s="141"/>
      <c r="GH547" s="141"/>
      <c r="GI547" s="141"/>
      <c r="GJ547" s="141"/>
      <c r="GK547" s="141"/>
      <c r="GL547" s="141"/>
      <c r="GM547" s="141"/>
      <c r="GN547" s="141"/>
      <c r="GO547" s="141"/>
      <c r="GP547" s="141"/>
      <c r="GQ547" s="141"/>
      <c r="GR547" s="141"/>
      <c r="GS547" s="141"/>
      <c r="GT547" s="141"/>
      <c r="GU547" s="141"/>
      <c r="GV547" s="141"/>
      <c r="GW547" s="141"/>
      <c r="GX547" s="141"/>
      <c r="GY547" s="141"/>
      <c r="GZ547" s="141"/>
      <c r="HA547" s="141"/>
      <c r="HB547" s="141"/>
      <c r="HC547" s="141"/>
      <c r="HD547" s="141"/>
      <c r="HE547" s="141"/>
      <c r="HF547" s="141"/>
      <c r="HG547" s="141"/>
      <c r="HH547" s="141"/>
      <c r="HI547" s="141"/>
      <c r="HJ547" s="141"/>
      <c r="HK547" s="141"/>
      <c r="HL547" s="141"/>
      <c r="HM547" s="141"/>
      <c r="HN547" s="141"/>
      <c r="HO547" s="141"/>
      <c r="HP547" s="141"/>
      <c r="HQ547" s="141"/>
      <c r="HR547" s="141"/>
      <c r="HS547" s="141"/>
      <c r="HT547" s="141"/>
      <c r="HU547" s="141"/>
      <c r="HV547" s="141"/>
      <c r="HW547" s="141"/>
      <c r="HX547" s="141"/>
      <c r="HY547" s="141"/>
      <c r="HZ547" s="141"/>
      <c r="IA547" s="141"/>
      <c r="IB547" s="141"/>
      <c r="IC547" s="141"/>
      <c r="ID547" s="141"/>
      <c r="IE547" s="141"/>
      <c r="IF547" s="141"/>
      <c r="IG547" s="141"/>
      <c r="IH547" s="141"/>
      <c r="II547" s="141"/>
      <c r="IJ547" s="141"/>
      <c r="IK547" s="141"/>
      <c r="IL547" s="141"/>
      <c r="IM547" s="141"/>
      <c r="IN547" s="141"/>
      <c r="IO547" s="141"/>
      <c r="IP547" s="141"/>
      <c r="IQ547" s="141"/>
      <c r="IR547" s="141"/>
      <c r="IS547" s="141"/>
      <c r="IT547" s="141"/>
      <c r="IU547" s="141"/>
      <c r="IV547" s="141"/>
      <c r="IW547" s="141"/>
    </row>
    <row r="548" customFormat="false" ht="12.75" hidden="false" customHeight="false" outlineLevel="0" collapsed="false">
      <c r="A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1"/>
      <c r="BY548" s="141"/>
      <c r="BZ548" s="141"/>
      <c r="CA548" s="141"/>
      <c r="CB548" s="141"/>
      <c r="CC548" s="141"/>
      <c r="CD548" s="141"/>
      <c r="CE548" s="141"/>
      <c r="CF548" s="141"/>
      <c r="CG548" s="141"/>
      <c r="CH548" s="141"/>
      <c r="CI548" s="141"/>
      <c r="CJ548" s="141"/>
      <c r="CK548" s="141"/>
      <c r="CL548" s="141"/>
      <c r="CM548" s="141"/>
      <c r="CN548" s="141"/>
      <c r="CO548" s="141"/>
      <c r="CP548" s="141"/>
      <c r="CQ548" s="141"/>
      <c r="CR548" s="141"/>
      <c r="CS548" s="141"/>
      <c r="CT548" s="141"/>
      <c r="CU548" s="141"/>
      <c r="CV548" s="141"/>
      <c r="CW548" s="141"/>
      <c r="CX548" s="141"/>
      <c r="CY548" s="141"/>
      <c r="CZ548" s="141"/>
      <c r="DA548" s="141"/>
      <c r="DB548" s="141"/>
      <c r="DC548" s="141"/>
      <c r="DD548" s="141"/>
      <c r="DE548" s="141"/>
      <c r="DF548" s="141"/>
      <c r="DG548" s="141"/>
      <c r="DH548" s="141"/>
      <c r="DI548" s="141"/>
      <c r="DJ548" s="141"/>
      <c r="DK548" s="141"/>
      <c r="DL548" s="141"/>
      <c r="DM548" s="141"/>
      <c r="DN548" s="141"/>
      <c r="DO548" s="141"/>
      <c r="DP548" s="141"/>
      <c r="DQ548" s="141"/>
      <c r="DR548" s="141"/>
      <c r="DS548" s="141"/>
      <c r="DT548" s="141"/>
      <c r="DU548" s="141"/>
      <c r="DV548" s="141"/>
      <c r="DW548" s="141"/>
      <c r="DX548" s="141"/>
      <c r="DY548" s="141"/>
      <c r="DZ548" s="141"/>
      <c r="EA548" s="141"/>
      <c r="EB548" s="141"/>
      <c r="EC548" s="141"/>
      <c r="ED548" s="141"/>
      <c r="EE548" s="141"/>
      <c r="EF548" s="141"/>
      <c r="EG548" s="141"/>
      <c r="EH548" s="141"/>
      <c r="EI548" s="141"/>
      <c r="EJ548" s="141"/>
      <c r="EK548" s="141"/>
      <c r="EL548" s="141"/>
      <c r="EM548" s="141"/>
      <c r="EN548" s="141"/>
      <c r="EO548" s="141"/>
      <c r="EP548" s="141"/>
      <c r="EQ548" s="141"/>
      <c r="ER548" s="141"/>
      <c r="ES548" s="141"/>
      <c r="ET548" s="141"/>
      <c r="EU548" s="141"/>
      <c r="EV548" s="141"/>
      <c r="EW548" s="141"/>
      <c r="EX548" s="141"/>
      <c r="EY548" s="141"/>
      <c r="EZ548" s="141"/>
      <c r="FA548" s="141"/>
      <c r="FB548" s="141"/>
      <c r="FC548" s="141"/>
      <c r="FD548" s="141"/>
      <c r="FE548" s="141"/>
      <c r="FF548" s="141"/>
      <c r="FG548" s="141"/>
      <c r="FH548" s="141"/>
      <c r="FI548" s="141"/>
      <c r="FJ548" s="141"/>
      <c r="FK548" s="141"/>
      <c r="FL548" s="141"/>
      <c r="FM548" s="141"/>
      <c r="FN548" s="141"/>
      <c r="FO548" s="141"/>
      <c r="FP548" s="141"/>
      <c r="FQ548" s="141"/>
      <c r="FR548" s="141"/>
      <c r="FS548" s="141"/>
      <c r="FT548" s="141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1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H548" s="141"/>
      <c r="HI548" s="141"/>
      <c r="HJ548" s="141"/>
      <c r="HK548" s="141"/>
      <c r="HL548" s="141"/>
      <c r="HM548" s="141"/>
      <c r="HN548" s="141"/>
      <c r="HO548" s="141"/>
      <c r="HP548" s="141"/>
      <c r="HQ548" s="141"/>
      <c r="HR548" s="141"/>
      <c r="HS548" s="141"/>
      <c r="HT548" s="141"/>
      <c r="HU548" s="141"/>
      <c r="HV548" s="141"/>
      <c r="HW548" s="141"/>
      <c r="HX548" s="141"/>
      <c r="HY548" s="141"/>
      <c r="HZ548" s="141"/>
      <c r="IA548" s="141"/>
      <c r="IB548" s="141"/>
      <c r="IC548" s="141"/>
      <c r="ID548" s="141"/>
      <c r="IE548" s="141"/>
      <c r="IF548" s="141"/>
      <c r="IG548" s="141"/>
      <c r="IH548" s="141"/>
      <c r="II548" s="141"/>
      <c r="IJ548" s="141"/>
      <c r="IK548" s="141"/>
      <c r="IL548" s="141"/>
      <c r="IM548" s="141"/>
      <c r="IN548" s="141"/>
      <c r="IO548" s="141"/>
      <c r="IP548" s="141"/>
      <c r="IQ548" s="141"/>
      <c r="IR548" s="141"/>
      <c r="IS548" s="141"/>
      <c r="IT548" s="141"/>
      <c r="IU548" s="141"/>
      <c r="IV548" s="141"/>
      <c r="IW548" s="141"/>
    </row>
    <row r="549" customFormat="false" ht="12.75" hidden="false" customHeight="false" outlineLevel="0" collapsed="false">
      <c r="A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1"/>
      <c r="BY549" s="141"/>
      <c r="BZ549" s="141"/>
      <c r="CA549" s="141"/>
      <c r="CB549" s="141"/>
      <c r="CC549" s="141"/>
      <c r="CD549" s="141"/>
      <c r="CE549" s="141"/>
      <c r="CF549" s="141"/>
      <c r="CG549" s="141"/>
      <c r="CH549" s="141"/>
      <c r="CI549" s="141"/>
      <c r="CJ549" s="141"/>
      <c r="CK549" s="141"/>
      <c r="CL549" s="141"/>
      <c r="CM549" s="141"/>
      <c r="CN549" s="141"/>
      <c r="CO549" s="141"/>
      <c r="CP549" s="141"/>
      <c r="CQ549" s="141"/>
      <c r="CR549" s="141"/>
      <c r="CS549" s="141"/>
      <c r="CT549" s="141"/>
      <c r="CU549" s="141"/>
      <c r="CV549" s="141"/>
      <c r="CW549" s="141"/>
      <c r="CX549" s="141"/>
      <c r="CY549" s="141"/>
      <c r="CZ549" s="141"/>
      <c r="DA549" s="141"/>
      <c r="DB549" s="141"/>
      <c r="DC549" s="141"/>
      <c r="DD549" s="141"/>
      <c r="DE549" s="141"/>
      <c r="DF549" s="141"/>
      <c r="DG549" s="141"/>
      <c r="DH549" s="141"/>
      <c r="DI549" s="141"/>
      <c r="DJ549" s="141"/>
      <c r="DK549" s="141"/>
      <c r="DL549" s="141"/>
      <c r="DM549" s="141"/>
      <c r="DN549" s="141"/>
      <c r="DO549" s="141"/>
      <c r="DP549" s="141"/>
      <c r="DQ549" s="141"/>
      <c r="DR549" s="141"/>
      <c r="DS549" s="141"/>
      <c r="DT549" s="141"/>
      <c r="DU549" s="141"/>
      <c r="DV549" s="141"/>
      <c r="DW549" s="141"/>
      <c r="DX549" s="141"/>
      <c r="DY549" s="141"/>
      <c r="DZ549" s="141"/>
      <c r="EA549" s="141"/>
      <c r="EB549" s="141"/>
      <c r="EC549" s="141"/>
      <c r="ED549" s="141"/>
      <c r="EE549" s="141"/>
      <c r="EF549" s="141"/>
      <c r="EG549" s="141"/>
      <c r="EH549" s="141"/>
      <c r="EI549" s="141"/>
      <c r="EJ549" s="141"/>
      <c r="EK549" s="141"/>
      <c r="EL549" s="141"/>
      <c r="EM549" s="141"/>
      <c r="EN549" s="141"/>
      <c r="EO549" s="141"/>
      <c r="EP549" s="141"/>
      <c r="EQ549" s="141"/>
      <c r="ER549" s="141"/>
      <c r="ES549" s="141"/>
      <c r="ET549" s="141"/>
      <c r="EU549" s="141"/>
      <c r="EV549" s="141"/>
      <c r="EW549" s="141"/>
      <c r="EX549" s="141"/>
      <c r="EY549" s="141"/>
      <c r="EZ549" s="141"/>
      <c r="FA549" s="141"/>
      <c r="FB549" s="141"/>
      <c r="FC549" s="141"/>
      <c r="FD549" s="141"/>
      <c r="FE549" s="141"/>
      <c r="FF549" s="141"/>
      <c r="FG549" s="141"/>
      <c r="FH549" s="141"/>
      <c r="FI549" s="141"/>
      <c r="FJ549" s="141"/>
      <c r="FK549" s="141"/>
      <c r="FL549" s="141"/>
      <c r="FM549" s="141"/>
      <c r="FN549" s="141"/>
      <c r="FO549" s="141"/>
      <c r="FP549" s="141"/>
      <c r="FQ549" s="141"/>
      <c r="FR549" s="141"/>
      <c r="FS549" s="141"/>
      <c r="FT549" s="141"/>
      <c r="FU549" s="141"/>
      <c r="FV549" s="141"/>
      <c r="FW549" s="141"/>
      <c r="FX549" s="141"/>
      <c r="FY549" s="141"/>
      <c r="FZ549" s="141"/>
      <c r="GA549" s="141"/>
      <c r="GB549" s="141"/>
      <c r="GC549" s="141"/>
      <c r="GD549" s="141"/>
      <c r="GE549" s="141"/>
      <c r="GF549" s="141"/>
      <c r="GG549" s="141"/>
      <c r="GH549" s="141"/>
      <c r="GI549" s="141"/>
      <c r="GJ549" s="141"/>
      <c r="GK549" s="141"/>
      <c r="GL549" s="141"/>
      <c r="GM549" s="141"/>
      <c r="GN549" s="141"/>
      <c r="GO549" s="141"/>
      <c r="GP549" s="141"/>
      <c r="GQ549" s="141"/>
      <c r="GR549" s="141"/>
      <c r="GS549" s="141"/>
      <c r="GT549" s="141"/>
      <c r="GU549" s="141"/>
      <c r="GV549" s="141"/>
      <c r="GW549" s="141"/>
      <c r="GX549" s="141"/>
      <c r="GY549" s="141"/>
      <c r="GZ549" s="141"/>
      <c r="HA549" s="141"/>
      <c r="HB549" s="141"/>
      <c r="HC549" s="141"/>
      <c r="HD549" s="141"/>
      <c r="HE549" s="141"/>
      <c r="HF549" s="141"/>
      <c r="HG549" s="141"/>
      <c r="HH549" s="141"/>
      <c r="HI549" s="141"/>
      <c r="HJ549" s="141"/>
      <c r="HK549" s="141"/>
      <c r="HL549" s="141"/>
      <c r="HM549" s="141"/>
      <c r="HN549" s="141"/>
      <c r="HO549" s="141"/>
      <c r="HP549" s="141"/>
      <c r="HQ549" s="141"/>
      <c r="HR549" s="141"/>
      <c r="HS549" s="141"/>
      <c r="HT549" s="141"/>
      <c r="HU549" s="141"/>
      <c r="HV549" s="141"/>
      <c r="HW549" s="141"/>
      <c r="HX549" s="141"/>
      <c r="HY549" s="141"/>
      <c r="HZ549" s="141"/>
      <c r="IA549" s="141"/>
      <c r="IB549" s="141"/>
      <c r="IC549" s="141"/>
      <c r="ID549" s="141"/>
      <c r="IE549" s="141"/>
      <c r="IF549" s="141"/>
      <c r="IG549" s="141"/>
      <c r="IH549" s="141"/>
      <c r="II549" s="141"/>
      <c r="IJ549" s="141"/>
      <c r="IK549" s="141"/>
      <c r="IL549" s="141"/>
      <c r="IM549" s="141"/>
      <c r="IN549" s="141"/>
      <c r="IO549" s="141"/>
      <c r="IP549" s="141"/>
      <c r="IQ549" s="141"/>
      <c r="IR549" s="141"/>
      <c r="IS549" s="141"/>
      <c r="IT549" s="141"/>
      <c r="IU549" s="141"/>
      <c r="IV549" s="141"/>
      <c r="IW549" s="141"/>
    </row>
    <row r="550" customFormat="false" ht="12.75" hidden="false" customHeight="false" outlineLevel="0" collapsed="false">
      <c r="A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1"/>
      <c r="BY550" s="141"/>
      <c r="BZ550" s="141"/>
      <c r="CA550" s="141"/>
      <c r="CB550" s="141"/>
      <c r="CC550" s="141"/>
      <c r="CD550" s="141"/>
      <c r="CE550" s="141"/>
      <c r="CF550" s="141"/>
      <c r="CG550" s="141"/>
      <c r="CH550" s="141"/>
      <c r="CI550" s="141"/>
      <c r="CJ550" s="141"/>
      <c r="CK550" s="141"/>
      <c r="CL550" s="141"/>
      <c r="CM550" s="141"/>
      <c r="CN550" s="141"/>
      <c r="CO550" s="141"/>
      <c r="CP550" s="141"/>
      <c r="CQ550" s="141"/>
      <c r="CR550" s="141"/>
      <c r="CS550" s="141"/>
      <c r="CT550" s="141"/>
      <c r="CU550" s="141"/>
      <c r="CV550" s="141"/>
      <c r="CW550" s="141"/>
      <c r="CX550" s="141"/>
      <c r="CY550" s="141"/>
      <c r="CZ550" s="141"/>
      <c r="DA550" s="141"/>
      <c r="DB550" s="141"/>
      <c r="DC550" s="141"/>
      <c r="DD550" s="141"/>
      <c r="DE550" s="141"/>
      <c r="DF550" s="141"/>
      <c r="DG550" s="141"/>
      <c r="DH550" s="141"/>
      <c r="DI550" s="141"/>
      <c r="DJ550" s="141"/>
      <c r="DK550" s="141"/>
      <c r="DL550" s="141"/>
      <c r="DM550" s="141"/>
      <c r="DN550" s="141"/>
      <c r="DO550" s="141"/>
      <c r="DP550" s="141"/>
      <c r="DQ550" s="141"/>
      <c r="DR550" s="141"/>
      <c r="DS550" s="141"/>
      <c r="DT550" s="141"/>
      <c r="DU550" s="141"/>
      <c r="DV550" s="141"/>
      <c r="DW550" s="141"/>
      <c r="DX550" s="141"/>
      <c r="DY550" s="141"/>
      <c r="DZ550" s="141"/>
      <c r="EA550" s="141"/>
      <c r="EB550" s="141"/>
      <c r="EC550" s="141"/>
      <c r="ED550" s="141"/>
      <c r="EE550" s="141"/>
      <c r="EF550" s="141"/>
      <c r="EG550" s="141"/>
      <c r="EH550" s="141"/>
      <c r="EI550" s="141"/>
      <c r="EJ550" s="141"/>
      <c r="EK550" s="141"/>
      <c r="EL550" s="141"/>
      <c r="EM550" s="141"/>
      <c r="EN550" s="141"/>
      <c r="EO550" s="141"/>
      <c r="EP550" s="141"/>
      <c r="EQ550" s="141"/>
      <c r="ER550" s="141"/>
      <c r="ES550" s="141"/>
      <c r="ET550" s="141"/>
      <c r="EU550" s="141"/>
      <c r="EV550" s="141"/>
      <c r="EW550" s="141"/>
      <c r="EX550" s="141"/>
      <c r="EY550" s="141"/>
      <c r="EZ550" s="141"/>
      <c r="FA550" s="141"/>
      <c r="FB550" s="141"/>
      <c r="FC550" s="141"/>
      <c r="FD550" s="141"/>
      <c r="FE550" s="141"/>
      <c r="FF550" s="141"/>
      <c r="FG550" s="141"/>
      <c r="FH550" s="141"/>
      <c r="FI550" s="141"/>
      <c r="FJ550" s="141"/>
      <c r="FK550" s="141"/>
      <c r="FL550" s="141"/>
      <c r="FM550" s="141"/>
      <c r="FN550" s="141"/>
      <c r="FO550" s="141"/>
      <c r="FP550" s="141"/>
      <c r="FQ550" s="141"/>
      <c r="FR550" s="141"/>
      <c r="FS550" s="141"/>
      <c r="FT550" s="141"/>
      <c r="FU550" s="141"/>
      <c r="FV550" s="141"/>
      <c r="FW550" s="141"/>
      <c r="FX550" s="141"/>
      <c r="FY550" s="141"/>
      <c r="FZ550" s="141"/>
      <c r="GA550" s="141"/>
      <c r="GB550" s="141"/>
      <c r="GC550" s="141"/>
      <c r="GD550" s="141"/>
      <c r="GE550" s="141"/>
      <c r="GF550" s="141"/>
      <c r="GG550" s="141"/>
      <c r="GH550" s="141"/>
      <c r="GI550" s="141"/>
      <c r="GJ550" s="141"/>
      <c r="GK550" s="141"/>
      <c r="GL550" s="141"/>
      <c r="GM550" s="141"/>
      <c r="GN550" s="141"/>
      <c r="GO550" s="141"/>
      <c r="GP550" s="141"/>
      <c r="GQ550" s="141"/>
      <c r="GR550" s="141"/>
      <c r="GS550" s="141"/>
      <c r="GT550" s="141"/>
      <c r="GU550" s="141"/>
      <c r="GV550" s="141"/>
      <c r="GW550" s="141"/>
      <c r="GX550" s="141"/>
      <c r="GY550" s="141"/>
      <c r="GZ550" s="141"/>
      <c r="HA550" s="141"/>
      <c r="HB550" s="141"/>
      <c r="HC550" s="141"/>
      <c r="HD550" s="141"/>
      <c r="HE550" s="141"/>
      <c r="HF550" s="141"/>
      <c r="HG550" s="141"/>
      <c r="HH550" s="141"/>
      <c r="HI550" s="141"/>
      <c r="HJ550" s="141"/>
      <c r="HK550" s="141"/>
      <c r="HL550" s="141"/>
      <c r="HM550" s="141"/>
      <c r="HN550" s="141"/>
      <c r="HO550" s="141"/>
      <c r="HP550" s="141"/>
      <c r="HQ550" s="141"/>
      <c r="HR550" s="141"/>
      <c r="HS550" s="141"/>
      <c r="HT550" s="141"/>
      <c r="HU550" s="141"/>
      <c r="HV550" s="141"/>
      <c r="HW550" s="141"/>
      <c r="HX550" s="141"/>
      <c r="HY550" s="141"/>
      <c r="HZ550" s="141"/>
      <c r="IA550" s="141"/>
      <c r="IB550" s="141"/>
      <c r="IC550" s="141"/>
      <c r="ID550" s="141"/>
      <c r="IE550" s="141"/>
      <c r="IF550" s="141"/>
      <c r="IG550" s="141"/>
      <c r="IH550" s="141"/>
      <c r="II550" s="141"/>
      <c r="IJ550" s="141"/>
      <c r="IK550" s="141"/>
      <c r="IL550" s="141"/>
      <c r="IM550" s="141"/>
      <c r="IN550" s="141"/>
      <c r="IO550" s="141"/>
      <c r="IP550" s="141"/>
      <c r="IQ550" s="141"/>
      <c r="IR550" s="141"/>
      <c r="IS550" s="141"/>
      <c r="IT550" s="141"/>
      <c r="IU550" s="141"/>
      <c r="IV550" s="141"/>
      <c r="IW550" s="141"/>
    </row>
    <row r="551" customFormat="false" ht="12.75" hidden="false" customHeight="false" outlineLevel="0" collapsed="false">
      <c r="A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1"/>
      <c r="BY551" s="141"/>
      <c r="BZ551" s="141"/>
      <c r="CA551" s="141"/>
      <c r="CB551" s="141"/>
      <c r="CC551" s="141"/>
      <c r="CD551" s="141"/>
      <c r="CE551" s="141"/>
      <c r="CF551" s="141"/>
      <c r="CG551" s="141"/>
      <c r="CH551" s="141"/>
      <c r="CI551" s="141"/>
      <c r="CJ551" s="141"/>
      <c r="CK551" s="141"/>
      <c r="CL551" s="141"/>
      <c r="CM551" s="141"/>
      <c r="CN551" s="141"/>
      <c r="CO551" s="141"/>
      <c r="CP551" s="141"/>
      <c r="CQ551" s="141"/>
      <c r="CR551" s="141"/>
      <c r="CS551" s="141"/>
      <c r="CT551" s="141"/>
      <c r="CU551" s="141"/>
      <c r="CV551" s="141"/>
      <c r="CW551" s="141"/>
      <c r="CX551" s="141"/>
      <c r="CY551" s="141"/>
      <c r="CZ551" s="141"/>
      <c r="DA551" s="141"/>
      <c r="DB551" s="141"/>
      <c r="DC551" s="141"/>
      <c r="DD551" s="141"/>
      <c r="DE551" s="141"/>
      <c r="DF551" s="141"/>
      <c r="DG551" s="141"/>
      <c r="DH551" s="141"/>
      <c r="DI551" s="141"/>
      <c r="DJ551" s="141"/>
      <c r="DK551" s="141"/>
      <c r="DL551" s="141"/>
      <c r="DM551" s="141"/>
      <c r="DN551" s="141"/>
      <c r="DO551" s="141"/>
      <c r="DP551" s="141"/>
      <c r="DQ551" s="141"/>
      <c r="DR551" s="141"/>
      <c r="DS551" s="141"/>
      <c r="DT551" s="141"/>
      <c r="DU551" s="141"/>
      <c r="DV551" s="141"/>
      <c r="DW551" s="141"/>
      <c r="DX551" s="141"/>
      <c r="DY551" s="141"/>
      <c r="DZ551" s="141"/>
      <c r="EA551" s="141"/>
      <c r="EB551" s="141"/>
      <c r="EC551" s="141"/>
      <c r="ED551" s="141"/>
      <c r="EE551" s="141"/>
      <c r="EF551" s="141"/>
      <c r="EG551" s="141"/>
      <c r="EH551" s="141"/>
      <c r="EI551" s="141"/>
      <c r="EJ551" s="141"/>
      <c r="EK551" s="141"/>
      <c r="EL551" s="141"/>
      <c r="EM551" s="141"/>
      <c r="EN551" s="141"/>
      <c r="EO551" s="141"/>
      <c r="EP551" s="141"/>
      <c r="EQ551" s="141"/>
      <c r="ER551" s="141"/>
      <c r="ES551" s="141"/>
      <c r="ET551" s="141"/>
      <c r="EU551" s="141"/>
      <c r="EV551" s="141"/>
      <c r="EW551" s="141"/>
      <c r="EX551" s="141"/>
      <c r="EY551" s="141"/>
      <c r="EZ551" s="141"/>
      <c r="FA551" s="141"/>
      <c r="FB551" s="141"/>
      <c r="FC551" s="141"/>
      <c r="FD551" s="141"/>
      <c r="FE551" s="141"/>
      <c r="FF551" s="141"/>
      <c r="FG551" s="141"/>
      <c r="FH551" s="141"/>
      <c r="FI551" s="141"/>
      <c r="FJ551" s="141"/>
      <c r="FK551" s="141"/>
      <c r="FL551" s="141"/>
      <c r="FM551" s="141"/>
      <c r="FN551" s="141"/>
      <c r="FO551" s="141"/>
      <c r="FP551" s="141"/>
      <c r="FQ551" s="141"/>
      <c r="FR551" s="141"/>
      <c r="FS551" s="141"/>
      <c r="FT551" s="141"/>
      <c r="FU551" s="141"/>
      <c r="FV551" s="141"/>
      <c r="FW551" s="141"/>
      <c r="FX551" s="141"/>
      <c r="FY551" s="141"/>
      <c r="FZ551" s="141"/>
      <c r="GA551" s="141"/>
      <c r="GB551" s="141"/>
      <c r="GC551" s="141"/>
      <c r="GD551" s="141"/>
      <c r="GE551" s="141"/>
      <c r="GF551" s="141"/>
      <c r="GG551" s="141"/>
      <c r="GH551" s="141"/>
      <c r="GI551" s="141"/>
      <c r="GJ551" s="141"/>
      <c r="GK551" s="141"/>
      <c r="GL551" s="141"/>
      <c r="GM551" s="141"/>
      <c r="GN551" s="141"/>
      <c r="GO551" s="141"/>
      <c r="GP551" s="141"/>
      <c r="GQ551" s="141"/>
      <c r="GR551" s="141"/>
      <c r="GS551" s="141"/>
      <c r="GT551" s="141"/>
      <c r="GU551" s="141"/>
      <c r="GV551" s="141"/>
      <c r="GW551" s="141"/>
      <c r="GX551" s="141"/>
      <c r="GY551" s="141"/>
      <c r="GZ551" s="141"/>
      <c r="HA551" s="141"/>
      <c r="HB551" s="141"/>
      <c r="HC551" s="141"/>
      <c r="HD551" s="141"/>
      <c r="HE551" s="141"/>
      <c r="HF551" s="141"/>
      <c r="HG551" s="141"/>
      <c r="HH551" s="141"/>
      <c r="HI551" s="141"/>
      <c r="HJ551" s="141"/>
      <c r="HK551" s="141"/>
      <c r="HL551" s="141"/>
      <c r="HM551" s="141"/>
      <c r="HN551" s="141"/>
      <c r="HO551" s="141"/>
      <c r="HP551" s="141"/>
      <c r="HQ551" s="141"/>
      <c r="HR551" s="141"/>
      <c r="HS551" s="141"/>
      <c r="HT551" s="141"/>
      <c r="HU551" s="141"/>
      <c r="HV551" s="141"/>
      <c r="HW551" s="141"/>
      <c r="HX551" s="141"/>
      <c r="HY551" s="141"/>
      <c r="HZ551" s="141"/>
      <c r="IA551" s="141"/>
      <c r="IB551" s="141"/>
      <c r="IC551" s="141"/>
      <c r="ID551" s="141"/>
      <c r="IE551" s="141"/>
      <c r="IF551" s="141"/>
      <c r="IG551" s="141"/>
      <c r="IH551" s="141"/>
      <c r="II551" s="141"/>
      <c r="IJ551" s="141"/>
      <c r="IK551" s="141"/>
      <c r="IL551" s="141"/>
      <c r="IM551" s="141"/>
      <c r="IN551" s="141"/>
      <c r="IO551" s="141"/>
      <c r="IP551" s="141"/>
      <c r="IQ551" s="141"/>
      <c r="IR551" s="141"/>
      <c r="IS551" s="141"/>
      <c r="IT551" s="141"/>
      <c r="IU551" s="141"/>
      <c r="IV551" s="141"/>
      <c r="IW551" s="141"/>
    </row>
    <row r="552" customFormat="false" ht="12.75" hidden="false" customHeight="false" outlineLevel="0" collapsed="false">
      <c r="A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1"/>
      <c r="BY552" s="141"/>
      <c r="BZ552" s="141"/>
      <c r="CA552" s="141"/>
      <c r="CB552" s="141"/>
      <c r="CC552" s="141"/>
      <c r="CD552" s="141"/>
      <c r="CE552" s="141"/>
      <c r="CF552" s="141"/>
      <c r="CG552" s="141"/>
      <c r="CH552" s="141"/>
      <c r="CI552" s="141"/>
      <c r="CJ552" s="141"/>
      <c r="CK552" s="141"/>
      <c r="CL552" s="141"/>
      <c r="CM552" s="141"/>
      <c r="CN552" s="141"/>
      <c r="CO552" s="141"/>
      <c r="CP552" s="141"/>
      <c r="CQ552" s="141"/>
      <c r="CR552" s="141"/>
      <c r="CS552" s="141"/>
      <c r="CT552" s="141"/>
      <c r="CU552" s="141"/>
      <c r="CV552" s="141"/>
      <c r="CW552" s="141"/>
      <c r="CX552" s="141"/>
      <c r="CY552" s="141"/>
      <c r="CZ552" s="141"/>
      <c r="DA552" s="141"/>
      <c r="DB552" s="141"/>
      <c r="DC552" s="141"/>
      <c r="DD552" s="141"/>
      <c r="DE552" s="141"/>
      <c r="DF552" s="141"/>
      <c r="DG552" s="141"/>
      <c r="DH552" s="141"/>
      <c r="DI552" s="141"/>
      <c r="DJ552" s="141"/>
      <c r="DK552" s="141"/>
      <c r="DL552" s="141"/>
      <c r="DM552" s="141"/>
      <c r="DN552" s="141"/>
      <c r="DO552" s="141"/>
      <c r="DP552" s="141"/>
      <c r="DQ552" s="141"/>
      <c r="DR552" s="141"/>
      <c r="DS552" s="141"/>
      <c r="DT552" s="141"/>
      <c r="DU552" s="141"/>
      <c r="DV552" s="141"/>
      <c r="DW552" s="141"/>
      <c r="DX552" s="141"/>
      <c r="DY552" s="141"/>
      <c r="DZ552" s="141"/>
      <c r="EA552" s="141"/>
      <c r="EB552" s="141"/>
      <c r="EC552" s="141"/>
      <c r="ED552" s="141"/>
      <c r="EE552" s="141"/>
      <c r="EF552" s="141"/>
      <c r="EG552" s="141"/>
      <c r="EH552" s="141"/>
      <c r="EI552" s="141"/>
      <c r="EJ552" s="141"/>
      <c r="EK552" s="141"/>
      <c r="EL552" s="141"/>
      <c r="EM552" s="141"/>
      <c r="EN552" s="141"/>
      <c r="EO552" s="141"/>
      <c r="EP552" s="141"/>
      <c r="EQ552" s="141"/>
      <c r="ER552" s="141"/>
      <c r="ES552" s="141"/>
      <c r="ET552" s="141"/>
      <c r="EU552" s="141"/>
      <c r="EV552" s="141"/>
      <c r="EW552" s="141"/>
      <c r="EX552" s="141"/>
      <c r="EY552" s="141"/>
      <c r="EZ552" s="141"/>
      <c r="FA552" s="141"/>
      <c r="FB552" s="141"/>
      <c r="FC552" s="141"/>
      <c r="FD552" s="141"/>
      <c r="FE552" s="141"/>
      <c r="FF552" s="141"/>
      <c r="FG552" s="141"/>
      <c r="FH552" s="141"/>
      <c r="FI552" s="141"/>
      <c r="FJ552" s="141"/>
      <c r="FK552" s="141"/>
      <c r="FL552" s="141"/>
      <c r="FM552" s="141"/>
      <c r="FN552" s="141"/>
      <c r="FO552" s="141"/>
      <c r="FP552" s="141"/>
      <c r="FQ552" s="141"/>
      <c r="FR552" s="141"/>
      <c r="FS552" s="141"/>
      <c r="FT552" s="141"/>
      <c r="FU552" s="141"/>
      <c r="FV552" s="141"/>
      <c r="FW552" s="141"/>
      <c r="FX552" s="141"/>
      <c r="FY552" s="141"/>
      <c r="FZ552" s="141"/>
      <c r="GA552" s="141"/>
      <c r="GB552" s="141"/>
      <c r="GC552" s="141"/>
      <c r="GD552" s="141"/>
      <c r="GE552" s="141"/>
      <c r="GF552" s="141"/>
      <c r="GG552" s="141"/>
      <c r="GH552" s="141"/>
      <c r="GI552" s="141"/>
      <c r="GJ552" s="141"/>
      <c r="GK552" s="141"/>
      <c r="GL552" s="141"/>
      <c r="GM552" s="141"/>
      <c r="GN552" s="141"/>
      <c r="GO552" s="141"/>
      <c r="GP552" s="141"/>
      <c r="GQ552" s="141"/>
      <c r="GR552" s="141"/>
      <c r="GS552" s="141"/>
      <c r="GT552" s="141"/>
      <c r="GU552" s="141"/>
      <c r="GV552" s="141"/>
      <c r="GW552" s="141"/>
      <c r="GX552" s="141"/>
      <c r="GY552" s="141"/>
      <c r="GZ552" s="141"/>
      <c r="HA552" s="141"/>
      <c r="HB552" s="141"/>
      <c r="HC552" s="141"/>
      <c r="HD552" s="141"/>
      <c r="HE552" s="141"/>
      <c r="HF552" s="141"/>
      <c r="HG552" s="141"/>
      <c r="HH552" s="141"/>
      <c r="HI552" s="141"/>
      <c r="HJ552" s="141"/>
      <c r="HK552" s="141"/>
      <c r="HL552" s="141"/>
      <c r="HM552" s="141"/>
      <c r="HN552" s="141"/>
      <c r="HO552" s="141"/>
      <c r="HP552" s="141"/>
      <c r="HQ552" s="141"/>
      <c r="HR552" s="141"/>
      <c r="HS552" s="141"/>
      <c r="HT552" s="141"/>
      <c r="HU552" s="141"/>
      <c r="HV552" s="141"/>
      <c r="HW552" s="141"/>
      <c r="HX552" s="141"/>
      <c r="HY552" s="141"/>
      <c r="HZ552" s="141"/>
      <c r="IA552" s="141"/>
      <c r="IB552" s="141"/>
      <c r="IC552" s="141"/>
      <c r="ID552" s="141"/>
      <c r="IE552" s="141"/>
      <c r="IF552" s="141"/>
      <c r="IG552" s="141"/>
      <c r="IH552" s="141"/>
      <c r="II552" s="141"/>
      <c r="IJ552" s="141"/>
      <c r="IK552" s="141"/>
      <c r="IL552" s="141"/>
      <c r="IM552" s="141"/>
      <c r="IN552" s="141"/>
      <c r="IO552" s="141"/>
      <c r="IP552" s="141"/>
      <c r="IQ552" s="141"/>
      <c r="IR552" s="141"/>
      <c r="IS552" s="141"/>
      <c r="IT552" s="141"/>
      <c r="IU552" s="141"/>
      <c r="IV552" s="141"/>
      <c r="IW552" s="141"/>
    </row>
    <row r="553" customFormat="false" ht="12.75" hidden="false" customHeight="false" outlineLevel="0" collapsed="false">
      <c r="A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1"/>
      <c r="BY553" s="141"/>
      <c r="BZ553" s="141"/>
      <c r="CA553" s="141"/>
      <c r="CB553" s="141"/>
      <c r="CC553" s="141"/>
      <c r="CD553" s="141"/>
      <c r="CE553" s="141"/>
      <c r="CF553" s="141"/>
      <c r="CG553" s="141"/>
      <c r="CH553" s="141"/>
      <c r="CI553" s="141"/>
      <c r="CJ553" s="141"/>
      <c r="CK553" s="141"/>
      <c r="CL553" s="141"/>
      <c r="CM553" s="141"/>
      <c r="CN553" s="141"/>
      <c r="CO553" s="141"/>
      <c r="CP553" s="141"/>
      <c r="CQ553" s="141"/>
      <c r="CR553" s="141"/>
      <c r="CS553" s="141"/>
      <c r="CT553" s="141"/>
      <c r="CU553" s="141"/>
      <c r="CV553" s="141"/>
      <c r="CW553" s="141"/>
      <c r="CX553" s="141"/>
      <c r="CY553" s="141"/>
      <c r="CZ553" s="141"/>
      <c r="DA553" s="141"/>
      <c r="DB553" s="141"/>
      <c r="DC553" s="141"/>
      <c r="DD553" s="141"/>
      <c r="DE553" s="141"/>
      <c r="DF553" s="141"/>
      <c r="DG553" s="141"/>
      <c r="DH553" s="141"/>
      <c r="DI553" s="141"/>
      <c r="DJ553" s="141"/>
      <c r="DK553" s="141"/>
      <c r="DL553" s="141"/>
      <c r="DM553" s="141"/>
      <c r="DN553" s="141"/>
      <c r="DO553" s="141"/>
      <c r="DP553" s="141"/>
      <c r="DQ553" s="141"/>
      <c r="DR553" s="141"/>
      <c r="DS553" s="141"/>
      <c r="DT553" s="141"/>
      <c r="DU553" s="141"/>
      <c r="DV553" s="141"/>
      <c r="DW553" s="141"/>
      <c r="DX553" s="141"/>
      <c r="DY553" s="141"/>
      <c r="DZ553" s="141"/>
      <c r="EA553" s="141"/>
      <c r="EB553" s="141"/>
      <c r="EC553" s="141"/>
      <c r="ED553" s="141"/>
      <c r="EE553" s="141"/>
      <c r="EF553" s="141"/>
      <c r="EG553" s="141"/>
      <c r="EH553" s="141"/>
      <c r="EI553" s="141"/>
      <c r="EJ553" s="141"/>
      <c r="EK553" s="141"/>
      <c r="EL553" s="141"/>
      <c r="EM553" s="141"/>
      <c r="EN553" s="141"/>
      <c r="EO553" s="141"/>
      <c r="EP553" s="141"/>
      <c r="EQ553" s="141"/>
      <c r="ER553" s="141"/>
      <c r="ES553" s="141"/>
      <c r="ET553" s="141"/>
      <c r="EU553" s="141"/>
      <c r="EV553" s="141"/>
      <c r="EW553" s="141"/>
      <c r="EX553" s="141"/>
      <c r="EY553" s="141"/>
      <c r="EZ553" s="141"/>
      <c r="FA553" s="141"/>
      <c r="FB553" s="141"/>
      <c r="FC553" s="141"/>
      <c r="FD553" s="141"/>
      <c r="FE553" s="141"/>
      <c r="FF553" s="141"/>
      <c r="FG553" s="141"/>
      <c r="FH553" s="141"/>
      <c r="FI553" s="141"/>
      <c r="FJ553" s="141"/>
      <c r="FK553" s="141"/>
      <c r="FL553" s="141"/>
      <c r="FM553" s="141"/>
      <c r="FN553" s="141"/>
      <c r="FO553" s="141"/>
      <c r="FP553" s="141"/>
      <c r="FQ553" s="141"/>
      <c r="FR553" s="141"/>
      <c r="FS553" s="141"/>
      <c r="FT553" s="141"/>
      <c r="FU553" s="141"/>
      <c r="FV553" s="141"/>
      <c r="FW553" s="141"/>
      <c r="FX553" s="141"/>
      <c r="FY553" s="141"/>
      <c r="FZ553" s="141"/>
      <c r="GA553" s="141"/>
      <c r="GB553" s="141"/>
      <c r="GC553" s="141"/>
      <c r="GD553" s="141"/>
      <c r="GE553" s="141"/>
      <c r="GF553" s="141"/>
      <c r="GG553" s="141"/>
      <c r="GH553" s="141"/>
      <c r="GI553" s="141"/>
      <c r="GJ553" s="141"/>
      <c r="GK553" s="141"/>
      <c r="GL553" s="141"/>
      <c r="GM553" s="141"/>
      <c r="GN553" s="141"/>
      <c r="GO553" s="141"/>
      <c r="GP553" s="141"/>
      <c r="GQ553" s="141"/>
      <c r="GR553" s="141"/>
      <c r="GS553" s="141"/>
      <c r="GT553" s="141"/>
      <c r="GU553" s="141"/>
      <c r="GV553" s="141"/>
      <c r="GW553" s="141"/>
      <c r="GX553" s="141"/>
      <c r="GY553" s="141"/>
      <c r="GZ553" s="141"/>
      <c r="HA553" s="141"/>
      <c r="HB553" s="141"/>
      <c r="HC553" s="141"/>
      <c r="HD553" s="141"/>
      <c r="HE553" s="141"/>
      <c r="HF553" s="141"/>
      <c r="HG553" s="141"/>
      <c r="HH553" s="141"/>
      <c r="HI553" s="141"/>
      <c r="HJ553" s="141"/>
      <c r="HK553" s="141"/>
      <c r="HL553" s="141"/>
      <c r="HM553" s="141"/>
      <c r="HN553" s="141"/>
      <c r="HO553" s="141"/>
      <c r="HP553" s="141"/>
      <c r="HQ553" s="141"/>
      <c r="HR553" s="141"/>
      <c r="HS553" s="141"/>
      <c r="HT553" s="141"/>
      <c r="HU553" s="141"/>
      <c r="HV553" s="141"/>
      <c r="HW553" s="141"/>
      <c r="HX553" s="141"/>
      <c r="HY553" s="141"/>
      <c r="HZ553" s="141"/>
      <c r="IA553" s="141"/>
      <c r="IB553" s="141"/>
      <c r="IC553" s="141"/>
      <c r="ID553" s="141"/>
      <c r="IE553" s="141"/>
      <c r="IF553" s="141"/>
      <c r="IG553" s="141"/>
      <c r="IH553" s="141"/>
      <c r="II553" s="141"/>
      <c r="IJ553" s="141"/>
      <c r="IK553" s="141"/>
      <c r="IL553" s="141"/>
      <c r="IM553" s="141"/>
      <c r="IN553" s="141"/>
      <c r="IO553" s="141"/>
      <c r="IP553" s="141"/>
      <c r="IQ553" s="141"/>
      <c r="IR553" s="141"/>
      <c r="IS553" s="141"/>
      <c r="IT553" s="141"/>
      <c r="IU553" s="141"/>
      <c r="IV553" s="141"/>
      <c r="IW553" s="141"/>
    </row>
    <row r="554" customFormat="false" ht="12.75" hidden="false" customHeight="false" outlineLevel="0" collapsed="false">
      <c r="A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1"/>
      <c r="BY554" s="141"/>
      <c r="BZ554" s="141"/>
      <c r="CA554" s="141"/>
      <c r="CB554" s="141"/>
      <c r="CC554" s="141"/>
      <c r="CD554" s="141"/>
      <c r="CE554" s="141"/>
      <c r="CF554" s="141"/>
      <c r="CG554" s="141"/>
      <c r="CH554" s="141"/>
      <c r="CI554" s="141"/>
      <c r="CJ554" s="141"/>
      <c r="CK554" s="141"/>
      <c r="CL554" s="141"/>
      <c r="CM554" s="141"/>
      <c r="CN554" s="141"/>
      <c r="CO554" s="141"/>
      <c r="CP554" s="141"/>
      <c r="CQ554" s="141"/>
      <c r="CR554" s="141"/>
      <c r="CS554" s="141"/>
      <c r="CT554" s="141"/>
      <c r="CU554" s="141"/>
      <c r="CV554" s="141"/>
      <c r="CW554" s="141"/>
      <c r="CX554" s="141"/>
      <c r="CY554" s="141"/>
      <c r="CZ554" s="141"/>
      <c r="DA554" s="141"/>
      <c r="DB554" s="141"/>
      <c r="DC554" s="141"/>
      <c r="DD554" s="141"/>
      <c r="DE554" s="141"/>
      <c r="DF554" s="141"/>
      <c r="DG554" s="141"/>
      <c r="DH554" s="141"/>
      <c r="DI554" s="141"/>
      <c r="DJ554" s="141"/>
      <c r="DK554" s="141"/>
      <c r="DL554" s="141"/>
      <c r="DM554" s="141"/>
      <c r="DN554" s="141"/>
      <c r="DO554" s="141"/>
      <c r="DP554" s="141"/>
      <c r="DQ554" s="141"/>
      <c r="DR554" s="141"/>
      <c r="DS554" s="141"/>
      <c r="DT554" s="141"/>
      <c r="DU554" s="141"/>
      <c r="DV554" s="141"/>
      <c r="DW554" s="141"/>
      <c r="DX554" s="141"/>
      <c r="DY554" s="141"/>
      <c r="DZ554" s="141"/>
      <c r="EA554" s="141"/>
      <c r="EB554" s="141"/>
      <c r="EC554" s="141"/>
      <c r="ED554" s="141"/>
      <c r="EE554" s="141"/>
      <c r="EF554" s="141"/>
      <c r="EG554" s="141"/>
      <c r="EH554" s="141"/>
      <c r="EI554" s="141"/>
      <c r="EJ554" s="141"/>
      <c r="EK554" s="141"/>
      <c r="EL554" s="141"/>
      <c r="EM554" s="141"/>
      <c r="EN554" s="141"/>
      <c r="EO554" s="141"/>
      <c r="EP554" s="141"/>
      <c r="EQ554" s="141"/>
      <c r="ER554" s="141"/>
      <c r="ES554" s="141"/>
      <c r="ET554" s="141"/>
      <c r="EU554" s="141"/>
      <c r="EV554" s="141"/>
      <c r="EW554" s="141"/>
      <c r="EX554" s="141"/>
      <c r="EY554" s="141"/>
      <c r="EZ554" s="141"/>
      <c r="FA554" s="141"/>
      <c r="FB554" s="141"/>
      <c r="FC554" s="141"/>
      <c r="FD554" s="141"/>
      <c r="FE554" s="141"/>
      <c r="FF554" s="141"/>
      <c r="FG554" s="141"/>
      <c r="FH554" s="141"/>
      <c r="FI554" s="141"/>
      <c r="FJ554" s="141"/>
      <c r="FK554" s="141"/>
      <c r="FL554" s="141"/>
      <c r="FM554" s="141"/>
      <c r="FN554" s="141"/>
      <c r="FO554" s="141"/>
      <c r="FP554" s="141"/>
      <c r="FQ554" s="141"/>
      <c r="FR554" s="141"/>
      <c r="FS554" s="141"/>
      <c r="FT554" s="141"/>
      <c r="FU554" s="141"/>
      <c r="FV554" s="141"/>
      <c r="FW554" s="141"/>
      <c r="FX554" s="141"/>
      <c r="FY554" s="141"/>
      <c r="FZ554" s="141"/>
      <c r="GA554" s="141"/>
      <c r="GB554" s="141"/>
      <c r="GC554" s="141"/>
      <c r="GD554" s="141"/>
      <c r="GE554" s="141"/>
      <c r="GF554" s="141"/>
      <c r="GG554" s="141"/>
      <c r="GH554" s="141"/>
      <c r="GI554" s="141"/>
      <c r="GJ554" s="141"/>
      <c r="GK554" s="141"/>
      <c r="GL554" s="141"/>
      <c r="GM554" s="141"/>
      <c r="GN554" s="141"/>
      <c r="GO554" s="141"/>
      <c r="GP554" s="141"/>
      <c r="GQ554" s="141"/>
      <c r="GR554" s="141"/>
      <c r="GS554" s="141"/>
      <c r="GT554" s="141"/>
      <c r="GU554" s="141"/>
      <c r="GV554" s="141"/>
      <c r="GW554" s="141"/>
      <c r="GX554" s="141"/>
      <c r="GY554" s="141"/>
      <c r="GZ554" s="141"/>
      <c r="HA554" s="141"/>
      <c r="HB554" s="141"/>
      <c r="HC554" s="141"/>
      <c r="HD554" s="141"/>
      <c r="HE554" s="141"/>
      <c r="HF554" s="141"/>
      <c r="HG554" s="141"/>
      <c r="HH554" s="141"/>
      <c r="HI554" s="141"/>
      <c r="HJ554" s="141"/>
      <c r="HK554" s="141"/>
      <c r="HL554" s="141"/>
      <c r="HM554" s="141"/>
      <c r="HN554" s="141"/>
      <c r="HO554" s="141"/>
      <c r="HP554" s="141"/>
      <c r="HQ554" s="141"/>
      <c r="HR554" s="141"/>
      <c r="HS554" s="141"/>
      <c r="HT554" s="141"/>
      <c r="HU554" s="141"/>
      <c r="HV554" s="141"/>
      <c r="HW554" s="141"/>
      <c r="HX554" s="141"/>
      <c r="HY554" s="141"/>
      <c r="HZ554" s="141"/>
      <c r="IA554" s="141"/>
      <c r="IB554" s="141"/>
      <c r="IC554" s="141"/>
      <c r="ID554" s="141"/>
      <c r="IE554" s="141"/>
      <c r="IF554" s="141"/>
      <c r="IG554" s="141"/>
      <c r="IH554" s="141"/>
      <c r="II554" s="141"/>
      <c r="IJ554" s="141"/>
      <c r="IK554" s="141"/>
      <c r="IL554" s="141"/>
      <c r="IM554" s="141"/>
      <c r="IN554" s="141"/>
      <c r="IO554" s="141"/>
      <c r="IP554" s="141"/>
      <c r="IQ554" s="141"/>
      <c r="IR554" s="141"/>
      <c r="IS554" s="141"/>
      <c r="IT554" s="141"/>
      <c r="IU554" s="141"/>
      <c r="IV554" s="141"/>
      <c r="IW554" s="141"/>
    </row>
    <row r="555" customFormat="false" ht="12.75" hidden="false" customHeight="false" outlineLevel="0" collapsed="false">
      <c r="A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1"/>
      <c r="BY555" s="141"/>
      <c r="BZ555" s="141"/>
      <c r="CA555" s="141"/>
      <c r="CB555" s="141"/>
      <c r="CC555" s="141"/>
      <c r="CD555" s="141"/>
      <c r="CE555" s="141"/>
      <c r="CF555" s="141"/>
      <c r="CG555" s="141"/>
      <c r="CH555" s="141"/>
      <c r="CI555" s="141"/>
      <c r="CJ555" s="141"/>
      <c r="CK555" s="141"/>
      <c r="CL555" s="141"/>
      <c r="CM555" s="141"/>
      <c r="CN555" s="141"/>
      <c r="CO555" s="141"/>
      <c r="CP555" s="141"/>
      <c r="CQ555" s="141"/>
      <c r="CR555" s="141"/>
      <c r="CS555" s="141"/>
      <c r="CT555" s="141"/>
      <c r="CU555" s="141"/>
      <c r="CV555" s="141"/>
      <c r="CW555" s="141"/>
      <c r="CX555" s="141"/>
      <c r="CY555" s="141"/>
      <c r="CZ555" s="141"/>
      <c r="DA555" s="141"/>
      <c r="DB555" s="141"/>
      <c r="DC555" s="141"/>
      <c r="DD555" s="141"/>
      <c r="DE555" s="141"/>
      <c r="DF555" s="141"/>
      <c r="DG555" s="141"/>
      <c r="DH555" s="141"/>
      <c r="DI555" s="141"/>
      <c r="DJ555" s="141"/>
      <c r="DK555" s="141"/>
      <c r="DL555" s="141"/>
      <c r="DM555" s="141"/>
      <c r="DN555" s="141"/>
      <c r="DO555" s="141"/>
      <c r="DP555" s="141"/>
      <c r="DQ555" s="141"/>
      <c r="DR555" s="141"/>
      <c r="DS555" s="141"/>
      <c r="DT555" s="141"/>
      <c r="DU555" s="141"/>
      <c r="DV555" s="141"/>
      <c r="DW555" s="141"/>
      <c r="DX555" s="141"/>
      <c r="DY555" s="141"/>
      <c r="DZ555" s="141"/>
      <c r="EA555" s="141"/>
      <c r="EB555" s="141"/>
      <c r="EC555" s="141"/>
      <c r="ED555" s="141"/>
      <c r="EE555" s="141"/>
      <c r="EF555" s="141"/>
      <c r="EG555" s="141"/>
      <c r="EH555" s="141"/>
      <c r="EI555" s="141"/>
      <c r="EJ555" s="141"/>
      <c r="EK555" s="141"/>
      <c r="EL555" s="141"/>
      <c r="EM555" s="141"/>
      <c r="EN555" s="141"/>
      <c r="EO555" s="141"/>
      <c r="EP555" s="141"/>
      <c r="EQ555" s="141"/>
      <c r="ER555" s="141"/>
      <c r="ES555" s="141"/>
      <c r="ET555" s="141"/>
      <c r="EU555" s="141"/>
      <c r="EV555" s="141"/>
      <c r="EW555" s="141"/>
      <c r="EX555" s="141"/>
      <c r="EY555" s="141"/>
      <c r="EZ555" s="141"/>
      <c r="FA555" s="141"/>
      <c r="FB555" s="141"/>
      <c r="FC555" s="141"/>
      <c r="FD555" s="141"/>
      <c r="FE555" s="141"/>
      <c r="FF555" s="141"/>
      <c r="FG555" s="141"/>
      <c r="FH555" s="141"/>
      <c r="FI555" s="141"/>
      <c r="FJ555" s="141"/>
      <c r="FK555" s="141"/>
      <c r="FL555" s="141"/>
      <c r="FM555" s="141"/>
      <c r="FN555" s="141"/>
      <c r="FO555" s="141"/>
      <c r="FP555" s="141"/>
      <c r="FQ555" s="141"/>
      <c r="FR555" s="141"/>
      <c r="FS555" s="141"/>
      <c r="FT555" s="141"/>
      <c r="FU555" s="141"/>
      <c r="FV555" s="141"/>
      <c r="FW555" s="141"/>
      <c r="FX555" s="141"/>
      <c r="FY555" s="141"/>
      <c r="FZ555" s="141"/>
      <c r="GA555" s="141"/>
      <c r="GB555" s="141"/>
      <c r="GC555" s="141"/>
      <c r="GD555" s="141"/>
      <c r="GE555" s="141"/>
      <c r="GF555" s="141"/>
      <c r="GG555" s="141"/>
      <c r="GH555" s="141"/>
      <c r="GI555" s="141"/>
      <c r="GJ555" s="141"/>
      <c r="GK555" s="141"/>
      <c r="GL555" s="141"/>
      <c r="GM555" s="141"/>
      <c r="GN555" s="141"/>
      <c r="GO555" s="141"/>
      <c r="GP555" s="141"/>
      <c r="GQ555" s="141"/>
      <c r="GR555" s="141"/>
      <c r="GS555" s="141"/>
      <c r="GT555" s="141"/>
      <c r="GU555" s="141"/>
      <c r="GV555" s="141"/>
      <c r="GW555" s="141"/>
      <c r="GX555" s="141"/>
      <c r="GY555" s="141"/>
      <c r="GZ555" s="141"/>
      <c r="HA555" s="141"/>
      <c r="HB555" s="141"/>
      <c r="HC555" s="141"/>
      <c r="HD555" s="141"/>
      <c r="HE555" s="141"/>
      <c r="HF555" s="141"/>
      <c r="HG555" s="141"/>
      <c r="HH555" s="141"/>
      <c r="HI555" s="141"/>
      <c r="HJ555" s="141"/>
      <c r="HK555" s="141"/>
      <c r="HL555" s="141"/>
      <c r="HM555" s="141"/>
      <c r="HN555" s="141"/>
      <c r="HO555" s="141"/>
      <c r="HP555" s="141"/>
      <c r="HQ555" s="141"/>
      <c r="HR555" s="141"/>
      <c r="HS555" s="141"/>
      <c r="HT555" s="141"/>
      <c r="HU555" s="141"/>
      <c r="HV555" s="141"/>
      <c r="HW555" s="141"/>
      <c r="HX555" s="141"/>
      <c r="HY555" s="141"/>
      <c r="HZ555" s="141"/>
      <c r="IA555" s="141"/>
      <c r="IB555" s="141"/>
      <c r="IC555" s="141"/>
      <c r="ID555" s="141"/>
      <c r="IE555" s="141"/>
      <c r="IF555" s="141"/>
      <c r="IG555" s="141"/>
      <c r="IH555" s="141"/>
      <c r="II555" s="141"/>
      <c r="IJ555" s="141"/>
      <c r="IK555" s="141"/>
      <c r="IL555" s="141"/>
      <c r="IM555" s="141"/>
      <c r="IN555" s="141"/>
      <c r="IO555" s="141"/>
      <c r="IP555" s="141"/>
      <c r="IQ555" s="141"/>
      <c r="IR555" s="141"/>
      <c r="IS555" s="141"/>
      <c r="IT555" s="141"/>
      <c r="IU555" s="141"/>
      <c r="IV555" s="141"/>
      <c r="IW555" s="141"/>
    </row>
    <row r="556" customFormat="false" ht="12.75" hidden="false" customHeight="false" outlineLevel="0" collapsed="false">
      <c r="A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1"/>
      <c r="BY556" s="141"/>
      <c r="BZ556" s="141"/>
      <c r="CA556" s="141"/>
      <c r="CB556" s="141"/>
      <c r="CC556" s="141"/>
      <c r="CD556" s="141"/>
      <c r="CE556" s="141"/>
      <c r="CF556" s="141"/>
      <c r="CG556" s="141"/>
      <c r="CH556" s="141"/>
      <c r="CI556" s="141"/>
      <c r="CJ556" s="141"/>
      <c r="CK556" s="141"/>
      <c r="CL556" s="141"/>
      <c r="CM556" s="141"/>
      <c r="CN556" s="141"/>
      <c r="CO556" s="141"/>
      <c r="CP556" s="141"/>
      <c r="CQ556" s="141"/>
      <c r="CR556" s="141"/>
      <c r="CS556" s="141"/>
      <c r="CT556" s="141"/>
      <c r="CU556" s="141"/>
      <c r="CV556" s="141"/>
      <c r="CW556" s="141"/>
      <c r="CX556" s="141"/>
      <c r="CY556" s="141"/>
      <c r="CZ556" s="141"/>
      <c r="DA556" s="141"/>
      <c r="DB556" s="141"/>
      <c r="DC556" s="141"/>
      <c r="DD556" s="141"/>
      <c r="DE556" s="141"/>
      <c r="DF556" s="141"/>
      <c r="DG556" s="141"/>
      <c r="DH556" s="141"/>
      <c r="DI556" s="141"/>
      <c r="DJ556" s="141"/>
      <c r="DK556" s="141"/>
      <c r="DL556" s="141"/>
      <c r="DM556" s="141"/>
      <c r="DN556" s="141"/>
      <c r="DO556" s="141"/>
      <c r="DP556" s="141"/>
      <c r="DQ556" s="141"/>
      <c r="DR556" s="141"/>
      <c r="DS556" s="141"/>
      <c r="DT556" s="141"/>
      <c r="DU556" s="141"/>
      <c r="DV556" s="141"/>
      <c r="DW556" s="141"/>
      <c r="DX556" s="141"/>
      <c r="DY556" s="141"/>
      <c r="DZ556" s="141"/>
      <c r="EA556" s="141"/>
      <c r="EB556" s="141"/>
      <c r="EC556" s="141"/>
      <c r="ED556" s="141"/>
      <c r="EE556" s="141"/>
      <c r="EF556" s="141"/>
      <c r="EG556" s="141"/>
      <c r="EH556" s="141"/>
      <c r="EI556" s="141"/>
      <c r="EJ556" s="141"/>
      <c r="EK556" s="141"/>
      <c r="EL556" s="141"/>
      <c r="EM556" s="141"/>
      <c r="EN556" s="141"/>
      <c r="EO556" s="141"/>
      <c r="EP556" s="141"/>
      <c r="EQ556" s="141"/>
      <c r="ER556" s="141"/>
      <c r="ES556" s="141"/>
      <c r="ET556" s="141"/>
      <c r="EU556" s="141"/>
      <c r="EV556" s="141"/>
      <c r="EW556" s="141"/>
      <c r="EX556" s="141"/>
      <c r="EY556" s="141"/>
      <c r="EZ556" s="141"/>
      <c r="FA556" s="141"/>
      <c r="FB556" s="141"/>
      <c r="FC556" s="141"/>
      <c r="FD556" s="141"/>
      <c r="FE556" s="141"/>
      <c r="FF556" s="141"/>
      <c r="FG556" s="141"/>
      <c r="FH556" s="141"/>
      <c r="FI556" s="141"/>
      <c r="FJ556" s="141"/>
      <c r="FK556" s="141"/>
      <c r="FL556" s="141"/>
      <c r="FM556" s="141"/>
      <c r="FN556" s="141"/>
      <c r="FO556" s="141"/>
      <c r="FP556" s="141"/>
      <c r="FQ556" s="141"/>
      <c r="FR556" s="141"/>
      <c r="FS556" s="141"/>
      <c r="FT556" s="141"/>
      <c r="FU556" s="141"/>
      <c r="FV556" s="141"/>
      <c r="FW556" s="141"/>
      <c r="FX556" s="141"/>
      <c r="FY556" s="141"/>
      <c r="FZ556" s="141"/>
      <c r="GA556" s="141"/>
      <c r="GB556" s="141"/>
      <c r="GC556" s="141"/>
      <c r="GD556" s="141"/>
      <c r="GE556" s="141"/>
      <c r="GF556" s="141"/>
      <c r="GG556" s="141"/>
      <c r="GH556" s="141"/>
      <c r="GI556" s="141"/>
      <c r="GJ556" s="141"/>
      <c r="GK556" s="141"/>
      <c r="GL556" s="141"/>
      <c r="GM556" s="141"/>
      <c r="GN556" s="141"/>
      <c r="GO556" s="141"/>
      <c r="GP556" s="141"/>
      <c r="GQ556" s="141"/>
      <c r="GR556" s="141"/>
      <c r="GS556" s="141"/>
      <c r="GT556" s="141"/>
      <c r="GU556" s="141"/>
      <c r="GV556" s="141"/>
      <c r="GW556" s="141"/>
      <c r="GX556" s="141"/>
      <c r="GY556" s="141"/>
      <c r="GZ556" s="141"/>
      <c r="HA556" s="141"/>
      <c r="HB556" s="141"/>
      <c r="HC556" s="141"/>
      <c r="HD556" s="141"/>
      <c r="HE556" s="141"/>
      <c r="HF556" s="141"/>
      <c r="HG556" s="141"/>
      <c r="HH556" s="141"/>
      <c r="HI556" s="141"/>
      <c r="HJ556" s="141"/>
      <c r="HK556" s="141"/>
      <c r="HL556" s="141"/>
      <c r="HM556" s="141"/>
      <c r="HN556" s="141"/>
      <c r="HO556" s="141"/>
      <c r="HP556" s="141"/>
      <c r="HQ556" s="141"/>
      <c r="HR556" s="141"/>
      <c r="HS556" s="141"/>
      <c r="HT556" s="141"/>
      <c r="HU556" s="141"/>
      <c r="HV556" s="141"/>
      <c r="HW556" s="141"/>
      <c r="HX556" s="141"/>
      <c r="HY556" s="141"/>
      <c r="HZ556" s="141"/>
      <c r="IA556" s="141"/>
      <c r="IB556" s="141"/>
      <c r="IC556" s="141"/>
      <c r="ID556" s="141"/>
      <c r="IE556" s="141"/>
      <c r="IF556" s="141"/>
      <c r="IG556" s="141"/>
      <c r="IH556" s="141"/>
      <c r="II556" s="141"/>
      <c r="IJ556" s="141"/>
      <c r="IK556" s="141"/>
      <c r="IL556" s="141"/>
      <c r="IM556" s="141"/>
      <c r="IN556" s="141"/>
      <c r="IO556" s="141"/>
      <c r="IP556" s="141"/>
      <c r="IQ556" s="141"/>
      <c r="IR556" s="141"/>
      <c r="IS556" s="141"/>
      <c r="IT556" s="141"/>
      <c r="IU556" s="141"/>
      <c r="IV556" s="141"/>
      <c r="IW556" s="141"/>
    </row>
    <row r="557" customFormat="false" ht="12.75" hidden="false" customHeight="false" outlineLevel="0" collapsed="false">
      <c r="A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1"/>
      <c r="BY557" s="141"/>
      <c r="BZ557" s="141"/>
      <c r="CA557" s="141"/>
      <c r="CB557" s="141"/>
      <c r="CC557" s="141"/>
      <c r="CD557" s="141"/>
      <c r="CE557" s="141"/>
      <c r="CF557" s="141"/>
      <c r="CG557" s="141"/>
      <c r="CH557" s="141"/>
      <c r="CI557" s="141"/>
      <c r="CJ557" s="141"/>
      <c r="CK557" s="141"/>
      <c r="CL557" s="141"/>
      <c r="CM557" s="141"/>
      <c r="CN557" s="141"/>
      <c r="CO557" s="141"/>
      <c r="CP557" s="141"/>
      <c r="CQ557" s="141"/>
      <c r="CR557" s="141"/>
      <c r="CS557" s="141"/>
      <c r="CT557" s="141"/>
      <c r="CU557" s="141"/>
      <c r="CV557" s="141"/>
      <c r="CW557" s="141"/>
      <c r="CX557" s="141"/>
      <c r="CY557" s="141"/>
      <c r="CZ557" s="141"/>
      <c r="DA557" s="141"/>
      <c r="DB557" s="141"/>
      <c r="DC557" s="141"/>
      <c r="DD557" s="141"/>
      <c r="DE557" s="141"/>
      <c r="DF557" s="141"/>
      <c r="DG557" s="141"/>
      <c r="DH557" s="141"/>
      <c r="DI557" s="141"/>
      <c r="DJ557" s="141"/>
      <c r="DK557" s="141"/>
      <c r="DL557" s="141"/>
      <c r="DM557" s="141"/>
      <c r="DN557" s="141"/>
      <c r="DO557" s="141"/>
      <c r="DP557" s="141"/>
      <c r="DQ557" s="141"/>
      <c r="DR557" s="141"/>
      <c r="DS557" s="141"/>
      <c r="DT557" s="141"/>
      <c r="DU557" s="141"/>
      <c r="DV557" s="141"/>
      <c r="DW557" s="141"/>
      <c r="DX557" s="141"/>
      <c r="DY557" s="141"/>
      <c r="DZ557" s="141"/>
      <c r="EA557" s="141"/>
      <c r="EB557" s="141"/>
      <c r="EC557" s="141"/>
      <c r="ED557" s="141"/>
      <c r="EE557" s="141"/>
      <c r="EF557" s="141"/>
      <c r="EG557" s="141"/>
      <c r="EH557" s="141"/>
      <c r="EI557" s="141"/>
      <c r="EJ557" s="141"/>
      <c r="EK557" s="141"/>
      <c r="EL557" s="141"/>
      <c r="EM557" s="141"/>
      <c r="EN557" s="141"/>
      <c r="EO557" s="141"/>
      <c r="EP557" s="141"/>
      <c r="EQ557" s="141"/>
      <c r="ER557" s="141"/>
      <c r="ES557" s="141"/>
      <c r="ET557" s="141"/>
      <c r="EU557" s="141"/>
      <c r="EV557" s="141"/>
      <c r="EW557" s="141"/>
      <c r="EX557" s="141"/>
      <c r="EY557" s="141"/>
      <c r="EZ557" s="141"/>
      <c r="FA557" s="141"/>
      <c r="FB557" s="141"/>
      <c r="FC557" s="141"/>
      <c r="FD557" s="141"/>
      <c r="FE557" s="141"/>
      <c r="FF557" s="141"/>
      <c r="FG557" s="141"/>
      <c r="FH557" s="141"/>
      <c r="FI557" s="141"/>
      <c r="FJ557" s="141"/>
      <c r="FK557" s="141"/>
      <c r="FL557" s="141"/>
      <c r="FM557" s="141"/>
      <c r="FN557" s="141"/>
      <c r="FO557" s="141"/>
      <c r="FP557" s="141"/>
      <c r="FQ557" s="141"/>
      <c r="FR557" s="141"/>
      <c r="FS557" s="141"/>
      <c r="FT557" s="141"/>
      <c r="FU557" s="141"/>
      <c r="FV557" s="141"/>
      <c r="FW557" s="141"/>
      <c r="FX557" s="141"/>
      <c r="FY557" s="141"/>
      <c r="FZ557" s="141"/>
      <c r="GA557" s="141"/>
      <c r="GB557" s="141"/>
      <c r="GC557" s="141"/>
      <c r="GD557" s="141"/>
      <c r="GE557" s="141"/>
      <c r="GF557" s="141"/>
      <c r="GG557" s="141"/>
      <c r="GH557" s="141"/>
      <c r="GI557" s="141"/>
      <c r="GJ557" s="141"/>
      <c r="GK557" s="141"/>
      <c r="GL557" s="141"/>
      <c r="GM557" s="141"/>
      <c r="GN557" s="141"/>
      <c r="GO557" s="141"/>
      <c r="GP557" s="141"/>
      <c r="GQ557" s="141"/>
      <c r="GR557" s="141"/>
      <c r="GS557" s="141"/>
      <c r="GT557" s="141"/>
      <c r="GU557" s="141"/>
      <c r="GV557" s="141"/>
      <c r="GW557" s="141"/>
      <c r="GX557" s="141"/>
      <c r="GY557" s="141"/>
      <c r="GZ557" s="141"/>
      <c r="HA557" s="141"/>
      <c r="HB557" s="141"/>
      <c r="HC557" s="141"/>
      <c r="HD557" s="141"/>
      <c r="HE557" s="141"/>
      <c r="HF557" s="141"/>
      <c r="HG557" s="141"/>
      <c r="HH557" s="141"/>
      <c r="HI557" s="141"/>
      <c r="HJ557" s="141"/>
      <c r="HK557" s="141"/>
      <c r="HL557" s="141"/>
      <c r="HM557" s="141"/>
      <c r="HN557" s="141"/>
      <c r="HO557" s="141"/>
      <c r="HP557" s="141"/>
      <c r="HQ557" s="141"/>
      <c r="HR557" s="141"/>
      <c r="HS557" s="141"/>
      <c r="HT557" s="141"/>
      <c r="HU557" s="141"/>
      <c r="HV557" s="141"/>
      <c r="HW557" s="141"/>
      <c r="HX557" s="141"/>
      <c r="HY557" s="141"/>
      <c r="HZ557" s="141"/>
      <c r="IA557" s="141"/>
      <c r="IB557" s="141"/>
      <c r="IC557" s="141"/>
      <c r="ID557" s="141"/>
      <c r="IE557" s="141"/>
      <c r="IF557" s="141"/>
      <c r="IG557" s="141"/>
      <c r="IH557" s="141"/>
      <c r="II557" s="141"/>
      <c r="IJ557" s="141"/>
      <c r="IK557" s="141"/>
      <c r="IL557" s="141"/>
      <c r="IM557" s="141"/>
      <c r="IN557" s="141"/>
      <c r="IO557" s="141"/>
      <c r="IP557" s="141"/>
      <c r="IQ557" s="141"/>
      <c r="IR557" s="141"/>
      <c r="IS557" s="141"/>
      <c r="IT557" s="141"/>
      <c r="IU557" s="141"/>
      <c r="IV557" s="141"/>
      <c r="IW557" s="141"/>
    </row>
    <row r="558" customFormat="false" ht="12.75" hidden="false" customHeight="false" outlineLevel="0" collapsed="false">
      <c r="A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1"/>
      <c r="BY558" s="141"/>
      <c r="BZ558" s="141"/>
      <c r="CA558" s="141"/>
      <c r="CB558" s="141"/>
      <c r="CC558" s="141"/>
      <c r="CD558" s="141"/>
      <c r="CE558" s="141"/>
      <c r="CF558" s="141"/>
      <c r="CG558" s="141"/>
      <c r="CH558" s="141"/>
      <c r="CI558" s="141"/>
      <c r="CJ558" s="141"/>
      <c r="CK558" s="141"/>
      <c r="CL558" s="141"/>
      <c r="CM558" s="141"/>
      <c r="CN558" s="141"/>
      <c r="CO558" s="141"/>
      <c r="CP558" s="141"/>
      <c r="CQ558" s="141"/>
      <c r="CR558" s="141"/>
      <c r="CS558" s="141"/>
      <c r="CT558" s="141"/>
      <c r="CU558" s="141"/>
      <c r="CV558" s="141"/>
      <c r="CW558" s="141"/>
      <c r="CX558" s="141"/>
      <c r="CY558" s="141"/>
      <c r="CZ558" s="141"/>
      <c r="DA558" s="141"/>
      <c r="DB558" s="141"/>
      <c r="DC558" s="141"/>
      <c r="DD558" s="141"/>
      <c r="DE558" s="141"/>
      <c r="DF558" s="141"/>
      <c r="DG558" s="141"/>
      <c r="DH558" s="141"/>
      <c r="DI558" s="141"/>
      <c r="DJ558" s="141"/>
      <c r="DK558" s="141"/>
      <c r="DL558" s="141"/>
      <c r="DM558" s="141"/>
      <c r="DN558" s="141"/>
      <c r="DO558" s="141"/>
      <c r="DP558" s="141"/>
      <c r="DQ558" s="141"/>
      <c r="DR558" s="141"/>
      <c r="DS558" s="141"/>
      <c r="DT558" s="141"/>
      <c r="DU558" s="141"/>
      <c r="DV558" s="141"/>
      <c r="DW558" s="141"/>
      <c r="DX558" s="141"/>
      <c r="DY558" s="141"/>
      <c r="DZ558" s="141"/>
      <c r="EA558" s="141"/>
      <c r="EB558" s="141"/>
      <c r="EC558" s="141"/>
      <c r="ED558" s="141"/>
      <c r="EE558" s="141"/>
      <c r="EF558" s="141"/>
      <c r="EG558" s="141"/>
      <c r="EH558" s="141"/>
      <c r="EI558" s="141"/>
      <c r="EJ558" s="141"/>
      <c r="EK558" s="141"/>
      <c r="EL558" s="141"/>
      <c r="EM558" s="141"/>
      <c r="EN558" s="141"/>
      <c r="EO558" s="141"/>
      <c r="EP558" s="141"/>
      <c r="EQ558" s="141"/>
      <c r="ER558" s="141"/>
      <c r="ES558" s="141"/>
      <c r="ET558" s="141"/>
      <c r="EU558" s="141"/>
      <c r="EV558" s="141"/>
      <c r="EW558" s="141"/>
      <c r="EX558" s="141"/>
      <c r="EY558" s="141"/>
      <c r="EZ558" s="141"/>
      <c r="FA558" s="141"/>
      <c r="FB558" s="141"/>
      <c r="FC558" s="141"/>
      <c r="FD558" s="141"/>
      <c r="FE558" s="141"/>
      <c r="FF558" s="141"/>
      <c r="FG558" s="141"/>
      <c r="FH558" s="141"/>
      <c r="FI558" s="141"/>
      <c r="FJ558" s="141"/>
      <c r="FK558" s="141"/>
      <c r="FL558" s="141"/>
      <c r="FM558" s="141"/>
      <c r="FN558" s="141"/>
      <c r="FO558" s="141"/>
      <c r="FP558" s="141"/>
      <c r="FQ558" s="141"/>
      <c r="FR558" s="141"/>
      <c r="FS558" s="141"/>
      <c r="FT558" s="141"/>
      <c r="FU558" s="141"/>
      <c r="FV558" s="141"/>
      <c r="FW558" s="141"/>
      <c r="FX558" s="141"/>
      <c r="FY558" s="141"/>
      <c r="FZ558" s="141"/>
      <c r="GA558" s="141"/>
      <c r="GB558" s="141"/>
      <c r="GC558" s="141"/>
      <c r="GD558" s="141"/>
      <c r="GE558" s="141"/>
      <c r="GF558" s="141"/>
      <c r="GG558" s="141"/>
      <c r="GH558" s="141"/>
      <c r="GI558" s="141"/>
      <c r="GJ558" s="141"/>
      <c r="GK558" s="141"/>
      <c r="GL558" s="141"/>
      <c r="GM558" s="141"/>
      <c r="GN558" s="141"/>
      <c r="GO558" s="141"/>
      <c r="GP558" s="141"/>
      <c r="GQ558" s="141"/>
      <c r="GR558" s="141"/>
      <c r="GS558" s="141"/>
      <c r="GT558" s="141"/>
      <c r="GU558" s="141"/>
      <c r="GV558" s="141"/>
      <c r="GW558" s="141"/>
      <c r="GX558" s="141"/>
      <c r="GY558" s="141"/>
      <c r="GZ558" s="141"/>
      <c r="HA558" s="141"/>
      <c r="HB558" s="141"/>
      <c r="HC558" s="141"/>
      <c r="HD558" s="141"/>
      <c r="HE558" s="141"/>
      <c r="HF558" s="141"/>
      <c r="HG558" s="141"/>
      <c r="HH558" s="141"/>
      <c r="HI558" s="141"/>
      <c r="HJ558" s="141"/>
      <c r="HK558" s="141"/>
      <c r="HL558" s="141"/>
      <c r="HM558" s="141"/>
      <c r="HN558" s="141"/>
      <c r="HO558" s="141"/>
      <c r="HP558" s="141"/>
      <c r="HQ558" s="141"/>
      <c r="HR558" s="141"/>
      <c r="HS558" s="141"/>
      <c r="HT558" s="141"/>
      <c r="HU558" s="141"/>
      <c r="HV558" s="141"/>
      <c r="HW558" s="141"/>
      <c r="HX558" s="141"/>
      <c r="HY558" s="141"/>
      <c r="HZ558" s="141"/>
      <c r="IA558" s="141"/>
      <c r="IB558" s="141"/>
      <c r="IC558" s="141"/>
      <c r="ID558" s="141"/>
      <c r="IE558" s="141"/>
      <c r="IF558" s="141"/>
      <c r="IG558" s="141"/>
      <c r="IH558" s="141"/>
      <c r="II558" s="141"/>
      <c r="IJ558" s="141"/>
      <c r="IK558" s="141"/>
      <c r="IL558" s="141"/>
      <c r="IM558" s="141"/>
      <c r="IN558" s="141"/>
      <c r="IO558" s="141"/>
      <c r="IP558" s="141"/>
      <c r="IQ558" s="141"/>
      <c r="IR558" s="141"/>
      <c r="IS558" s="141"/>
      <c r="IT558" s="141"/>
      <c r="IU558" s="141"/>
      <c r="IV558" s="141"/>
      <c r="IW558" s="141"/>
    </row>
    <row r="559" customFormat="false" ht="12.75" hidden="false" customHeight="false" outlineLevel="0" collapsed="false">
      <c r="A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1"/>
      <c r="BY559" s="141"/>
      <c r="BZ559" s="141"/>
      <c r="CA559" s="141"/>
      <c r="CB559" s="141"/>
      <c r="CC559" s="141"/>
      <c r="CD559" s="141"/>
      <c r="CE559" s="141"/>
      <c r="CF559" s="141"/>
      <c r="CG559" s="141"/>
      <c r="CH559" s="141"/>
      <c r="CI559" s="141"/>
      <c r="CJ559" s="141"/>
      <c r="CK559" s="141"/>
      <c r="CL559" s="141"/>
      <c r="CM559" s="141"/>
      <c r="CN559" s="141"/>
      <c r="CO559" s="141"/>
      <c r="CP559" s="141"/>
      <c r="CQ559" s="141"/>
      <c r="CR559" s="141"/>
      <c r="CS559" s="141"/>
      <c r="CT559" s="141"/>
      <c r="CU559" s="141"/>
      <c r="CV559" s="141"/>
      <c r="CW559" s="141"/>
      <c r="CX559" s="141"/>
      <c r="CY559" s="141"/>
      <c r="CZ559" s="141"/>
      <c r="DA559" s="141"/>
      <c r="DB559" s="141"/>
      <c r="DC559" s="141"/>
      <c r="DD559" s="141"/>
      <c r="DE559" s="141"/>
      <c r="DF559" s="141"/>
      <c r="DG559" s="141"/>
      <c r="DH559" s="141"/>
      <c r="DI559" s="141"/>
      <c r="DJ559" s="141"/>
      <c r="DK559" s="141"/>
      <c r="DL559" s="141"/>
      <c r="DM559" s="141"/>
      <c r="DN559" s="141"/>
      <c r="DO559" s="141"/>
      <c r="DP559" s="141"/>
      <c r="DQ559" s="141"/>
      <c r="DR559" s="141"/>
      <c r="DS559" s="141"/>
      <c r="DT559" s="141"/>
      <c r="DU559" s="141"/>
      <c r="DV559" s="141"/>
      <c r="DW559" s="141"/>
      <c r="DX559" s="141"/>
      <c r="DY559" s="141"/>
      <c r="DZ559" s="141"/>
      <c r="EA559" s="141"/>
      <c r="EB559" s="141"/>
      <c r="EC559" s="141"/>
      <c r="ED559" s="141"/>
      <c r="EE559" s="141"/>
      <c r="EF559" s="141"/>
      <c r="EG559" s="141"/>
      <c r="EH559" s="141"/>
      <c r="EI559" s="141"/>
      <c r="EJ559" s="141"/>
      <c r="EK559" s="141"/>
      <c r="EL559" s="141"/>
      <c r="EM559" s="141"/>
      <c r="EN559" s="141"/>
      <c r="EO559" s="141"/>
      <c r="EP559" s="141"/>
      <c r="EQ559" s="141"/>
      <c r="ER559" s="141"/>
      <c r="ES559" s="141"/>
      <c r="ET559" s="141"/>
      <c r="EU559" s="141"/>
      <c r="EV559" s="141"/>
      <c r="EW559" s="141"/>
      <c r="EX559" s="141"/>
      <c r="EY559" s="141"/>
      <c r="EZ559" s="141"/>
      <c r="FA559" s="141"/>
      <c r="FB559" s="141"/>
      <c r="FC559" s="141"/>
      <c r="FD559" s="141"/>
      <c r="FE559" s="141"/>
      <c r="FF559" s="141"/>
      <c r="FG559" s="141"/>
      <c r="FH559" s="141"/>
      <c r="FI559" s="141"/>
      <c r="FJ559" s="141"/>
      <c r="FK559" s="141"/>
      <c r="FL559" s="141"/>
      <c r="FM559" s="141"/>
      <c r="FN559" s="141"/>
      <c r="FO559" s="141"/>
      <c r="FP559" s="141"/>
      <c r="FQ559" s="141"/>
      <c r="FR559" s="141"/>
      <c r="FS559" s="141"/>
      <c r="FT559" s="141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1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H559" s="141"/>
      <c r="HI559" s="141"/>
      <c r="HJ559" s="141"/>
      <c r="HK559" s="141"/>
      <c r="HL559" s="141"/>
      <c r="HM559" s="141"/>
      <c r="HN559" s="141"/>
      <c r="HO559" s="141"/>
      <c r="HP559" s="141"/>
      <c r="HQ559" s="141"/>
      <c r="HR559" s="141"/>
      <c r="HS559" s="141"/>
      <c r="HT559" s="141"/>
      <c r="HU559" s="141"/>
      <c r="HV559" s="141"/>
      <c r="HW559" s="141"/>
      <c r="HX559" s="141"/>
      <c r="HY559" s="141"/>
      <c r="HZ559" s="141"/>
      <c r="IA559" s="141"/>
      <c r="IB559" s="141"/>
      <c r="IC559" s="141"/>
      <c r="ID559" s="141"/>
      <c r="IE559" s="141"/>
      <c r="IF559" s="141"/>
      <c r="IG559" s="141"/>
      <c r="IH559" s="141"/>
      <c r="II559" s="141"/>
      <c r="IJ559" s="141"/>
      <c r="IK559" s="141"/>
      <c r="IL559" s="141"/>
      <c r="IM559" s="141"/>
      <c r="IN559" s="141"/>
      <c r="IO559" s="141"/>
      <c r="IP559" s="141"/>
      <c r="IQ559" s="141"/>
      <c r="IR559" s="141"/>
      <c r="IS559" s="141"/>
      <c r="IT559" s="141"/>
      <c r="IU559" s="141"/>
      <c r="IV559" s="141"/>
      <c r="IW559" s="141"/>
    </row>
    <row r="560" customFormat="false" ht="12.75" hidden="false" customHeight="false" outlineLevel="0" collapsed="false">
      <c r="A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1"/>
      <c r="BY560" s="141"/>
      <c r="BZ560" s="141"/>
      <c r="CA560" s="141"/>
      <c r="CB560" s="141"/>
      <c r="CC560" s="141"/>
      <c r="CD560" s="141"/>
      <c r="CE560" s="141"/>
      <c r="CF560" s="141"/>
      <c r="CG560" s="141"/>
      <c r="CH560" s="141"/>
      <c r="CI560" s="141"/>
      <c r="CJ560" s="141"/>
      <c r="CK560" s="141"/>
      <c r="CL560" s="141"/>
      <c r="CM560" s="141"/>
      <c r="CN560" s="141"/>
      <c r="CO560" s="141"/>
      <c r="CP560" s="141"/>
      <c r="CQ560" s="141"/>
      <c r="CR560" s="141"/>
      <c r="CS560" s="141"/>
      <c r="CT560" s="141"/>
      <c r="CU560" s="141"/>
      <c r="CV560" s="141"/>
      <c r="CW560" s="141"/>
      <c r="CX560" s="141"/>
      <c r="CY560" s="141"/>
      <c r="CZ560" s="141"/>
      <c r="DA560" s="141"/>
      <c r="DB560" s="141"/>
      <c r="DC560" s="141"/>
      <c r="DD560" s="141"/>
      <c r="DE560" s="141"/>
      <c r="DF560" s="141"/>
      <c r="DG560" s="141"/>
      <c r="DH560" s="141"/>
      <c r="DI560" s="141"/>
      <c r="DJ560" s="141"/>
      <c r="DK560" s="141"/>
      <c r="DL560" s="141"/>
      <c r="DM560" s="141"/>
      <c r="DN560" s="141"/>
      <c r="DO560" s="141"/>
      <c r="DP560" s="141"/>
      <c r="DQ560" s="141"/>
      <c r="DR560" s="141"/>
      <c r="DS560" s="141"/>
      <c r="DT560" s="141"/>
      <c r="DU560" s="141"/>
      <c r="DV560" s="141"/>
      <c r="DW560" s="141"/>
      <c r="DX560" s="141"/>
      <c r="DY560" s="141"/>
      <c r="DZ560" s="141"/>
      <c r="EA560" s="141"/>
      <c r="EB560" s="141"/>
      <c r="EC560" s="141"/>
      <c r="ED560" s="141"/>
      <c r="EE560" s="141"/>
      <c r="EF560" s="141"/>
      <c r="EG560" s="141"/>
      <c r="EH560" s="141"/>
      <c r="EI560" s="141"/>
      <c r="EJ560" s="141"/>
      <c r="EK560" s="141"/>
      <c r="EL560" s="141"/>
      <c r="EM560" s="141"/>
      <c r="EN560" s="141"/>
      <c r="EO560" s="141"/>
      <c r="EP560" s="141"/>
      <c r="EQ560" s="141"/>
      <c r="ER560" s="141"/>
      <c r="ES560" s="141"/>
      <c r="ET560" s="141"/>
      <c r="EU560" s="141"/>
      <c r="EV560" s="141"/>
      <c r="EW560" s="141"/>
      <c r="EX560" s="141"/>
      <c r="EY560" s="141"/>
      <c r="EZ560" s="141"/>
      <c r="FA560" s="141"/>
      <c r="FB560" s="141"/>
      <c r="FC560" s="141"/>
      <c r="FD560" s="141"/>
      <c r="FE560" s="141"/>
      <c r="FF560" s="141"/>
      <c r="FG560" s="141"/>
      <c r="FH560" s="141"/>
      <c r="FI560" s="141"/>
      <c r="FJ560" s="141"/>
      <c r="FK560" s="141"/>
      <c r="FL560" s="141"/>
      <c r="FM560" s="141"/>
      <c r="FN560" s="141"/>
      <c r="FO560" s="141"/>
      <c r="FP560" s="141"/>
      <c r="FQ560" s="141"/>
      <c r="FR560" s="141"/>
      <c r="FS560" s="141"/>
      <c r="FT560" s="141"/>
      <c r="FU560" s="141"/>
      <c r="FV560" s="141"/>
      <c r="FW560" s="141"/>
      <c r="FX560" s="141"/>
      <c r="FY560" s="141"/>
      <c r="FZ560" s="141"/>
      <c r="GA560" s="141"/>
      <c r="GB560" s="141"/>
      <c r="GC560" s="141"/>
      <c r="GD560" s="141"/>
      <c r="GE560" s="141"/>
      <c r="GF560" s="141"/>
      <c r="GG560" s="141"/>
      <c r="GH560" s="141"/>
      <c r="GI560" s="141"/>
      <c r="GJ560" s="141"/>
      <c r="GK560" s="141"/>
      <c r="GL560" s="141"/>
      <c r="GM560" s="141"/>
      <c r="GN560" s="141"/>
      <c r="GO560" s="141"/>
      <c r="GP560" s="141"/>
      <c r="GQ560" s="141"/>
      <c r="GR560" s="141"/>
      <c r="GS560" s="141"/>
      <c r="GT560" s="141"/>
      <c r="GU560" s="141"/>
      <c r="GV560" s="141"/>
      <c r="GW560" s="141"/>
      <c r="GX560" s="141"/>
      <c r="GY560" s="141"/>
      <c r="GZ560" s="141"/>
      <c r="HA560" s="141"/>
      <c r="HB560" s="141"/>
      <c r="HC560" s="141"/>
      <c r="HD560" s="141"/>
      <c r="HE560" s="141"/>
      <c r="HF560" s="141"/>
      <c r="HG560" s="141"/>
      <c r="HH560" s="141"/>
      <c r="HI560" s="141"/>
      <c r="HJ560" s="141"/>
      <c r="HK560" s="141"/>
      <c r="HL560" s="141"/>
      <c r="HM560" s="141"/>
      <c r="HN560" s="141"/>
      <c r="HO560" s="141"/>
      <c r="HP560" s="141"/>
      <c r="HQ560" s="141"/>
      <c r="HR560" s="141"/>
      <c r="HS560" s="141"/>
      <c r="HT560" s="141"/>
      <c r="HU560" s="141"/>
      <c r="HV560" s="141"/>
      <c r="HW560" s="141"/>
      <c r="HX560" s="141"/>
      <c r="HY560" s="141"/>
      <c r="HZ560" s="141"/>
      <c r="IA560" s="141"/>
      <c r="IB560" s="141"/>
      <c r="IC560" s="141"/>
      <c r="ID560" s="141"/>
      <c r="IE560" s="141"/>
      <c r="IF560" s="141"/>
      <c r="IG560" s="141"/>
      <c r="IH560" s="141"/>
      <c r="II560" s="141"/>
      <c r="IJ560" s="141"/>
      <c r="IK560" s="141"/>
      <c r="IL560" s="141"/>
      <c r="IM560" s="141"/>
      <c r="IN560" s="141"/>
      <c r="IO560" s="141"/>
      <c r="IP560" s="141"/>
      <c r="IQ560" s="141"/>
      <c r="IR560" s="141"/>
      <c r="IS560" s="141"/>
      <c r="IT560" s="141"/>
      <c r="IU560" s="141"/>
      <c r="IV560" s="141"/>
      <c r="IW560" s="141"/>
    </row>
    <row r="561" customFormat="false" ht="12.75" hidden="false" customHeight="false" outlineLevel="0" collapsed="false">
      <c r="A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1"/>
      <c r="BY561" s="141"/>
      <c r="BZ561" s="141"/>
      <c r="CA561" s="141"/>
      <c r="CB561" s="141"/>
      <c r="CC561" s="141"/>
      <c r="CD561" s="141"/>
      <c r="CE561" s="141"/>
      <c r="CF561" s="141"/>
      <c r="CG561" s="141"/>
      <c r="CH561" s="141"/>
      <c r="CI561" s="141"/>
      <c r="CJ561" s="141"/>
      <c r="CK561" s="141"/>
      <c r="CL561" s="141"/>
      <c r="CM561" s="141"/>
      <c r="CN561" s="141"/>
      <c r="CO561" s="141"/>
      <c r="CP561" s="141"/>
      <c r="CQ561" s="141"/>
      <c r="CR561" s="141"/>
      <c r="CS561" s="141"/>
      <c r="CT561" s="141"/>
      <c r="CU561" s="141"/>
      <c r="CV561" s="141"/>
      <c r="CW561" s="141"/>
      <c r="CX561" s="141"/>
      <c r="CY561" s="141"/>
      <c r="CZ561" s="141"/>
      <c r="DA561" s="141"/>
      <c r="DB561" s="141"/>
      <c r="DC561" s="141"/>
      <c r="DD561" s="141"/>
      <c r="DE561" s="141"/>
      <c r="DF561" s="141"/>
      <c r="DG561" s="141"/>
      <c r="DH561" s="141"/>
      <c r="DI561" s="141"/>
      <c r="DJ561" s="141"/>
      <c r="DK561" s="141"/>
      <c r="DL561" s="141"/>
      <c r="DM561" s="141"/>
      <c r="DN561" s="141"/>
      <c r="DO561" s="141"/>
      <c r="DP561" s="141"/>
      <c r="DQ561" s="141"/>
      <c r="DR561" s="141"/>
      <c r="DS561" s="141"/>
      <c r="DT561" s="141"/>
      <c r="DU561" s="141"/>
      <c r="DV561" s="141"/>
      <c r="DW561" s="141"/>
      <c r="DX561" s="141"/>
      <c r="DY561" s="141"/>
      <c r="DZ561" s="141"/>
      <c r="EA561" s="141"/>
      <c r="EB561" s="141"/>
      <c r="EC561" s="141"/>
      <c r="ED561" s="141"/>
      <c r="EE561" s="141"/>
      <c r="EF561" s="141"/>
      <c r="EG561" s="141"/>
      <c r="EH561" s="141"/>
      <c r="EI561" s="141"/>
      <c r="EJ561" s="141"/>
      <c r="EK561" s="141"/>
      <c r="EL561" s="141"/>
      <c r="EM561" s="141"/>
      <c r="EN561" s="141"/>
      <c r="EO561" s="141"/>
      <c r="EP561" s="141"/>
      <c r="EQ561" s="141"/>
      <c r="ER561" s="141"/>
      <c r="ES561" s="141"/>
      <c r="ET561" s="141"/>
      <c r="EU561" s="141"/>
      <c r="EV561" s="141"/>
      <c r="EW561" s="141"/>
      <c r="EX561" s="141"/>
      <c r="EY561" s="141"/>
      <c r="EZ561" s="141"/>
      <c r="FA561" s="141"/>
      <c r="FB561" s="141"/>
      <c r="FC561" s="141"/>
      <c r="FD561" s="141"/>
      <c r="FE561" s="141"/>
      <c r="FF561" s="141"/>
      <c r="FG561" s="141"/>
      <c r="FH561" s="141"/>
      <c r="FI561" s="141"/>
      <c r="FJ561" s="141"/>
      <c r="FK561" s="141"/>
      <c r="FL561" s="141"/>
      <c r="FM561" s="141"/>
      <c r="FN561" s="141"/>
      <c r="FO561" s="141"/>
      <c r="FP561" s="141"/>
      <c r="FQ561" s="141"/>
      <c r="FR561" s="141"/>
      <c r="FS561" s="141"/>
      <c r="FT561" s="141"/>
      <c r="FU561" s="141"/>
      <c r="FV561" s="141"/>
      <c r="FW561" s="141"/>
      <c r="FX561" s="141"/>
      <c r="FY561" s="141"/>
      <c r="FZ561" s="141"/>
      <c r="GA561" s="141"/>
      <c r="GB561" s="141"/>
      <c r="GC561" s="141"/>
      <c r="GD561" s="141"/>
      <c r="GE561" s="141"/>
      <c r="GF561" s="141"/>
      <c r="GG561" s="141"/>
      <c r="GH561" s="141"/>
      <c r="GI561" s="141"/>
      <c r="GJ561" s="141"/>
      <c r="GK561" s="141"/>
      <c r="GL561" s="141"/>
      <c r="GM561" s="141"/>
      <c r="GN561" s="141"/>
      <c r="GO561" s="141"/>
      <c r="GP561" s="141"/>
      <c r="GQ561" s="141"/>
      <c r="GR561" s="141"/>
      <c r="GS561" s="141"/>
      <c r="GT561" s="141"/>
      <c r="GU561" s="141"/>
      <c r="GV561" s="141"/>
      <c r="GW561" s="141"/>
      <c r="GX561" s="141"/>
      <c r="GY561" s="141"/>
      <c r="GZ561" s="141"/>
      <c r="HA561" s="141"/>
      <c r="HB561" s="141"/>
      <c r="HC561" s="141"/>
      <c r="HD561" s="141"/>
      <c r="HE561" s="141"/>
      <c r="HF561" s="141"/>
      <c r="HG561" s="141"/>
      <c r="HH561" s="141"/>
      <c r="HI561" s="141"/>
      <c r="HJ561" s="141"/>
      <c r="HK561" s="141"/>
      <c r="HL561" s="141"/>
      <c r="HM561" s="141"/>
      <c r="HN561" s="141"/>
      <c r="HO561" s="141"/>
      <c r="HP561" s="141"/>
      <c r="HQ561" s="141"/>
      <c r="HR561" s="141"/>
      <c r="HS561" s="141"/>
      <c r="HT561" s="141"/>
      <c r="HU561" s="141"/>
      <c r="HV561" s="141"/>
      <c r="HW561" s="141"/>
      <c r="HX561" s="141"/>
      <c r="HY561" s="141"/>
      <c r="HZ561" s="141"/>
      <c r="IA561" s="141"/>
      <c r="IB561" s="141"/>
      <c r="IC561" s="141"/>
      <c r="ID561" s="141"/>
      <c r="IE561" s="141"/>
      <c r="IF561" s="141"/>
      <c r="IG561" s="141"/>
      <c r="IH561" s="141"/>
      <c r="II561" s="141"/>
      <c r="IJ561" s="141"/>
      <c r="IK561" s="141"/>
      <c r="IL561" s="141"/>
      <c r="IM561" s="141"/>
      <c r="IN561" s="141"/>
      <c r="IO561" s="141"/>
      <c r="IP561" s="141"/>
      <c r="IQ561" s="141"/>
      <c r="IR561" s="141"/>
      <c r="IS561" s="141"/>
      <c r="IT561" s="141"/>
      <c r="IU561" s="141"/>
      <c r="IV561" s="141"/>
      <c r="IW561" s="141"/>
    </row>
    <row r="562" customFormat="false" ht="12.75" hidden="false" customHeight="false" outlineLevel="0" collapsed="false">
      <c r="A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1"/>
      <c r="BY562" s="141"/>
      <c r="BZ562" s="141"/>
      <c r="CA562" s="141"/>
      <c r="CB562" s="141"/>
      <c r="CC562" s="141"/>
      <c r="CD562" s="141"/>
      <c r="CE562" s="141"/>
      <c r="CF562" s="141"/>
      <c r="CG562" s="141"/>
      <c r="CH562" s="141"/>
      <c r="CI562" s="141"/>
      <c r="CJ562" s="141"/>
      <c r="CK562" s="141"/>
      <c r="CL562" s="141"/>
      <c r="CM562" s="141"/>
      <c r="CN562" s="141"/>
      <c r="CO562" s="141"/>
      <c r="CP562" s="141"/>
      <c r="CQ562" s="141"/>
      <c r="CR562" s="141"/>
      <c r="CS562" s="141"/>
      <c r="CT562" s="141"/>
      <c r="CU562" s="141"/>
      <c r="CV562" s="141"/>
      <c r="CW562" s="141"/>
      <c r="CX562" s="141"/>
      <c r="CY562" s="141"/>
      <c r="CZ562" s="141"/>
      <c r="DA562" s="141"/>
      <c r="DB562" s="141"/>
      <c r="DC562" s="141"/>
      <c r="DD562" s="141"/>
      <c r="DE562" s="141"/>
      <c r="DF562" s="141"/>
      <c r="DG562" s="141"/>
      <c r="DH562" s="141"/>
      <c r="DI562" s="141"/>
      <c r="DJ562" s="141"/>
      <c r="DK562" s="141"/>
      <c r="DL562" s="141"/>
      <c r="DM562" s="141"/>
      <c r="DN562" s="141"/>
      <c r="DO562" s="141"/>
      <c r="DP562" s="141"/>
      <c r="DQ562" s="141"/>
      <c r="DR562" s="141"/>
      <c r="DS562" s="141"/>
      <c r="DT562" s="141"/>
      <c r="DU562" s="141"/>
      <c r="DV562" s="141"/>
      <c r="DW562" s="141"/>
      <c r="DX562" s="141"/>
      <c r="DY562" s="141"/>
      <c r="DZ562" s="141"/>
      <c r="EA562" s="141"/>
      <c r="EB562" s="141"/>
      <c r="EC562" s="141"/>
      <c r="ED562" s="141"/>
      <c r="EE562" s="141"/>
      <c r="EF562" s="141"/>
      <c r="EG562" s="141"/>
      <c r="EH562" s="141"/>
      <c r="EI562" s="141"/>
      <c r="EJ562" s="141"/>
      <c r="EK562" s="141"/>
      <c r="EL562" s="141"/>
      <c r="EM562" s="141"/>
      <c r="EN562" s="141"/>
      <c r="EO562" s="141"/>
      <c r="EP562" s="141"/>
      <c r="EQ562" s="141"/>
      <c r="ER562" s="141"/>
      <c r="ES562" s="141"/>
      <c r="ET562" s="141"/>
      <c r="EU562" s="141"/>
      <c r="EV562" s="141"/>
      <c r="EW562" s="141"/>
      <c r="EX562" s="141"/>
      <c r="EY562" s="141"/>
      <c r="EZ562" s="141"/>
      <c r="FA562" s="141"/>
      <c r="FB562" s="141"/>
      <c r="FC562" s="141"/>
      <c r="FD562" s="141"/>
      <c r="FE562" s="141"/>
      <c r="FF562" s="141"/>
      <c r="FG562" s="141"/>
      <c r="FH562" s="141"/>
      <c r="FI562" s="141"/>
      <c r="FJ562" s="141"/>
      <c r="FK562" s="141"/>
      <c r="FL562" s="141"/>
      <c r="FM562" s="141"/>
      <c r="FN562" s="141"/>
      <c r="FO562" s="141"/>
      <c r="FP562" s="141"/>
      <c r="FQ562" s="141"/>
      <c r="FR562" s="141"/>
      <c r="FS562" s="141"/>
      <c r="FT562" s="141"/>
      <c r="FU562" s="141"/>
      <c r="FV562" s="141"/>
      <c r="FW562" s="141"/>
      <c r="FX562" s="141"/>
      <c r="FY562" s="141"/>
      <c r="FZ562" s="141"/>
      <c r="GA562" s="141"/>
      <c r="GB562" s="141"/>
      <c r="GC562" s="141"/>
      <c r="GD562" s="141"/>
      <c r="GE562" s="141"/>
      <c r="GF562" s="141"/>
      <c r="GG562" s="141"/>
      <c r="GH562" s="141"/>
      <c r="GI562" s="141"/>
      <c r="GJ562" s="141"/>
      <c r="GK562" s="141"/>
      <c r="GL562" s="141"/>
      <c r="GM562" s="141"/>
      <c r="GN562" s="141"/>
      <c r="GO562" s="141"/>
      <c r="GP562" s="141"/>
      <c r="GQ562" s="141"/>
      <c r="GR562" s="141"/>
      <c r="GS562" s="141"/>
      <c r="GT562" s="141"/>
      <c r="GU562" s="141"/>
      <c r="GV562" s="141"/>
      <c r="GW562" s="141"/>
      <c r="GX562" s="141"/>
      <c r="GY562" s="141"/>
      <c r="GZ562" s="141"/>
      <c r="HA562" s="141"/>
      <c r="HB562" s="141"/>
      <c r="HC562" s="141"/>
      <c r="HD562" s="141"/>
      <c r="HE562" s="141"/>
      <c r="HF562" s="141"/>
      <c r="HG562" s="141"/>
      <c r="HH562" s="141"/>
      <c r="HI562" s="141"/>
      <c r="HJ562" s="141"/>
      <c r="HK562" s="141"/>
      <c r="HL562" s="141"/>
      <c r="HM562" s="141"/>
      <c r="HN562" s="141"/>
      <c r="HO562" s="141"/>
      <c r="HP562" s="141"/>
      <c r="HQ562" s="141"/>
      <c r="HR562" s="141"/>
      <c r="HS562" s="141"/>
      <c r="HT562" s="141"/>
      <c r="HU562" s="141"/>
      <c r="HV562" s="141"/>
      <c r="HW562" s="141"/>
      <c r="HX562" s="141"/>
      <c r="HY562" s="141"/>
      <c r="HZ562" s="141"/>
      <c r="IA562" s="141"/>
      <c r="IB562" s="141"/>
      <c r="IC562" s="141"/>
      <c r="ID562" s="141"/>
      <c r="IE562" s="141"/>
      <c r="IF562" s="141"/>
      <c r="IG562" s="141"/>
      <c r="IH562" s="141"/>
      <c r="II562" s="141"/>
      <c r="IJ562" s="141"/>
      <c r="IK562" s="141"/>
      <c r="IL562" s="141"/>
      <c r="IM562" s="141"/>
      <c r="IN562" s="141"/>
      <c r="IO562" s="141"/>
      <c r="IP562" s="141"/>
      <c r="IQ562" s="141"/>
      <c r="IR562" s="141"/>
      <c r="IS562" s="141"/>
      <c r="IT562" s="141"/>
      <c r="IU562" s="141"/>
      <c r="IV562" s="141"/>
      <c r="IW562" s="141"/>
    </row>
    <row r="563" customFormat="false" ht="12.75" hidden="false" customHeight="false" outlineLevel="0" collapsed="false">
      <c r="A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1"/>
      <c r="BY563" s="141"/>
      <c r="BZ563" s="141"/>
      <c r="CA563" s="141"/>
      <c r="CB563" s="141"/>
      <c r="CC563" s="141"/>
      <c r="CD563" s="141"/>
      <c r="CE563" s="141"/>
      <c r="CF563" s="141"/>
      <c r="CG563" s="141"/>
      <c r="CH563" s="141"/>
      <c r="CI563" s="141"/>
      <c r="CJ563" s="141"/>
      <c r="CK563" s="141"/>
      <c r="CL563" s="141"/>
      <c r="CM563" s="141"/>
      <c r="CN563" s="141"/>
      <c r="CO563" s="141"/>
      <c r="CP563" s="141"/>
      <c r="CQ563" s="141"/>
      <c r="CR563" s="141"/>
      <c r="CS563" s="141"/>
      <c r="CT563" s="141"/>
      <c r="CU563" s="141"/>
      <c r="CV563" s="141"/>
      <c r="CW563" s="141"/>
      <c r="CX563" s="141"/>
      <c r="CY563" s="141"/>
      <c r="CZ563" s="141"/>
      <c r="DA563" s="141"/>
      <c r="DB563" s="141"/>
      <c r="DC563" s="141"/>
      <c r="DD563" s="141"/>
      <c r="DE563" s="141"/>
      <c r="DF563" s="141"/>
      <c r="DG563" s="141"/>
      <c r="DH563" s="141"/>
      <c r="DI563" s="141"/>
      <c r="DJ563" s="141"/>
      <c r="DK563" s="141"/>
      <c r="DL563" s="141"/>
      <c r="DM563" s="141"/>
      <c r="DN563" s="141"/>
      <c r="DO563" s="141"/>
      <c r="DP563" s="141"/>
      <c r="DQ563" s="141"/>
      <c r="DR563" s="141"/>
      <c r="DS563" s="141"/>
      <c r="DT563" s="141"/>
      <c r="DU563" s="141"/>
      <c r="DV563" s="141"/>
      <c r="DW563" s="141"/>
      <c r="DX563" s="141"/>
      <c r="DY563" s="141"/>
      <c r="DZ563" s="141"/>
      <c r="EA563" s="141"/>
      <c r="EB563" s="141"/>
      <c r="EC563" s="141"/>
      <c r="ED563" s="141"/>
      <c r="EE563" s="141"/>
      <c r="EF563" s="141"/>
      <c r="EG563" s="141"/>
      <c r="EH563" s="141"/>
      <c r="EI563" s="141"/>
      <c r="EJ563" s="141"/>
      <c r="EK563" s="141"/>
      <c r="EL563" s="141"/>
      <c r="EM563" s="141"/>
      <c r="EN563" s="141"/>
      <c r="EO563" s="141"/>
      <c r="EP563" s="141"/>
      <c r="EQ563" s="141"/>
      <c r="ER563" s="141"/>
      <c r="ES563" s="141"/>
      <c r="ET563" s="141"/>
      <c r="EU563" s="141"/>
      <c r="EV563" s="141"/>
      <c r="EW563" s="141"/>
      <c r="EX563" s="141"/>
      <c r="EY563" s="141"/>
      <c r="EZ563" s="141"/>
      <c r="FA563" s="141"/>
      <c r="FB563" s="141"/>
      <c r="FC563" s="141"/>
      <c r="FD563" s="141"/>
      <c r="FE563" s="141"/>
      <c r="FF563" s="141"/>
      <c r="FG563" s="141"/>
      <c r="FH563" s="141"/>
      <c r="FI563" s="141"/>
      <c r="FJ563" s="141"/>
      <c r="FK563" s="141"/>
      <c r="FL563" s="141"/>
      <c r="FM563" s="141"/>
      <c r="FN563" s="141"/>
      <c r="FO563" s="141"/>
      <c r="FP563" s="141"/>
      <c r="FQ563" s="141"/>
      <c r="FR563" s="141"/>
      <c r="FS563" s="141"/>
      <c r="FT563" s="141"/>
      <c r="FU563" s="141"/>
      <c r="FV563" s="141"/>
      <c r="FW563" s="141"/>
      <c r="FX563" s="141"/>
      <c r="FY563" s="141"/>
      <c r="FZ563" s="141"/>
      <c r="GA563" s="141"/>
      <c r="GB563" s="141"/>
      <c r="GC563" s="141"/>
      <c r="GD563" s="141"/>
      <c r="GE563" s="141"/>
      <c r="GF563" s="141"/>
      <c r="GG563" s="141"/>
      <c r="GH563" s="141"/>
      <c r="GI563" s="141"/>
      <c r="GJ563" s="141"/>
      <c r="GK563" s="141"/>
      <c r="GL563" s="141"/>
      <c r="GM563" s="141"/>
      <c r="GN563" s="141"/>
      <c r="GO563" s="141"/>
      <c r="GP563" s="141"/>
      <c r="GQ563" s="141"/>
      <c r="GR563" s="141"/>
      <c r="GS563" s="141"/>
      <c r="GT563" s="141"/>
      <c r="GU563" s="141"/>
      <c r="GV563" s="141"/>
      <c r="GW563" s="141"/>
      <c r="GX563" s="141"/>
      <c r="GY563" s="141"/>
      <c r="GZ563" s="141"/>
      <c r="HA563" s="141"/>
      <c r="HB563" s="141"/>
      <c r="HC563" s="141"/>
      <c r="HD563" s="141"/>
      <c r="HE563" s="141"/>
      <c r="HF563" s="141"/>
      <c r="HG563" s="141"/>
      <c r="HH563" s="141"/>
      <c r="HI563" s="141"/>
      <c r="HJ563" s="141"/>
      <c r="HK563" s="141"/>
      <c r="HL563" s="141"/>
      <c r="HM563" s="141"/>
      <c r="HN563" s="141"/>
      <c r="HO563" s="141"/>
      <c r="HP563" s="141"/>
      <c r="HQ563" s="141"/>
      <c r="HR563" s="141"/>
      <c r="HS563" s="141"/>
      <c r="HT563" s="141"/>
      <c r="HU563" s="141"/>
      <c r="HV563" s="141"/>
      <c r="HW563" s="141"/>
      <c r="HX563" s="141"/>
      <c r="HY563" s="141"/>
      <c r="HZ563" s="141"/>
      <c r="IA563" s="141"/>
      <c r="IB563" s="141"/>
      <c r="IC563" s="141"/>
      <c r="ID563" s="141"/>
      <c r="IE563" s="141"/>
      <c r="IF563" s="141"/>
      <c r="IG563" s="141"/>
      <c r="IH563" s="141"/>
      <c r="II563" s="141"/>
      <c r="IJ563" s="141"/>
      <c r="IK563" s="141"/>
      <c r="IL563" s="141"/>
      <c r="IM563" s="141"/>
      <c r="IN563" s="141"/>
      <c r="IO563" s="141"/>
      <c r="IP563" s="141"/>
      <c r="IQ563" s="141"/>
      <c r="IR563" s="141"/>
      <c r="IS563" s="141"/>
      <c r="IT563" s="141"/>
      <c r="IU563" s="141"/>
      <c r="IV563" s="141"/>
      <c r="IW563" s="141"/>
    </row>
    <row r="564" customFormat="false" ht="12.75" hidden="false" customHeight="false" outlineLevel="0" collapsed="false">
      <c r="A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1"/>
      <c r="BY564" s="141"/>
      <c r="BZ564" s="141"/>
      <c r="CA564" s="141"/>
      <c r="CB564" s="141"/>
      <c r="CC564" s="141"/>
      <c r="CD564" s="141"/>
      <c r="CE564" s="141"/>
      <c r="CF564" s="141"/>
      <c r="CG564" s="141"/>
      <c r="CH564" s="141"/>
      <c r="CI564" s="141"/>
      <c r="CJ564" s="141"/>
      <c r="CK564" s="141"/>
      <c r="CL564" s="141"/>
      <c r="CM564" s="141"/>
      <c r="CN564" s="141"/>
      <c r="CO564" s="141"/>
      <c r="CP564" s="141"/>
      <c r="CQ564" s="141"/>
      <c r="CR564" s="141"/>
      <c r="CS564" s="141"/>
      <c r="CT564" s="141"/>
      <c r="CU564" s="141"/>
      <c r="CV564" s="141"/>
      <c r="CW564" s="141"/>
      <c r="CX564" s="141"/>
      <c r="CY564" s="141"/>
      <c r="CZ564" s="141"/>
      <c r="DA564" s="141"/>
      <c r="DB564" s="141"/>
      <c r="DC564" s="141"/>
      <c r="DD564" s="141"/>
      <c r="DE564" s="141"/>
      <c r="DF564" s="141"/>
      <c r="DG564" s="141"/>
      <c r="DH564" s="141"/>
      <c r="DI564" s="141"/>
      <c r="DJ564" s="141"/>
      <c r="DK564" s="141"/>
      <c r="DL564" s="141"/>
      <c r="DM564" s="141"/>
      <c r="DN564" s="141"/>
      <c r="DO564" s="141"/>
      <c r="DP564" s="141"/>
      <c r="DQ564" s="141"/>
      <c r="DR564" s="141"/>
      <c r="DS564" s="141"/>
      <c r="DT564" s="141"/>
      <c r="DU564" s="141"/>
      <c r="DV564" s="141"/>
      <c r="DW564" s="141"/>
      <c r="DX564" s="141"/>
      <c r="DY564" s="141"/>
      <c r="DZ564" s="141"/>
      <c r="EA564" s="141"/>
      <c r="EB564" s="141"/>
      <c r="EC564" s="141"/>
      <c r="ED564" s="141"/>
      <c r="EE564" s="141"/>
      <c r="EF564" s="141"/>
      <c r="EG564" s="141"/>
      <c r="EH564" s="141"/>
      <c r="EI564" s="141"/>
      <c r="EJ564" s="141"/>
      <c r="EK564" s="141"/>
      <c r="EL564" s="141"/>
      <c r="EM564" s="141"/>
      <c r="EN564" s="141"/>
      <c r="EO564" s="141"/>
      <c r="EP564" s="141"/>
      <c r="EQ564" s="141"/>
      <c r="ER564" s="141"/>
      <c r="ES564" s="141"/>
      <c r="ET564" s="141"/>
      <c r="EU564" s="141"/>
      <c r="EV564" s="141"/>
      <c r="EW564" s="141"/>
      <c r="EX564" s="141"/>
      <c r="EY564" s="141"/>
      <c r="EZ564" s="141"/>
      <c r="FA564" s="141"/>
      <c r="FB564" s="141"/>
      <c r="FC564" s="141"/>
      <c r="FD564" s="141"/>
      <c r="FE564" s="141"/>
      <c r="FF564" s="141"/>
      <c r="FG564" s="141"/>
      <c r="FH564" s="141"/>
      <c r="FI564" s="141"/>
      <c r="FJ564" s="141"/>
      <c r="FK564" s="141"/>
      <c r="FL564" s="141"/>
      <c r="FM564" s="141"/>
      <c r="FN564" s="141"/>
      <c r="FO564" s="141"/>
      <c r="FP564" s="141"/>
      <c r="FQ564" s="141"/>
      <c r="FR564" s="141"/>
      <c r="FS564" s="141"/>
      <c r="FT564" s="141"/>
      <c r="FU564" s="141"/>
      <c r="FV564" s="141"/>
      <c r="FW564" s="141"/>
      <c r="FX564" s="141"/>
      <c r="FY564" s="141"/>
      <c r="FZ564" s="141"/>
      <c r="GA564" s="141"/>
      <c r="GB564" s="141"/>
      <c r="GC564" s="141"/>
      <c r="GD564" s="141"/>
      <c r="GE564" s="141"/>
      <c r="GF564" s="141"/>
      <c r="GG564" s="141"/>
      <c r="GH564" s="141"/>
      <c r="GI564" s="141"/>
      <c r="GJ564" s="141"/>
      <c r="GK564" s="141"/>
      <c r="GL564" s="141"/>
      <c r="GM564" s="141"/>
      <c r="GN564" s="141"/>
      <c r="GO564" s="141"/>
      <c r="GP564" s="141"/>
      <c r="GQ564" s="141"/>
      <c r="GR564" s="141"/>
      <c r="GS564" s="141"/>
      <c r="GT564" s="141"/>
      <c r="GU564" s="141"/>
      <c r="GV564" s="141"/>
      <c r="GW564" s="141"/>
      <c r="GX564" s="141"/>
      <c r="GY564" s="141"/>
      <c r="GZ564" s="141"/>
      <c r="HA564" s="141"/>
      <c r="HB564" s="141"/>
      <c r="HC564" s="141"/>
      <c r="HD564" s="141"/>
      <c r="HE564" s="141"/>
      <c r="HF564" s="141"/>
      <c r="HG564" s="141"/>
      <c r="HH564" s="141"/>
      <c r="HI564" s="141"/>
      <c r="HJ564" s="141"/>
      <c r="HK564" s="141"/>
      <c r="HL564" s="141"/>
      <c r="HM564" s="141"/>
      <c r="HN564" s="141"/>
      <c r="HO564" s="141"/>
      <c r="HP564" s="141"/>
      <c r="HQ564" s="141"/>
      <c r="HR564" s="141"/>
      <c r="HS564" s="141"/>
      <c r="HT564" s="141"/>
      <c r="HU564" s="141"/>
      <c r="HV564" s="141"/>
      <c r="HW564" s="141"/>
      <c r="HX564" s="141"/>
      <c r="HY564" s="141"/>
      <c r="HZ564" s="141"/>
      <c r="IA564" s="141"/>
      <c r="IB564" s="141"/>
      <c r="IC564" s="141"/>
      <c r="ID564" s="141"/>
      <c r="IE564" s="141"/>
      <c r="IF564" s="141"/>
      <c r="IG564" s="141"/>
      <c r="IH564" s="141"/>
      <c r="II564" s="141"/>
      <c r="IJ564" s="141"/>
      <c r="IK564" s="141"/>
      <c r="IL564" s="141"/>
      <c r="IM564" s="141"/>
      <c r="IN564" s="141"/>
      <c r="IO564" s="141"/>
      <c r="IP564" s="141"/>
      <c r="IQ564" s="141"/>
      <c r="IR564" s="141"/>
      <c r="IS564" s="141"/>
      <c r="IT564" s="141"/>
      <c r="IU564" s="141"/>
      <c r="IV564" s="141"/>
      <c r="IW564" s="141"/>
    </row>
    <row r="565" customFormat="false" ht="12.75" hidden="false" customHeight="false" outlineLevel="0" collapsed="false">
      <c r="A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1"/>
      <c r="BY565" s="141"/>
      <c r="BZ565" s="141"/>
      <c r="CA565" s="141"/>
      <c r="CB565" s="141"/>
      <c r="CC565" s="141"/>
      <c r="CD565" s="141"/>
      <c r="CE565" s="141"/>
      <c r="CF565" s="141"/>
      <c r="CG565" s="141"/>
      <c r="CH565" s="141"/>
      <c r="CI565" s="141"/>
      <c r="CJ565" s="141"/>
      <c r="CK565" s="141"/>
      <c r="CL565" s="141"/>
      <c r="CM565" s="141"/>
      <c r="CN565" s="141"/>
      <c r="CO565" s="141"/>
      <c r="CP565" s="141"/>
      <c r="CQ565" s="141"/>
      <c r="CR565" s="141"/>
      <c r="CS565" s="141"/>
      <c r="CT565" s="141"/>
      <c r="CU565" s="141"/>
      <c r="CV565" s="141"/>
      <c r="CW565" s="141"/>
      <c r="CX565" s="141"/>
      <c r="CY565" s="141"/>
      <c r="CZ565" s="141"/>
      <c r="DA565" s="141"/>
      <c r="DB565" s="141"/>
      <c r="DC565" s="141"/>
      <c r="DD565" s="141"/>
      <c r="DE565" s="141"/>
      <c r="DF565" s="141"/>
      <c r="DG565" s="141"/>
      <c r="DH565" s="141"/>
      <c r="DI565" s="141"/>
      <c r="DJ565" s="141"/>
      <c r="DK565" s="141"/>
      <c r="DL565" s="141"/>
      <c r="DM565" s="141"/>
      <c r="DN565" s="141"/>
      <c r="DO565" s="141"/>
      <c r="DP565" s="141"/>
      <c r="DQ565" s="141"/>
      <c r="DR565" s="141"/>
      <c r="DS565" s="141"/>
      <c r="DT565" s="141"/>
      <c r="DU565" s="141"/>
      <c r="DV565" s="141"/>
      <c r="DW565" s="141"/>
      <c r="DX565" s="141"/>
      <c r="DY565" s="141"/>
      <c r="DZ565" s="141"/>
      <c r="EA565" s="141"/>
      <c r="EB565" s="141"/>
      <c r="EC565" s="141"/>
      <c r="ED565" s="141"/>
      <c r="EE565" s="141"/>
      <c r="EF565" s="141"/>
      <c r="EG565" s="141"/>
      <c r="EH565" s="141"/>
      <c r="EI565" s="141"/>
      <c r="EJ565" s="141"/>
      <c r="EK565" s="141"/>
      <c r="EL565" s="141"/>
      <c r="EM565" s="141"/>
      <c r="EN565" s="141"/>
      <c r="EO565" s="141"/>
      <c r="EP565" s="141"/>
      <c r="EQ565" s="141"/>
      <c r="ER565" s="141"/>
      <c r="ES565" s="141"/>
      <c r="ET565" s="141"/>
      <c r="EU565" s="141"/>
      <c r="EV565" s="141"/>
      <c r="EW565" s="141"/>
      <c r="EX565" s="141"/>
      <c r="EY565" s="141"/>
      <c r="EZ565" s="141"/>
      <c r="FA565" s="141"/>
      <c r="FB565" s="141"/>
      <c r="FC565" s="141"/>
      <c r="FD565" s="141"/>
      <c r="FE565" s="141"/>
      <c r="FF565" s="141"/>
      <c r="FG565" s="141"/>
      <c r="FH565" s="141"/>
      <c r="FI565" s="141"/>
      <c r="FJ565" s="141"/>
      <c r="FK565" s="141"/>
      <c r="FL565" s="141"/>
      <c r="FM565" s="141"/>
      <c r="FN565" s="141"/>
      <c r="FO565" s="141"/>
      <c r="FP565" s="141"/>
      <c r="FQ565" s="141"/>
      <c r="FR565" s="141"/>
      <c r="FS565" s="141"/>
      <c r="FT565" s="141"/>
      <c r="FU565" s="141"/>
      <c r="FV565" s="141"/>
      <c r="FW565" s="141"/>
      <c r="FX565" s="141"/>
      <c r="FY565" s="141"/>
      <c r="FZ565" s="141"/>
      <c r="GA565" s="141"/>
      <c r="GB565" s="141"/>
      <c r="GC565" s="141"/>
      <c r="GD565" s="141"/>
      <c r="GE565" s="141"/>
      <c r="GF565" s="141"/>
      <c r="GG565" s="141"/>
      <c r="GH565" s="141"/>
      <c r="GI565" s="141"/>
      <c r="GJ565" s="141"/>
      <c r="GK565" s="141"/>
      <c r="GL565" s="141"/>
      <c r="GM565" s="141"/>
      <c r="GN565" s="141"/>
      <c r="GO565" s="141"/>
      <c r="GP565" s="141"/>
      <c r="GQ565" s="141"/>
      <c r="GR565" s="141"/>
      <c r="GS565" s="141"/>
      <c r="GT565" s="141"/>
      <c r="GU565" s="141"/>
      <c r="GV565" s="141"/>
      <c r="GW565" s="141"/>
      <c r="GX565" s="141"/>
      <c r="GY565" s="141"/>
      <c r="GZ565" s="141"/>
      <c r="HA565" s="141"/>
      <c r="HB565" s="141"/>
      <c r="HC565" s="141"/>
      <c r="HD565" s="141"/>
      <c r="HE565" s="141"/>
      <c r="HF565" s="141"/>
      <c r="HG565" s="141"/>
      <c r="HH565" s="141"/>
      <c r="HI565" s="141"/>
      <c r="HJ565" s="141"/>
      <c r="HK565" s="141"/>
      <c r="HL565" s="141"/>
      <c r="HM565" s="141"/>
      <c r="HN565" s="141"/>
      <c r="HO565" s="141"/>
      <c r="HP565" s="141"/>
      <c r="HQ565" s="141"/>
      <c r="HR565" s="141"/>
      <c r="HS565" s="141"/>
      <c r="HT565" s="141"/>
      <c r="HU565" s="141"/>
      <c r="HV565" s="141"/>
      <c r="HW565" s="141"/>
      <c r="HX565" s="141"/>
      <c r="HY565" s="141"/>
      <c r="HZ565" s="141"/>
      <c r="IA565" s="141"/>
      <c r="IB565" s="141"/>
      <c r="IC565" s="141"/>
      <c r="ID565" s="141"/>
      <c r="IE565" s="141"/>
      <c r="IF565" s="141"/>
      <c r="IG565" s="141"/>
      <c r="IH565" s="141"/>
      <c r="II565" s="141"/>
      <c r="IJ565" s="141"/>
      <c r="IK565" s="141"/>
      <c r="IL565" s="141"/>
      <c r="IM565" s="141"/>
      <c r="IN565" s="141"/>
      <c r="IO565" s="141"/>
      <c r="IP565" s="141"/>
      <c r="IQ565" s="141"/>
      <c r="IR565" s="141"/>
      <c r="IS565" s="141"/>
      <c r="IT565" s="141"/>
      <c r="IU565" s="141"/>
      <c r="IV565" s="141"/>
      <c r="IW565" s="141"/>
    </row>
    <row r="566" customFormat="false" ht="12.75" hidden="false" customHeight="false" outlineLevel="0" collapsed="false">
      <c r="A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1"/>
      <c r="BY566" s="141"/>
      <c r="BZ566" s="141"/>
      <c r="CA566" s="141"/>
      <c r="CB566" s="141"/>
      <c r="CC566" s="141"/>
      <c r="CD566" s="141"/>
      <c r="CE566" s="141"/>
      <c r="CF566" s="141"/>
      <c r="CG566" s="141"/>
      <c r="CH566" s="141"/>
      <c r="CI566" s="141"/>
      <c r="CJ566" s="141"/>
      <c r="CK566" s="141"/>
      <c r="CL566" s="141"/>
      <c r="CM566" s="141"/>
      <c r="CN566" s="141"/>
      <c r="CO566" s="141"/>
      <c r="CP566" s="141"/>
      <c r="CQ566" s="141"/>
      <c r="CR566" s="141"/>
      <c r="CS566" s="141"/>
      <c r="CT566" s="141"/>
      <c r="CU566" s="141"/>
      <c r="CV566" s="141"/>
      <c r="CW566" s="141"/>
      <c r="CX566" s="141"/>
      <c r="CY566" s="141"/>
      <c r="CZ566" s="141"/>
      <c r="DA566" s="141"/>
      <c r="DB566" s="141"/>
      <c r="DC566" s="141"/>
      <c r="DD566" s="141"/>
      <c r="DE566" s="141"/>
      <c r="DF566" s="141"/>
      <c r="DG566" s="141"/>
      <c r="DH566" s="141"/>
      <c r="DI566" s="141"/>
      <c r="DJ566" s="141"/>
      <c r="DK566" s="141"/>
      <c r="DL566" s="141"/>
      <c r="DM566" s="141"/>
      <c r="DN566" s="141"/>
      <c r="DO566" s="141"/>
      <c r="DP566" s="141"/>
      <c r="DQ566" s="141"/>
      <c r="DR566" s="141"/>
      <c r="DS566" s="141"/>
      <c r="DT566" s="141"/>
      <c r="DU566" s="141"/>
      <c r="DV566" s="141"/>
      <c r="DW566" s="141"/>
      <c r="DX566" s="141"/>
      <c r="DY566" s="141"/>
      <c r="DZ566" s="141"/>
      <c r="EA566" s="141"/>
      <c r="EB566" s="141"/>
      <c r="EC566" s="141"/>
      <c r="ED566" s="141"/>
      <c r="EE566" s="141"/>
      <c r="EF566" s="141"/>
      <c r="EG566" s="141"/>
      <c r="EH566" s="141"/>
      <c r="EI566" s="141"/>
      <c r="EJ566" s="141"/>
      <c r="EK566" s="141"/>
      <c r="EL566" s="141"/>
      <c r="EM566" s="141"/>
      <c r="EN566" s="141"/>
      <c r="EO566" s="141"/>
      <c r="EP566" s="141"/>
      <c r="EQ566" s="141"/>
      <c r="ER566" s="141"/>
      <c r="ES566" s="141"/>
      <c r="ET566" s="141"/>
      <c r="EU566" s="141"/>
      <c r="EV566" s="141"/>
      <c r="EW566" s="141"/>
      <c r="EX566" s="141"/>
      <c r="EY566" s="141"/>
      <c r="EZ566" s="141"/>
      <c r="FA566" s="141"/>
      <c r="FB566" s="141"/>
      <c r="FC566" s="141"/>
      <c r="FD566" s="141"/>
      <c r="FE566" s="141"/>
      <c r="FF566" s="141"/>
      <c r="FG566" s="141"/>
      <c r="FH566" s="141"/>
      <c r="FI566" s="141"/>
      <c r="FJ566" s="141"/>
      <c r="FK566" s="141"/>
      <c r="FL566" s="141"/>
      <c r="FM566" s="141"/>
      <c r="FN566" s="141"/>
      <c r="FO566" s="141"/>
      <c r="FP566" s="141"/>
      <c r="FQ566" s="141"/>
      <c r="FR566" s="141"/>
      <c r="FS566" s="141"/>
      <c r="FT566" s="141"/>
      <c r="FU566" s="141"/>
      <c r="FV566" s="141"/>
      <c r="FW566" s="141"/>
      <c r="FX566" s="141"/>
      <c r="FY566" s="141"/>
      <c r="FZ566" s="141"/>
      <c r="GA566" s="141"/>
      <c r="GB566" s="141"/>
      <c r="GC566" s="141"/>
      <c r="GD566" s="141"/>
      <c r="GE566" s="141"/>
      <c r="GF566" s="141"/>
      <c r="GG566" s="141"/>
      <c r="GH566" s="141"/>
      <c r="GI566" s="141"/>
      <c r="GJ566" s="141"/>
      <c r="GK566" s="141"/>
      <c r="GL566" s="141"/>
      <c r="GM566" s="141"/>
      <c r="GN566" s="141"/>
      <c r="GO566" s="141"/>
      <c r="GP566" s="141"/>
      <c r="GQ566" s="141"/>
      <c r="GR566" s="141"/>
      <c r="GS566" s="141"/>
      <c r="GT566" s="141"/>
      <c r="GU566" s="141"/>
      <c r="GV566" s="141"/>
      <c r="GW566" s="141"/>
      <c r="GX566" s="141"/>
      <c r="GY566" s="141"/>
      <c r="GZ566" s="141"/>
      <c r="HA566" s="141"/>
      <c r="HB566" s="141"/>
      <c r="HC566" s="141"/>
      <c r="HD566" s="141"/>
      <c r="HE566" s="141"/>
      <c r="HF566" s="141"/>
      <c r="HG566" s="141"/>
      <c r="HH566" s="141"/>
      <c r="HI566" s="141"/>
      <c r="HJ566" s="141"/>
      <c r="HK566" s="141"/>
      <c r="HL566" s="141"/>
      <c r="HM566" s="141"/>
      <c r="HN566" s="141"/>
      <c r="HO566" s="141"/>
      <c r="HP566" s="141"/>
      <c r="HQ566" s="141"/>
      <c r="HR566" s="141"/>
      <c r="HS566" s="141"/>
      <c r="HT566" s="141"/>
      <c r="HU566" s="141"/>
      <c r="HV566" s="141"/>
      <c r="HW566" s="141"/>
      <c r="HX566" s="141"/>
      <c r="HY566" s="141"/>
      <c r="HZ566" s="141"/>
      <c r="IA566" s="141"/>
      <c r="IB566" s="141"/>
      <c r="IC566" s="141"/>
      <c r="ID566" s="141"/>
      <c r="IE566" s="141"/>
      <c r="IF566" s="141"/>
      <c r="IG566" s="141"/>
      <c r="IH566" s="141"/>
      <c r="II566" s="141"/>
      <c r="IJ566" s="141"/>
      <c r="IK566" s="141"/>
      <c r="IL566" s="141"/>
      <c r="IM566" s="141"/>
      <c r="IN566" s="141"/>
      <c r="IO566" s="141"/>
      <c r="IP566" s="141"/>
      <c r="IQ566" s="141"/>
      <c r="IR566" s="141"/>
      <c r="IS566" s="141"/>
      <c r="IT566" s="141"/>
      <c r="IU566" s="141"/>
      <c r="IV566" s="141"/>
      <c r="IW566" s="141"/>
    </row>
    <row r="567" customFormat="false" ht="12.75" hidden="false" customHeight="false" outlineLevel="0" collapsed="false">
      <c r="A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1"/>
      <c r="BY567" s="141"/>
      <c r="BZ567" s="141"/>
      <c r="CA567" s="141"/>
      <c r="CB567" s="141"/>
      <c r="CC567" s="141"/>
      <c r="CD567" s="141"/>
      <c r="CE567" s="141"/>
      <c r="CF567" s="141"/>
      <c r="CG567" s="141"/>
      <c r="CH567" s="141"/>
      <c r="CI567" s="141"/>
      <c r="CJ567" s="141"/>
      <c r="CK567" s="141"/>
      <c r="CL567" s="141"/>
      <c r="CM567" s="141"/>
      <c r="CN567" s="141"/>
      <c r="CO567" s="141"/>
      <c r="CP567" s="141"/>
      <c r="CQ567" s="141"/>
      <c r="CR567" s="141"/>
      <c r="CS567" s="141"/>
      <c r="CT567" s="141"/>
      <c r="CU567" s="141"/>
      <c r="CV567" s="141"/>
      <c r="CW567" s="141"/>
      <c r="CX567" s="141"/>
      <c r="CY567" s="141"/>
      <c r="CZ567" s="141"/>
      <c r="DA567" s="141"/>
      <c r="DB567" s="141"/>
      <c r="DC567" s="141"/>
      <c r="DD567" s="141"/>
      <c r="DE567" s="141"/>
      <c r="DF567" s="141"/>
      <c r="DG567" s="141"/>
      <c r="DH567" s="141"/>
      <c r="DI567" s="141"/>
      <c r="DJ567" s="141"/>
      <c r="DK567" s="141"/>
      <c r="DL567" s="141"/>
      <c r="DM567" s="141"/>
      <c r="DN567" s="141"/>
      <c r="DO567" s="141"/>
      <c r="DP567" s="141"/>
      <c r="DQ567" s="141"/>
      <c r="DR567" s="141"/>
      <c r="DS567" s="141"/>
      <c r="DT567" s="141"/>
      <c r="DU567" s="141"/>
      <c r="DV567" s="141"/>
      <c r="DW567" s="141"/>
      <c r="DX567" s="141"/>
      <c r="DY567" s="141"/>
      <c r="DZ567" s="141"/>
      <c r="EA567" s="141"/>
      <c r="EB567" s="141"/>
      <c r="EC567" s="141"/>
      <c r="ED567" s="141"/>
      <c r="EE567" s="141"/>
      <c r="EF567" s="141"/>
      <c r="EG567" s="141"/>
      <c r="EH567" s="141"/>
      <c r="EI567" s="141"/>
      <c r="EJ567" s="141"/>
      <c r="EK567" s="141"/>
      <c r="EL567" s="141"/>
      <c r="EM567" s="141"/>
      <c r="EN567" s="141"/>
      <c r="EO567" s="141"/>
      <c r="EP567" s="141"/>
      <c r="EQ567" s="141"/>
      <c r="ER567" s="141"/>
      <c r="ES567" s="141"/>
      <c r="ET567" s="141"/>
      <c r="EU567" s="141"/>
      <c r="EV567" s="141"/>
      <c r="EW567" s="141"/>
      <c r="EX567" s="141"/>
      <c r="EY567" s="141"/>
      <c r="EZ567" s="141"/>
      <c r="FA567" s="141"/>
      <c r="FB567" s="141"/>
      <c r="FC567" s="141"/>
      <c r="FD567" s="141"/>
      <c r="FE567" s="141"/>
      <c r="FF567" s="141"/>
      <c r="FG567" s="141"/>
      <c r="FH567" s="141"/>
      <c r="FI567" s="141"/>
      <c r="FJ567" s="141"/>
      <c r="FK567" s="141"/>
      <c r="FL567" s="141"/>
      <c r="FM567" s="141"/>
      <c r="FN567" s="141"/>
      <c r="FO567" s="141"/>
      <c r="FP567" s="141"/>
      <c r="FQ567" s="141"/>
      <c r="FR567" s="141"/>
      <c r="FS567" s="141"/>
      <c r="FT567" s="141"/>
      <c r="FU567" s="141"/>
      <c r="FV567" s="141"/>
      <c r="FW567" s="141"/>
      <c r="FX567" s="141"/>
      <c r="FY567" s="141"/>
      <c r="FZ567" s="141"/>
      <c r="GA567" s="141"/>
      <c r="GB567" s="141"/>
      <c r="GC567" s="141"/>
      <c r="GD567" s="141"/>
      <c r="GE567" s="141"/>
      <c r="GF567" s="141"/>
      <c r="GG567" s="141"/>
      <c r="GH567" s="141"/>
      <c r="GI567" s="141"/>
      <c r="GJ567" s="141"/>
      <c r="GK567" s="141"/>
      <c r="GL567" s="141"/>
      <c r="GM567" s="141"/>
      <c r="GN567" s="141"/>
      <c r="GO567" s="141"/>
      <c r="GP567" s="141"/>
      <c r="GQ567" s="141"/>
      <c r="GR567" s="141"/>
      <c r="GS567" s="141"/>
      <c r="GT567" s="141"/>
      <c r="GU567" s="141"/>
      <c r="GV567" s="141"/>
      <c r="GW567" s="141"/>
      <c r="GX567" s="141"/>
      <c r="GY567" s="141"/>
      <c r="GZ567" s="141"/>
      <c r="HA567" s="141"/>
      <c r="HB567" s="141"/>
      <c r="HC567" s="141"/>
      <c r="HD567" s="141"/>
      <c r="HE567" s="141"/>
      <c r="HF567" s="141"/>
      <c r="HG567" s="141"/>
      <c r="HH567" s="141"/>
      <c r="HI567" s="141"/>
      <c r="HJ567" s="141"/>
      <c r="HK567" s="141"/>
      <c r="HL567" s="141"/>
      <c r="HM567" s="141"/>
      <c r="HN567" s="141"/>
      <c r="HO567" s="141"/>
      <c r="HP567" s="141"/>
      <c r="HQ567" s="141"/>
      <c r="HR567" s="141"/>
      <c r="HS567" s="141"/>
      <c r="HT567" s="141"/>
      <c r="HU567" s="141"/>
      <c r="HV567" s="141"/>
      <c r="HW567" s="141"/>
      <c r="HX567" s="141"/>
      <c r="HY567" s="141"/>
      <c r="HZ567" s="141"/>
      <c r="IA567" s="141"/>
      <c r="IB567" s="141"/>
      <c r="IC567" s="141"/>
      <c r="ID567" s="141"/>
      <c r="IE567" s="141"/>
      <c r="IF567" s="141"/>
      <c r="IG567" s="141"/>
      <c r="IH567" s="141"/>
      <c r="II567" s="141"/>
      <c r="IJ567" s="141"/>
      <c r="IK567" s="141"/>
      <c r="IL567" s="141"/>
      <c r="IM567" s="141"/>
      <c r="IN567" s="141"/>
      <c r="IO567" s="141"/>
      <c r="IP567" s="141"/>
      <c r="IQ567" s="141"/>
      <c r="IR567" s="141"/>
      <c r="IS567" s="141"/>
      <c r="IT567" s="141"/>
      <c r="IU567" s="141"/>
      <c r="IV567" s="141"/>
      <c r="IW567" s="141"/>
    </row>
    <row r="568" customFormat="false" ht="12.75" hidden="false" customHeight="false" outlineLevel="0" collapsed="false">
      <c r="A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1"/>
      <c r="BY568" s="141"/>
      <c r="BZ568" s="141"/>
      <c r="CA568" s="141"/>
      <c r="CB568" s="141"/>
      <c r="CC568" s="141"/>
      <c r="CD568" s="141"/>
      <c r="CE568" s="141"/>
      <c r="CF568" s="141"/>
      <c r="CG568" s="141"/>
      <c r="CH568" s="141"/>
      <c r="CI568" s="141"/>
      <c r="CJ568" s="141"/>
      <c r="CK568" s="141"/>
      <c r="CL568" s="141"/>
      <c r="CM568" s="141"/>
      <c r="CN568" s="141"/>
      <c r="CO568" s="141"/>
      <c r="CP568" s="141"/>
      <c r="CQ568" s="141"/>
      <c r="CR568" s="141"/>
      <c r="CS568" s="141"/>
      <c r="CT568" s="141"/>
      <c r="CU568" s="141"/>
      <c r="CV568" s="141"/>
      <c r="CW568" s="141"/>
      <c r="CX568" s="141"/>
      <c r="CY568" s="141"/>
      <c r="CZ568" s="141"/>
      <c r="DA568" s="141"/>
      <c r="DB568" s="141"/>
      <c r="DC568" s="141"/>
      <c r="DD568" s="141"/>
      <c r="DE568" s="141"/>
      <c r="DF568" s="141"/>
      <c r="DG568" s="141"/>
      <c r="DH568" s="141"/>
      <c r="DI568" s="141"/>
      <c r="DJ568" s="141"/>
      <c r="DK568" s="141"/>
      <c r="DL568" s="141"/>
      <c r="DM568" s="141"/>
      <c r="DN568" s="141"/>
      <c r="DO568" s="141"/>
      <c r="DP568" s="141"/>
      <c r="DQ568" s="141"/>
      <c r="DR568" s="141"/>
      <c r="DS568" s="141"/>
      <c r="DT568" s="141"/>
      <c r="DU568" s="141"/>
      <c r="DV568" s="141"/>
      <c r="DW568" s="141"/>
      <c r="DX568" s="141"/>
      <c r="DY568" s="141"/>
      <c r="DZ568" s="141"/>
      <c r="EA568" s="141"/>
      <c r="EB568" s="141"/>
      <c r="EC568" s="141"/>
      <c r="ED568" s="141"/>
      <c r="EE568" s="141"/>
      <c r="EF568" s="141"/>
      <c r="EG568" s="141"/>
      <c r="EH568" s="141"/>
      <c r="EI568" s="141"/>
      <c r="EJ568" s="141"/>
      <c r="EK568" s="141"/>
      <c r="EL568" s="141"/>
      <c r="EM568" s="141"/>
      <c r="EN568" s="141"/>
      <c r="EO568" s="141"/>
      <c r="EP568" s="141"/>
      <c r="EQ568" s="141"/>
      <c r="ER568" s="141"/>
      <c r="ES568" s="141"/>
      <c r="ET568" s="141"/>
      <c r="EU568" s="141"/>
      <c r="EV568" s="141"/>
      <c r="EW568" s="141"/>
      <c r="EX568" s="141"/>
      <c r="EY568" s="141"/>
      <c r="EZ568" s="141"/>
      <c r="FA568" s="141"/>
      <c r="FB568" s="141"/>
      <c r="FC568" s="141"/>
      <c r="FD568" s="141"/>
      <c r="FE568" s="141"/>
      <c r="FF568" s="141"/>
      <c r="FG568" s="141"/>
      <c r="FH568" s="141"/>
      <c r="FI568" s="141"/>
      <c r="FJ568" s="141"/>
      <c r="FK568" s="141"/>
      <c r="FL568" s="141"/>
      <c r="FM568" s="141"/>
      <c r="FN568" s="141"/>
      <c r="FO568" s="141"/>
      <c r="FP568" s="141"/>
      <c r="FQ568" s="141"/>
      <c r="FR568" s="141"/>
      <c r="FS568" s="141"/>
      <c r="FT568" s="141"/>
      <c r="FU568" s="141"/>
      <c r="FV568" s="141"/>
      <c r="FW568" s="141"/>
      <c r="FX568" s="141"/>
      <c r="FY568" s="141"/>
      <c r="FZ568" s="141"/>
      <c r="GA568" s="141"/>
      <c r="GB568" s="141"/>
      <c r="GC568" s="141"/>
      <c r="GD568" s="141"/>
      <c r="GE568" s="141"/>
      <c r="GF568" s="141"/>
      <c r="GG568" s="141"/>
      <c r="GH568" s="141"/>
      <c r="GI568" s="141"/>
      <c r="GJ568" s="141"/>
      <c r="GK568" s="141"/>
      <c r="GL568" s="141"/>
      <c r="GM568" s="141"/>
      <c r="GN568" s="141"/>
      <c r="GO568" s="141"/>
      <c r="GP568" s="141"/>
      <c r="GQ568" s="141"/>
      <c r="GR568" s="141"/>
      <c r="GS568" s="141"/>
      <c r="GT568" s="141"/>
      <c r="GU568" s="141"/>
      <c r="GV568" s="141"/>
      <c r="GW568" s="141"/>
      <c r="GX568" s="141"/>
      <c r="GY568" s="141"/>
      <c r="GZ568" s="141"/>
      <c r="HA568" s="141"/>
      <c r="HB568" s="141"/>
      <c r="HC568" s="141"/>
      <c r="HD568" s="141"/>
      <c r="HE568" s="141"/>
      <c r="HF568" s="141"/>
      <c r="HG568" s="141"/>
      <c r="HH568" s="141"/>
      <c r="HI568" s="141"/>
      <c r="HJ568" s="141"/>
      <c r="HK568" s="141"/>
      <c r="HL568" s="141"/>
      <c r="HM568" s="141"/>
      <c r="HN568" s="141"/>
      <c r="HO568" s="141"/>
      <c r="HP568" s="141"/>
      <c r="HQ568" s="141"/>
      <c r="HR568" s="141"/>
      <c r="HS568" s="141"/>
      <c r="HT568" s="141"/>
      <c r="HU568" s="141"/>
      <c r="HV568" s="141"/>
      <c r="HW568" s="141"/>
      <c r="HX568" s="141"/>
      <c r="HY568" s="141"/>
      <c r="HZ568" s="141"/>
      <c r="IA568" s="141"/>
      <c r="IB568" s="141"/>
      <c r="IC568" s="141"/>
      <c r="ID568" s="141"/>
      <c r="IE568" s="141"/>
      <c r="IF568" s="141"/>
      <c r="IG568" s="141"/>
      <c r="IH568" s="141"/>
      <c r="II568" s="141"/>
      <c r="IJ568" s="141"/>
      <c r="IK568" s="141"/>
      <c r="IL568" s="141"/>
      <c r="IM568" s="141"/>
      <c r="IN568" s="141"/>
      <c r="IO568" s="141"/>
      <c r="IP568" s="141"/>
      <c r="IQ568" s="141"/>
      <c r="IR568" s="141"/>
      <c r="IS568" s="141"/>
      <c r="IT568" s="141"/>
      <c r="IU568" s="141"/>
      <c r="IV568" s="141"/>
      <c r="IW568" s="141"/>
    </row>
    <row r="569" customFormat="false" ht="12.75" hidden="false" customHeight="false" outlineLevel="0" collapsed="false">
      <c r="A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1"/>
      <c r="BY569" s="141"/>
      <c r="BZ569" s="141"/>
      <c r="CA569" s="141"/>
      <c r="CB569" s="141"/>
      <c r="CC569" s="141"/>
      <c r="CD569" s="141"/>
      <c r="CE569" s="141"/>
      <c r="CF569" s="141"/>
      <c r="CG569" s="141"/>
      <c r="CH569" s="141"/>
      <c r="CI569" s="141"/>
      <c r="CJ569" s="141"/>
      <c r="CK569" s="141"/>
      <c r="CL569" s="141"/>
      <c r="CM569" s="141"/>
      <c r="CN569" s="141"/>
      <c r="CO569" s="141"/>
      <c r="CP569" s="141"/>
      <c r="CQ569" s="141"/>
      <c r="CR569" s="141"/>
      <c r="CS569" s="141"/>
      <c r="CT569" s="141"/>
      <c r="CU569" s="141"/>
      <c r="CV569" s="141"/>
      <c r="CW569" s="141"/>
      <c r="CX569" s="141"/>
      <c r="CY569" s="141"/>
      <c r="CZ569" s="141"/>
      <c r="DA569" s="141"/>
      <c r="DB569" s="141"/>
      <c r="DC569" s="141"/>
      <c r="DD569" s="141"/>
      <c r="DE569" s="141"/>
      <c r="DF569" s="141"/>
      <c r="DG569" s="141"/>
      <c r="DH569" s="141"/>
      <c r="DI569" s="141"/>
      <c r="DJ569" s="141"/>
      <c r="DK569" s="141"/>
      <c r="DL569" s="141"/>
      <c r="DM569" s="141"/>
      <c r="DN569" s="141"/>
      <c r="DO569" s="141"/>
      <c r="DP569" s="141"/>
      <c r="DQ569" s="141"/>
      <c r="DR569" s="141"/>
      <c r="DS569" s="141"/>
      <c r="DT569" s="141"/>
      <c r="DU569" s="141"/>
      <c r="DV569" s="141"/>
      <c r="DW569" s="141"/>
      <c r="DX569" s="141"/>
      <c r="DY569" s="141"/>
      <c r="DZ569" s="141"/>
      <c r="EA569" s="141"/>
      <c r="EB569" s="141"/>
      <c r="EC569" s="141"/>
      <c r="ED569" s="141"/>
      <c r="EE569" s="141"/>
      <c r="EF569" s="141"/>
      <c r="EG569" s="141"/>
      <c r="EH569" s="141"/>
      <c r="EI569" s="141"/>
      <c r="EJ569" s="141"/>
      <c r="EK569" s="141"/>
      <c r="EL569" s="141"/>
      <c r="EM569" s="141"/>
      <c r="EN569" s="141"/>
      <c r="EO569" s="141"/>
      <c r="EP569" s="141"/>
      <c r="EQ569" s="141"/>
      <c r="ER569" s="141"/>
      <c r="ES569" s="141"/>
      <c r="ET569" s="141"/>
      <c r="EU569" s="141"/>
      <c r="EV569" s="141"/>
      <c r="EW569" s="141"/>
      <c r="EX569" s="141"/>
      <c r="EY569" s="141"/>
      <c r="EZ569" s="141"/>
      <c r="FA569" s="141"/>
      <c r="FB569" s="141"/>
      <c r="FC569" s="141"/>
      <c r="FD569" s="141"/>
      <c r="FE569" s="141"/>
      <c r="FF569" s="141"/>
      <c r="FG569" s="141"/>
      <c r="FH569" s="141"/>
      <c r="FI569" s="141"/>
      <c r="FJ569" s="141"/>
      <c r="FK569" s="141"/>
      <c r="FL569" s="141"/>
      <c r="FM569" s="141"/>
      <c r="FN569" s="141"/>
      <c r="FO569" s="141"/>
      <c r="FP569" s="141"/>
      <c r="FQ569" s="141"/>
      <c r="FR569" s="141"/>
      <c r="FS569" s="141"/>
      <c r="FT569" s="141"/>
      <c r="FU569" s="141"/>
      <c r="FV569" s="141"/>
      <c r="FW569" s="141"/>
      <c r="FX569" s="141"/>
      <c r="FY569" s="141"/>
      <c r="FZ569" s="141"/>
      <c r="GA569" s="141"/>
      <c r="GB569" s="141"/>
      <c r="GC569" s="141"/>
      <c r="GD569" s="141"/>
      <c r="GE569" s="141"/>
      <c r="GF569" s="141"/>
      <c r="GG569" s="141"/>
      <c r="GH569" s="141"/>
      <c r="GI569" s="141"/>
      <c r="GJ569" s="141"/>
      <c r="GK569" s="141"/>
      <c r="GL569" s="141"/>
      <c r="GM569" s="141"/>
      <c r="GN569" s="141"/>
      <c r="GO569" s="141"/>
      <c r="GP569" s="141"/>
      <c r="GQ569" s="141"/>
      <c r="GR569" s="141"/>
      <c r="GS569" s="141"/>
      <c r="GT569" s="141"/>
      <c r="GU569" s="141"/>
      <c r="GV569" s="141"/>
      <c r="GW569" s="141"/>
      <c r="GX569" s="141"/>
      <c r="GY569" s="141"/>
      <c r="GZ569" s="141"/>
      <c r="HA569" s="141"/>
      <c r="HB569" s="141"/>
      <c r="HC569" s="141"/>
      <c r="HD569" s="141"/>
      <c r="HE569" s="141"/>
      <c r="HF569" s="141"/>
      <c r="HG569" s="141"/>
      <c r="HH569" s="141"/>
      <c r="HI569" s="141"/>
      <c r="HJ569" s="141"/>
      <c r="HK569" s="141"/>
      <c r="HL569" s="141"/>
      <c r="HM569" s="141"/>
      <c r="HN569" s="141"/>
      <c r="HO569" s="141"/>
      <c r="HP569" s="141"/>
      <c r="HQ569" s="141"/>
      <c r="HR569" s="141"/>
      <c r="HS569" s="141"/>
      <c r="HT569" s="141"/>
      <c r="HU569" s="141"/>
      <c r="HV569" s="141"/>
      <c r="HW569" s="141"/>
      <c r="HX569" s="141"/>
      <c r="HY569" s="141"/>
      <c r="HZ569" s="141"/>
      <c r="IA569" s="141"/>
      <c r="IB569" s="141"/>
      <c r="IC569" s="141"/>
      <c r="ID569" s="141"/>
      <c r="IE569" s="141"/>
      <c r="IF569" s="141"/>
      <c r="IG569" s="141"/>
      <c r="IH569" s="141"/>
      <c r="II569" s="141"/>
      <c r="IJ569" s="141"/>
      <c r="IK569" s="141"/>
      <c r="IL569" s="141"/>
      <c r="IM569" s="141"/>
      <c r="IN569" s="141"/>
      <c r="IO569" s="141"/>
      <c r="IP569" s="141"/>
      <c r="IQ569" s="141"/>
      <c r="IR569" s="141"/>
      <c r="IS569" s="141"/>
      <c r="IT569" s="141"/>
      <c r="IU569" s="141"/>
      <c r="IV569" s="141"/>
      <c r="IW569" s="141"/>
    </row>
    <row r="570" customFormat="false" ht="12.75" hidden="false" customHeight="false" outlineLevel="0" collapsed="false">
      <c r="A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1"/>
      <c r="BY570" s="141"/>
      <c r="BZ570" s="141"/>
      <c r="CA570" s="141"/>
      <c r="CB570" s="141"/>
      <c r="CC570" s="141"/>
      <c r="CD570" s="141"/>
      <c r="CE570" s="141"/>
      <c r="CF570" s="141"/>
      <c r="CG570" s="141"/>
      <c r="CH570" s="141"/>
      <c r="CI570" s="141"/>
      <c r="CJ570" s="141"/>
      <c r="CK570" s="141"/>
      <c r="CL570" s="141"/>
      <c r="CM570" s="141"/>
      <c r="CN570" s="141"/>
      <c r="CO570" s="141"/>
      <c r="CP570" s="141"/>
      <c r="CQ570" s="141"/>
      <c r="CR570" s="141"/>
      <c r="CS570" s="141"/>
      <c r="CT570" s="141"/>
      <c r="CU570" s="141"/>
      <c r="CV570" s="141"/>
      <c r="CW570" s="141"/>
      <c r="CX570" s="141"/>
      <c r="CY570" s="141"/>
      <c r="CZ570" s="141"/>
      <c r="DA570" s="141"/>
      <c r="DB570" s="141"/>
      <c r="DC570" s="141"/>
      <c r="DD570" s="141"/>
      <c r="DE570" s="141"/>
      <c r="DF570" s="141"/>
      <c r="DG570" s="141"/>
      <c r="DH570" s="141"/>
      <c r="DI570" s="141"/>
      <c r="DJ570" s="141"/>
      <c r="DK570" s="141"/>
      <c r="DL570" s="141"/>
      <c r="DM570" s="141"/>
      <c r="DN570" s="141"/>
      <c r="DO570" s="141"/>
      <c r="DP570" s="141"/>
      <c r="DQ570" s="141"/>
      <c r="DR570" s="141"/>
      <c r="DS570" s="141"/>
      <c r="DT570" s="141"/>
      <c r="DU570" s="141"/>
      <c r="DV570" s="141"/>
      <c r="DW570" s="141"/>
      <c r="DX570" s="141"/>
      <c r="DY570" s="141"/>
      <c r="DZ570" s="141"/>
      <c r="EA570" s="141"/>
      <c r="EB570" s="141"/>
      <c r="EC570" s="141"/>
      <c r="ED570" s="141"/>
      <c r="EE570" s="141"/>
      <c r="EF570" s="141"/>
      <c r="EG570" s="141"/>
      <c r="EH570" s="141"/>
      <c r="EI570" s="141"/>
      <c r="EJ570" s="141"/>
      <c r="EK570" s="141"/>
      <c r="EL570" s="141"/>
      <c r="EM570" s="141"/>
      <c r="EN570" s="141"/>
      <c r="EO570" s="141"/>
      <c r="EP570" s="141"/>
      <c r="EQ570" s="141"/>
      <c r="ER570" s="141"/>
      <c r="ES570" s="141"/>
      <c r="ET570" s="141"/>
      <c r="EU570" s="141"/>
      <c r="EV570" s="141"/>
      <c r="EW570" s="141"/>
      <c r="EX570" s="141"/>
      <c r="EY570" s="141"/>
      <c r="EZ570" s="141"/>
      <c r="FA570" s="141"/>
      <c r="FB570" s="141"/>
      <c r="FC570" s="141"/>
      <c r="FD570" s="141"/>
      <c r="FE570" s="141"/>
      <c r="FF570" s="141"/>
      <c r="FG570" s="141"/>
      <c r="FH570" s="141"/>
      <c r="FI570" s="141"/>
      <c r="FJ570" s="141"/>
      <c r="FK570" s="141"/>
      <c r="FL570" s="141"/>
      <c r="FM570" s="141"/>
      <c r="FN570" s="141"/>
      <c r="FO570" s="141"/>
      <c r="FP570" s="141"/>
      <c r="FQ570" s="141"/>
      <c r="FR570" s="141"/>
      <c r="FS570" s="141"/>
      <c r="FT570" s="141"/>
      <c r="FU570" s="141"/>
      <c r="FV570" s="141"/>
      <c r="FW570" s="141"/>
      <c r="FX570" s="141"/>
      <c r="FY570" s="141"/>
      <c r="FZ570" s="141"/>
      <c r="GA570" s="141"/>
      <c r="GB570" s="141"/>
      <c r="GC570" s="141"/>
      <c r="GD570" s="141"/>
      <c r="GE570" s="141"/>
      <c r="GF570" s="141"/>
      <c r="GG570" s="141"/>
      <c r="GH570" s="141"/>
      <c r="GI570" s="141"/>
      <c r="GJ570" s="141"/>
      <c r="GK570" s="141"/>
      <c r="GL570" s="141"/>
      <c r="GM570" s="141"/>
      <c r="GN570" s="141"/>
      <c r="GO570" s="141"/>
      <c r="GP570" s="141"/>
      <c r="GQ570" s="141"/>
      <c r="GR570" s="141"/>
      <c r="GS570" s="141"/>
      <c r="GT570" s="141"/>
      <c r="GU570" s="141"/>
      <c r="GV570" s="141"/>
      <c r="GW570" s="141"/>
      <c r="GX570" s="141"/>
      <c r="GY570" s="141"/>
      <c r="GZ570" s="141"/>
      <c r="HA570" s="141"/>
      <c r="HB570" s="141"/>
      <c r="HC570" s="141"/>
      <c r="HD570" s="141"/>
      <c r="HE570" s="141"/>
      <c r="HF570" s="141"/>
      <c r="HG570" s="141"/>
      <c r="HH570" s="141"/>
      <c r="HI570" s="141"/>
      <c r="HJ570" s="141"/>
      <c r="HK570" s="141"/>
      <c r="HL570" s="141"/>
      <c r="HM570" s="141"/>
      <c r="HN570" s="141"/>
      <c r="HO570" s="141"/>
      <c r="HP570" s="141"/>
      <c r="HQ570" s="141"/>
      <c r="HR570" s="141"/>
      <c r="HS570" s="141"/>
      <c r="HT570" s="141"/>
      <c r="HU570" s="141"/>
      <c r="HV570" s="141"/>
      <c r="HW570" s="141"/>
      <c r="HX570" s="141"/>
      <c r="HY570" s="141"/>
      <c r="HZ570" s="141"/>
      <c r="IA570" s="141"/>
      <c r="IB570" s="141"/>
      <c r="IC570" s="141"/>
      <c r="ID570" s="141"/>
      <c r="IE570" s="141"/>
      <c r="IF570" s="141"/>
      <c r="IG570" s="141"/>
      <c r="IH570" s="141"/>
      <c r="II570" s="141"/>
      <c r="IJ570" s="141"/>
      <c r="IK570" s="141"/>
      <c r="IL570" s="141"/>
      <c r="IM570" s="141"/>
      <c r="IN570" s="141"/>
      <c r="IO570" s="141"/>
      <c r="IP570" s="141"/>
      <c r="IQ570" s="141"/>
      <c r="IR570" s="141"/>
      <c r="IS570" s="141"/>
      <c r="IT570" s="141"/>
      <c r="IU570" s="141"/>
      <c r="IV570" s="141"/>
      <c r="IW570" s="141"/>
    </row>
    <row r="571" customFormat="false" ht="12.75" hidden="false" customHeight="false" outlineLevel="0" collapsed="false">
      <c r="A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1"/>
      <c r="BY571" s="141"/>
      <c r="BZ571" s="141"/>
      <c r="CA571" s="141"/>
      <c r="CB571" s="141"/>
      <c r="CC571" s="141"/>
      <c r="CD571" s="141"/>
      <c r="CE571" s="141"/>
      <c r="CF571" s="141"/>
      <c r="CG571" s="141"/>
      <c r="CH571" s="141"/>
      <c r="CI571" s="141"/>
      <c r="CJ571" s="141"/>
      <c r="CK571" s="141"/>
      <c r="CL571" s="141"/>
      <c r="CM571" s="141"/>
      <c r="CN571" s="141"/>
      <c r="CO571" s="141"/>
      <c r="CP571" s="141"/>
      <c r="CQ571" s="141"/>
      <c r="CR571" s="141"/>
      <c r="CS571" s="141"/>
      <c r="CT571" s="141"/>
      <c r="CU571" s="141"/>
      <c r="CV571" s="141"/>
      <c r="CW571" s="141"/>
      <c r="CX571" s="141"/>
      <c r="CY571" s="141"/>
      <c r="CZ571" s="141"/>
      <c r="DA571" s="141"/>
      <c r="DB571" s="141"/>
      <c r="DC571" s="141"/>
      <c r="DD571" s="141"/>
      <c r="DE571" s="141"/>
      <c r="DF571" s="141"/>
      <c r="DG571" s="141"/>
      <c r="DH571" s="141"/>
      <c r="DI571" s="141"/>
      <c r="DJ571" s="141"/>
      <c r="DK571" s="141"/>
      <c r="DL571" s="141"/>
      <c r="DM571" s="141"/>
      <c r="DN571" s="141"/>
      <c r="DO571" s="141"/>
      <c r="DP571" s="141"/>
      <c r="DQ571" s="141"/>
      <c r="DR571" s="141"/>
      <c r="DS571" s="141"/>
      <c r="DT571" s="141"/>
      <c r="DU571" s="141"/>
      <c r="DV571" s="141"/>
      <c r="DW571" s="141"/>
      <c r="DX571" s="141"/>
      <c r="DY571" s="141"/>
      <c r="DZ571" s="141"/>
      <c r="EA571" s="141"/>
      <c r="EB571" s="141"/>
      <c r="EC571" s="141"/>
      <c r="ED571" s="141"/>
      <c r="EE571" s="141"/>
      <c r="EF571" s="141"/>
      <c r="EG571" s="141"/>
      <c r="EH571" s="141"/>
      <c r="EI571" s="141"/>
      <c r="EJ571" s="141"/>
      <c r="EK571" s="141"/>
      <c r="EL571" s="141"/>
      <c r="EM571" s="141"/>
      <c r="EN571" s="141"/>
      <c r="EO571" s="141"/>
      <c r="EP571" s="141"/>
      <c r="EQ571" s="141"/>
      <c r="ER571" s="141"/>
      <c r="ES571" s="141"/>
      <c r="ET571" s="141"/>
      <c r="EU571" s="141"/>
      <c r="EV571" s="141"/>
      <c r="EW571" s="141"/>
      <c r="EX571" s="141"/>
      <c r="EY571" s="141"/>
      <c r="EZ571" s="141"/>
      <c r="FA571" s="141"/>
      <c r="FB571" s="141"/>
      <c r="FC571" s="141"/>
      <c r="FD571" s="141"/>
      <c r="FE571" s="141"/>
      <c r="FF571" s="141"/>
      <c r="FG571" s="141"/>
      <c r="FH571" s="141"/>
      <c r="FI571" s="141"/>
      <c r="FJ571" s="141"/>
      <c r="FK571" s="141"/>
      <c r="FL571" s="141"/>
      <c r="FM571" s="141"/>
      <c r="FN571" s="141"/>
      <c r="FO571" s="141"/>
      <c r="FP571" s="141"/>
      <c r="FQ571" s="141"/>
      <c r="FR571" s="141"/>
      <c r="FS571" s="141"/>
      <c r="FT571" s="141"/>
      <c r="FU571" s="141"/>
      <c r="FV571" s="141"/>
      <c r="FW571" s="141"/>
      <c r="FX571" s="141"/>
      <c r="FY571" s="141"/>
      <c r="FZ571" s="141"/>
      <c r="GA571" s="141"/>
      <c r="GB571" s="141"/>
      <c r="GC571" s="141"/>
      <c r="GD571" s="141"/>
      <c r="GE571" s="141"/>
      <c r="GF571" s="141"/>
      <c r="GG571" s="141"/>
      <c r="GH571" s="141"/>
      <c r="GI571" s="141"/>
      <c r="GJ571" s="141"/>
      <c r="GK571" s="141"/>
      <c r="GL571" s="141"/>
      <c r="GM571" s="141"/>
      <c r="GN571" s="141"/>
      <c r="GO571" s="141"/>
      <c r="GP571" s="141"/>
      <c r="GQ571" s="141"/>
      <c r="GR571" s="141"/>
      <c r="GS571" s="141"/>
      <c r="GT571" s="141"/>
      <c r="GU571" s="141"/>
      <c r="GV571" s="141"/>
      <c r="GW571" s="141"/>
      <c r="GX571" s="141"/>
      <c r="GY571" s="141"/>
      <c r="GZ571" s="141"/>
      <c r="HA571" s="141"/>
      <c r="HB571" s="141"/>
      <c r="HC571" s="141"/>
      <c r="HD571" s="141"/>
      <c r="HE571" s="141"/>
      <c r="HF571" s="141"/>
      <c r="HG571" s="141"/>
      <c r="HH571" s="141"/>
      <c r="HI571" s="141"/>
      <c r="HJ571" s="141"/>
      <c r="HK571" s="141"/>
      <c r="HL571" s="141"/>
      <c r="HM571" s="141"/>
      <c r="HN571" s="141"/>
      <c r="HO571" s="141"/>
      <c r="HP571" s="141"/>
      <c r="HQ571" s="141"/>
      <c r="HR571" s="141"/>
      <c r="HS571" s="141"/>
      <c r="HT571" s="141"/>
      <c r="HU571" s="141"/>
      <c r="HV571" s="141"/>
      <c r="HW571" s="141"/>
      <c r="HX571" s="141"/>
      <c r="HY571" s="141"/>
      <c r="HZ571" s="141"/>
      <c r="IA571" s="141"/>
      <c r="IB571" s="141"/>
      <c r="IC571" s="141"/>
      <c r="ID571" s="141"/>
      <c r="IE571" s="141"/>
      <c r="IF571" s="141"/>
      <c r="IG571" s="141"/>
      <c r="IH571" s="141"/>
      <c r="II571" s="141"/>
      <c r="IJ571" s="141"/>
      <c r="IK571" s="141"/>
      <c r="IL571" s="141"/>
      <c r="IM571" s="141"/>
      <c r="IN571" s="141"/>
      <c r="IO571" s="141"/>
      <c r="IP571" s="141"/>
      <c r="IQ571" s="141"/>
      <c r="IR571" s="141"/>
      <c r="IS571" s="141"/>
      <c r="IT571" s="141"/>
      <c r="IU571" s="141"/>
      <c r="IV571" s="141"/>
      <c r="IW571" s="141"/>
    </row>
    <row r="572" customFormat="false" ht="12.75" hidden="false" customHeight="false" outlineLevel="0" collapsed="false">
      <c r="A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1"/>
      <c r="BY572" s="141"/>
      <c r="BZ572" s="141"/>
      <c r="CA572" s="141"/>
      <c r="CB572" s="141"/>
      <c r="CC572" s="141"/>
      <c r="CD572" s="141"/>
      <c r="CE572" s="141"/>
      <c r="CF572" s="141"/>
      <c r="CG572" s="141"/>
      <c r="CH572" s="141"/>
      <c r="CI572" s="141"/>
      <c r="CJ572" s="141"/>
      <c r="CK572" s="141"/>
      <c r="CL572" s="141"/>
      <c r="CM572" s="141"/>
      <c r="CN572" s="141"/>
      <c r="CO572" s="141"/>
      <c r="CP572" s="141"/>
      <c r="CQ572" s="141"/>
      <c r="CR572" s="141"/>
      <c r="CS572" s="141"/>
      <c r="CT572" s="141"/>
      <c r="CU572" s="141"/>
      <c r="CV572" s="141"/>
      <c r="CW572" s="141"/>
      <c r="CX572" s="141"/>
      <c r="CY572" s="141"/>
      <c r="CZ572" s="141"/>
      <c r="DA572" s="141"/>
      <c r="DB572" s="141"/>
      <c r="DC572" s="141"/>
      <c r="DD572" s="141"/>
      <c r="DE572" s="141"/>
      <c r="DF572" s="141"/>
      <c r="DG572" s="141"/>
      <c r="DH572" s="141"/>
      <c r="DI572" s="141"/>
      <c r="DJ572" s="141"/>
      <c r="DK572" s="141"/>
      <c r="DL572" s="141"/>
      <c r="DM572" s="141"/>
      <c r="DN572" s="141"/>
      <c r="DO572" s="141"/>
      <c r="DP572" s="141"/>
      <c r="DQ572" s="141"/>
      <c r="DR572" s="141"/>
      <c r="DS572" s="141"/>
      <c r="DT572" s="141"/>
      <c r="DU572" s="141"/>
      <c r="DV572" s="141"/>
      <c r="DW572" s="141"/>
      <c r="DX572" s="141"/>
      <c r="DY572" s="141"/>
      <c r="DZ572" s="141"/>
      <c r="EA572" s="141"/>
      <c r="EB572" s="141"/>
      <c r="EC572" s="141"/>
      <c r="ED572" s="141"/>
      <c r="EE572" s="141"/>
      <c r="EF572" s="141"/>
      <c r="EG572" s="141"/>
      <c r="EH572" s="141"/>
      <c r="EI572" s="141"/>
      <c r="EJ572" s="141"/>
      <c r="EK572" s="141"/>
      <c r="EL572" s="141"/>
      <c r="EM572" s="141"/>
      <c r="EN572" s="141"/>
      <c r="EO572" s="141"/>
      <c r="EP572" s="141"/>
      <c r="EQ572" s="141"/>
      <c r="ER572" s="141"/>
      <c r="ES572" s="141"/>
      <c r="ET572" s="141"/>
      <c r="EU572" s="141"/>
      <c r="EV572" s="141"/>
      <c r="EW572" s="141"/>
      <c r="EX572" s="141"/>
      <c r="EY572" s="141"/>
      <c r="EZ572" s="141"/>
      <c r="FA572" s="141"/>
      <c r="FB572" s="141"/>
      <c r="FC572" s="141"/>
      <c r="FD572" s="141"/>
      <c r="FE572" s="141"/>
      <c r="FF572" s="141"/>
      <c r="FG572" s="141"/>
      <c r="FH572" s="141"/>
      <c r="FI572" s="141"/>
      <c r="FJ572" s="141"/>
      <c r="FK572" s="141"/>
      <c r="FL572" s="141"/>
      <c r="FM572" s="141"/>
      <c r="FN572" s="141"/>
      <c r="FO572" s="141"/>
      <c r="FP572" s="141"/>
      <c r="FQ572" s="141"/>
      <c r="FR572" s="141"/>
      <c r="FS572" s="141"/>
      <c r="FT572" s="141"/>
      <c r="FU572" s="141"/>
      <c r="FV572" s="141"/>
      <c r="FW572" s="141"/>
      <c r="FX572" s="141"/>
      <c r="FY572" s="141"/>
      <c r="FZ572" s="141"/>
      <c r="GA572" s="141"/>
      <c r="GB572" s="141"/>
      <c r="GC572" s="141"/>
      <c r="GD572" s="141"/>
      <c r="GE572" s="141"/>
      <c r="GF572" s="141"/>
      <c r="GG572" s="141"/>
      <c r="GH572" s="141"/>
      <c r="GI572" s="141"/>
      <c r="GJ572" s="141"/>
      <c r="GK572" s="141"/>
      <c r="GL572" s="141"/>
      <c r="GM572" s="141"/>
      <c r="GN572" s="141"/>
      <c r="GO572" s="141"/>
      <c r="GP572" s="141"/>
      <c r="GQ572" s="141"/>
      <c r="GR572" s="141"/>
      <c r="GS572" s="141"/>
      <c r="GT572" s="141"/>
      <c r="GU572" s="141"/>
      <c r="GV572" s="141"/>
      <c r="GW572" s="141"/>
      <c r="GX572" s="141"/>
      <c r="GY572" s="141"/>
      <c r="GZ572" s="141"/>
      <c r="HA572" s="141"/>
      <c r="HB572" s="141"/>
      <c r="HC572" s="141"/>
      <c r="HD572" s="141"/>
      <c r="HE572" s="141"/>
      <c r="HF572" s="141"/>
      <c r="HG572" s="141"/>
      <c r="HH572" s="141"/>
      <c r="HI572" s="141"/>
      <c r="HJ572" s="141"/>
      <c r="HK572" s="141"/>
      <c r="HL572" s="141"/>
      <c r="HM572" s="141"/>
      <c r="HN572" s="141"/>
      <c r="HO572" s="141"/>
      <c r="HP572" s="141"/>
      <c r="HQ572" s="141"/>
      <c r="HR572" s="141"/>
      <c r="HS572" s="141"/>
      <c r="HT572" s="141"/>
      <c r="HU572" s="141"/>
      <c r="HV572" s="141"/>
      <c r="HW572" s="141"/>
      <c r="HX572" s="141"/>
      <c r="HY572" s="141"/>
      <c r="HZ572" s="141"/>
      <c r="IA572" s="141"/>
      <c r="IB572" s="141"/>
      <c r="IC572" s="141"/>
      <c r="ID572" s="141"/>
      <c r="IE572" s="141"/>
      <c r="IF572" s="141"/>
      <c r="IG572" s="141"/>
      <c r="IH572" s="141"/>
      <c r="II572" s="141"/>
      <c r="IJ572" s="141"/>
      <c r="IK572" s="141"/>
      <c r="IL572" s="141"/>
      <c r="IM572" s="141"/>
      <c r="IN572" s="141"/>
      <c r="IO572" s="141"/>
      <c r="IP572" s="141"/>
      <c r="IQ572" s="141"/>
      <c r="IR572" s="141"/>
      <c r="IS572" s="141"/>
      <c r="IT572" s="141"/>
      <c r="IU572" s="141"/>
      <c r="IV572" s="141"/>
      <c r="IW572" s="141"/>
    </row>
    <row r="573" customFormat="false" ht="12.75" hidden="false" customHeight="false" outlineLevel="0" collapsed="false">
      <c r="A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1"/>
      <c r="BY573" s="141"/>
      <c r="BZ573" s="141"/>
      <c r="CA573" s="141"/>
      <c r="CB573" s="141"/>
      <c r="CC573" s="141"/>
      <c r="CD573" s="141"/>
      <c r="CE573" s="141"/>
      <c r="CF573" s="141"/>
      <c r="CG573" s="141"/>
      <c r="CH573" s="141"/>
      <c r="CI573" s="141"/>
      <c r="CJ573" s="141"/>
      <c r="CK573" s="141"/>
      <c r="CL573" s="141"/>
      <c r="CM573" s="141"/>
      <c r="CN573" s="141"/>
      <c r="CO573" s="141"/>
      <c r="CP573" s="141"/>
      <c r="CQ573" s="141"/>
      <c r="CR573" s="141"/>
      <c r="CS573" s="141"/>
      <c r="CT573" s="141"/>
      <c r="CU573" s="141"/>
      <c r="CV573" s="141"/>
      <c r="CW573" s="141"/>
      <c r="CX573" s="141"/>
      <c r="CY573" s="141"/>
      <c r="CZ573" s="141"/>
      <c r="DA573" s="141"/>
      <c r="DB573" s="141"/>
      <c r="DC573" s="141"/>
      <c r="DD573" s="141"/>
      <c r="DE573" s="141"/>
      <c r="DF573" s="141"/>
      <c r="DG573" s="141"/>
      <c r="DH573" s="141"/>
      <c r="DI573" s="141"/>
      <c r="DJ573" s="141"/>
      <c r="DK573" s="141"/>
      <c r="DL573" s="141"/>
      <c r="DM573" s="141"/>
      <c r="DN573" s="141"/>
      <c r="DO573" s="141"/>
      <c r="DP573" s="141"/>
      <c r="DQ573" s="141"/>
      <c r="DR573" s="141"/>
      <c r="DS573" s="141"/>
      <c r="DT573" s="141"/>
      <c r="DU573" s="141"/>
      <c r="DV573" s="141"/>
      <c r="DW573" s="141"/>
      <c r="DX573" s="141"/>
      <c r="DY573" s="141"/>
      <c r="DZ573" s="141"/>
      <c r="EA573" s="141"/>
      <c r="EB573" s="141"/>
      <c r="EC573" s="141"/>
      <c r="ED573" s="141"/>
      <c r="EE573" s="141"/>
      <c r="EF573" s="141"/>
      <c r="EG573" s="141"/>
      <c r="EH573" s="141"/>
      <c r="EI573" s="141"/>
      <c r="EJ573" s="141"/>
      <c r="EK573" s="141"/>
      <c r="EL573" s="141"/>
      <c r="EM573" s="141"/>
      <c r="EN573" s="141"/>
      <c r="EO573" s="141"/>
      <c r="EP573" s="141"/>
      <c r="EQ573" s="141"/>
      <c r="ER573" s="141"/>
      <c r="ES573" s="141"/>
      <c r="ET573" s="141"/>
      <c r="EU573" s="141"/>
      <c r="EV573" s="141"/>
      <c r="EW573" s="141"/>
      <c r="EX573" s="141"/>
      <c r="EY573" s="141"/>
      <c r="EZ573" s="141"/>
      <c r="FA573" s="141"/>
      <c r="FB573" s="141"/>
      <c r="FC573" s="141"/>
      <c r="FD573" s="141"/>
      <c r="FE573" s="141"/>
      <c r="FF573" s="141"/>
      <c r="FG573" s="141"/>
      <c r="FH573" s="141"/>
      <c r="FI573" s="141"/>
      <c r="FJ573" s="141"/>
      <c r="FK573" s="141"/>
      <c r="FL573" s="141"/>
      <c r="FM573" s="141"/>
      <c r="FN573" s="141"/>
      <c r="FO573" s="141"/>
      <c r="FP573" s="141"/>
      <c r="FQ573" s="141"/>
      <c r="FR573" s="141"/>
      <c r="FS573" s="141"/>
      <c r="FT573" s="141"/>
      <c r="FU573" s="141"/>
      <c r="FV573" s="141"/>
      <c r="FW573" s="141"/>
      <c r="FX573" s="141"/>
      <c r="FY573" s="141"/>
      <c r="FZ573" s="141"/>
      <c r="GA573" s="141"/>
      <c r="GB573" s="141"/>
      <c r="GC573" s="141"/>
      <c r="GD573" s="141"/>
      <c r="GE573" s="141"/>
      <c r="GF573" s="141"/>
      <c r="GG573" s="141"/>
      <c r="GH573" s="141"/>
      <c r="GI573" s="141"/>
      <c r="GJ573" s="141"/>
      <c r="GK573" s="141"/>
      <c r="GL573" s="141"/>
      <c r="GM573" s="141"/>
      <c r="GN573" s="141"/>
      <c r="GO573" s="141"/>
      <c r="GP573" s="141"/>
      <c r="GQ573" s="141"/>
      <c r="GR573" s="141"/>
      <c r="GS573" s="141"/>
      <c r="GT573" s="141"/>
      <c r="GU573" s="141"/>
      <c r="GV573" s="141"/>
      <c r="GW573" s="141"/>
      <c r="GX573" s="141"/>
      <c r="GY573" s="141"/>
      <c r="GZ573" s="141"/>
      <c r="HA573" s="141"/>
      <c r="HB573" s="141"/>
      <c r="HC573" s="141"/>
      <c r="HD573" s="141"/>
      <c r="HE573" s="141"/>
      <c r="HF573" s="141"/>
      <c r="HG573" s="141"/>
      <c r="HH573" s="141"/>
      <c r="HI573" s="141"/>
      <c r="HJ573" s="141"/>
      <c r="HK573" s="141"/>
      <c r="HL573" s="141"/>
      <c r="HM573" s="141"/>
      <c r="HN573" s="141"/>
      <c r="HO573" s="141"/>
      <c r="HP573" s="141"/>
      <c r="HQ573" s="141"/>
      <c r="HR573" s="141"/>
      <c r="HS573" s="141"/>
      <c r="HT573" s="141"/>
      <c r="HU573" s="141"/>
      <c r="HV573" s="141"/>
      <c r="HW573" s="141"/>
      <c r="HX573" s="141"/>
      <c r="HY573" s="141"/>
      <c r="HZ573" s="141"/>
      <c r="IA573" s="141"/>
      <c r="IB573" s="141"/>
      <c r="IC573" s="141"/>
      <c r="ID573" s="141"/>
      <c r="IE573" s="141"/>
      <c r="IF573" s="141"/>
      <c r="IG573" s="141"/>
      <c r="IH573" s="141"/>
      <c r="II573" s="141"/>
      <c r="IJ573" s="141"/>
      <c r="IK573" s="141"/>
      <c r="IL573" s="141"/>
      <c r="IM573" s="141"/>
      <c r="IN573" s="141"/>
      <c r="IO573" s="141"/>
      <c r="IP573" s="141"/>
      <c r="IQ573" s="141"/>
      <c r="IR573" s="141"/>
      <c r="IS573" s="141"/>
      <c r="IT573" s="141"/>
      <c r="IU573" s="141"/>
      <c r="IV573" s="141"/>
      <c r="IW573" s="141"/>
    </row>
    <row r="574" customFormat="false" ht="12.75" hidden="false" customHeight="false" outlineLevel="0" collapsed="false">
      <c r="A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1"/>
      <c r="BY574" s="141"/>
      <c r="BZ574" s="141"/>
      <c r="CA574" s="141"/>
      <c r="CB574" s="141"/>
      <c r="CC574" s="141"/>
      <c r="CD574" s="141"/>
      <c r="CE574" s="141"/>
      <c r="CF574" s="141"/>
      <c r="CG574" s="141"/>
      <c r="CH574" s="141"/>
      <c r="CI574" s="141"/>
      <c r="CJ574" s="141"/>
      <c r="CK574" s="141"/>
      <c r="CL574" s="141"/>
      <c r="CM574" s="141"/>
      <c r="CN574" s="141"/>
      <c r="CO574" s="141"/>
      <c r="CP574" s="141"/>
      <c r="CQ574" s="141"/>
      <c r="CR574" s="141"/>
      <c r="CS574" s="141"/>
      <c r="CT574" s="141"/>
      <c r="CU574" s="141"/>
      <c r="CV574" s="141"/>
      <c r="CW574" s="141"/>
      <c r="CX574" s="141"/>
      <c r="CY574" s="141"/>
      <c r="CZ574" s="141"/>
      <c r="DA574" s="141"/>
      <c r="DB574" s="141"/>
      <c r="DC574" s="141"/>
      <c r="DD574" s="141"/>
      <c r="DE574" s="141"/>
      <c r="DF574" s="141"/>
      <c r="DG574" s="141"/>
      <c r="DH574" s="141"/>
      <c r="DI574" s="141"/>
      <c r="DJ574" s="141"/>
      <c r="DK574" s="141"/>
      <c r="DL574" s="141"/>
      <c r="DM574" s="141"/>
      <c r="DN574" s="141"/>
      <c r="DO574" s="141"/>
      <c r="DP574" s="141"/>
      <c r="DQ574" s="141"/>
      <c r="DR574" s="141"/>
      <c r="DS574" s="141"/>
      <c r="DT574" s="141"/>
      <c r="DU574" s="141"/>
      <c r="DV574" s="141"/>
      <c r="DW574" s="141"/>
      <c r="DX574" s="141"/>
      <c r="DY574" s="141"/>
      <c r="DZ574" s="141"/>
      <c r="EA574" s="141"/>
      <c r="EB574" s="141"/>
      <c r="EC574" s="141"/>
      <c r="ED574" s="141"/>
      <c r="EE574" s="141"/>
      <c r="EF574" s="141"/>
      <c r="EG574" s="141"/>
      <c r="EH574" s="141"/>
      <c r="EI574" s="141"/>
      <c r="EJ574" s="141"/>
      <c r="EK574" s="141"/>
      <c r="EL574" s="141"/>
      <c r="EM574" s="141"/>
      <c r="EN574" s="141"/>
      <c r="EO574" s="141"/>
      <c r="EP574" s="141"/>
      <c r="EQ574" s="141"/>
      <c r="ER574" s="141"/>
      <c r="ES574" s="141"/>
      <c r="ET574" s="141"/>
      <c r="EU574" s="141"/>
      <c r="EV574" s="141"/>
      <c r="EW574" s="141"/>
      <c r="EX574" s="141"/>
      <c r="EY574" s="141"/>
      <c r="EZ574" s="141"/>
      <c r="FA574" s="141"/>
      <c r="FB574" s="141"/>
      <c r="FC574" s="141"/>
      <c r="FD574" s="141"/>
      <c r="FE574" s="141"/>
      <c r="FF574" s="141"/>
      <c r="FG574" s="141"/>
      <c r="FH574" s="141"/>
      <c r="FI574" s="141"/>
      <c r="FJ574" s="141"/>
      <c r="FK574" s="141"/>
      <c r="FL574" s="141"/>
      <c r="FM574" s="141"/>
      <c r="FN574" s="141"/>
      <c r="FO574" s="141"/>
      <c r="FP574" s="141"/>
      <c r="FQ574" s="141"/>
      <c r="FR574" s="141"/>
      <c r="FS574" s="141"/>
      <c r="FT574" s="141"/>
      <c r="FU574" s="141"/>
      <c r="FV574" s="141"/>
      <c r="FW574" s="141"/>
      <c r="FX574" s="141"/>
      <c r="FY574" s="141"/>
      <c r="FZ574" s="141"/>
      <c r="GA574" s="141"/>
      <c r="GB574" s="141"/>
      <c r="GC574" s="141"/>
      <c r="GD574" s="141"/>
      <c r="GE574" s="141"/>
      <c r="GF574" s="141"/>
      <c r="GG574" s="141"/>
      <c r="GH574" s="141"/>
      <c r="GI574" s="141"/>
      <c r="GJ574" s="141"/>
      <c r="GK574" s="141"/>
      <c r="GL574" s="141"/>
      <c r="GM574" s="141"/>
      <c r="GN574" s="141"/>
      <c r="GO574" s="141"/>
      <c r="GP574" s="141"/>
      <c r="GQ574" s="141"/>
      <c r="GR574" s="141"/>
      <c r="GS574" s="141"/>
      <c r="GT574" s="141"/>
      <c r="GU574" s="141"/>
      <c r="GV574" s="141"/>
      <c r="GW574" s="141"/>
      <c r="GX574" s="141"/>
      <c r="GY574" s="141"/>
      <c r="GZ574" s="141"/>
      <c r="HA574" s="141"/>
      <c r="HB574" s="141"/>
      <c r="HC574" s="141"/>
      <c r="HD574" s="141"/>
      <c r="HE574" s="141"/>
      <c r="HF574" s="141"/>
      <c r="HG574" s="141"/>
      <c r="HH574" s="141"/>
      <c r="HI574" s="141"/>
      <c r="HJ574" s="141"/>
      <c r="HK574" s="141"/>
      <c r="HL574" s="141"/>
      <c r="HM574" s="141"/>
      <c r="HN574" s="141"/>
      <c r="HO574" s="141"/>
      <c r="HP574" s="141"/>
      <c r="HQ574" s="141"/>
      <c r="HR574" s="141"/>
      <c r="HS574" s="141"/>
      <c r="HT574" s="141"/>
      <c r="HU574" s="141"/>
      <c r="HV574" s="141"/>
      <c r="HW574" s="141"/>
      <c r="HX574" s="141"/>
      <c r="HY574" s="141"/>
      <c r="HZ574" s="141"/>
      <c r="IA574" s="141"/>
      <c r="IB574" s="141"/>
      <c r="IC574" s="141"/>
      <c r="ID574" s="141"/>
      <c r="IE574" s="141"/>
      <c r="IF574" s="141"/>
      <c r="IG574" s="141"/>
      <c r="IH574" s="141"/>
      <c r="II574" s="141"/>
      <c r="IJ574" s="141"/>
      <c r="IK574" s="141"/>
      <c r="IL574" s="141"/>
      <c r="IM574" s="141"/>
      <c r="IN574" s="141"/>
      <c r="IO574" s="141"/>
      <c r="IP574" s="141"/>
      <c r="IQ574" s="141"/>
      <c r="IR574" s="141"/>
      <c r="IS574" s="141"/>
      <c r="IT574" s="141"/>
      <c r="IU574" s="141"/>
      <c r="IV574" s="141"/>
      <c r="IW574" s="141"/>
    </row>
    <row r="575" customFormat="false" ht="12.75" hidden="false" customHeight="false" outlineLevel="0" collapsed="false">
      <c r="A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1"/>
      <c r="BY575" s="141"/>
      <c r="BZ575" s="141"/>
      <c r="CA575" s="141"/>
      <c r="CB575" s="141"/>
      <c r="CC575" s="141"/>
      <c r="CD575" s="141"/>
      <c r="CE575" s="141"/>
      <c r="CF575" s="141"/>
      <c r="CG575" s="141"/>
      <c r="CH575" s="141"/>
      <c r="CI575" s="141"/>
      <c r="CJ575" s="141"/>
      <c r="CK575" s="141"/>
      <c r="CL575" s="141"/>
      <c r="CM575" s="141"/>
      <c r="CN575" s="141"/>
      <c r="CO575" s="141"/>
      <c r="CP575" s="141"/>
      <c r="CQ575" s="141"/>
      <c r="CR575" s="141"/>
      <c r="CS575" s="141"/>
      <c r="CT575" s="141"/>
      <c r="CU575" s="141"/>
      <c r="CV575" s="141"/>
      <c r="CW575" s="141"/>
      <c r="CX575" s="141"/>
      <c r="CY575" s="141"/>
      <c r="CZ575" s="141"/>
      <c r="DA575" s="141"/>
      <c r="DB575" s="141"/>
      <c r="DC575" s="141"/>
      <c r="DD575" s="141"/>
      <c r="DE575" s="141"/>
      <c r="DF575" s="141"/>
      <c r="DG575" s="141"/>
      <c r="DH575" s="141"/>
      <c r="DI575" s="141"/>
      <c r="DJ575" s="141"/>
      <c r="DK575" s="141"/>
      <c r="DL575" s="141"/>
      <c r="DM575" s="141"/>
      <c r="DN575" s="141"/>
      <c r="DO575" s="141"/>
      <c r="DP575" s="141"/>
      <c r="DQ575" s="141"/>
      <c r="DR575" s="141"/>
      <c r="DS575" s="141"/>
      <c r="DT575" s="141"/>
      <c r="DU575" s="141"/>
      <c r="DV575" s="141"/>
      <c r="DW575" s="141"/>
      <c r="DX575" s="141"/>
      <c r="DY575" s="141"/>
      <c r="DZ575" s="141"/>
      <c r="EA575" s="141"/>
      <c r="EB575" s="141"/>
      <c r="EC575" s="141"/>
      <c r="ED575" s="141"/>
      <c r="EE575" s="141"/>
      <c r="EF575" s="141"/>
      <c r="EG575" s="141"/>
      <c r="EH575" s="141"/>
      <c r="EI575" s="141"/>
      <c r="EJ575" s="141"/>
      <c r="EK575" s="141"/>
      <c r="EL575" s="141"/>
      <c r="EM575" s="141"/>
      <c r="EN575" s="141"/>
      <c r="EO575" s="141"/>
      <c r="EP575" s="141"/>
      <c r="EQ575" s="141"/>
      <c r="ER575" s="141"/>
      <c r="ES575" s="141"/>
      <c r="ET575" s="141"/>
      <c r="EU575" s="141"/>
      <c r="EV575" s="141"/>
      <c r="EW575" s="141"/>
      <c r="EX575" s="141"/>
      <c r="EY575" s="141"/>
      <c r="EZ575" s="141"/>
      <c r="FA575" s="141"/>
      <c r="FB575" s="141"/>
      <c r="FC575" s="141"/>
      <c r="FD575" s="141"/>
      <c r="FE575" s="141"/>
      <c r="FF575" s="141"/>
      <c r="FG575" s="141"/>
      <c r="FH575" s="141"/>
      <c r="FI575" s="141"/>
      <c r="FJ575" s="141"/>
      <c r="FK575" s="141"/>
      <c r="FL575" s="141"/>
      <c r="FM575" s="141"/>
      <c r="FN575" s="141"/>
      <c r="FO575" s="141"/>
      <c r="FP575" s="141"/>
      <c r="FQ575" s="141"/>
      <c r="FR575" s="141"/>
      <c r="FS575" s="141"/>
      <c r="FT575" s="141"/>
      <c r="FU575" s="141"/>
      <c r="FV575" s="141"/>
      <c r="FW575" s="141"/>
      <c r="FX575" s="141"/>
      <c r="FY575" s="141"/>
      <c r="FZ575" s="141"/>
      <c r="GA575" s="141"/>
      <c r="GB575" s="141"/>
      <c r="GC575" s="141"/>
      <c r="GD575" s="141"/>
      <c r="GE575" s="141"/>
      <c r="GF575" s="141"/>
      <c r="GG575" s="141"/>
      <c r="GH575" s="141"/>
      <c r="GI575" s="141"/>
      <c r="GJ575" s="141"/>
      <c r="GK575" s="141"/>
      <c r="GL575" s="141"/>
      <c r="GM575" s="141"/>
      <c r="GN575" s="141"/>
      <c r="GO575" s="141"/>
      <c r="GP575" s="141"/>
      <c r="GQ575" s="141"/>
      <c r="GR575" s="141"/>
      <c r="GS575" s="141"/>
      <c r="GT575" s="141"/>
      <c r="GU575" s="141"/>
      <c r="GV575" s="141"/>
      <c r="GW575" s="141"/>
      <c r="GX575" s="141"/>
      <c r="GY575" s="141"/>
      <c r="GZ575" s="141"/>
      <c r="HA575" s="141"/>
      <c r="HB575" s="141"/>
      <c r="HC575" s="141"/>
      <c r="HD575" s="141"/>
      <c r="HE575" s="141"/>
      <c r="HF575" s="141"/>
      <c r="HG575" s="141"/>
      <c r="HH575" s="141"/>
      <c r="HI575" s="141"/>
      <c r="HJ575" s="141"/>
      <c r="HK575" s="141"/>
      <c r="HL575" s="141"/>
      <c r="HM575" s="141"/>
      <c r="HN575" s="141"/>
      <c r="HO575" s="141"/>
      <c r="HP575" s="141"/>
      <c r="HQ575" s="141"/>
      <c r="HR575" s="141"/>
      <c r="HS575" s="141"/>
      <c r="HT575" s="141"/>
      <c r="HU575" s="141"/>
      <c r="HV575" s="141"/>
      <c r="HW575" s="141"/>
      <c r="HX575" s="141"/>
      <c r="HY575" s="141"/>
      <c r="HZ575" s="141"/>
      <c r="IA575" s="141"/>
      <c r="IB575" s="141"/>
      <c r="IC575" s="141"/>
      <c r="ID575" s="141"/>
      <c r="IE575" s="141"/>
      <c r="IF575" s="141"/>
      <c r="IG575" s="141"/>
      <c r="IH575" s="141"/>
      <c r="II575" s="141"/>
      <c r="IJ575" s="141"/>
      <c r="IK575" s="141"/>
      <c r="IL575" s="141"/>
      <c r="IM575" s="141"/>
      <c r="IN575" s="141"/>
      <c r="IO575" s="141"/>
      <c r="IP575" s="141"/>
      <c r="IQ575" s="141"/>
      <c r="IR575" s="141"/>
      <c r="IS575" s="141"/>
      <c r="IT575" s="141"/>
      <c r="IU575" s="141"/>
      <c r="IV575" s="141"/>
      <c r="IW575" s="141"/>
    </row>
    <row r="576" customFormat="false" ht="12.75" hidden="false" customHeight="false" outlineLevel="0" collapsed="false">
      <c r="A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1"/>
      <c r="BY576" s="141"/>
      <c r="BZ576" s="141"/>
      <c r="CA576" s="141"/>
      <c r="CB576" s="141"/>
      <c r="CC576" s="141"/>
      <c r="CD576" s="141"/>
      <c r="CE576" s="141"/>
      <c r="CF576" s="141"/>
      <c r="CG576" s="141"/>
      <c r="CH576" s="141"/>
      <c r="CI576" s="141"/>
      <c r="CJ576" s="141"/>
      <c r="CK576" s="141"/>
      <c r="CL576" s="141"/>
      <c r="CM576" s="141"/>
      <c r="CN576" s="141"/>
      <c r="CO576" s="141"/>
      <c r="CP576" s="141"/>
      <c r="CQ576" s="141"/>
      <c r="CR576" s="141"/>
      <c r="CS576" s="141"/>
      <c r="CT576" s="141"/>
      <c r="CU576" s="141"/>
      <c r="CV576" s="141"/>
      <c r="CW576" s="141"/>
      <c r="CX576" s="141"/>
      <c r="CY576" s="141"/>
      <c r="CZ576" s="141"/>
      <c r="DA576" s="141"/>
      <c r="DB576" s="141"/>
      <c r="DC576" s="141"/>
      <c r="DD576" s="141"/>
      <c r="DE576" s="141"/>
      <c r="DF576" s="141"/>
      <c r="DG576" s="141"/>
      <c r="DH576" s="141"/>
      <c r="DI576" s="141"/>
      <c r="DJ576" s="141"/>
      <c r="DK576" s="141"/>
      <c r="DL576" s="141"/>
      <c r="DM576" s="141"/>
      <c r="DN576" s="141"/>
      <c r="DO576" s="141"/>
      <c r="DP576" s="141"/>
      <c r="DQ576" s="141"/>
      <c r="DR576" s="141"/>
      <c r="DS576" s="141"/>
      <c r="DT576" s="141"/>
      <c r="DU576" s="141"/>
      <c r="DV576" s="141"/>
      <c r="DW576" s="141"/>
      <c r="DX576" s="141"/>
      <c r="DY576" s="141"/>
      <c r="DZ576" s="141"/>
      <c r="EA576" s="141"/>
      <c r="EB576" s="141"/>
      <c r="EC576" s="141"/>
      <c r="ED576" s="141"/>
      <c r="EE576" s="141"/>
      <c r="EF576" s="141"/>
      <c r="EG576" s="141"/>
      <c r="EH576" s="141"/>
      <c r="EI576" s="141"/>
      <c r="EJ576" s="141"/>
      <c r="EK576" s="141"/>
      <c r="EL576" s="141"/>
      <c r="EM576" s="141"/>
      <c r="EN576" s="141"/>
      <c r="EO576" s="141"/>
      <c r="EP576" s="141"/>
      <c r="EQ576" s="141"/>
      <c r="ER576" s="141"/>
      <c r="ES576" s="141"/>
      <c r="ET576" s="141"/>
      <c r="EU576" s="141"/>
      <c r="EV576" s="141"/>
      <c r="EW576" s="141"/>
      <c r="EX576" s="141"/>
      <c r="EY576" s="141"/>
      <c r="EZ576" s="141"/>
      <c r="FA576" s="141"/>
      <c r="FB576" s="141"/>
      <c r="FC576" s="141"/>
      <c r="FD576" s="141"/>
      <c r="FE576" s="141"/>
      <c r="FF576" s="141"/>
      <c r="FG576" s="141"/>
      <c r="FH576" s="141"/>
      <c r="FI576" s="141"/>
      <c r="FJ576" s="141"/>
      <c r="FK576" s="141"/>
      <c r="FL576" s="141"/>
      <c r="FM576" s="141"/>
      <c r="FN576" s="141"/>
      <c r="FO576" s="141"/>
      <c r="FP576" s="141"/>
      <c r="FQ576" s="141"/>
      <c r="FR576" s="141"/>
      <c r="FS576" s="141"/>
      <c r="FT576" s="141"/>
      <c r="FU576" s="141"/>
      <c r="FV576" s="141"/>
      <c r="FW576" s="141"/>
      <c r="FX576" s="141"/>
      <c r="FY576" s="141"/>
      <c r="FZ576" s="141"/>
      <c r="GA576" s="141"/>
      <c r="GB576" s="141"/>
      <c r="GC576" s="141"/>
      <c r="GD576" s="141"/>
      <c r="GE576" s="141"/>
      <c r="GF576" s="141"/>
      <c r="GG576" s="141"/>
      <c r="GH576" s="141"/>
      <c r="GI576" s="141"/>
      <c r="GJ576" s="141"/>
      <c r="GK576" s="141"/>
      <c r="GL576" s="141"/>
      <c r="GM576" s="141"/>
      <c r="GN576" s="141"/>
      <c r="GO576" s="141"/>
      <c r="GP576" s="141"/>
      <c r="GQ576" s="141"/>
      <c r="GR576" s="141"/>
      <c r="GS576" s="141"/>
      <c r="GT576" s="141"/>
      <c r="GU576" s="141"/>
      <c r="GV576" s="141"/>
      <c r="GW576" s="141"/>
      <c r="GX576" s="141"/>
      <c r="GY576" s="141"/>
      <c r="GZ576" s="141"/>
      <c r="HA576" s="141"/>
      <c r="HB576" s="141"/>
      <c r="HC576" s="141"/>
      <c r="HD576" s="141"/>
      <c r="HE576" s="141"/>
      <c r="HF576" s="141"/>
      <c r="HG576" s="141"/>
      <c r="HH576" s="141"/>
      <c r="HI576" s="141"/>
      <c r="HJ576" s="141"/>
      <c r="HK576" s="141"/>
      <c r="HL576" s="141"/>
      <c r="HM576" s="141"/>
      <c r="HN576" s="141"/>
      <c r="HO576" s="141"/>
      <c r="HP576" s="141"/>
      <c r="HQ576" s="141"/>
      <c r="HR576" s="141"/>
      <c r="HS576" s="141"/>
      <c r="HT576" s="141"/>
      <c r="HU576" s="141"/>
      <c r="HV576" s="141"/>
      <c r="HW576" s="141"/>
      <c r="HX576" s="141"/>
      <c r="HY576" s="141"/>
      <c r="HZ576" s="141"/>
      <c r="IA576" s="141"/>
      <c r="IB576" s="141"/>
      <c r="IC576" s="141"/>
      <c r="ID576" s="141"/>
      <c r="IE576" s="141"/>
      <c r="IF576" s="141"/>
      <c r="IG576" s="141"/>
      <c r="IH576" s="141"/>
      <c r="II576" s="141"/>
      <c r="IJ576" s="141"/>
      <c r="IK576" s="141"/>
      <c r="IL576" s="141"/>
      <c r="IM576" s="141"/>
      <c r="IN576" s="141"/>
      <c r="IO576" s="141"/>
      <c r="IP576" s="141"/>
      <c r="IQ576" s="141"/>
      <c r="IR576" s="141"/>
      <c r="IS576" s="141"/>
      <c r="IT576" s="141"/>
      <c r="IU576" s="141"/>
      <c r="IV576" s="141"/>
      <c r="IW576" s="141"/>
    </row>
    <row r="577" customFormat="false" ht="12.75" hidden="false" customHeight="false" outlineLevel="0" collapsed="false">
      <c r="A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1"/>
      <c r="BY577" s="141"/>
      <c r="BZ577" s="141"/>
      <c r="CA577" s="141"/>
      <c r="CB577" s="141"/>
      <c r="CC577" s="141"/>
      <c r="CD577" s="141"/>
      <c r="CE577" s="141"/>
      <c r="CF577" s="141"/>
      <c r="CG577" s="141"/>
      <c r="CH577" s="141"/>
      <c r="CI577" s="141"/>
      <c r="CJ577" s="141"/>
      <c r="CK577" s="141"/>
      <c r="CL577" s="141"/>
      <c r="CM577" s="141"/>
      <c r="CN577" s="141"/>
      <c r="CO577" s="141"/>
      <c r="CP577" s="141"/>
      <c r="CQ577" s="141"/>
      <c r="CR577" s="141"/>
      <c r="CS577" s="141"/>
      <c r="CT577" s="141"/>
      <c r="CU577" s="141"/>
      <c r="CV577" s="141"/>
      <c r="CW577" s="141"/>
      <c r="CX577" s="141"/>
      <c r="CY577" s="141"/>
      <c r="CZ577" s="141"/>
      <c r="DA577" s="141"/>
      <c r="DB577" s="141"/>
      <c r="DC577" s="141"/>
      <c r="DD577" s="141"/>
      <c r="DE577" s="141"/>
      <c r="DF577" s="141"/>
      <c r="DG577" s="141"/>
      <c r="DH577" s="141"/>
      <c r="DI577" s="141"/>
      <c r="DJ577" s="141"/>
      <c r="DK577" s="141"/>
      <c r="DL577" s="141"/>
      <c r="DM577" s="141"/>
      <c r="DN577" s="141"/>
      <c r="DO577" s="141"/>
      <c r="DP577" s="141"/>
      <c r="DQ577" s="141"/>
      <c r="DR577" s="141"/>
      <c r="DS577" s="141"/>
      <c r="DT577" s="141"/>
      <c r="DU577" s="141"/>
      <c r="DV577" s="141"/>
      <c r="DW577" s="141"/>
      <c r="DX577" s="141"/>
      <c r="DY577" s="141"/>
      <c r="DZ577" s="141"/>
      <c r="EA577" s="141"/>
      <c r="EB577" s="141"/>
      <c r="EC577" s="141"/>
      <c r="ED577" s="141"/>
      <c r="EE577" s="141"/>
      <c r="EF577" s="141"/>
      <c r="EG577" s="141"/>
      <c r="EH577" s="141"/>
      <c r="EI577" s="141"/>
      <c r="EJ577" s="141"/>
      <c r="EK577" s="141"/>
      <c r="EL577" s="141"/>
      <c r="EM577" s="141"/>
      <c r="EN577" s="141"/>
      <c r="EO577" s="141"/>
      <c r="EP577" s="141"/>
      <c r="EQ577" s="141"/>
      <c r="ER577" s="141"/>
      <c r="ES577" s="141"/>
      <c r="ET577" s="141"/>
      <c r="EU577" s="141"/>
      <c r="EV577" s="141"/>
      <c r="EW577" s="141"/>
      <c r="EX577" s="141"/>
      <c r="EY577" s="141"/>
      <c r="EZ577" s="141"/>
      <c r="FA577" s="141"/>
      <c r="FB577" s="141"/>
      <c r="FC577" s="141"/>
      <c r="FD577" s="141"/>
      <c r="FE577" s="141"/>
      <c r="FF577" s="141"/>
      <c r="FG577" s="141"/>
      <c r="FH577" s="141"/>
      <c r="FI577" s="141"/>
      <c r="FJ577" s="141"/>
      <c r="FK577" s="141"/>
      <c r="FL577" s="141"/>
      <c r="FM577" s="141"/>
      <c r="FN577" s="141"/>
      <c r="FO577" s="141"/>
      <c r="FP577" s="141"/>
      <c r="FQ577" s="141"/>
      <c r="FR577" s="141"/>
      <c r="FS577" s="141"/>
      <c r="FT577" s="141"/>
      <c r="FU577" s="141"/>
      <c r="FV577" s="141"/>
      <c r="FW577" s="141"/>
      <c r="FX577" s="141"/>
      <c r="FY577" s="141"/>
      <c r="FZ577" s="141"/>
      <c r="GA577" s="141"/>
      <c r="GB577" s="141"/>
      <c r="GC577" s="141"/>
      <c r="GD577" s="141"/>
      <c r="GE577" s="141"/>
      <c r="GF577" s="141"/>
      <c r="GG577" s="141"/>
      <c r="GH577" s="141"/>
      <c r="GI577" s="141"/>
      <c r="GJ577" s="141"/>
      <c r="GK577" s="141"/>
      <c r="GL577" s="141"/>
      <c r="GM577" s="141"/>
      <c r="GN577" s="141"/>
      <c r="GO577" s="141"/>
      <c r="GP577" s="141"/>
      <c r="GQ577" s="141"/>
      <c r="GR577" s="141"/>
      <c r="GS577" s="141"/>
      <c r="GT577" s="141"/>
      <c r="GU577" s="141"/>
      <c r="GV577" s="141"/>
      <c r="GW577" s="141"/>
      <c r="GX577" s="141"/>
      <c r="GY577" s="141"/>
      <c r="GZ577" s="141"/>
      <c r="HA577" s="141"/>
      <c r="HB577" s="141"/>
      <c r="HC577" s="141"/>
      <c r="HD577" s="141"/>
      <c r="HE577" s="141"/>
      <c r="HF577" s="141"/>
      <c r="HG577" s="141"/>
      <c r="HH577" s="141"/>
      <c r="HI577" s="141"/>
      <c r="HJ577" s="141"/>
      <c r="HK577" s="141"/>
      <c r="HL577" s="141"/>
      <c r="HM577" s="141"/>
      <c r="HN577" s="141"/>
      <c r="HO577" s="141"/>
      <c r="HP577" s="141"/>
      <c r="HQ577" s="141"/>
      <c r="HR577" s="141"/>
      <c r="HS577" s="141"/>
      <c r="HT577" s="141"/>
      <c r="HU577" s="141"/>
      <c r="HV577" s="141"/>
      <c r="HW577" s="141"/>
      <c r="HX577" s="141"/>
      <c r="HY577" s="141"/>
      <c r="HZ577" s="141"/>
      <c r="IA577" s="141"/>
      <c r="IB577" s="141"/>
      <c r="IC577" s="141"/>
      <c r="ID577" s="141"/>
      <c r="IE577" s="141"/>
      <c r="IF577" s="141"/>
      <c r="IG577" s="141"/>
      <c r="IH577" s="141"/>
      <c r="II577" s="141"/>
      <c r="IJ577" s="141"/>
      <c r="IK577" s="141"/>
      <c r="IL577" s="141"/>
      <c r="IM577" s="141"/>
      <c r="IN577" s="141"/>
      <c r="IO577" s="141"/>
      <c r="IP577" s="141"/>
      <c r="IQ577" s="141"/>
      <c r="IR577" s="141"/>
      <c r="IS577" s="141"/>
      <c r="IT577" s="141"/>
      <c r="IU577" s="141"/>
      <c r="IV577" s="141"/>
      <c r="IW577" s="141"/>
    </row>
    <row r="578" customFormat="false" ht="12.75" hidden="false" customHeight="false" outlineLevel="0" collapsed="false">
      <c r="A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1"/>
      <c r="BY578" s="141"/>
      <c r="BZ578" s="141"/>
      <c r="CA578" s="141"/>
      <c r="CB578" s="141"/>
      <c r="CC578" s="141"/>
      <c r="CD578" s="141"/>
      <c r="CE578" s="141"/>
      <c r="CF578" s="141"/>
      <c r="CG578" s="141"/>
      <c r="CH578" s="141"/>
      <c r="CI578" s="141"/>
      <c r="CJ578" s="141"/>
      <c r="CK578" s="141"/>
      <c r="CL578" s="141"/>
      <c r="CM578" s="141"/>
      <c r="CN578" s="141"/>
      <c r="CO578" s="141"/>
      <c r="CP578" s="141"/>
      <c r="CQ578" s="141"/>
      <c r="CR578" s="141"/>
      <c r="CS578" s="141"/>
      <c r="CT578" s="141"/>
      <c r="CU578" s="141"/>
      <c r="CV578" s="141"/>
      <c r="CW578" s="141"/>
      <c r="CX578" s="141"/>
      <c r="CY578" s="141"/>
      <c r="CZ578" s="141"/>
      <c r="DA578" s="141"/>
      <c r="DB578" s="141"/>
      <c r="DC578" s="141"/>
      <c r="DD578" s="141"/>
      <c r="DE578" s="141"/>
      <c r="DF578" s="141"/>
      <c r="DG578" s="141"/>
      <c r="DH578" s="141"/>
      <c r="DI578" s="141"/>
      <c r="DJ578" s="141"/>
      <c r="DK578" s="141"/>
      <c r="DL578" s="141"/>
      <c r="DM578" s="141"/>
      <c r="DN578" s="141"/>
      <c r="DO578" s="141"/>
      <c r="DP578" s="141"/>
      <c r="DQ578" s="141"/>
      <c r="DR578" s="141"/>
      <c r="DS578" s="141"/>
      <c r="DT578" s="141"/>
      <c r="DU578" s="141"/>
      <c r="DV578" s="141"/>
      <c r="DW578" s="141"/>
      <c r="DX578" s="141"/>
      <c r="DY578" s="141"/>
      <c r="DZ578" s="141"/>
      <c r="EA578" s="141"/>
      <c r="EB578" s="141"/>
      <c r="EC578" s="141"/>
      <c r="ED578" s="141"/>
      <c r="EE578" s="141"/>
      <c r="EF578" s="141"/>
      <c r="EG578" s="141"/>
      <c r="EH578" s="141"/>
      <c r="EI578" s="141"/>
      <c r="EJ578" s="141"/>
      <c r="EK578" s="141"/>
      <c r="EL578" s="141"/>
      <c r="EM578" s="141"/>
      <c r="EN578" s="141"/>
      <c r="EO578" s="141"/>
      <c r="EP578" s="141"/>
      <c r="EQ578" s="141"/>
      <c r="ER578" s="141"/>
      <c r="ES578" s="141"/>
      <c r="ET578" s="141"/>
      <c r="EU578" s="141"/>
      <c r="EV578" s="141"/>
      <c r="EW578" s="141"/>
      <c r="EX578" s="141"/>
      <c r="EY578" s="141"/>
      <c r="EZ578" s="141"/>
      <c r="FA578" s="141"/>
      <c r="FB578" s="141"/>
      <c r="FC578" s="141"/>
      <c r="FD578" s="141"/>
      <c r="FE578" s="141"/>
      <c r="FF578" s="141"/>
      <c r="FG578" s="141"/>
      <c r="FH578" s="141"/>
      <c r="FI578" s="141"/>
      <c r="FJ578" s="141"/>
      <c r="FK578" s="141"/>
      <c r="FL578" s="141"/>
      <c r="FM578" s="141"/>
      <c r="FN578" s="141"/>
      <c r="FO578" s="141"/>
      <c r="FP578" s="141"/>
      <c r="FQ578" s="141"/>
      <c r="FR578" s="141"/>
      <c r="FS578" s="141"/>
      <c r="FT578" s="141"/>
      <c r="FU578" s="141"/>
      <c r="FV578" s="141"/>
      <c r="FW578" s="141"/>
      <c r="FX578" s="141"/>
      <c r="FY578" s="141"/>
      <c r="FZ578" s="141"/>
      <c r="GA578" s="141"/>
      <c r="GB578" s="141"/>
      <c r="GC578" s="141"/>
      <c r="GD578" s="141"/>
      <c r="GE578" s="141"/>
      <c r="GF578" s="141"/>
      <c r="GG578" s="141"/>
      <c r="GH578" s="141"/>
      <c r="GI578" s="141"/>
      <c r="GJ578" s="141"/>
      <c r="GK578" s="141"/>
      <c r="GL578" s="141"/>
      <c r="GM578" s="141"/>
      <c r="GN578" s="141"/>
      <c r="GO578" s="141"/>
      <c r="GP578" s="141"/>
      <c r="GQ578" s="141"/>
      <c r="GR578" s="141"/>
      <c r="GS578" s="141"/>
      <c r="GT578" s="141"/>
      <c r="GU578" s="141"/>
      <c r="GV578" s="141"/>
      <c r="GW578" s="141"/>
      <c r="GX578" s="141"/>
      <c r="GY578" s="141"/>
      <c r="GZ578" s="141"/>
      <c r="HA578" s="141"/>
      <c r="HB578" s="141"/>
      <c r="HC578" s="141"/>
      <c r="HD578" s="141"/>
      <c r="HE578" s="141"/>
      <c r="HF578" s="141"/>
      <c r="HG578" s="141"/>
      <c r="HH578" s="141"/>
      <c r="HI578" s="141"/>
      <c r="HJ578" s="141"/>
      <c r="HK578" s="141"/>
      <c r="HL578" s="141"/>
      <c r="HM578" s="141"/>
      <c r="HN578" s="141"/>
      <c r="HO578" s="141"/>
      <c r="HP578" s="141"/>
      <c r="HQ578" s="141"/>
      <c r="HR578" s="141"/>
      <c r="HS578" s="141"/>
      <c r="HT578" s="141"/>
      <c r="HU578" s="141"/>
      <c r="HV578" s="141"/>
      <c r="HW578" s="141"/>
      <c r="HX578" s="141"/>
      <c r="HY578" s="141"/>
      <c r="HZ578" s="141"/>
      <c r="IA578" s="141"/>
      <c r="IB578" s="141"/>
      <c r="IC578" s="141"/>
      <c r="ID578" s="141"/>
      <c r="IE578" s="141"/>
      <c r="IF578" s="141"/>
      <c r="IG578" s="141"/>
      <c r="IH578" s="141"/>
      <c r="II578" s="141"/>
      <c r="IJ578" s="141"/>
      <c r="IK578" s="141"/>
      <c r="IL578" s="141"/>
      <c r="IM578" s="141"/>
      <c r="IN578" s="141"/>
      <c r="IO578" s="141"/>
      <c r="IP578" s="141"/>
      <c r="IQ578" s="141"/>
      <c r="IR578" s="141"/>
      <c r="IS578" s="141"/>
      <c r="IT578" s="141"/>
      <c r="IU578" s="141"/>
      <c r="IV578" s="141"/>
      <c r="IW578" s="141"/>
    </row>
    <row r="579" customFormat="false" ht="12.75" hidden="false" customHeight="false" outlineLevel="0" collapsed="false">
      <c r="A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  <c r="IU579" s="141"/>
      <c r="IV579" s="141"/>
      <c r="IW579" s="141"/>
    </row>
    <row r="580" customFormat="false" ht="12.75" hidden="false" customHeight="false" outlineLevel="0" collapsed="false">
      <c r="A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1"/>
      <c r="BY580" s="141"/>
      <c r="BZ580" s="141"/>
      <c r="CA580" s="141"/>
      <c r="CB580" s="141"/>
      <c r="CC580" s="141"/>
      <c r="CD580" s="141"/>
      <c r="CE580" s="141"/>
      <c r="CF580" s="141"/>
      <c r="CG580" s="141"/>
      <c r="CH580" s="141"/>
      <c r="CI580" s="141"/>
      <c r="CJ580" s="141"/>
      <c r="CK580" s="141"/>
      <c r="CL580" s="141"/>
      <c r="CM580" s="141"/>
      <c r="CN580" s="141"/>
      <c r="CO580" s="141"/>
      <c r="CP580" s="141"/>
      <c r="CQ580" s="141"/>
      <c r="CR580" s="141"/>
      <c r="CS580" s="141"/>
      <c r="CT580" s="141"/>
      <c r="CU580" s="141"/>
      <c r="CV580" s="141"/>
      <c r="CW580" s="141"/>
      <c r="CX580" s="141"/>
      <c r="CY580" s="141"/>
      <c r="CZ580" s="141"/>
      <c r="DA580" s="141"/>
      <c r="DB580" s="141"/>
      <c r="DC580" s="141"/>
      <c r="DD580" s="141"/>
      <c r="DE580" s="141"/>
      <c r="DF580" s="141"/>
      <c r="DG580" s="141"/>
      <c r="DH580" s="141"/>
      <c r="DI580" s="141"/>
      <c r="DJ580" s="141"/>
      <c r="DK580" s="141"/>
      <c r="DL580" s="141"/>
      <c r="DM580" s="141"/>
      <c r="DN580" s="141"/>
      <c r="DO580" s="141"/>
      <c r="DP580" s="141"/>
      <c r="DQ580" s="141"/>
      <c r="DR580" s="141"/>
      <c r="DS580" s="141"/>
      <c r="DT580" s="141"/>
      <c r="DU580" s="141"/>
      <c r="DV580" s="141"/>
      <c r="DW580" s="141"/>
      <c r="DX580" s="141"/>
      <c r="DY580" s="141"/>
      <c r="DZ580" s="141"/>
      <c r="EA580" s="141"/>
      <c r="EB580" s="141"/>
      <c r="EC580" s="141"/>
      <c r="ED580" s="141"/>
      <c r="EE580" s="141"/>
      <c r="EF580" s="141"/>
      <c r="EG580" s="141"/>
      <c r="EH580" s="141"/>
      <c r="EI580" s="141"/>
      <c r="EJ580" s="141"/>
      <c r="EK580" s="141"/>
      <c r="EL580" s="141"/>
      <c r="EM580" s="141"/>
      <c r="EN580" s="141"/>
      <c r="EO580" s="141"/>
      <c r="EP580" s="141"/>
      <c r="EQ580" s="141"/>
      <c r="ER580" s="141"/>
      <c r="ES580" s="141"/>
      <c r="ET580" s="141"/>
      <c r="EU580" s="141"/>
      <c r="EV580" s="141"/>
      <c r="EW580" s="141"/>
      <c r="EX580" s="141"/>
      <c r="EY580" s="141"/>
      <c r="EZ580" s="141"/>
      <c r="FA580" s="141"/>
      <c r="FB580" s="141"/>
      <c r="FC580" s="141"/>
      <c r="FD580" s="141"/>
      <c r="FE580" s="141"/>
      <c r="FF580" s="141"/>
      <c r="FG580" s="141"/>
      <c r="FH580" s="141"/>
      <c r="FI580" s="141"/>
      <c r="FJ580" s="141"/>
      <c r="FK580" s="141"/>
      <c r="FL580" s="141"/>
      <c r="FM580" s="141"/>
      <c r="FN580" s="141"/>
      <c r="FO580" s="141"/>
      <c r="FP580" s="141"/>
      <c r="FQ580" s="141"/>
      <c r="FR580" s="141"/>
      <c r="FS580" s="141"/>
      <c r="FT580" s="141"/>
      <c r="FU580" s="141"/>
      <c r="FV580" s="141"/>
      <c r="FW580" s="141"/>
      <c r="FX580" s="141"/>
      <c r="FY580" s="141"/>
      <c r="FZ580" s="141"/>
      <c r="GA580" s="141"/>
      <c r="GB580" s="141"/>
      <c r="GC580" s="141"/>
      <c r="GD580" s="141"/>
      <c r="GE580" s="141"/>
      <c r="GF580" s="141"/>
      <c r="GG580" s="141"/>
      <c r="GH580" s="141"/>
      <c r="GI580" s="141"/>
      <c r="GJ580" s="141"/>
      <c r="GK580" s="141"/>
      <c r="GL580" s="141"/>
      <c r="GM580" s="141"/>
      <c r="GN580" s="141"/>
      <c r="GO580" s="141"/>
      <c r="GP580" s="141"/>
      <c r="GQ580" s="141"/>
      <c r="GR580" s="141"/>
      <c r="GS580" s="141"/>
      <c r="GT580" s="141"/>
      <c r="GU580" s="141"/>
      <c r="GV580" s="141"/>
      <c r="GW580" s="141"/>
      <c r="GX580" s="141"/>
      <c r="GY580" s="141"/>
      <c r="GZ580" s="141"/>
      <c r="HA580" s="141"/>
      <c r="HB580" s="141"/>
      <c r="HC580" s="141"/>
      <c r="HD580" s="141"/>
      <c r="HE580" s="141"/>
      <c r="HF580" s="141"/>
      <c r="HG580" s="141"/>
      <c r="HH580" s="141"/>
      <c r="HI580" s="141"/>
      <c r="HJ580" s="141"/>
      <c r="HK580" s="141"/>
      <c r="HL580" s="141"/>
      <c r="HM580" s="141"/>
      <c r="HN580" s="141"/>
      <c r="HO580" s="141"/>
      <c r="HP580" s="141"/>
      <c r="HQ580" s="141"/>
      <c r="HR580" s="141"/>
      <c r="HS580" s="141"/>
      <c r="HT580" s="141"/>
      <c r="HU580" s="141"/>
      <c r="HV580" s="141"/>
      <c r="HW580" s="141"/>
      <c r="HX580" s="141"/>
      <c r="HY580" s="141"/>
      <c r="HZ580" s="141"/>
      <c r="IA580" s="141"/>
      <c r="IB580" s="141"/>
      <c r="IC580" s="141"/>
      <c r="ID580" s="141"/>
      <c r="IE580" s="141"/>
      <c r="IF580" s="141"/>
      <c r="IG580" s="141"/>
      <c r="IH580" s="141"/>
      <c r="II580" s="141"/>
      <c r="IJ580" s="141"/>
      <c r="IK580" s="141"/>
      <c r="IL580" s="141"/>
      <c r="IM580" s="141"/>
      <c r="IN580" s="141"/>
      <c r="IO580" s="141"/>
      <c r="IP580" s="141"/>
      <c r="IQ580" s="141"/>
      <c r="IR580" s="141"/>
      <c r="IS580" s="141"/>
      <c r="IT580" s="141"/>
      <c r="IU580" s="141"/>
      <c r="IV580" s="141"/>
      <c r="IW580" s="141"/>
    </row>
    <row r="581" customFormat="false" ht="12.75" hidden="false" customHeight="false" outlineLevel="0" collapsed="false">
      <c r="A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1"/>
      <c r="BY581" s="141"/>
      <c r="BZ581" s="141"/>
      <c r="CA581" s="141"/>
      <c r="CB581" s="141"/>
      <c r="CC581" s="141"/>
      <c r="CD581" s="141"/>
      <c r="CE581" s="141"/>
      <c r="CF581" s="141"/>
      <c r="CG581" s="141"/>
      <c r="CH581" s="141"/>
      <c r="CI581" s="141"/>
      <c r="CJ581" s="141"/>
      <c r="CK581" s="141"/>
      <c r="CL581" s="141"/>
      <c r="CM581" s="141"/>
      <c r="CN581" s="141"/>
      <c r="CO581" s="141"/>
      <c r="CP581" s="141"/>
      <c r="CQ581" s="141"/>
      <c r="CR581" s="141"/>
      <c r="CS581" s="141"/>
      <c r="CT581" s="141"/>
      <c r="CU581" s="141"/>
      <c r="CV581" s="141"/>
      <c r="CW581" s="141"/>
      <c r="CX581" s="141"/>
      <c r="CY581" s="141"/>
      <c r="CZ581" s="141"/>
      <c r="DA581" s="141"/>
      <c r="DB581" s="141"/>
      <c r="DC581" s="141"/>
      <c r="DD581" s="141"/>
      <c r="DE581" s="141"/>
      <c r="DF581" s="141"/>
      <c r="DG581" s="141"/>
      <c r="DH581" s="141"/>
      <c r="DI581" s="141"/>
      <c r="DJ581" s="141"/>
      <c r="DK581" s="141"/>
      <c r="DL581" s="141"/>
      <c r="DM581" s="141"/>
      <c r="DN581" s="141"/>
      <c r="DO581" s="141"/>
      <c r="DP581" s="141"/>
      <c r="DQ581" s="141"/>
      <c r="DR581" s="141"/>
      <c r="DS581" s="141"/>
      <c r="DT581" s="141"/>
      <c r="DU581" s="141"/>
      <c r="DV581" s="141"/>
      <c r="DW581" s="141"/>
      <c r="DX581" s="141"/>
      <c r="DY581" s="141"/>
      <c r="DZ581" s="141"/>
      <c r="EA581" s="141"/>
      <c r="EB581" s="141"/>
      <c r="EC581" s="141"/>
      <c r="ED581" s="141"/>
      <c r="EE581" s="141"/>
      <c r="EF581" s="141"/>
      <c r="EG581" s="141"/>
      <c r="EH581" s="141"/>
      <c r="EI581" s="141"/>
      <c r="EJ581" s="141"/>
      <c r="EK581" s="141"/>
      <c r="EL581" s="141"/>
      <c r="EM581" s="141"/>
      <c r="EN581" s="141"/>
      <c r="EO581" s="141"/>
      <c r="EP581" s="141"/>
      <c r="EQ581" s="141"/>
      <c r="ER581" s="141"/>
      <c r="ES581" s="141"/>
      <c r="ET581" s="141"/>
      <c r="EU581" s="141"/>
      <c r="EV581" s="141"/>
      <c r="EW581" s="141"/>
      <c r="EX581" s="141"/>
      <c r="EY581" s="141"/>
      <c r="EZ581" s="141"/>
      <c r="FA581" s="141"/>
      <c r="FB581" s="141"/>
      <c r="FC581" s="141"/>
      <c r="FD581" s="141"/>
      <c r="FE581" s="141"/>
      <c r="FF581" s="141"/>
      <c r="FG581" s="141"/>
      <c r="FH581" s="141"/>
      <c r="FI581" s="141"/>
      <c r="FJ581" s="141"/>
      <c r="FK581" s="141"/>
      <c r="FL581" s="141"/>
      <c r="FM581" s="141"/>
      <c r="FN581" s="141"/>
      <c r="FO581" s="141"/>
      <c r="FP581" s="141"/>
      <c r="FQ581" s="141"/>
      <c r="FR581" s="141"/>
      <c r="FS581" s="141"/>
      <c r="FT581" s="141"/>
      <c r="FU581" s="141"/>
      <c r="FV581" s="141"/>
      <c r="FW581" s="141"/>
      <c r="FX581" s="141"/>
      <c r="FY581" s="141"/>
      <c r="FZ581" s="141"/>
      <c r="GA581" s="141"/>
      <c r="GB581" s="141"/>
      <c r="GC581" s="141"/>
      <c r="GD581" s="141"/>
      <c r="GE581" s="141"/>
      <c r="GF581" s="141"/>
      <c r="GG581" s="141"/>
      <c r="GH581" s="141"/>
      <c r="GI581" s="141"/>
      <c r="GJ581" s="141"/>
      <c r="GK581" s="141"/>
      <c r="GL581" s="141"/>
      <c r="GM581" s="141"/>
      <c r="GN581" s="141"/>
      <c r="GO581" s="141"/>
      <c r="GP581" s="141"/>
      <c r="GQ581" s="141"/>
      <c r="GR581" s="141"/>
      <c r="GS581" s="141"/>
      <c r="GT581" s="141"/>
      <c r="GU581" s="141"/>
      <c r="GV581" s="141"/>
      <c r="GW581" s="141"/>
      <c r="GX581" s="141"/>
      <c r="GY581" s="141"/>
      <c r="GZ581" s="141"/>
      <c r="HA581" s="141"/>
      <c r="HB581" s="141"/>
      <c r="HC581" s="141"/>
      <c r="HD581" s="141"/>
      <c r="HE581" s="141"/>
      <c r="HF581" s="141"/>
      <c r="HG581" s="141"/>
      <c r="HH581" s="141"/>
      <c r="HI581" s="141"/>
      <c r="HJ581" s="141"/>
      <c r="HK581" s="141"/>
      <c r="HL581" s="141"/>
      <c r="HM581" s="141"/>
      <c r="HN581" s="141"/>
      <c r="HO581" s="141"/>
      <c r="HP581" s="141"/>
      <c r="HQ581" s="141"/>
      <c r="HR581" s="141"/>
      <c r="HS581" s="141"/>
      <c r="HT581" s="141"/>
      <c r="HU581" s="141"/>
      <c r="HV581" s="141"/>
      <c r="HW581" s="141"/>
      <c r="HX581" s="141"/>
      <c r="HY581" s="141"/>
      <c r="HZ581" s="141"/>
      <c r="IA581" s="141"/>
      <c r="IB581" s="141"/>
      <c r="IC581" s="141"/>
      <c r="ID581" s="141"/>
      <c r="IE581" s="141"/>
      <c r="IF581" s="141"/>
      <c r="IG581" s="141"/>
      <c r="IH581" s="141"/>
      <c r="II581" s="141"/>
      <c r="IJ581" s="141"/>
      <c r="IK581" s="141"/>
      <c r="IL581" s="141"/>
      <c r="IM581" s="141"/>
      <c r="IN581" s="141"/>
      <c r="IO581" s="141"/>
      <c r="IP581" s="141"/>
      <c r="IQ581" s="141"/>
      <c r="IR581" s="141"/>
      <c r="IS581" s="141"/>
      <c r="IT581" s="141"/>
      <c r="IU581" s="141"/>
      <c r="IV581" s="141"/>
      <c r="IW581" s="141"/>
    </row>
    <row r="582" customFormat="false" ht="12.75" hidden="false" customHeight="false" outlineLevel="0" collapsed="false">
      <c r="A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1"/>
      <c r="CB582" s="141"/>
      <c r="CC582" s="141"/>
      <c r="CD582" s="141"/>
      <c r="CE582" s="141"/>
      <c r="CF582" s="141"/>
      <c r="CG582" s="141"/>
      <c r="CH582" s="141"/>
      <c r="CI582" s="141"/>
      <c r="CJ582" s="141"/>
      <c r="CK582" s="141"/>
      <c r="CL582" s="141"/>
      <c r="CM582" s="141"/>
      <c r="CN582" s="141"/>
      <c r="CO582" s="141"/>
      <c r="CP582" s="141"/>
      <c r="CQ582" s="141"/>
      <c r="CR582" s="141"/>
      <c r="CS582" s="141"/>
      <c r="CT582" s="141"/>
      <c r="CU582" s="141"/>
      <c r="CV582" s="141"/>
      <c r="CW582" s="141"/>
      <c r="CX582" s="141"/>
      <c r="CY582" s="141"/>
      <c r="CZ582" s="141"/>
      <c r="DA582" s="141"/>
      <c r="DB582" s="141"/>
      <c r="DC582" s="141"/>
      <c r="DD582" s="141"/>
      <c r="DE582" s="141"/>
      <c r="DF582" s="141"/>
      <c r="DG582" s="141"/>
      <c r="DH582" s="141"/>
      <c r="DI582" s="141"/>
      <c r="DJ582" s="141"/>
      <c r="DK582" s="141"/>
      <c r="DL582" s="141"/>
      <c r="DM582" s="141"/>
      <c r="DN582" s="141"/>
      <c r="DO582" s="141"/>
      <c r="DP582" s="141"/>
      <c r="DQ582" s="141"/>
      <c r="DR582" s="141"/>
      <c r="DS582" s="141"/>
      <c r="DT582" s="141"/>
      <c r="DU582" s="141"/>
      <c r="DV582" s="141"/>
      <c r="DW582" s="141"/>
      <c r="DX582" s="141"/>
      <c r="DY582" s="141"/>
      <c r="DZ582" s="141"/>
      <c r="EA582" s="141"/>
      <c r="EB582" s="141"/>
      <c r="EC582" s="141"/>
      <c r="ED582" s="141"/>
      <c r="EE582" s="141"/>
      <c r="EF582" s="141"/>
      <c r="EG582" s="141"/>
      <c r="EH582" s="141"/>
      <c r="EI582" s="141"/>
      <c r="EJ582" s="141"/>
      <c r="EK582" s="141"/>
      <c r="EL582" s="141"/>
      <c r="EM582" s="141"/>
      <c r="EN582" s="141"/>
      <c r="EO582" s="141"/>
      <c r="EP582" s="141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1"/>
      <c r="FA582" s="141"/>
      <c r="FB582" s="141"/>
      <c r="FC582" s="141"/>
      <c r="FD582" s="141"/>
      <c r="FE582" s="141"/>
      <c r="FF582" s="141"/>
      <c r="FG582" s="141"/>
      <c r="FH582" s="141"/>
      <c r="FI582" s="141"/>
      <c r="FJ582" s="141"/>
      <c r="FK582" s="141"/>
      <c r="FL582" s="141"/>
      <c r="FM582" s="141"/>
      <c r="FN582" s="141"/>
      <c r="FO582" s="141"/>
      <c r="FP582" s="141"/>
      <c r="FQ582" s="141"/>
      <c r="FR582" s="141"/>
      <c r="FS582" s="141"/>
      <c r="FT582" s="141"/>
      <c r="FU582" s="141"/>
      <c r="FV582" s="141"/>
      <c r="FW582" s="141"/>
      <c r="FX582" s="141"/>
      <c r="FY582" s="141"/>
      <c r="FZ582" s="141"/>
      <c r="GA582" s="141"/>
      <c r="GB582" s="141"/>
      <c r="GC582" s="141"/>
      <c r="GD582" s="141"/>
      <c r="GE582" s="141"/>
      <c r="GF582" s="141"/>
      <c r="GG582" s="141"/>
      <c r="GH582" s="141"/>
      <c r="GI582" s="141"/>
      <c r="GJ582" s="141"/>
      <c r="GK582" s="141"/>
      <c r="GL582" s="141"/>
      <c r="GM582" s="141"/>
      <c r="GN582" s="141"/>
      <c r="GO582" s="141"/>
      <c r="GP582" s="141"/>
      <c r="GQ582" s="141"/>
      <c r="GR582" s="141"/>
      <c r="GS582" s="141"/>
      <c r="GT582" s="141"/>
      <c r="GU582" s="141"/>
      <c r="GV582" s="141"/>
      <c r="GW582" s="141"/>
      <c r="GX582" s="141"/>
      <c r="GY582" s="141"/>
      <c r="GZ582" s="141"/>
      <c r="HA582" s="141"/>
      <c r="HB582" s="141"/>
      <c r="HC582" s="141"/>
      <c r="HD582" s="141"/>
      <c r="HE582" s="141"/>
      <c r="HF582" s="141"/>
      <c r="HG582" s="141"/>
      <c r="HH582" s="141"/>
      <c r="HI582" s="141"/>
      <c r="HJ582" s="141"/>
      <c r="HK582" s="141"/>
      <c r="HL582" s="141"/>
      <c r="HM582" s="141"/>
      <c r="HN582" s="141"/>
      <c r="HO582" s="141"/>
      <c r="HP582" s="141"/>
      <c r="HQ582" s="141"/>
      <c r="HR582" s="141"/>
      <c r="HS582" s="141"/>
      <c r="HT582" s="141"/>
      <c r="HU582" s="141"/>
      <c r="HV582" s="141"/>
      <c r="HW582" s="141"/>
      <c r="HX582" s="141"/>
      <c r="HY582" s="141"/>
      <c r="HZ582" s="141"/>
      <c r="IA582" s="141"/>
      <c r="IB582" s="141"/>
      <c r="IC582" s="141"/>
      <c r="ID582" s="141"/>
      <c r="IE582" s="141"/>
      <c r="IF582" s="141"/>
      <c r="IG582" s="141"/>
      <c r="IH582" s="141"/>
      <c r="II582" s="141"/>
      <c r="IJ582" s="141"/>
      <c r="IK582" s="141"/>
      <c r="IL582" s="141"/>
      <c r="IM582" s="141"/>
      <c r="IN582" s="141"/>
      <c r="IO582" s="141"/>
      <c r="IP582" s="141"/>
      <c r="IQ582" s="141"/>
      <c r="IR582" s="141"/>
      <c r="IS582" s="141"/>
      <c r="IT582" s="141"/>
      <c r="IU582" s="141"/>
      <c r="IV582" s="141"/>
      <c r="IW582" s="141"/>
    </row>
    <row r="583" customFormat="false" ht="12.75" hidden="false" customHeight="false" outlineLevel="0" collapsed="false">
      <c r="A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1"/>
      <c r="CB583" s="141"/>
      <c r="CC583" s="141"/>
      <c r="CD583" s="141"/>
      <c r="CE583" s="141"/>
      <c r="CF583" s="141"/>
      <c r="CG583" s="141"/>
      <c r="CH583" s="141"/>
      <c r="CI583" s="141"/>
      <c r="CJ583" s="141"/>
      <c r="CK583" s="141"/>
      <c r="CL583" s="141"/>
      <c r="CM583" s="141"/>
      <c r="CN583" s="141"/>
      <c r="CO583" s="141"/>
      <c r="CP583" s="141"/>
      <c r="CQ583" s="141"/>
      <c r="CR583" s="141"/>
      <c r="CS583" s="141"/>
      <c r="CT583" s="141"/>
      <c r="CU583" s="141"/>
      <c r="CV583" s="141"/>
      <c r="CW583" s="141"/>
      <c r="CX583" s="141"/>
      <c r="CY583" s="141"/>
      <c r="CZ583" s="141"/>
      <c r="DA583" s="141"/>
      <c r="DB583" s="141"/>
      <c r="DC583" s="141"/>
      <c r="DD583" s="141"/>
      <c r="DE583" s="141"/>
      <c r="DF583" s="141"/>
      <c r="DG583" s="141"/>
      <c r="DH583" s="141"/>
      <c r="DI583" s="141"/>
      <c r="DJ583" s="141"/>
      <c r="DK583" s="141"/>
      <c r="DL583" s="141"/>
      <c r="DM583" s="141"/>
      <c r="DN583" s="141"/>
      <c r="DO583" s="141"/>
      <c r="DP583" s="141"/>
      <c r="DQ583" s="141"/>
      <c r="DR583" s="141"/>
      <c r="DS583" s="141"/>
      <c r="DT583" s="141"/>
      <c r="DU583" s="141"/>
      <c r="DV583" s="141"/>
      <c r="DW583" s="141"/>
      <c r="DX583" s="141"/>
      <c r="DY583" s="141"/>
      <c r="DZ583" s="141"/>
      <c r="EA583" s="141"/>
      <c r="EB583" s="141"/>
      <c r="EC583" s="141"/>
      <c r="ED583" s="141"/>
      <c r="EE583" s="141"/>
      <c r="EF583" s="141"/>
      <c r="EG583" s="141"/>
      <c r="EH583" s="141"/>
      <c r="EI583" s="141"/>
      <c r="EJ583" s="141"/>
      <c r="EK583" s="141"/>
      <c r="EL583" s="141"/>
      <c r="EM583" s="141"/>
      <c r="EN583" s="141"/>
      <c r="EO583" s="141"/>
      <c r="EP583" s="141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1"/>
      <c r="FA583" s="141"/>
      <c r="FB583" s="141"/>
      <c r="FC583" s="141"/>
      <c r="FD583" s="141"/>
      <c r="FE583" s="141"/>
      <c r="FF583" s="141"/>
      <c r="FG583" s="141"/>
      <c r="FH583" s="141"/>
      <c r="FI583" s="141"/>
      <c r="FJ583" s="141"/>
      <c r="FK583" s="141"/>
      <c r="FL583" s="141"/>
      <c r="FM583" s="141"/>
      <c r="FN583" s="141"/>
      <c r="FO583" s="141"/>
      <c r="FP583" s="141"/>
      <c r="FQ583" s="141"/>
      <c r="FR583" s="141"/>
      <c r="FS583" s="141"/>
      <c r="FT583" s="141"/>
      <c r="FU583" s="141"/>
      <c r="FV583" s="141"/>
      <c r="FW583" s="141"/>
      <c r="FX583" s="141"/>
      <c r="FY583" s="141"/>
      <c r="FZ583" s="141"/>
      <c r="GA583" s="141"/>
      <c r="GB583" s="141"/>
      <c r="GC583" s="141"/>
      <c r="GD583" s="141"/>
      <c r="GE583" s="141"/>
      <c r="GF583" s="141"/>
      <c r="GG583" s="141"/>
      <c r="GH583" s="141"/>
      <c r="GI583" s="141"/>
      <c r="GJ583" s="141"/>
      <c r="GK583" s="141"/>
      <c r="GL583" s="141"/>
      <c r="GM583" s="141"/>
      <c r="GN583" s="141"/>
      <c r="GO583" s="141"/>
      <c r="GP583" s="141"/>
      <c r="GQ583" s="141"/>
      <c r="GR583" s="141"/>
      <c r="GS583" s="141"/>
      <c r="GT583" s="141"/>
      <c r="GU583" s="141"/>
      <c r="GV583" s="141"/>
      <c r="GW583" s="141"/>
      <c r="GX583" s="141"/>
      <c r="GY583" s="141"/>
      <c r="GZ583" s="141"/>
      <c r="HA583" s="141"/>
      <c r="HB583" s="141"/>
      <c r="HC583" s="141"/>
      <c r="HD583" s="141"/>
      <c r="HE583" s="141"/>
      <c r="HF583" s="141"/>
      <c r="HG583" s="141"/>
      <c r="HH583" s="141"/>
      <c r="HI583" s="141"/>
      <c r="HJ583" s="141"/>
      <c r="HK583" s="141"/>
      <c r="HL583" s="141"/>
      <c r="HM583" s="141"/>
      <c r="HN583" s="141"/>
      <c r="HO583" s="141"/>
      <c r="HP583" s="141"/>
      <c r="HQ583" s="141"/>
      <c r="HR583" s="141"/>
      <c r="HS583" s="141"/>
      <c r="HT583" s="141"/>
      <c r="HU583" s="141"/>
      <c r="HV583" s="141"/>
      <c r="HW583" s="141"/>
      <c r="HX583" s="141"/>
      <c r="HY583" s="141"/>
      <c r="HZ583" s="141"/>
      <c r="IA583" s="141"/>
      <c r="IB583" s="141"/>
      <c r="IC583" s="141"/>
      <c r="ID583" s="141"/>
      <c r="IE583" s="141"/>
      <c r="IF583" s="141"/>
      <c r="IG583" s="141"/>
      <c r="IH583" s="141"/>
      <c r="II583" s="141"/>
      <c r="IJ583" s="141"/>
      <c r="IK583" s="141"/>
      <c r="IL583" s="141"/>
      <c r="IM583" s="141"/>
      <c r="IN583" s="141"/>
      <c r="IO583" s="141"/>
      <c r="IP583" s="141"/>
      <c r="IQ583" s="141"/>
      <c r="IR583" s="141"/>
      <c r="IS583" s="141"/>
      <c r="IT583" s="141"/>
      <c r="IU583" s="141"/>
      <c r="IV583" s="141"/>
      <c r="IW583" s="141"/>
    </row>
    <row r="584" customFormat="false" ht="12.75" hidden="false" customHeight="false" outlineLevel="0" collapsed="false">
      <c r="A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1"/>
      <c r="BY584" s="141"/>
      <c r="BZ584" s="141"/>
      <c r="CA584" s="141"/>
      <c r="CB584" s="141"/>
      <c r="CC584" s="141"/>
      <c r="CD584" s="141"/>
      <c r="CE584" s="141"/>
      <c r="CF584" s="141"/>
      <c r="CG584" s="141"/>
      <c r="CH584" s="141"/>
      <c r="CI584" s="141"/>
      <c r="CJ584" s="141"/>
      <c r="CK584" s="141"/>
      <c r="CL584" s="141"/>
      <c r="CM584" s="141"/>
      <c r="CN584" s="141"/>
      <c r="CO584" s="141"/>
      <c r="CP584" s="141"/>
      <c r="CQ584" s="141"/>
      <c r="CR584" s="141"/>
      <c r="CS584" s="141"/>
      <c r="CT584" s="141"/>
      <c r="CU584" s="141"/>
      <c r="CV584" s="141"/>
      <c r="CW584" s="141"/>
      <c r="CX584" s="141"/>
      <c r="CY584" s="141"/>
      <c r="CZ584" s="141"/>
      <c r="DA584" s="141"/>
      <c r="DB584" s="141"/>
      <c r="DC584" s="141"/>
      <c r="DD584" s="141"/>
      <c r="DE584" s="141"/>
      <c r="DF584" s="141"/>
      <c r="DG584" s="141"/>
      <c r="DH584" s="141"/>
      <c r="DI584" s="141"/>
      <c r="DJ584" s="141"/>
      <c r="DK584" s="141"/>
      <c r="DL584" s="141"/>
      <c r="DM584" s="141"/>
      <c r="DN584" s="141"/>
      <c r="DO584" s="141"/>
      <c r="DP584" s="141"/>
      <c r="DQ584" s="141"/>
      <c r="DR584" s="141"/>
      <c r="DS584" s="141"/>
      <c r="DT584" s="141"/>
      <c r="DU584" s="141"/>
      <c r="DV584" s="141"/>
      <c r="DW584" s="141"/>
      <c r="DX584" s="141"/>
      <c r="DY584" s="141"/>
      <c r="DZ584" s="141"/>
      <c r="EA584" s="141"/>
      <c r="EB584" s="141"/>
      <c r="EC584" s="141"/>
      <c r="ED584" s="141"/>
      <c r="EE584" s="141"/>
      <c r="EF584" s="141"/>
      <c r="EG584" s="141"/>
      <c r="EH584" s="141"/>
      <c r="EI584" s="141"/>
      <c r="EJ584" s="141"/>
      <c r="EK584" s="141"/>
      <c r="EL584" s="141"/>
      <c r="EM584" s="141"/>
      <c r="EN584" s="141"/>
      <c r="EO584" s="141"/>
      <c r="EP584" s="141"/>
      <c r="EQ584" s="141"/>
      <c r="ER584" s="141"/>
      <c r="ES584" s="141"/>
      <c r="ET584" s="141"/>
      <c r="EU584" s="141"/>
      <c r="EV584" s="141"/>
      <c r="EW584" s="141"/>
      <c r="EX584" s="141"/>
      <c r="EY584" s="141"/>
      <c r="EZ584" s="141"/>
      <c r="FA584" s="141"/>
      <c r="FB584" s="141"/>
      <c r="FC584" s="141"/>
      <c r="FD584" s="141"/>
      <c r="FE584" s="141"/>
      <c r="FF584" s="141"/>
      <c r="FG584" s="141"/>
      <c r="FH584" s="141"/>
      <c r="FI584" s="141"/>
      <c r="FJ584" s="141"/>
      <c r="FK584" s="141"/>
      <c r="FL584" s="141"/>
      <c r="FM584" s="141"/>
      <c r="FN584" s="141"/>
      <c r="FO584" s="141"/>
      <c r="FP584" s="141"/>
      <c r="FQ584" s="141"/>
      <c r="FR584" s="141"/>
      <c r="FS584" s="141"/>
      <c r="FT584" s="141"/>
      <c r="FU584" s="141"/>
      <c r="FV584" s="141"/>
      <c r="FW584" s="141"/>
      <c r="FX584" s="141"/>
      <c r="FY584" s="141"/>
      <c r="FZ584" s="141"/>
      <c r="GA584" s="141"/>
      <c r="GB584" s="141"/>
      <c r="GC584" s="141"/>
      <c r="GD584" s="141"/>
      <c r="GE584" s="141"/>
      <c r="GF584" s="141"/>
      <c r="GG584" s="141"/>
      <c r="GH584" s="141"/>
      <c r="GI584" s="141"/>
      <c r="GJ584" s="141"/>
      <c r="GK584" s="141"/>
      <c r="GL584" s="141"/>
      <c r="GM584" s="141"/>
      <c r="GN584" s="141"/>
      <c r="GO584" s="141"/>
      <c r="GP584" s="141"/>
      <c r="GQ584" s="141"/>
      <c r="GR584" s="141"/>
      <c r="GS584" s="141"/>
      <c r="GT584" s="141"/>
      <c r="GU584" s="141"/>
      <c r="GV584" s="141"/>
      <c r="GW584" s="141"/>
      <c r="GX584" s="141"/>
      <c r="GY584" s="141"/>
      <c r="GZ584" s="141"/>
      <c r="HA584" s="141"/>
      <c r="HB584" s="141"/>
      <c r="HC584" s="141"/>
      <c r="HD584" s="141"/>
      <c r="HE584" s="141"/>
      <c r="HF584" s="141"/>
      <c r="HG584" s="141"/>
      <c r="HH584" s="141"/>
      <c r="HI584" s="141"/>
      <c r="HJ584" s="141"/>
      <c r="HK584" s="141"/>
      <c r="HL584" s="141"/>
      <c r="HM584" s="141"/>
      <c r="HN584" s="141"/>
      <c r="HO584" s="141"/>
      <c r="HP584" s="141"/>
      <c r="HQ584" s="141"/>
      <c r="HR584" s="141"/>
      <c r="HS584" s="141"/>
      <c r="HT584" s="141"/>
      <c r="HU584" s="141"/>
      <c r="HV584" s="141"/>
      <c r="HW584" s="141"/>
      <c r="HX584" s="141"/>
      <c r="HY584" s="141"/>
      <c r="HZ584" s="141"/>
      <c r="IA584" s="141"/>
      <c r="IB584" s="141"/>
      <c r="IC584" s="141"/>
      <c r="ID584" s="141"/>
      <c r="IE584" s="141"/>
      <c r="IF584" s="141"/>
      <c r="IG584" s="141"/>
      <c r="IH584" s="141"/>
      <c r="II584" s="141"/>
      <c r="IJ584" s="141"/>
      <c r="IK584" s="141"/>
      <c r="IL584" s="141"/>
      <c r="IM584" s="141"/>
      <c r="IN584" s="141"/>
      <c r="IO584" s="141"/>
      <c r="IP584" s="141"/>
      <c r="IQ584" s="141"/>
      <c r="IR584" s="141"/>
      <c r="IS584" s="141"/>
      <c r="IT584" s="141"/>
      <c r="IU584" s="141"/>
      <c r="IV584" s="141"/>
      <c r="IW584" s="141"/>
    </row>
    <row r="585" customFormat="false" ht="12.75" hidden="false" customHeight="false" outlineLevel="0" collapsed="false">
      <c r="A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1"/>
      <c r="BY585" s="141"/>
      <c r="BZ585" s="141"/>
      <c r="CA585" s="141"/>
      <c r="CB585" s="141"/>
      <c r="CC585" s="141"/>
      <c r="CD585" s="141"/>
      <c r="CE585" s="141"/>
      <c r="CF585" s="141"/>
      <c r="CG585" s="141"/>
      <c r="CH585" s="141"/>
      <c r="CI585" s="141"/>
      <c r="CJ585" s="141"/>
      <c r="CK585" s="141"/>
      <c r="CL585" s="141"/>
      <c r="CM585" s="141"/>
      <c r="CN585" s="141"/>
      <c r="CO585" s="141"/>
      <c r="CP585" s="141"/>
      <c r="CQ585" s="141"/>
      <c r="CR585" s="141"/>
      <c r="CS585" s="141"/>
      <c r="CT585" s="141"/>
      <c r="CU585" s="141"/>
      <c r="CV585" s="141"/>
      <c r="CW585" s="141"/>
      <c r="CX585" s="141"/>
      <c r="CY585" s="141"/>
      <c r="CZ585" s="141"/>
      <c r="DA585" s="141"/>
      <c r="DB585" s="141"/>
      <c r="DC585" s="141"/>
      <c r="DD585" s="141"/>
      <c r="DE585" s="141"/>
      <c r="DF585" s="141"/>
      <c r="DG585" s="141"/>
      <c r="DH585" s="141"/>
      <c r="DI585" s="141"/>
      <c r="DJ585" s="141"/>
      <c r="DK585" s="141"/>
      <c r="DL585" s="141"/>
      <c r="DM585" s="141"/>
      <c r="DN585" s="141"/>
      <c r="DO585" s="141"/>
      <c r="DP585" s="141"/>
      <c r="DQ585" s="141"/>
      <c r="DR585" s="141"/>
      <c r="DS585" s="141"/>
      <c r="DT585" s="141"/>
      <c r="DU585" s="141"/>
      <c r="DV585" s="141"/>
      <c r="DW585" s="141"/>
      <c r="DX585" s="141"/>
      <c r="DY585" s="141"/>
      <c r="DZ585" s="141"/>
      <c r="EA585" s="141"/>
      <c r="EB585" s="141"/>
      <c r="EC585" s="141"/>
      <c r="ED585" s="141"/>
      <c r="EE585" s="141"/>
      <c r="EF585" s="141"/>
      <c r="EG585" s="141"/>
      <c r="EH585" s="141"/>
      <c r="EI585" s="141"/>
      <c r="EJ585" s="141"/>
      <c r="EK585" s="141"/>
      <c r="EL585" s="141"/>
      <c r="EM585" s="141"/>
      <c r="EN585" s="141"/>
      <c r="EO585" s="141"/>
      <c r="EP585" s="141"/>
      <c r="EQ585" s="141"/>
      <c r="ER585" s="141"/>
      <c r="ES585" s="141"/>
      <c r="ET585" s="141"/>
      <c r="EU585" s="141"/>
      <c r="EV585" s="141"/>
      <c r="EW585" s="141"/>
      <c r="EX585" s="141"/>
      <c r="EY585" s="141"/>
      <c r="EZ585" s="141"/>
      <c r="FA585" s="141"/>
      <c r="FB585" s="141"/>
      <c r="FC585" s="141"/>
      <c r="FD585" s="141"/>
      <c r="FE585" s="141"/>
      <c r="FF585" s="141"/>
      <c r="FG585" s="141"/>
      <c r="FH585" s="141"/>
      <c r="FI585" s="141"/>
      <c r="FJ585" s="141"/>
      <c r="FK585" s="141"/>
      <c r="FL585" s="141"/>
      <c r="FM585" s="141"/>
      <c r="FN585" s="141"/>
      <c r="FO585" s="141"/>
      <c r="FP585" s="141"/>
      <c r="FQ585" s="141"/>
      <c r="FR585" s="141"/>
      <c r="FS585" s="141"/>
      <c r="FT585" s="141"/>
      <c r="FU585" s="141"/>
      <c r="FV585" s="141"/>
      <c r="FW585" s="141"/>
      <c r="FX585" s="141"/>
      <c r="FY585" s="141"/>
      <c r="FZ585" s="141"/>
      <c r="GA585" s="141"/>
      <c r="GB585" s="141"/>
      <c r="GC585" s="141"/>
      <c r="GD585" s="141"/>
      <c r="GE585" s="141"/>
      <c r="GF585" s="141"/>
      <c r="GG585" s="141"/>
      <c r="GH585" s="141"/>
      <c r="GI585" s="141"/>
      <c r="GJ585" s="141"/>
      <c r="GK585" s="141"/>
      <c r="GL585" s="141"/>
      <c r="GM585" s="141"/>
      <c r="GN585" s="141"/>
      <c r="GO585" s="141"/>
      <c r="GP585" s="141"/>
      <c r="GQ585" s="141"/>
      <c r="GR585" s="141"/>
      <c r="GS585" s="141"/>
      <c r="GT585" s="141"/>
      <c r="GU585" s="141"/>
      <c r="GV585" s="141"/>
      <c r="GW585" s="141"/>
      <c r="GX585" s="141"/>
      <c r="GY585" s="141"/>
      <c r="GZ585" s="141"/>
      <c r="HA585" s="141"/>
      <c r="HB585" s="141"/>
      <c r="HC585" s="141"/>
      <c r="HD585" s="141"/>
      <c r="HE585" s="141"/>
      <c r="HF585" s="141"/>
      <c r="HG585" s="141"/>
      <c r="HH585" s="141"/>
      <c r="HI585" s="141"/>
      <c r="HJ585" s="141"/>
      <c r="HK585" s="141"/>
      <c r="HL585" s="141"/>
      <c r="HM585" s="141"/>
      <c r="HN585" s="141"/>
      <c r="HO585" s="141"/>
      <c r="HP585" s="141"/>
      <c r="HQ585" s="141"/>
      <c r="HR585" s="141"/>
      <c r="HS585" s="141"/>
      <c r="HT585" s="141"/>
      <c r="HU585" s="141"/>
      <c r="HV585" s="141"/>
      <c r="HW585" s="141"/>
      <c r="HX585" s="141"/>
      <c r="HY585" s="141"/>
      <c r="HZ585" s="141"/>
      <c r="IA585" s="141"/>
      <c r="IB585" s="141"/>
      <c r="IC585" s="141"/>
      <c r="ID585" s="141"/>
      <c r="IE585" s="141"/>
      <c r="IF585" s="141"/>
      <c r="IG585" s="141"/>
      <c r="IH585" s="141"/>
      <c r="II585" s="141"/>
      <c r="IJ585" s="141"/>
      <c r="IK585" s="141"/>
      <c r="IL585" s="141"/>
      <c r="IM585" s="141"/>
      <c r="IN585" s="141"/>
      <c r="IO585" s="141"/>
      <c r="IP585" s="141"/>
      <c r="IQ585" s="141"/>
      <c r="IR585" s="141"/>
      <c r="IS585" s="141"/>
      <c r="IT585" s="141"/>
      <c r="IU585" s="141"/>
      <c r="IV585" s="141"/>
      <c r="IW585" s="141"/>
    </row>
    <row r="586" customFormat="false" ht="12.75" hidden="false" customHeight="false" outlineLevel="0" collapsed="false">
      <c r="A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1"/>
      <c r="BY586" s="141"/>
      <c r="BZ586" s="141"/>
      <c r="CA586" s="141"/>
      <c r="CB586" s="141"/>
      <c r="CC586" s="141"/>
      <c r="CD586" s="141"/>
      <c r="CE586" s="141"/>
      <c r="CF586" s="141"/>
      <c r="CG586" s="141"/>
      <c r="CH586" s="141"/>
      <c r="CI586" s="141"/>
      <c r="CJ586" s="141"/>
      <c r="CK586" s="141"/>
      <c r="CL586" s="141"/>
      <c r="CM586" s="141"/>
      <c r="CN586" s="141"/>
      <c r="CO586" s="141"/>
      <c r="CP586" s="141"/>
      <c r="CQ586" s="141"/>
      <c r="CR586" s="141"/>
      <c r="CS586" s="141"/>
      <c r="CT586" s="141"/>
      <c r="CU586" s="141"/>
      <c r="CV586" s="141"/>
      <c r="CW586" s="141"/>
      <c r="CX586" s="141"/>
      <c r="CY586" s="141"/>
      <c r="CZ586" s="141"/>
      <c r="DA586" s="141"/>
      <c r="DB586" s="141"/>
      <c r="DC586" s="141"/>
      <c r="DD586" s="141"/>
      <c r="DE586" s="141"/>
      <c r="DF586" s="141"/>
      <c r="DG586" s="141"/>
      <c r="DH586" s="141"/>
      <c r="DI586" s="141"/>
      <c r="DJ586" s="141"/>
      <c r="DK586" s="141"/>
      <c r="DL586" s="141"/>
      <c r="DM586" s="141"/>
      <c r="DN586" s="141"/>
      <c r="DO586" s="141"/>
      <c r="DP586" s="141"/>
      <c r="DQ586" s="141"/>
      <c r="DR586" s="141"/>
      <c r="DS586" s="141"/>
      <c r="DT586" s="141"/>
      <c r="DU586" s="141"/>
      <c r="DV586" s="141"/>
      <c r="DW586" s="141"/>
      <c r="DX586" s="141"/>
      <c r="DY586" s="141"/>
      <c r="DZ586" s="141"/>
      <c r="EA586" s="141"/>
      <c r="EB586" s="141"/>
      <c r="EC586" s="141"/>
      <c r="ED586" s="141"/>
      <c r="EE586" s="141"/>
      <c r="EF586" s="141"/>
      <c r="EG586" s="141"/>
      <c r="EH586" s="141"/>
      <c r="EI586" s="141"/>
      <c r="EJ586" s="141"/>
      <c r="EK586" s="141"/>
      <c r="EL586" s="141"/>
      <c r="EM586" s="141"/>
      <c r="EN586" s="141"/>
      <c r="EO586" s="141"/>
      <c r="EP586" s="141"/>
      <c r="EQ586" s="141"/>
      <c r="ER586" s="141"/>
      <c r="ES586" s="141"/>
      <c r="ET586" s="141"/>
      <c r="EU586" s="141"/>
      <c r="EV586" s="141"/>
      <c r="EW586" s="141"/>
      <c r="EX586" s="141"/>
      <c r="EY586" s="141"/>
      <c r="EZ586" s="141"/>
      <c r="FA586" s="141"/>
      <c r="FB586" s="141"/>
      <c r="FC586" s="141"/>
      <c r="FD586" s="141"/>
      <c r="FE586" s="141"/>
      <c r="FF586" s="141"/>
      <c r="FG586" s="141"/>
      <c r="FH586" s="141"/>
      <c r="FI586" s="141"/>
      <c r="FJ586" s="141"/>
      <c r="FK586" s="141"/>
      <c r="FL586" s="141"/>
      <c r="FM586" s="141"/>
      <c r="FN586" s="141"/>
      <c r="FO586" s="141"/>
      <c r="FP586" s="141"/>
      <c r="FQ586" s="141"/>
      <c r="FR586" s="141"/>
      <c r="FS586" s="141"/>
      <c r="FT586" s="141"/>
      <c r="FU586" s="141"/>
      <c r="FV586" s="141"/>
      <c r="FW586" s="141"/>
      <c r="FX586" s="141"/>
      <c r="FY586" s="141"/>
      <c r="FZ586" s="141"/>
      <c r="GA586" s="141"/>
      <c r="GB586" s="141"/>
      <c r="GC586" s="141"/>
      <c r="GD586" s="141"/>
      <c r="GE586" s="141"/>
      <c r="GF586" s="141"/>
      <c r="GG586" s="141"/>
      <c r="GH586" s="141"/>
      <c r="GI586" s="141"/>
      <c r="GJ586" s="141"/>
      <c r="GK586" s="141"/>
      <c r="GL586" s="141"/>
      <c r="GM586" s="141"/>
      <c r="GN586" s="141"/>
      <c r="GO586" s="141"/>
      <c r="GP586" s="141"/>
      <c r="GQ586" s="141"/>
      <c r="GR586" s="141"/>
      <c r="GS586" s="141"/>
      <c r="GT586" s="141"/>
      <c r="GU586" s="141"/>
      <c r="GV586" s="141"/>
      <c r="GW586" s="141"/>
      <c r="GX586" s="141"/>
      <c r="GY586" s="141"/>
      <c r="GZ586" s="141"/>
      <c r="HA586" s="141"/>
      <c r="HB586" s="141"/>
      <c r="HC586" s="141"/>
      <c r="HD586" s="141"/>
      <c r="HE586" s="141"/>
      <c r="HF586" s="141"/>
      <c r="HG586" s="141"/>
      <c r="HH586" s="141"/>
      <c r="HI586" s="141"/>
      <c r="HJ586" s="141"/>
      <c r="HK586" s="141"/>
      <c r="HL586" s="141"/>
      <c r="HM586" s="141"/>
      <c r="HN586" s="141"/>
      <c r="HO586" s="141"/>
      <c r="HP586" s="141"/>
      <c r="HQ586" s="141"/>
      <c r="HR586" s="141"/>
      <c r="HS586" s="141"/>
      <c r="HT586" s="141"/>
      <c r="HU586" s="141"/>
      <c r="HV586" s="141"/>
      <c r="HW586" s="141"/>
      <c r="HX586" s="141"/>
      <c r="HY586" s="141"/>
      <c r="HZ586" s="141"/>
      <c r="IA586" s="141"/>
      <c r="IB586" s="141"/>
      <c r="IC586" s="141"/>
      <c r="ID586" s="141"/>
      <c r="IE586" s="141"/>
      <c r="IF586" s="141"/>
      <c r="IG586" s="141"/>
      <c r="IH586" s="141"/>
      <c r="II586" s="141"/>
      <c r="IJ586" s="141"/>
      <c r="IK586" s="141"/>
      <c r="IL586" s="141"/>
      <c r="IM586" s="141"/>
      <c r="IN586" s="141"/>
      <c r="IO586" s="141"/>
      <c r="IP586" s="141"/>
      <c r="IQ586" s="141"/>
      <c r="IR586" s="141"/>
      <c r="IS586" s="141"/>
      <c r="IT586" s="141"/>
      <c r="IU586" s="141"/>
      <c r="IV586" s="141"/>
      <c r="IW586" s="141"/>
    </row>
    <row r="587" customFormat="false" ht="12.75" hidden="false" customHeight="false" outlineLevel="0" collapsed="false">
      <c r="A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1"/>
      <c r="BY587" s="141"/>
      <c r="BZ587" s="141"/>
      <c r="CA587" s="141"/>
      <c r="CB587" s="141"/>
      <c r="CC587" s="141"/>
      <c r="CD587" s="141"/>
      <c r="CE587" s="141"/>
      <c r="CF587" s="141"/>
      <c r="CG587" s="141"/>
      <c r="CH587" s="141"/>
      <c r="CI587" s="141"/>
      <c r="CJ587" s="141"/>
      <c r="CK587" s="141"/>
      <c r="CL587" s="141"/>
      <c r="CM587" s="141"/>
      <c r="CN587" s="141"/>
      <c r="CO587" s="141"/>
      <c r="CP587" s="141"/>
      <c r="CQ587" s="141"/>
      <c r="CR587" s="141"/>
      <c r="CS587" s="141"/>
      <c r="CT587" s="141"/>
      <c r="CU587" s="141"/>
      <c r="CV587" s="141"/>
      <c r="CW587" s="141"/>
      <c r="CX587" s="141"/>
      <c r="CY587" s="141"/>
      <c r="CZ587" s="141"/>
      <c r="DA587" s="141"/>
      <c r="DB587" s="141"/>
      <c r="DC587" s="141"/>
      <c r="DD587" s="141"/>
      <c r="DE587" s="141"/>
      <c r="DF587" s="141"/>
      <c r="DG587" s="141"/>
      <c r="DH587" s="141"/>
      <c r="DI587" s="141"/>
      <c r="DJ587" s="141"/>
      <c r="DK587" s="141"/>
      <c r="DL587" s="141"/>
      <c r="DM587" s="141"/>
      <c r="DN587" s="141"/>
      <c r="DO587" s="141"/>
      <c r="DP587" s="141"/>
      <c r="DQ587" s="141"/>
      <c r="DR587" s="141"/>
      <c r="DS587" s="141"/>
      <c r="DT587" s="141"/>
      <c r="DU587" s="141"/>
      <c r="DV587" s="141"/>
      <c r="DW587" s="141"/>
      <c r="DX587" s="141"/>
      <c r="DY587" s="141"/>
      <c r="DZ587" s="141"/>
      <c r="EA587" s="141"/>
      <c r="EB587" s="141"/>
      <c r="EC587" s="141"/>
      <c r="ED587" s="141"/>
      <c r="EE587" s="141"/>
      <c r="EF587" s="141"/>
      <c r="EG587" s="141"/>
      <c r="EH587" s="141"/>
      <c r="EI587" s="141"/>
      <c r="EJ587" s="141"/>
      <c r="EK587" s="141"/>
      <c r="EL587" s="141"/>
      <c r="EM587" s="141"/>
      <c r="EN587" s="141"/>
      <c r="EO587" s="141"/>
      <c r="EP587" s="141"/>
      <c r="EQ587" s="141"/>
      <c r="ER587" s="141"/>
      <c r="ES587" s="141"/>
      <c r="ET587" s="141"/>
      <c r="EU587" s="141"/>
      <c r="EV587" s="141"/>
      <c r="EW587" s="141"/>
      <c r="EX587" s="141"/>
      <c r="EY587" s="141"/>
      <c r="EZ587" s="141"/>
      <c r="FA587" s="141"/>
      <c r="FB587" s="141"/>
      <c r="FC587" s="141"/>
      <c r="FD587" s="141"/>
      <c r="FE587" s="141"/>
      <c r="FF587" s="141"/>
      <c r="FG587" s="141"/>
      <c r="FH587" s="141"/>
      <c r="FI587" s="141"/>
      <c r="FJ587" s="141"/>
      <c r="FK587" s="141"/>
      <c r="FL587" s="141"/>
      <c r="FM587" s="141"/>
      <c r="FN587" s="141"/>
      <c r="FO587" s="141"/>
      <c r="FP587" s="141"/>
      <c r="FQ587" s="141"/>
      <c r="FR587" s="141"/>
      <c r="FS587" s="141"/>
      <c r="FT587" s="141"/>
      <c r="FU587" s="141"/>
      <c r="FV587" s="141"/>
      <c r="FW587" s="141"/>
      <c r="FX587" s="141"/>
      <c r="FY587" s="141"/>
      <c r="FZ587" s="141"/>
      <c r="GA587" s="141"/>
      <c r="GB587" s="141"/>
      <c r="GC587" s="141"/>
      <c r="GD587" s="141"/>
      <c r="GE587" s="141"/>
      <c r="GF587" s="141"/>
      <c r="GG587" s="141"/>
      <c r="GH587" s="141"/>
      <c r="GI587" s="141"/>
      <c r="GJ587" s="141"/>
      <c r="GK587" s="141"/>
      <c r="GL587" s="141"/>
      <c r="GM587" s="141"/>
      <c r="GN587" s="141"/>
      <c r="GO587" s="141"/>
      <c r="GP587" s="141"/>
      <c r="GQ587" s="141"/>
      <c r="GR587" s="141"/>
      <c r="GS587" s="141"/>
      <c r="GT587" s="141"/>
      <c r="GU587" s="141"/>
      <c r="GV587" s="141"/>
      <c r="GW587" s="141"/>
      <c r="GX587" s="141"/>
      <c r="GY587" s="141"/>
      <c r="GZ587" s="141"/>
      <c r="HA587" s="141"/>
      <c r="HB587" s="141"/>
      <c r="HC587" s="141"/>
      <c r="HD587" s="141"/>
      <c r="HE587" s="141"/>
      <c r="HF587" s="141"/>
      <c r="HG587" s="141"/>
      <c r="HH587" s="141"/>
      <c r="HI587" s="141"/>
      <c r="HJ587" s="141"/>
      <c r="HK587" s="141"/>
      <c r="HL587" s="141"/>
      <c r="HM587" s="141"/>
      <c r="HN587" s="141"/>
      <c r="HO587" s="141"/>
      <c r="HP587" s="141"/>
      <c r="HQ587" s="141"/>
      <c r="HR587" s="141"/>
      <c r="HS587" s="141"/>
      <c r="HT587" s="141"/>
      <c r="HU587" s="141"/>
      <c r="HV587" s="141"/>
      <c r="HW587" s="141"/>
      <c r="HX587" s="141"/>
      <c r="HY587" s="141"/>
      <c r="HZ587" s="141"/>
      <c r="IA587" s="141"/>
      <c r="IB587" s="141"/>
      <c r="IC587" s="141"/>
      <c r="ID587" s="141"/>
      <c r="IE587" s="141"/>
      <c r="IF587" s="141"/>
      <c r="IG587" s="141"/>
      <c r="IH587" s="141"/>
      <c r="II587" s="141"/>
      <c r="IJ587" s="141"/>
      <c r="IK587" s="141"/>
      <c r="IL587" s="141"/>
      <c r="IM587" s="141"/>
      <c r="IN587" s="141"/>
      <c r="IO587" s="141"/>
      <c r="IP587" s="141"/>
      <c r="IQ587" s="141"/>
      <c r="IR587" s="141"/>
      <c r="IS587" s="141"/>
      <c r="IT587" s="141"/>
      <c r="IU587" s="141"/>
      <c r="IV587" s="141"/>
      <c r="IW587" s="141"/>
    </row>
    <row r="588" customFormat="false" ht="12.75" hidden="false" customHeight="false" outlineLevel="0" collapsed="false">
      <c r="A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1"/>
      <c r="BY588" s="141"/>
      <c r="BZ588" s="141"/>
      <c r="CA588" s="141"/>
      <c r="CB588" s="141"/>
      <c r="CC588" s="141"/>
      <c r="CD588" s="141"/>
      <c r="CE588" s="141"/>
      <c r="CF588" s="141"/>
      <c r="CG588" s="141"/>
      <c r="CH588" s="141"/>
      <c r="CI588" s="141"/>
      <c r="CJ588" s="141"/>
      <c r="CK588" s="141"/>
      <c r="CL588" s="141"/>
      <c r="CM588" s="141"/>
      <c r="CN588" s="141"/>
      <c r="CO588" s="141"/>
      <c r="CP588" s="141"/>
      <c r="CQ588" s="141"/>
      <c r="CR588" s="141"/>
      <c r="CS588" s="141"/>
      <c r="CT588" s="141"/>
      <c r="CU588" s="141"/>
      <c r="CV588" s="141"/>
      <c r="CW588" s="141"/>
      <c r="CX588" s="141"/>
      <c r="CY588" s="141"/>
      <c r="CZ588" s="141"/>
      <c r="DA588" s="141"/>
      <c r="DB588" s="141"/>
      <c r="DC588" s="141"/>
      <c r="DD588" s="141"/>
      <c r="DE588" s="141"/>
      <c r="DF588" s="141"/>
      <c r="DG588" s="141"/>
      <c r="DH588" s="141"/>
      <c r="DI588" s="141"/>
      <c r="DJ588" s="141"/>
      <c r="DK588" s="141"/>
      <c r="DL588" s="141"/>
      <c r="DM588" s="141"/>
      <c r="DN588" s="141"/>
      <c r="DO588" s="141"/>
      <c r="DP588" s="141"/>
      <c r="DQ588" s="141"/>
      <c r="DR588" s="141"/>
      <c r="DS588" s="141"/>
      <c r="DT588" s="141"/>
      <c r="DU588" s="141"/>
      <c r="DV588" s="141"/>
      <c r="DW588" s="141"/>
      <c r="DX588" s="141"/>
      <c r="DY588" s="141"/>
      <c r="DZ588" s="141"/>
      <c r="EA588" s="141"/>
      <c r="EB588" s="141"/>
      <c r="EC588" s="141"/>
      <c r="ED588" s="141"/>
      <c r="EE588" s="141"/>
      <c r="EF588" s="141"/>
      <c r="EG588" s="141"/>
      <c r="EH588" s="141"/>
      <c r="EI588" s="141"/>
      <c r="EJ588" s="141"/>
      <c r="EK588" s="141"/>
      <c r="EL588" s="141"/>
      <c r="EM588" s="141"/>
      <c r="EN588" s="141"/>
      <c r="EO588" s="141"/>
      <c r="EP588" s="141"/>
      <c r="EQ588" s="141"/>
      <c r="ER588" s="141"/>
      <c r="ES588" s="141"/>
      <c r="ET588" s="141"/>
      <c r="EU588" s="141"/>
      <c r="EV588" s="141"/>
      <c r="EW588" s="141"/>
      <c r="EX588" s="141"/>
      <c r="EY588" s="141"/>
      <c r="EZ588" s="141"/>
      <c r="FA588" s="141"/>
      <c r="FB588" s="141"/>
      <c r="FC588" s="141"/>
      <c r="FD588" s="141"/>
      <c r="FE588" s="141"/>
      <c r="FF588" s="141"/>
      <c r="FG588" s="141"/>
      <c r="FH588" s="141"/>
      <c r="FI588" s="141"/>
      <c r="FJ588" s="141"/>
      <c r="FK588" s="141"/>
      <c r="FL588" s="141"/>
      <c r="FM588" s="141"/>
      <c r="FN588" s="141"/>
      <c r="FO588" s="141"/>
      <c r="FP588" s="141"/>
      <c r="FQ588" s="141"/>
      <c r="FR588" s="141"/>
      <c r="FS588" s="141"/>
      <c r="FT588" s="141"/>
      <c r="FU588" s="141"/>
      <c r="FV588" s="141"/>
      <c r="FW588" s="141"/>
      <c r="FX588" s="141"/>
      <c r="FY588" s="141"/>
      <c r="FZ588" s="141"/>
      <c r="GA588" s="141"/>
      <c r="GB588" s="141"/>
      <c r="GC588" s="141"/>
      <c r="GD588" s="141"/>
      <c r="GE588" s="141"/>
      <c r="GF588" s="141"/>
      <c r="GG588" s="141"/>
      <c r="GH588" s="141"/>
      <c r="GI588" s="141"/>
      <c r="GJ588" s="141"/>
      <c r="GK588" s="141"/>
      <c r="GL588" s="141"/>
      <c r="GM588" s="141"/>
      <c r="GN588" s="141"/>
      <c r="GO588" s="141"/>
      <c r="GP588" s="141"/>
      <c r="GQ588" s="141"/>
      <c r="GR588" s="141"/>
      <c r="GS588" s="141"/>
      <c r="GT588" s="141"/>
      <c r="GU588" s="141"/>
      <c r="GV588" s="141"/>
      <c r="GW588" s="141"/>
      <c r="GX588" s="141"/>
      <c r="GY588" s="141"/>
      <c r="GZ588" s="141"/>
      <c r="HA588" s="141"/>
      <c r="HB588" s="141"/>
      <c r="HC588" s="141"/>
      <c r="HD588" s="141"/>
      <c r="HE588" s="141"/>
      <c r="HF588" s="141"/>
      <c r="HG588" s="141"/>
      <c r="HH588" s="141"/>
      <c r="HI588" s="141"/>
      <c r="HJ588" s="141"/>
      <c r="HK588" s="141"/>
      <c r="HL588" s="141"/>
      <c r="HM588" s="141"/>
      <c r="HN588" s="141"/>
      <c r="HO588" s="141"/>
      <c r="HP588" s="141"/>
      <c r="HQ588" s="141"/>
      <c r="HR588" s="141"/>
      <c r="HS588" s="141"/>
      <c r="HT588" s="141"/>
      <c r="HU588" s="141"/>
      <c r="HV588" s="141"/>
      <c r="HW588" s="141"/>
      <c r="HX588" s="141"/>
      <c r="HY588" s="141"/>
      <c r="HZ588" s="141"/>
      <c r="IA588" s="141"/>
      <c r="IB588" s="141"/>
      <c r="IC588" s="141"/>
      <c r="ID588" s="141"/>
      <c r="IE588" s="141"/>
      <c r="IF588" s="141"/>
      <c r="IG588" s="141"/>
      <c r="IH588" s="141"/>
      <c r="II588" s="141"/>
      <c r="IJ588" s="141"/>
      <c r="IK588" s="141"/>
      <c r="IL588" s="141"/>
      <c r="IM588" s="141"/>
      <c r="IN588" s="141"/>
      <c r="IO588" s="141"/>
      <c r="IP588" s="141"/>
      <c r="IQ588" s="141"/>
      <c r="IR588" s="141"/>
      <c r="IS588" s="141"/>
      <c r="IT588" s="141"/>
      <c r="IU588" s="141"/>
      <c r="IV588" s="141"/>
      <c r="IW588" s="141"/>
    </row>
    <row r="589" customFormat="false" ht="12.75" hidden="false" customHeight="false" outlineLevel="0" collapsed="false">
      <c r="A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  <c r="IU589" s="141"/>
      <c r="IV589" s="141"/>
      <c r="IW589" s="141"/>
    </row>
    <row r="590" customFormat="false" ht="12.75" hidden="false" customHeight="false" outlineLevel="0" collapsed="false">
      <c r="A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1"/>
      <c r="BY590" s="141"/>
      <c r="BZ590" s="141"/>
      <c r="CA590" s="141"/>
      <c r="CB590" s="141"/>
      <c r="CC590" s="141"/>
      <c r="CD590" s="141"/>
      <c r="CE590" s="141"/>
      <c r="CF590" s="141"/>
      <c r="CG590" s="141"/>
      <c r="CH590" s="141"/>
      <c r="CI590" s="141"/>
      <c r="CJ590" s="141"/>
      <c r="CK590" s="141"/>
      <c r="CL590" s="141"/>
      <c r="CM590" s="141"/>
      <c r="CN590" s="141"/>
      <c r="CO590" s="141"/>
      <c r="CP590" s="141"/>
      <c r="CQ590" s="141"/>
      <c r="CR590" s="141"/>
      <c r="CS590" s="141"/>
      <c r="CT590" s="141"/>
      <c r="CU590" s="141"/>
      <c r="CV590" s="141"/>
      <c r="CW590" s="141"/>
      <c r="CX590" s="141"/>
      <c r="CY590" s="141"/>
      <c r="CZ590" s="141"/>
      <c r="DA590" s="141"/>
      <c r="DB590" s="141"/>
      <c r="DC590" s="141"/>
      <c r="DD590" s="141"/>
      <c r="DE590" s="141"/>
      <c r="DF590" s="141"/>
      <c r="DG590" s="141"/>
      <c r="DH590" s="141"/>
      <c r="DI590" s="141"/>
      <c r="DJ590" s="141"/>
      <c r="DK590" s="141"/>
      <c r="DL590" s="141"/>
      <c r="DM590" s="141"/>
      <c r="DN590" s="141"/>
      <c r="DO590" s="141"/>
      <c r="DP590" s="141"/>
      <c r="DQ590" s="141"/>
      <c r="DR590" s="141"/>
      <c r="DS590" s="141"/>
      <c r="DT590" s="141"/>
      <c r="DU590" s="141"/>
      <c r="DV590" s="141"/>
      <c r="DW590" s="141"/>
      <c r="DX590" s="141"/>
      <c r="DY590" s="141"/>
      <c r="DZ590" s="141"/>
      <c r="EA590" s="141"/>
      <c r="EB590" s="141"/>
      <c r="EC590" s="141"/>
      <c r="ED590" s="141"/>
      <c r="EE590" s="141"/>
      <c r="EF590" s="141"/>
      <c r="EG590" s="141"/>
      <c r="EH590" s="141"/>
      <c r="EI590" s="141"/>
      <c r="EJ590" s="141"/>
      <c r="EK590" s="141"/>
      <c r="EL590" s="141"/>
      <c r="EM590" s="141"/>
      <c r="EN590" s="141"/>
      <c r="EO590" s="141"/>
      <c r="EP590" s="141"/>
      <c r="EQ590" s="141"/>
      <c r="ER590" s="141"/>
      <c r="ES590" s="141"/>
      <c r="ET590" s="141"/>
      <c r="EU590" s="141"/>
      <c r="EV590" s="141"/>
      <c r="EW590" s="141"/>
      <c r="EX590" s="141"/>
      <c r="EY590" s="141"/>
      <c r="EZ590" s="141"/>
      <c r="FA590" s="141"/>
      <c r="FB590" s="141"/>
      <c r="FC590" s="141"/>
      <c r="FD590" s="141"/>
      <c r="FE590" s="141"/>
      <c r="FF590" s="141"/>
      <c r="FG590" s="141"/>
      <c r="FH590" s="141"/>
      <c r="FI590" s="141"/>
      <c r="FJ590" s="141"/>
      <c r="FK590" s="141"/>
      <c r="FL590" s="141"/>
      <c r="FM590" s="141"/>
      <c r="FN590" s="141"/>
      <c r="FO590" s="141"/>
      <c r="FP590" s="141"/>
      <c r="FQ590" s="141"/>
      <c r="FR590" s="141"/>
      <c r="FS590" s="141"/>
      <c r="FT590" s="141"/>
      <c r="FU590" s="141"/>
      <c r="FV590" s="141"/>
      <c r="FW590" s="141"/>
      <c r="FX590" s="141"/>
      <c r="FY590" s="141"/>
      <c r="FZ590" s="141"/>
      <c r="GA590" s="141"/>
      <c r="GB590" s="141"/>
      <c r="GC590" s="141"/>
      <c r="GD590" s="141"/>
      <c r="GE590" s="141"/>
      <c r="GF590" s="141"/>
      <c r="GG590" s="141"/>
      <c r="GH590" s="141"/>
      <c r="GI590" s="141"/>
      <c r="GJ590" s="141"/>
      <c r="GK590" s="141"/>
      <c r="GL590" s="141"/>
      <c r="GM590" s="141"/>
      <c r="GN590" s="141"/>
      <c r="GO590" s="141"/>
      <c r="GP590" s="141"/>
      <c r="GQ590" s="141"/>
      <c r="GR590" s="141"/>
      <c r="GS590" s="141"/>
      <c r="GT590" s="141"/>
      <c r="GU590" s="141"/>
      <c r="GV590" s="141"/>
      <c r="GW590" s="141"/>
      <c r="GX590" s="141"/>
      <c r="GY590" s="141"/>
      <c r="GZ590" s="141"/>
      <c r="HA590" s="141"/>
      <c r="HB590" s="141"/>
      <c r="HC590" s="141"/>
      <c r="HD590" s="141"/>
      <c r="HE590" s="141"/>
      <c r="HF590" s="141"/>
      <c r="HG590" s="141"/>
      <c r="HH590" s="141"/>
      <c r="HI590" s="141"/>
      <c r="HJ590" s="141"/>
      <c r="HK590" s="141"/>
      <c r="HL590" s="141"/>
      <c r="HM590" s="141"/>
      <c r="HN590" s="141"/>
      <c r="HO590" s="141"/>
      <c r="HP590" s="141"/>
      <c r="HQ590" s="141"/>
      <c r="HR590" s="141"/>
      <c r="HS590" s="141"/>
      <c r="HT590" s="141"/>
      <c r="HU590" s="141"/>
      <c r="HV590" s="141"/>
      <c r="HW590" s="141"/>
      <c r="HX590" s="141"/>
      <c r="HY590" s="141"/>
      <c r="HZ590" s="141"/>
      <c r="IA590" s="141"/>
      <c r="IB590" s="141"/>
      <c r="IC590" s="141"/>
      <c r="ID590" s="141"/>
      <c r="IE590" s="141"/>
      <c r="IF590" s="141"/>
      <c r="IG590" s="141"/>
      <c r="IH590" s="141"/>
      <c r="II590" s="141"/>
      <c r="IJ590" s="141"/>
      <c r="IK590" s="141"/>
      <c r="IL590" s="141"/>
      <c r="IM590" s="141"/>
      <c r="IN590" s="141"/>
      <c r="IO590" s="141"/>
      <c r="IP590" s="141"/>
      <c r="IQ590" s="141"/>
      <c r="IR590" s="141"/>
      <c r="IS590" s="141"/>
      <c r="IT590" s="141"/>
      <c r="IU590" s="141"/>
      <c r="IV590" s="141"/>
      <c r="IW590" s="141"/>
    </row>
    <row r="591" customFormat="false" ht="12.75" hidden="false" customHeight="false" outlineLevel="0" collapsed="false">
      <c r="A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1"/>
      <c r="BY591" s="141"/>
      <c r="BZ591" s="141"/>
      <c r="CA591" s="141"/>
      <c r="CB591" s="141"/>
      <c r="CC591" s="141"/>
      <c r="CD591" s="141"/>
      <c r="CE591" s="141"/>
      <c r="CF591" s="141"/>
      <c r="CG591" s="141"/>
      <c r="CH591" s="141"/>
      <c r="CI591" s="141"/>
      <c r="CJ591" s="141"/>
      <c r="CK591" s="141"/>
      <c r="CL591" s="141"/>
      <c r="CM591" s="141"/>
      <c r="CN591" s="141"/>
      <c r="CO591" s="141"/>
      <c r="CP591" s="141"/>
      <c r="CQ591" s="141"/>
      <c r="CR591" s="141"/>
      <c r="CS591" s="141"/>
      <c r="CT591" s="141"/>
      <c r="CU591" s="141"/>
      <c r="CV591" s="141"/>
      <c r="CW591" s="141"/>
      <c r="CX591" s="141"/>
      <c r="CY591" s="141"/>
      <c r="CZ591" s="141"/>
      <c r="DA591" s="141"/>
      <c r="DB591" s="141"/>
      <c r="DC591" s="141"/>
      <c r="DD591" s="141"/>
      <c r="DE591" s="141"/>
      <c r="DF591" s="141"/>
      <c r="DG591" s="141"/>
      <c r="DH591" s="141"/>
      <c r="DI591" s="141"/>
      <c r="DJ591" s="141"/>
      <c r="DK591" s="141"/>
      <c r="DL591" s="141"/>
      <c r="DM591" s="141"/>
      <c r="DN591" s="141"/>
      <c r="DO591" s="141"/>
      <c r="DP591" s="141"/>
      <c r="DQ591" s="141"/>
      <c r="DR591" s="141"/>
      <c r="DS591" s="141"/>
      <c r="DT591" s="141"/>
      <c r="DU591" s="141"/>
      <c r="DV591" s="141"/>
      <c r="DW591" s="141"/>
      <c r="DX591" s="141"/>
      <c r="DY591" s="141"/>
      <c r="DZ591" s="141"/>
      <c r="EA591" s="141"/>
      <c r="EB591" s="141"/>
      <c r="EC591" s="141"/>
      <c r="ED591" s="141"/>
      <c r="EE591" s="141"/>
      <c r="EF591" s="141"/>
      <c r="EG591" s="141"/>
      <c r="EH591" s="141"/>
      <c r="EI591" s="141"/>
      <c r="EJ591" s="141"/>
      <c r="EK591" s="141"/>
      <c r="EL591" s="141"/>
      <c r="EM591" s="141"/>
      <c r="EN591" s="141"/>
      <c r="EO591" s="141"/>
      <c r="EP591" s="141"/>
      <c r="EQ591" s="141"/>
      <c r="ER591" s="141"/>
      <c r="ES591" s="141"/>
      <c r="ET591" s="141"/>
      <c r="EU591" s="141"/>
      <c r="EV591" s="141"/>
      <c r="EW591" s="141"/>
      <c r="EX591" s="141"/>
      <c r="EY591" s="141"/>
      <c r="EZ591" s="141"/>
      <c r="FA591" s="141"/>
      <c r="FB591" s="141"/>
      <c r="FC591" s="141"/>
      <c r="FD591" s="141"/>
      <c r="FE591" s="141"/>
      <c r="FF591" s="141"/>
      <c r="FG591" s="141"/>
      <c r="FH591" s="141"/>
      <c r="FI591" s="141"/>
      <c r="FJ591" s="141"/>
      <c r="FK591" s="141"/>
      <c r="FL591" s="141"/>
      <c r="FM591" s="141"/>
      <c r="FN591" s="141"/>
      <c r="FO591" s="141"/>
      <c r="FP591" s="141"/>
      <c r="FQ591" s="141"/>
      <c r="FR591" s="141"/>
      <c r="FS591" s="141"/>
      <c r="FT591" s="141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1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H591" s="141"/>
      <c r="HI591" s="141"/>
      <c r="HJ591" s="141"/>
      <c r="HK591" s="141"/>
      <c r="HL591" s="141"/>
      <c r="HM591" s="141"/>
      <c r="HN591" s="141"/>
      <c r="HO591" s="141"/>
      <c r="HP591" s="141"/>
      <c r="HQ591" s="141"/>
      <c r="HR591" s="141"/>
      <c r="HS591" s="141"/>
      <c r="HT591" s="141"/>
      <c r="HU591" s="141"/>
      <c r="HV591" s="141"/>
      <c r="HW591" s="141"/>
      <c r="HX591" s="141"/>
      <c r="HY591" s="141"/>
      <c r="HZ591" s="141"/>
      <c r="IA591" s="141"/>
      <c r="IB591" s="141"/>
      <c r="IC591" s="141"/>
      <c r="ID591" s="141"/>
      <c r="IE591" s="141"/>
      <c r="IF591" s="141"/>
      <c r="IG591" s="141"/>
      <c r="IH591" s="141"/>
      <c r="II591" s="141"/>
      <c r="IJ591" s="141"/>
      <c r="IK591" s="141"/>
      <c r="IL591" s="141"/>
      <c r="IM591" s="141"/>
      <c r="IN591" s="141"/>
      <c r="IO591" s="141"/>
      <c r="IP591" s="141"/>
      <c r="IQ591" s="141"/>
      <c r="IR591" s="141"/>
      <c r="IS591" s="141"/>
      <c r="IT591" s="141"/>
      <c r="IU591" s="141"/>
      <c r="IV591" s="141"/>
      <c r="IW591" s="141"/>
    </row>
    <row r="592" customFormat="false" ht="12.75" hidden="false" customHeight="false" outlineLevel="0" collapsed="false">
      <c r="A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  <c r="IU592" s="141"/>
      <c r="IV592" s="141"/>
      <c r="IW592" s="141"/>
    </row>
    <row r="593" customFormat="false" ht="12.75" hidden="false" customHeight="false" outlineLevel="0" collapsed="false">
      <c r="A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1"/>
      <c r="BY593" s="141"/>
      <c r="BZ593" s="141"/>
      <c r="CA593" s="141"/>
      <c r="CB593" s="141"/>
      <c r="CC593" s="141"/>
      <c r="CD593" s="141"/>
      <c r="CE593" s="141"/>
      <c r="CF593" s="141"/>
      <c r="CG593" s="141"/>
      <c r="CH593" s="141"/>
      <c r="CI593" s="141"/>
      <c r="CJ593" s="141"/>
      <c r="CK593" s="141"/>
      <c r="CL593" s="141"/>
      <c r="CM593" s="141"/>
      <c r="CN593" s="141"/>
      <c r="CO593" s="141"/>
      <c r="CP593" s="141"/>
      <c r="CQ593" s="141"/>
      <c r="CR593" s="141"/>
      <c r="CS593" s="141"/>
      <c r="CT593" s="141"/>
      <c r="CU593" s="141"/>
      <c r="CV593" s="141"/>
      <c r="CW593" s="141"/>
      <c r="CX593" s="141"/>
      <c r="CY593" s="141"/>
      <c r="CZ593" s="141"/>
      <c r="DA593" s="141"/>
      <c r="DB593" s="141"/>
      <c r="DC593" s="141"/>
      <c r="DD593" s="141"/>
      <c r="DE593" s="141"/>
      <c r="DF593" s="141"/>
      <c r="DG593" s="141"/>
      <c r="DH593" s="141"/>
      <c r="DI593" s="141"/>
      <c r="DJ593" s="141"/>
      <c r="DK593" s="141"/>
      <c r="DL593" s="141"/>
      <c r="DM593" s="141"/>
      <c r="DN593" s="141"/>
      <c r="DO593" s="141"/>
      <c r="DP593" s="141"/>
      <c r="DQ593" s="141"/>
      <c r="DR593" s="141"/>
      <c r="DS593" s="141"/>
      <c r="DT593" s="141"/>
      <c r="DU593" s="141"/>
      <c r="DV593" s="141"/>
      <c r="DW593" s="141"/>
      <c r="DX593" s="141"/>
      <c r="DY593" s="141"/>
      <c r="DZ593" s="141"/>
      <c r="EA593" s="141"/>
      <c r="EB593" s="141"/>
      <c r="EC593" s="141"/>
      <c r="ED593" s="141"/>
      <c r="EE593" s="141"/>
      <c r="EF593" s="141"/>
      <c r="EG593" s="141"/>
      <c r="EH593" s="141"/>
      <c r="EI593" s="141"/>
      <c r="EJ593" s="141"/>
      <c r="EK593" s="141"/>
      <c r="EL593" s="141"/>
      <c r="EM593" s="141"/>
      <c r="EN593" s="141"/>
      <c r="EO593" s="141"/>
      <c r="EP593" s="141"/>
      <c r="EQ593" s="141"/>
      <c r="ER593" s="141"/>
      <c r="ES593" s="141"/>
      <c r="ET593" s="141"/>
      <c r="EU593" s="141"/>
      <c r="EV593" s="141"/>
      <c r="EW593" s="141"/>
      <c r="EX593" s="141"/>
      <c r="EY593" s="141"/>
      <c r="EZ593" s="141"/>
      <c r="FA593" s="141"/>
      <c r="FB593" s="141"/>
      <c r="FC593" s="141"/>
      <c r="FD593" s="141"/>
      <c r="FE593" s="141"/>
      <c r="FF593" s="141"/>
      <c r="FG593" s="141"/>
      <c r="FH593" s="141"/>
      <c r="FI593" s="141"/>
      <c r="FJ593" s="141"/>
      <c r="FK593" s="141"/>
      <c r="FL593" s="141"/>
      <c r="FM593" s="141"/>
      <c r="FN593" s="141"/>
      <c r="FO593" s="141"/>
      <c r="FP593" s="141"/>
      <c r="FQ593" s="141"/>
      <c r="FR593" s="141"/>
      <c r="FS593" s="141"/>
      <c r="FT593" s="141"/>
      <c r="FU593" s="141"/>
      <c r="FV593" s="141"/>
      <c r="FW593" s="141"/>
      <c r="FX593" s="141"/>
      <c r="FY593" s="141"/>
      <c r="FZ593" s="141"/>
      <c r="GA593" s="141"/>
      <c r="GB593" s="141"/>
      <c r="GC593" s="141"/>
      <c r="GD593" s="141"/>
      <c r="GE593" s="141"/>
      <c r="GF593" s="141"/>
      <c r="GG593" s="141"/>
      <c r="GH593" s="141"/>
      <c r="GI593" s="141"/>
      <c r="GJ593" s="141"/>
      <c r="GK593" s="141"/>
      <c r="GL593" s="141"/>
      <c r="GM593" s="141"/>
      <c r="GN593" s="141"/>
      <c r="GO593" s="141"/>
      <c r="GP593" s="141"/>
      <c r="GQ593" s="141"/>
      <c r="GR593" s="141"/>
      <c r="GS593" s="141"/>
      <c r="GT593" s="141"/>
      <c r="GU593" s="141"/>
      <c r="GV593" s="141"/>
      <c r="GW593" s="141"/>
      <c r="GX593" s="141"/>
      <c r="GY593" s="141"/>
      <c r="GZ593" s="141"/>
      <c r="HA593" s="141"/>
      <c r="HB593" s="141"/>
      <c r="HC593" s="141"/>
      <c r="HD593" s="141"/>
      <c r="HE593" s="141"/>
      <c r="HF593" s="141"/>
      <c r="HG593" s="141"/>
      <c r="HH593" s="141"/>
      <c r="HI593" s="141"/>
      <c r="HJ593" s="141"/>
      <c r="HK593" s="141"/>
      <c r="HL593" s="141"/>
      <c r="HM593" s="141"/>
      <c r="HN593" s="141"/>
      <c r="HO593" s="141"/>
      <c r="HP593" s="141"/>
      <c r="HQ593" s="141"/>
      <c r="HR593" s="141"/>
      <c r="HS593" s="141"/>
      <c r="HT593" s="141"/>
      <c r="HU593" s="141"/>
      <c r="HV593" s="141"/>
      <c r="HW593" s="141"/>
      <c r="HX593" s="141"/>
      <c r="HY593" s="141"/>
      <c r="HZ593" s="141"/>
      <c r="IA593" s="141"/>
      <c r="IB593" s="141"/>
      <c r="IC593" s="141"/>
      <c r="ID593" s="141"/>
      <c r="IE593" s="141"/>
      <c r="IF593" s="141"/>
      <c r="IG593" s="141"/>
      <c r="IH593" s="141"/>
      <c r="II593" s="141"/>
      <c r="IJ593" s="141"/>
      <c r="IK593" s="141"/>
      <c r="IL593" s="141"/>
      <c r="IM593" s="141"/>
      <c r="IN593" s="141"/>
      <c r="IO593" s="141"/>
      <c r="IP593" s="141"/>
      <c r="IQ593" s="141"/>
      <c r="IR593" s="141"/>
      <c r="IS593" s="141"/>
      <c r="IT593" s="141"/>
      <c r="IU593" s="141"/>
      <c r="IV593" s="141"/>
      <c r="IW593" s="14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60120</xdr:colOff>
                    <xdr:row>0</xdr:row>
                    <xdr:rowOff>28440</xdr:rowOff>
                  </from>
                  <to>
                    <xdr:col>3</xdr:col>
                    <xdr:colOff>977040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70"/>
  <sheetViews>
    <sheetView showFormulas="false" showGridLines="true" showRowColHeaders="true" showZeros="true" rightToLeft="false" tabSelected="false" showOutlineSymbols="true" defaultGridColor="true" view="normal" topLeftCell="A27" colorId="64" zoomScale="100" zoomScaleNormal="100" zoomScalePageLayoutView="100" workbookViewId="0">
      <selection pane="topLeft" activeCell="A28" activeCellId="0" sqref="A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6" width="18.28"/>
    <col collapsed="false" customWidth="true" hidden="false" outlineLevel="0" max="8" min="8" style="156" width="17.7"/>
    <col collapsed="false" customWidth="true" hidden="false" outlineLevel="0" max="9" min="9" style="157" width="11.56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8" t="s">
        <v>213</v>
      </c>
      <c r="B1" s="158"/>
      <c r="C1" s="158"/>
      <c r="D1" s="158"/>
      <c r="E1" s="158"/>
    </row>
    <row r="2" customFormat="false" ht="15" hidden="false" customHeight="true" outlineLevel="0" collapsed="false">
      <c r="A2" s="159" t="s">
        <v>214</v>
      </c>
      <c r="B2" s="128" t="n">
        <v>37265</v>
      </c>
    </row>
    <row r="3" customFormat="false" ht="15.75" hidden="false" customHeight="true" outlineLevel="0" collapsed="false">
      <c r="A3" s="160" t="s">
        <v>148</v>
      </c>
      <c r="B3" s="160" t="s">
        <v>215</v>
      </c>
      <c r="C3" s="160" t="s">
        <v>153</v>
      </c>
      <c r="D3" s="160" t="s">
        <v>216</v>
      </c>
      <c r="E3" s="160" t="s">
        <v>217</v>
      </c>
      <c r="F3" s="160" t="s">
        <v>218</v>
      </c>
      <c r="G3" s="161" t="s">
        <v>219</v>
      </c>
      <c r="H3" s="161" t="s">
        <v>220</v>
      </c>
      <c r="I3" s="162" t="s">
        <v>221</v>
      </c>
      <c r="J3" s="160"/>
    </row>
    <row r="4" customFormat="false" ht="15" hidden="false" customHeight="true" outlineLevel="0" collapsed="false">
      <c r="A4" s="0" t="s">
        <v>45</v>
      </c>
      <c r="B4" s="0" t="s">
        <v>157</v>
      </c>
      <c r="C4" s="0" t="s">
        <v>154</v>
      </c>
      <c r="D4" s="128"/>
      <c r="F4" s="0" t="n">
        <v>3228568</v>
      </c>
      <c r="G4" s="156" t="s">
        <v>222</v>
      </c>
      <c r="I4" s="163" t="s">
        <v>223</v>
      </c>
    </row>
    <row r="5" customFormat="false" ht="12.75" hidden="false" customHeight="false" outlineLevel="0" collapsed="false">
      <c r="A5" s="0" t="s">
        <v>6</v>
      </c>
      <c r="B5" s="0" t="s">
        <v>157</v>
      </c>
      <c r="C5" s="0" t="s">
        <v>154</v>
      </c>
      <c r="D5" s="128"/>
      <c r="F5" s="0" t="n">
        <v>3228569</v>
      </c>
      <c r="G5" s="156" t="s">
        <v>222</v>
      </c>
      <c r="I5" s="163" t="s">
        <v>223</v>
      </c>
    </row>
    <row r="6" customFormat="false" ht="12.75" hidden="false" customHeight="false" outlineLevel="0" collapsed="false">
      <c r="A6" s="0" t="s">
        <v>46</v>
      </c>
      <c r="B6" s="0" t="s">
        <v>157</v>
      </c>
      <c r="C6" s="0" t="s">
        <v>154</v>
      </c>
      <c r="D6" s="128"/>
      <c r="F6" s="0" t="n">
        <v>3228571</v>
      </c>
      <c r="G6" s="156" t="s">
        <v>222</v>
      </c>
      <c r="I6" s="163" t="s">
        <v>223</v>
      </c>
    </row>
    <row r="7" customFormat="false" ht="12.75" hidden="false" customHeight="false" outlineLevel="0" collapsed="false">
      <c r="A7" s="0" t="s">
        <v>47</v>
      </c>
      <c r="B7" s="0" t="s">
        <v>157</v>
      </c>
      <c r="C7" s="0" t="s">
        <v>154</v>
      </c>
      <c r="D7" s="128"/>
      <c r="F7" s="0" t="n">
        <v>3228572</v>
      </c>
      <c r="G7" s="156" t="s">
        <v>222</v>
      </c>
      <c r="I7" s="163" t="s">
        <v>223</v>
      </c>
    </row>
    <row r="8" customFormat="false" ht="12.75" hidden="false" customHeight="false" outlineLevel="0" collapsed="false">
      <c r="A8" s="0" t="s">
        <v>48</v>
      </c>
      <c r="B8" s="0" t="s">
        <v>157</v>
      </c>
      <c r="C8" s="0" t="s">
        <v>154</v>
      </c>
      <c r="D8" s="128"/>
      <c r="F8" s="0" t="n">
        <v>3228573</v>
      </c>
      <c r="G8" s="156" t="s">
        <v>222</v>
      </c>
      <c r="I8" s="157" t="s">
        <v>223</v>
      </c>
    </row>
    <row r="9" customFormat="false" ht="12.75" hidden="false" customHeight="false" outlineLevel="0" collapsed="false">
      <c r="A9" s="0" t="s">
        <v>49</v>
      </c>
      <c r="B9" s="0" t="s">
        <v>157</v>
      </c>
      <c r="C9" s="0" t="s">
        <v>154</v>
      </c>
      <c r="D9" s="128"/>
      <c r="F9" s="0" t="n">
        <v>3228575</v>
      </c>
      <c r="G9" s="156" t="s">
        <v>222</v>
      </c>
      <c r="I9" s="157" t="s">
        <v>223</v>
      </c>
    </row>
    <row r="10" customFormat="false" ht="12.75" hidden="false" customHeight="false" outlineLevel="0" collapsed="false">
      <c r="A10" s="0" t="s">
        <v>50</v>
      </c>
      <c r="B10" s="0" t="s">
        <v>157</v>
      </c>
      <c r="C10" s="0" t="s">
        <v>154</v>
      </c>
      <c r="D10" s="128"/>
      <c r="F10" s="0" t="n">
        <v>3228576</v>
      </c>
      <c r="G10" s="156" t="s">
        <v>222</v>
      </c>
      <c r="I10" s="157" t="s">
        <v>223</v>
      </c>
    </row>
    <row r="11" customFormat="false" ht="12.75" hidden="false" customHeight="false" outlineLevel="0" collapsed="false">
      <c r="A11" s="0" t="s">
        <v>51</v>
      </c>
      <c r="B11" s="0" t="s">
        <v>157</v>
      </c>
      <c r="C11" s="0" t="s">
        <v>154</v>
      </c>
      <c r="D11" s="128"/>
      <c r="F11" s="0" t="n">
        <v>3228577</v>
      </c>
      <c r="G11" s="156" t="s">
        <v>222</v>
      </c>
      <c r="I11" s="157" t="s">
        <v>223</v>
      </c>
    </row>
    <row r="12" customFormat="false" ht="12.75" hidden="false" customHeight="false" outlineLevel="0" collapsed="false">
      <c r="A12" s="0" t="s">
        <v>52</v>
      </c>
      <c r="B12" s="0" t="s">
        <v>157</v>
      </c>
      <c r="C12" s="0" t="s">
        <v>154</v>
      </c>
      <c r="D12" s="128"/>
      <c r="F12" s="0" t="n">
        <v>3228578</v>
      </c>
      <c r="G12" s="156" t="s">
        <v>222</v>
      </c>
      <c r="I12" s="157" t="s">
        <v>223</v>
      </c>
    </row>
    <row r="13" customFormat="false" ht="12.75" hidden="false" customHeight="false" outlineLevel="0" collapsed="false">
      <c r="A13" s="0" t="s">
        <v>53</v>
      </c>
      <c r="B13" s="0" t="s">
        <v>157</v>
      </c>
      <c r="C13" s="0" t="s">
        <v>154</v>
      </c>
      <c r="D13" s="128"/>
      <c r="F13" s="0" t="n">
        <v>3228580</v>
      </c>
      <c r="G13" s="156" t="s">
        <v>222</v>
      </c>
      <c r="I13" s="157" t="s">
        <v>223</v>
      </c>
    </row>
    <row r="14" customFormat="false" ht="12.75" hidden="false" customHeight="false" outlineLevel="0" collapsed="false">
      <c r="A14" s="0" t="s">
        <v>54</v>
      </c>
      <c r="B14" s="0" t="s">
        <v>157</v>
      </c>
      <c r="C14" s="0" t="s">
        <v>154</v>
      </c>
      <c r="D14" s="128"/>
      <c r="F14" s="0" t="n">
        <v>3228581</v>
      </c>
      <c r="G14" s="156" t="s">
        <v>222</v>
      </c>
      <c r="I14" s="157" t="s">
        <v>223</v>
      </c>
    </row>
    <row r="15" customFormat="false" ht="12.75" hidden="false" customHeight="false" outlineLevel="0" collapsed="false">
      <c r="A15" s="0" t="s">
        <v>55</v>
      </c>
      <c r="B15" s="0" t="s">
        <v>157</v>
      </c>
      <c r="C15" s="0" t="s">
        <v>154</v>
      </c>
      <c r="D15" s="128"/>
      <c r="F15" s="0" t="n">
        <v>3228582</v>
      </c>
      <c r="G15" s="156" t="s">
        <v>222</v>
      </c>
      <c r="I15" s="157" t="s">
        <v>223</v>
      </c>
    </row>
    <row r="16" customFormat="false" ht="12.75" hidden="false" customHeight="false" outlineLevel="0" collapsed="false">
      <c r="A16" s="0" t="s">
        <v>56</v>
      </c>
      <c r="B16" s="0" t="s">
        <v>157</v>
      </c>
      <c r="C16" s="0" t="s">
        <v>154</v>
      </c>
      <c r="D16" s="128"/>
      <c r="F16" s="0" t="n">
        <v>3228584</v>
      </c>
      <c r="G16" s="156" t="s">
        <v>222</v>
      </c>
      <c r="I16" s="157" t="s">
        <v>223</v>
      </c>
    </row>
    <row r="17" customFormat="false" ht="12.75" hidden="false" customHeight="false" outlineLevel="0" collapsed="false">
      <c r="A17" s="0" t="s">
        <v>7</v>
      </c>
      <c r="B17" s="0" t="s">
        <v>157</v>
      </c>
      <c r="C17" s="0" t="s">
        <v>154</v>
      </c>
      <c r="D17" s="128"/>
      <c r="F17" s="0" t="n">
        <v>3228585</v>
      </c>
      <c r="G17" s="156" t="s">
        <v>222</v>
      </c>
      <c r="I17" s="157" t="s">
        <v>223</v>
      </c>
    </row>
    <row r="18" customFormat="false" ht="12.75" hidden="false" customHeight="false" outlineLevel="0" collapsed="false">
      <c r="A18" s="0" t="s">
        <v>10</v>
      </c>
      <c r="B18" s="0" t="s">
        <v>157</v>
      </c>
      <c r="C18" s="0" t="s">
        <v>154</v>
      </c>
      <c r="D18" s="128"/>
      <c r="F18" s="0" t="n">
        <v>3228586</v>
      </c>
      <c r="G18" s="156" t="s">
        <v>222</v>
      </c>
      <c r="I18" s="157" t="s">
        <v>223</v>
      </c>
    </row>
    <row r="19" customFormat="false" ht="12.75" hidden="false" customHeight="false" outlineLevel="0" collapsed="false">
      <c r="A19" s="0" t="s">
        <v>9</v>
      </c>
      <c r="B19" s="0" t="s">
        <v>157</v>
      </c>
      <c r="C19" s="0" t="s">
        <v>154</v>
      </c>
      <c r="D19" s="128"/>
      <c r="F19" s="0" t="n">
        <v>3228587</v>
      </c>
      <c r="G19" s="156" t="s">
        <v>222</v>
      </c>
      <c r="I19" s="157" t="s">
        <v>223</v>
      </c>
    </row>
    <row r="20" customFormat="false" ht="12.75" hidden="false" customHeight="false" outlineLevel="0" collapsed="false">
      <c r="A20" s="0" t="s">
        <v>61</v>
      </c>
      <c r="B20" s="0" t="s">
        <v>157</v>
      </c>
      <c r="C20" s="0" t="s">
        <v>154</v>
      </c>
      <c r="D20" s="128"/>
      <c r="F20" s="0" t="n">
        <v>3228589</v>
      </c>
      <c r="G20" s="156" t="s">
        <v>222</v>
      </c>
      <c r="I20" s="157" t="s">
        <v>223</v>
      </c>
    </row>
    <row r="21" customFormat="false" ht="12.75" hidden="false" customHeight="false" outlineLevel="0" collapsed="false">
      <c r="A21" s="0" t="s">
        <v>16</v>
      </c>
      <c r="B21" s="0" t="s">
        <v>157</v>
      </c>
      <c r="C21" s="0" t="s">
        <v>154</v>
      </c>
      <c r="D21" s="128"/>
      <c r="F21" s="0" t="n">
        <v>3228590</v>
      </c>
      <c r="G21" s="156" t="s">
        <v>222</v>
      </c>
      <c r="I21" s="157" t="s">
        <v>223</v>
      </c>
    </row>
    <row r="22" customFormat="false" ht="12.75" hidden="false" customHeight="false" outlineLevel="0" collapsed="false">
      <c r="A22" s="0" t="s">
        <v>17</v>
      </c>
      <c r="B22" s="0" t="s">
        <v>157</v>
      </c>
      <c r="C22" s="0" t="s">
        <v>154</v>
      </c>
      <c r="D22" s="128"/>
      <c r="F22" s="0" t="n">
        <v>3228591</v>
      </c>
      <c r="G22" s="156" t="s">
        <v>222</v>
      </c>
      <c r="I22" s="157" t="s">
        <v>223</v>
      </c>
    </row>
    <row r="23" customFormat="false" ht="12.75" hidden="false" customHeight="false" outlineLevel="0" collapsed="false">
      <c r="A23" s="0" t="s">
        <v>62</v>
      </c>
      <c r="B23" s="0" t="s">
        <v>157</v>
      </c>
      <c r="C23" s="0" t="s">
        <v>154</v>
      </c>
      <c r="D23" s="128"/>
      <c r="F23" s="0" t="n">
        <v>3228593</v>
      </c>
      <c r="G23" s="156" t="s">
        <v>222</v>
      </c>
      <c r="I23" s="157" t="s">
        <v>223</v>
      </c>
    </row>
    <row r="24" customFormat="false" ht="12.75" hidden="false" customHeight="false" outlineLevel="0" collapsed="false">
      <c r="A24" s="0" t="s">
        <v>63</v>
      </c>
      <c r="B24" s="0" t="s">
        <v>157</v>
      </c>
      <c r="C24" s="0" t="s">
        <v>154</v>
      </c>
      <c r="D24" s="128"/>
      <c r="F24" s="0" t="n">
        <v>3228594</v>
      </c>
      <c r="G24" s="156" t="s">
        <v>222</v>
      </c>
      <c r="I24" s="157" t="s">
        <v>223</v>
      </c>
    </row>
    <row r="25" customFormat="false" ht="12.75" hidden="false" customHeight="false" outlineLevel="0" collapsed="false">
      <c r="A25" s="0" t="s">
        <v>64</v>
      </c>
      <c r="B25" s="0" t="s">
        <v>157</v>
      </c>
      <c r="C25" s="0" t="s">
        <v>154</v>
      </c>
      <c r="D25" s="128"/>
      <c r="F25" s="0" t="n">
        <v>3228595</v>
      </c>
      <c r="G25" s="156" t="s">
        <v>222</v>
      </c>
      <c r="I25" s="157" t="s">
        <v>223</v>
      </c>
    </row>
    <row r="26" customFormat="false" ht="12.75" hidden="false" customHeight="false" outlineLevel="0" collapsed="false">
      <c r="A26" s="0" t="s">
        <v>14</v>
      </c>
      <c r="B26" s="0" t="s">
        <v>157</v>
      </c>
      <c r="C26" s="0" t="s">
        <v>154</v>
      </c>
      <c r="D26" s="128"/>
      <c r="F26" s="0" t="n">
        <v>3228596</v>
      </c>
      <c r="G26" s="156" t="s">
        <v>222</v>
      </c>
      <c r="I26" s="157" t="s">
        <v>223</v>
      </c>
    </row>
    <row r="27" customFormat="false" ht="12.75" hidden="false" customHeight="false" outlineLevel="0" collapsed="false">
      <c r="A27" s="0" t="s">
        <v>65</v>
      </c>
      <c r="B27" s="0" t="s">
        <v>157</v>
      </c>
      <c r="C27" s="0" t="s">
        <v>154</v>
      </c>
      <c r="D27" s="128"/>
      <c r="F27" s="0" t="n">
        <v>3228598</v>
      </c>
      <c r="G27" s="156" t="s">
        <v>222</v>
      </c>
      <c r="I27" s="163" t="s">
        <v>223</v>
      </c>
    </row>
    <row r="28" customFormat="false" ht="12.75" hidden="false" customHeight="false" outlineLevel="0" collapsed="false">
      <c r="A28" s="0" t="s">
        <v>151</v>
      </c>
      <c r="B28" s="0" t="s">
        <v>157</v>
      </c>
      <c r="C28" s="0" t="s">
        <v>154</v>
      </c>
      <c r="D28" s="128"/>
      <c r="F28" s="0" t="n">
        <v>3228599</v>
      </c>
      <c r="G28" s="156" t="s">
        <v>222</v>
      </c>
      <c r="I28" s="163" t="s">
        <v>223</v>
      </c>
    </row>
    <row r="29" customFormat="false" ht="140.25" hidden="false" customHeight="false" outlineLevel="0" collapsed="false">
      <c r="B29" s="0" t="s">
        <v>157</v>
      </c>
      <c r="C29" s="0" t="s">
        <v>154</v>
      </c>
      <c r="D29" s="128"/>
      <c r="I29" s="163" t="s">
        <v>224</v>
      </c>
    </row>
    <row r="30" customFormat="false" ht="140.25" hidden="false" customHeight="false" outlineLevel="0" collapsed="false">
      <c r="B30" s="0" t="s">
        <v>157</v>
      </c>
      <c r="C30" s="0" t="s">
        <v>154</v>
      </c>
      <c r="D30" s="128"/>
      <c r="I30" s="163" t="s">
        <v>224</v>
      </c>
    </row>
    <row r="31" customFormat="false" ht="140.25" hidden="false" customHeight="false" outlineLevel="0" collapsed="false">
      <c r="B31" s="0" t="s">
        <v>157</v>
      </c>
      <c r="C31" s="0" t="s">
        <v>154</v>
      </c>
      <c r="D31" s="128"/>
      <c r="I31" s="163" t="s">
        <v>224</v>
      </c>
    </row>
    <row r="32" customFormat="false" ht="140.25" hidden="false" customHeight="false" outlineLevel="0" collapsed="false">
      <c r="B32" s="0" t="s">
        <v>157</v>
      </c>
      <c r="C32" s="0" t="s">
        <v>154</v>
      </c>
      <c r="D32" s="128"/>
      <c r="I32" s="163" t="s">
        <v>224</v>
      </c>
    </row>
    <row r="33" customFormat="false" ht="140.25" hidden="false" customHeight="false" outlineLevel="0" collapsed="false">
      <c r="B33" s="0" t="s">
        <v>157</v>
      </c>
      <c r="C33" s="0" t="s">
        <v>154</v>
      </c>
      <c r="D33" s="128"/>
      <c r="I33" s="163" t="s">
        <v>224</v>
      </c>
    </row>
    <row r="34" customFormat="false" ht="140.25" hidden="false" customHeight="false" outlineLevel="0" collapsed="false">
      <c r="B34" s="0" t="s">
        <v>157</v>
      </c>
      <c r="C34" s="0" t="s">
        <v>154</v>
      </c>
      <c r="D34" s="128"/>
      <c r="I34" s="163" t="s">
        <v>224</v>
      </c>
    </row>
    <row r="35" customFormat="false" ht="140.25" hidden="false" customHeight="false" outlineLevel="0" collapsed="false">
      <c r="B35" s="0" t="s">
        <v>157</v>
      </c>
      <c r="C35" s="0" t="s">
        <v>154</v>
      </c>
      <c r="D35" s="128"/>
      <c r="I35" s="163" t="s">
        <v>224</v>
      </c>
    </row>
    <row r="36" customFormat="false" ht="140.25" hidden="false" customHeight="false" outlineLevel="0" collapsed="false">
      <c r="B36" s="0" t="s">
        <v>157</v>
      </c>
      <c r="C36" s="0" t="s">
        <v>154</v>
      </c>
      <c r="D36" s="128"/>
      <c r="I36" s="163" t="s">
        <v>224</v>
      </c>
    </row>
    <row r="37" customFormat="false" ht="140.25" hidden="false" customHeight="false" outlineLevel="0" collapsed="false">
      <c r="B37" s="0" t="s">
        <v>157</v>
      </c>
      <c r="C37" s="0" t="s">
        <v>154</v>
      </c>
      <c r="D37" s="128"/>
      <c r="I37" s="163" t="s">
        <v>224</v>
      </c>
    </row>
    <row r="38" customFormat="false" ht="140.25" hidden="false" customHeight="false" outlineLevel="0" collapsed="false">
      <c r="B38" s="0" t="s">
        <v>157</v>
      </c>
      <c r="C38" s="0" t="s">
        <v>154</v>
      </c>
      <c r="D38" s="128"/>
      <c r="I38" s="163" t="s">
        <v>224</v>
      </c>
    </row>
    <row r="39" customFormat="false" ht="140.25" hidden="false" customHeight="false" outlineLevel="0" collapsed="false">
      <c r="B39" s="0" t="s">
        <v>157</v>
      </c>
      <c r="C39" s="0" t="s">
        <v>154</v>
      </c>
      <c r="D39" s="128"/>
      <c r="I39" s="163" t="s">
        <v>224</v>
      </c>
    </row>
    <row r="40" customFormat="false" ht="140.25" hidden="false" customHeight="false" outlineLevel="0" collapsed="false">
      <c r="B40" s="0" t="s">
        <v>157</v>
      </c>
      <c r="C40" s="0" t="s">
        <v>154</v>
      </c>
      <c r="D40" s="128"/>
      <c r="I40" s="163" t="s">
        <v>224</v>
      </c>
    </row>
    <row r="41" customFormat="false" ht="140.25" hidden="false" customHeight="false" outlineLevel="0" collapsed="false">
      <c r="B41" s="0" t="s">
        <v>157</v>
      </c>
      <c r="C41" s="0" t="s">
        <v>154</v>
      </c>
      <c r="D41" s="128"/>
      <c r="I41" s="163" t="s">
        <v>224</v>
      </c>
    </row>
    <row r="42" customFormat="false" ht="140.25" hidden="false" customHeight="false" outlineLevel="0" collapsed="false">
      <c r="B42" s="0" t="s">
        <v>157</v>
      </c>
      <c r="C42" s="0" t="s">
        <v>154</v>
      </c>
      <c r="D42" s="128"/>
      <c r="I42" s="163" t="s">
        <v>224</v>
      </c>
    </row>
    <row r="43" customFormat="false" ht="140.25" hidden="false" customHeight="false" outlineLevel="0" collapsed="false">
      <c r="B43" s="0" t="s">
        <v>157</v>
      </c>
      <c r="C43" s="0" t="s">
        <v>154</v>
      </c>
      <c r="D43" s="128"/>
      <c r="I43" s="163" t="s">
        <v>224</v>
      </c>
    </row>
    <row r="44" customFormat="false" ht="140.25" hidden="false" customHeight="false" outlineLevel="0" collapsed="false">
      <c r="B44" s="0" t="s">
        <v>157</v>
      </c>
      <c r="C44" s="0" t="s">
        <v>154</v>
      </c>
      <c r="D44" s="128"/>
      <c r="I44" s="163" t="s">
        <v>224</v>
      </c>
    </row>
    <row r="45" customFormat="false" ht="140.25" hidden="false" customHeight="false" outlineLevel="0" collapsed="false">
      <c r="B45" s="0" t="s">
        <v>157</v>
      </c>
      <c r="C45" s="0" t="s">
        <v>154</v>
      </c>
      <c r="D45" s="128"/>
      <c r="I45" s="163" t="s">
        <v>224</v>
      </c>
    </row>
    <row r="46" customFormat="false" ht="140.25" hidden="false" customHeight="false" outlineLevel="0" collapsed="false">
      <c r="B46" s="0" t="s">
        <v>157</v>
      </c>
      <c r="C46" s="0" t="s">
        <v>154</v>
      </c>
      <c r="D46" s="128"/>
      <c r="I46" s="163" t="s">
        <v>224</v>
      </c>
    </row>
    <row r="47" customFormat="false" ht="140.25" hidden="false" customHeight="false" outlineLevel="0" collapsed="false">
      <c r="B47" s="0" t="s">
        <v>157</v>
      </c>
      <c r="C47" s="0" t="s">
        <v>154</v>
      </c>
      <c r="D47" s="128"/>
      <c r="I47" s="163" t="s">
        <v>224</v>
      </c>
    </row>
    <row r="48" customFormat="false" ht="140.25" hidden="false" customHeight="false" outlineLevel="0" collapsed="false">
      <c r="B48" s="0" t="s">
        <v>157</v>
      </c>
      <c r="C48" s="0" t="s">
        <v>154</v>
      </c>
      <c r="D48" s="128"/>
      <c r="I48" s="163" t="s">
        <v>224</v>
      </c>
    </row>
    <row r="49" customFormat="false" ht="140.25" hidden="false" customHeight="false" outlineLevel="0" collapsed="false">
      <c r="B49" s="0" t="s">
        <v>157</v>
      </c>
      <c r="C49" s="0" t="s">
        <v>154</v>
      </c>
      <c r="D49" s="128"/>
      <c r="I49" s="163" t="s">
        <v>224</v>
      </c>
    </row>
    <row r="50" customFormat="false" ht="140.25" hidden="false" customHeight="false" outlineLevel="0" collapsed="false">
      <c r="B50" s="0" t="s">
        <v>157</v>
      </c>
      <c r="C50" s="0" t="s">
        <v>154</v>
      </c>
      <c r="D50" s="128"/>
      <c r="I50" s="163" t="s">
        <v>224</v>
      </c>
    </row>
    <row r="51" customFormat="false" ht="140.25" hidden="false" customHeight="false" outlineLevel="0" collapsed="false">
      <c r="B51" s="0" t="s">
        <v>157</v>
      </c>
      <c r="C51" s="0" t="s">
        <v>154</v>
      </c>
      <c r="D51" s="128"/>
      <c r="I51" s="163" t="s">
        <v>224</v>
      </c>
    </row>
    <row r="52" customFormat="false" ht="140.25" hidden="false" customHeight="false" outlineLevel="0" collapsed="false">
      <c r="B52" s="0" t="s">
        <v>157</v>
      </c>
      <c r="C52" s="0" t="s">
        <v>154</v>
      </c>
      <c r="D52" s="128"/>
      <c r="I52" s="163" t="s">
        <v>224</v>
      </c>
    </row>
    <row r="53" customFormat="false" ht="140.25" hidden="false" customHeight="false" outlineLevel="0" collapsed="false">
      <c r="B53" s="0" t="s">
        <v>157</v>
      </c>
      <c r="C53" s="0" t="s">
        <v>154</v>
      </c>
      <c r="D53" s="128"/>
      <c r="I53" s="163" t="s">
        <v>224</v>
      </c>
    </row>
    <row r="54" customFormat="false" ht="140.25" hidden="false" customHeight="false" outlineLevel="0" collapsed="false">
      <c r="B54" s="0" t="s">
        <v>157</v>
      </c>
      <c r="C54" s="0" t="s">
        <v>154</v>
      </c>
      <c r="D54" s="128"/>
      <c r="I54" s="163" t="s">
        <v>224</v>
      </c>
    </row>
    <row r="55" customFormat="false" ht="140.25" hidden="false" customHeight="false" outlineLevel="0" collapsed="false">
      <c r="B55" s="0" t="s">
        <v>157</v>
      </c>
      <c r="C55" s="0" t="s">
        <v>154</v>
      </c>
      <c r="D55" s="128"/>
      <c r="I55" s="163" t="s">
        <v>224</v>
      </c>
    </row>
    <row r="56" customFormat="false" ht="140.25" hidden="false" customHeight="false" outlineLevel="0" collapsed="false">
      <c r="B56" s="0" t="s">
        <v>157</v>
      </c>
      <c r="C56" s="0" t="s">
        <v>154</v>
      </c>
      <c r="D56" s="128"/>
      <c r="I56" s="163" t="s">
        <v>224</v>
      </c>
    </row>
    <row r="57" customFormat="false" ht="140.25" hidden="false" customHeight="false" outlineLevel="0" collapsed="false">
      <c r="B57" s="0" t="s">
        <v>157</v>
      </c>
      <c r="C57" s="0" t="s">
        <v>154</v>
      </c>
      <c r="D57" s="128"/>
      <c r="I57" s="163" t="s">
        <v>224</v>
      </c>
    </row>
    <row r="58" customFormat="false" ht="140.25" hidden="false" customHeight="false" outlineLevel="0" collapsed="false">
      <c r="B58" s="0" t="s">
        <v>157</v>
      </c>
      <c r="C58" s="0" t="s">
        <v>154</v>
      </c>
      <c r="D58" s="128"/>
      <c r="I58" s="163" t="s">
        <v>224</v>
      </c>
    </row>
    <row r="59" customFormat="false" ht="140.25" hidden="false" customHeight="false" outlineLevel="0" collapsed="false">
      <c r="B59" s="0" t="s">
        <v>157</v>
      </c>
      <c r="C59" s="0" t="s">
        <v>154</v>
      </c>
      <c r="D59" s="128"/>
      <c r="I59" s="163" t="s">
        <v>224</v>
      </c>
    </row>
    <row r="60" customFormat="false" ht="140.25" hidden="false" customHeight="false" outlineLevel="0" collapsed="false">
      <c r="B60" s="0" t="s">
        <v>157</v>
      </c>
      <c r="C60" s="0" t="s">
        <v>154</v>
      </c>
      <c r="D60" s="128"/>
      <c r="I60" s="163" t="s">
        <v>224</v>
      </c>
    </row>
    <row r="61" customFormat="false" ht="140.25" hidden="false" customHeight="false" outlineLevel="0" collapsed="false">
      <c r="B61" s="0" t="s">
        <v>157</v>
      </c>
      <c r="C61" s="0" t="s">
        <v>154</v>
      </c>
      <c r="D61" s="128"/>
      <c r="I61" s="163" t="s">
        <v>224</v>
      </c>
    </row>
    <row r="62" customFormat="false" ht="140.25" hidden="false" customHeight="false" outlineLevel="0" collapsed="false">
      <c r="B62" s="0" t="s">
        <v>157</v>
      </c>
      <c r="C62" s="0" t="s">
        <v>154</v>
      </c>
      <c r="D62" s="128"/>
      <c r="I62" s="163" t="s">
        <v>224</v>
      </c>
    </row>
    <row r="63" customFormat="false" ht="140.25" hidden="false" customHeight="false" outlineLevel="0" collapsed="false">
      <c r="B63" s="0" t="s">
        <v>157</v>
      </c>
      <c r="C63" s="0" t="s">
        <v>154</v>
      </c>
      <c r="D63" s="128"/>
      <c r="I63" s="163" t="s">
        <v>224</v>
      </c>
    </row>
    <row r="64" customFormat="false" ht="140.25" hidden="false" customHeight="false" outlineLevel="0" collapsed="false">
      <c r="B64" s="0" t="s">
        <v>157</v>
      </c>
      <c r="C64" s="0" t="s">
        <v>154</v>
      </c>
      <c r="D64" s="128"/>
      <c r="I64" s="163" t="s">
        <v>224</v>
      </c>
    </row>
    <row r="65" customFormat="false" ht="140.25" hidden="false" customHeight="false" outlineLevel="0" collapsed="false">
      <c r="B65" s="0" t="s">
        <v>157</v>
      </c>
      <c r="C65" s="0" t="s">
        <v>154</v>
      </c>
      <c r="D65" s="128"/>
      <c r="I65" s="163" t="s">
        <v>224</v>
      </c>
    </row>
    <row r="66" customFormat="false" ht="140.25" hidden="false" customHeight="false" outlineLevel="0" collapsed="false">
      <c r="B66" s="0" t="s">
        <v>157</v>
      </c>
      <c r="C66" s="0" t="s">
        <v>154</v>
      </c>
      <c r="D66" s="128"/>
      <c r="I66" s="163" t="s">
        <v>224</v>
      </c>
    </row>
    <row r="67" customFormat="false" ht="140.25" hidden="false" customHeight="false" outlineLevel="0" collapsed="false">
      <c r="B67" s="0" t="s">
        <v>157</v>
      </c>
      <c r="C67" s="0" t="s">
        <v>154</v>
      </c>
      <c r="D67" s="128"/>
      <c r="I67" s="163" t="s">
        <v>224</v>
      </c>
    </row>
    <row r="68" customFormat="false" ht="140.25" hidden="false" customHeight="false" outlineLevel="0" collapsed="false">
      <c r="B68" s="0" t="s">
        <v>157</v>
      </c>
      <c r="C68" s="0" t="s">
        <v>154</v>
      </c>
      <c r="D68" s="128"/>
      <c r="I68" s="163" t="s">
        <v>224</v>
      </c>
    </row>
    <row r="69" customFormat="false" ht="140.25" hidden="false" customHeight="false" outlineLevel="0" collapsed="false">
      <c r="B69" s="0" t="s">
        <v>157</v>
      </c>
      <c r="C69" s="0" t="s">
        <v>154</v>
      </c>
      <c r="D69" s="128"/>
      <c r="I69" s="163" t="s">
        <v>224</v>
      </c>
    </row>
    <row r="70" customFormat="false" ht="140.25" hidden="false" customHeight="false" outlineLevel="0" collapsed="false">
      <c r="B70" s="0" t="s">
        <v>157</v>
      </c>
      <c r="C70" s="0" t="s">
        <v>154</v>
      </c>
      <c r="D70" s="128"/>
      <c r="I70" s="163" t="s">
        <v>224</v>
      </c>
    </row>
    <row r="71" customFormat="false" ht="12.75" hidden="false" customHeight="false" outlineLevel="0" collapsed="false">
      <c r="D71" s="128"/>
    </row>
    <row r="72" customFormat="false" ht="12.75" hidden="false" customHeight="false" outlineLevel="0" collapsed="false">
      <c r="D72" s="128"/>
    </row>
    <row r="73" customFormat="false" ht="12.75" hidden="false" customHeight="false" outlineLevel="0" collapsed="false">
      <c r="D73" s="128"/>
    </row>
    <row r="74" customFormat="false" ht="12.75" hidden="false" customHeight="false" outlineLevel="0" collapsed="false">
      <c r="D74" s="128"/>
    </row>
    <row r="75" customFormat="false" ht="12.75" hidden="false" customHeight="false" outlineLevel="0" collapsed="false">
      <c r="D75" s="128"/>
    </row>
    <row r="76" customFormat="false" ht="12.75" hidden="false" customHeight="false" outlineLevel="0" collapsed="false">
      <c r="D76" s="128"/>
    </row>
    <row r="77" customFormat="false" ht="12.75" hidden="false" customHeight="false" outlineLevel="0" collapsed="false">
      <c r="D77" s="128"/>
    </row>
    <row r="78" customFormat="false" ht="12.75" hidden="false" customHeight="false" outlineLevel="0" collapsed="false">
      <c r="D78" s="128"/>
    </row>
    <row r="79" customFormat="false" ht="12.75" hidden="false" customHeight="false" outlineLevel="0" collapsed="false">
      <c r="D79" s="128"/>
    </row>
    <row r="80" customFormat="false" ht="12.75" hidden="false" customHeight="false" outlineLevel="0" collapsed="false">
      <c r="D80" s="128"/>
    </row>
    <row r="81" customFormat="false" ht="12.75" hidden="false" customHeight="false" outlineLevel="0" collapsed="false">
      <c r="D81" s="128"/>
    </row>
    <row r="82" customFormat="false" ht="12.75" hidden="false" customHeight="false" outlineLevel="0" collapsed="false">
      <c r="D82" s="128"/>
    </row>
    <row r="83" customFormat="false" ht="12.75" hidden="false" customHeight="false" outlineLevel="0" collapsed="false">
      <c r="D83" s="128"/>
    </row>
    <row r="84" customFormat="false" ht="12.75" hidden="false" customHeight="false" outlineLevel="0" collapsed="false">
      <c r="D84" s="128"/>
    </row>
    <row r="85" customFormat="false" ht="12.75" hidden="false" customHeight="false" outlineLevel="0" collapsed="false">
      <c r="D85" s="128"/>
    </row>
    <row r="86" customFormat="false" ht="12.75" hidden="false" customHeight="false" outlineLevel="0" collapsed="false">
      <c r="D86" s="128"/>
    </row>
    <row r="87" customFormat="false" ht="12.75" hidden="false" customHeight="false" outlineLevel="0" collapsed="false">
      <c r="D87" s="128"/>
    </row>
    <row r="88" customFormat="false" ht="12.75" hidden="false" customHeight="false" outlineLevel="0" collapsed="false">
      <c r="D88" s="128"/>
    </row>
    <row r="89" customFormat="false" ht="12.75" hidden="false" customHeight="false" outlineLevel="0" collapsed="false">
      <c r="D89" s="128"/>
    </row>
    <row r="90" customFormat="false" ht="12.75" hidden="false" customHeight="false" outlineLevel="0" collapsed="false">
      <c r="D90" s="128"/>
    </row>
    <row r="91" customFormat="false" ht="12.75" hidden="false" customHeight="false" outlineLevel="0" collapsed="false">
      <c r="D91" s="128"/>
    </row>
    <row r="92" customFormat="false" ht="12.75" hidden="false" customHeight="false" outlineLevel="0" collapsed="false">
      <c r="D92" s="128"/>
    </row>
    <row r="93" customFormat="false" ht="12.75" hidden="false" customHeight="false" outlineLevel="0" collapsed="false">
      <c r="D93" s="128"/>
    </row>
    <row r="94" customFormat="false" ht="12.75" hidden="false" customHeight="false" outlineLevel="0" collapsed="false">
      <c r="D94" s="128"/>
    </row>
    <row r="95" customFormat="false" ht="12.75" hidden="false" customHeight="false" outlineLevel="0" collapsed="false">
      <c r="D95" s="128"/>
    </row>
    <row r="96" customFormat="false" ht="12.75" hidden="false" customHeight="false" outlineLevel="0" collapsed="false">
      <c r="D96" s="128"/>
    </row>
    <row r="97" customFormat="false" ht="12.75" hidden="false" customHeight="false" outlineLevel="0" collapsed="false">
      <c r="D97" s="128"/>
    </row>
    <row r="98" customFormat="false" ht="12.75" hidden="false" customHeight="false" outlineLevel="0" collapsed="false">
      <c r="D98" s="128"/>
    </row>
    <row r="99" customFormat="false" ht="12.75" hidden="false" customHeight="false" outlineLevel="0" collapsed="false">
      <c r="D99" s="128"/>
    </row>
    <row r="100" customFormat="false" ht="12.75" hidden="false" customHeight="false" outlineLevel="0" collapsed="false">
      <c r="D100" s="128"/>
    </row>
    <row r="101" customFormat="false" ht="12.75" hidden="false" customHeight="false" outlineLevel="0" collapsed="false">
      <c r="D101" s="128"/>
    </row>
    <row r="102" customFormat="false" ht="12.75" hidden="false" customHeight="false" outlineLevel="0" collapsed="false">
      <c r="D102" s="128"/>
    </row>
    <row r="103" customFormat="false" ht="12.75" hidden="false" customHeight="false" outlineLevel="0" collapsed="false">
      <c r="D103" s="128"/>
    </row>
    <row r="104" customFormat="false" ht="12.75" hidden="false" customHeight="false" outlineLevel="0" collapsed="false">
      <c r="D104" s="128"/>
    </row>
    <row r="105" customFormat="false" ht="12.75" hidden="false" customHeight="false" outlineLevel="0" collapsed="false">
      <c r="D105" s="128"/>
    </row>
    <row r="106" customFormat="false" ht="12.75" hidden="false" customHeight="false" outlineLevel="0" collapsed="false">
      <c r="D106" s="128"/>
    </row>
    <row r="107" customFormat="false" ht="12.75" hidden="false" customHeight="false" outlineLevel="0" collapsed="false">
      <c r="D107" s="128"/>
    </row>
    <row r="108" customFormat="false" ht="12.75" hidden="false" customHeight="false" outlineLevel="0" collapsed="false">
      <c r="D108" s="128"/>
    </row>
    <row r="109" customFormat="false" ht="12.75" hidden="false" customHeight="false" outlineLevel="0" collapsed="false">
      <c r="D109" s="128"/>
    </row>
    <row r="110" customFormat="false" ht="12.75" hidden="false" customHeight="false" outlineLevel="0" collapsed="false">
      <c r="D110" s="128"/>
    </row>
    <row r="111" customFormat="false" ht="12.75" hidden="false" customHeight="false" outlineLevel="0" collapsed="false">
      <c r="D111" s="128"/>
    </row>
    <row r="112" customFormat="false" ht="12.75" hidden="false" customHeight="false" outlineLevel="0" collapsed="false">
      <c r="D112" s="128"/>
    </row>
    <row r="113" customFormat="false" ht="12.75" hidden="false" customHeight="false" outlineLevel="0" collapsed="false">
      <c r="D113" s="128"/>
    </row>
    <row r="114" customFormat="false" ht="12.75" hidden="false" customHeight="false" outlineLevel="0" collapsed="false">
      <c r="D114" s="128"/>
    </row>
    <row r="115" customFormat="false" ht="12.75" hidden="false" customHeight="false" outlineLevel="0" collapsed="false">
      <c r="D115" s="128"/>
    </row>
    <row r="116" customFormat="false" ht="12.75" hidden="false" customHeight="false" outlineLevel="0" collapsed="false">
      <c r="D116" s="128"/>
    </row>
    <row r="117" customFormat="false" ht="12.75" hidden="false" customHeight="false" outlineLevel="0" collapsed="false">
      <c r="D117" s="128"/>
    </row>
    <row r="118" customFormat="false" ht="12.75" hidden="false" customHeight="false" outlineLevel="0" collapsed="false">
      <c r="D118" s="128"/>
    </row>
    <row r="119" customFormat="false" ht="12.75" hidden="false" customHeight="false" outlineLevel="0" collapsed="false">
      <c r="D119" s="128"/>
    </row>
    <row r="120" customFormat="false" ht="12.75" hidden="false" customHeight="false" outlineLevel="0" collapsed="false">
      <c r="D120" s="128"/>
    </row>
    <row r="121" customFormat="false" ht="12.75" hidden="false" customHeight="false" outlineLevel="0" collapsed="false">
      <c r="D121" s="128"/>
    </row>
    <row r="122" customFormat="false" ht="12.75" hidden="false" customHeight="false" outlineLevel="0" collapsed="false">
      <c r="D122" s="128"/>
    </row>
    <row r="123" customFormat="false" ht="12.75" hidden="false" customHeight="false" outlineLevel="0" collapsed="false">
      <c r="D123" s="128"/>
    </row>
    <row r="124" customFormat="false" ht="12.75" hidden="false" customHeight="false" outlineLevel="0" collapsed="false">
      <c r="D124" s="128"/>
    </row>
    <row r="125" customFormat="false" ht="12.75" hidden="false" customHeight="false" outlineLevel="0" collapsed="false">
      <c r="D125" s="128"/>
    </row>
    <row r="126" customFormat="false" ht="12.75" hidden="false" customHeight="false" outlineLevel="0" collapsed="false">
      <c r="D126" s="128"/>
    </row>
    <row r="127" customFormat="false" ht="12.75" hidden="false" customHeight="false" outlineLevel="0" collapsed="false">
      <c r="D127" s="128"/>
    </row>
    <row r="128" customFormat="false" ht="12.75" hidden="false" customHeight="false" outlineLevel="0" collapsed="false">
      <c r="D128" s="128"/>
    </row>
    <row r="129" customFormat="false" ht="12.75" hidden="false" customHeight="false" outlineLevel="0" collapsed="false">
      <c r="D129" s="128"/>
    </row>
    <row r="130" customFormat="false" ht="12.75" hidden="false" customHeight="false" outlineLevel="0" collapsed="false">
      <c r="D130" s="128"/>
    </row>
    <row r="131" customFormat="false" ht="12.75" hidden="false" customHeight="false" outlineLevel="0" collapsed="false">
      <c r="D131" s="128"/>
    </row>
    <row r="132" customFormat="false" ht="12.75" hidden="false" customHeight="false" outlineLevel="0" collapsed="false">
      <c r="D132" s="128"/>
    </row>
    <row r="133" customFormat="false" ht="12.75" hidden="false" customHeight="false" outlineLevel="0" collapsed="false">
      <c r="D133" s="128"/>
    </row>
    <row r="134" customFormat="false" ht="12.75" hidden="false" customHeight="false" outlineLevel="0" collapsed="false">
      <c r="D134" s="128"/>
    </row>
    <row r="135" customFormat="false" ht="12.75" hidden="false" customHeight="false" outlineLevel="0" collapsed="false">
      <c r="D135" s="128"/>
    </row>
    <row r="136" customFormat="false" ht="12.75" hidden="false" customHeight="false" outlineLevel="0" collapsed="false">
      <c r="D136" s="128"/>
    </row>
    <row r="137" customFormat="false" ht="12.75" hidden="false" customHeight="false" outlineLevel="0" collapsed="false">
      <c r="D137" s="128"/>
    </row>
    <row r="138" customFormat="false" ht="12.75" hidden="false" customHeight="false" outlineLevel="0" collapsed="false">
      <c r="D138" s="128"/>
    </row>
    <row r="139" customFormat="false" ht="12.75" hidden="false" customHeight="false" outlineLevel="0" collapsed="false">
      <c r="D139" s="128"/>
    </row>
    <row r="140" customFormat="false" ht="12.75" hidden="false" customHeight="false" outlineLevel="0" collapsed="false">
      <c r="D140" s="128"/>
    </row>
    <row r="141" customFormat="false" ht="12.75" hidden="false" customHeight="false" outlineLevel="0" collapsed="false">
      <c r="D141" s="128"/>
    </row>
    <row r="142" customFormat="false" ht="12.75" hidden="false" customHeight="false" outlineLevel="0" collapsed="false">
      <c r="D142" s="128"/>
    </row>
    <row r="143" customFormat="false" ht="12.75" hidden="false" customHeight="false" outlineLevel="0" collapsed="false">
      <c r="D143" s="128"/>
    </row>
    <row r="144" customFormat="false" ht="12.75" hidden="false" customHeight="false" outlineLevel="0" collapsed="false">
      <c r="D144" s="128"/>
    </row>
    <row r="145" customFormat="false" ht="12.75" hidden="false" customHeight="false" outlineLevel="0" collapsed="false">
      <c r="D145" s="128"/>
    </row>
    <row r="146" customFormat="false" ht="12.75" hidden="false" customHeight="false" outlineLevel="0" collapsed="false">
      <c r="D146" s="128"/>
    </row>
    <row r="147" customFormat="false" ht="12.75" hidden="false" customHeight="false" outlineLevel="0" collapsed="false">
      <c r="D147" s="128"/>
    </row>
    <row r="148" customFormat="false" ht="12.75" hidden="false" customHeight="false" outlineLevel="0" collapsed="false">
      <c r="D148" s="128"/>
    </row>
    <row r="149" customFormat="false" ht="12.75" hidden="false" customHeight="false" outlineLevel="0" collapsed="false">
      <c r="D149" s="128"/>
    </row>
    <row r="150" customFormat="false" ht="12.75" hidden="false" customHeight="false" outlineLevel="0" collapsed="false">
      <c r="D150" s="128"/>
    </row>
    <row r="151" customFormat="false" ht="12.75" hidden="false" customHeight="false" outlineLevel="0" collapsed="false">
      <c r="D151" s="128"/>
    </row>
    <row r="152" customFormat="false" ht="12.75" hidden="false" customHeight="false" outlineLevel="0" collapsed="false">
      <c r="D152" s="128"/>
    </row>
    <row r="153" customFormat="false" ht="12.75" hidden="false" customHeight="false" outlineLevel="0" collapsed="false">
      <c r="D153" s="128"/>
    </row>
    <row r="154" customFormat="false" ht="12.75" hidden="false" customHeight="false" outlineLevel="0" collapsed="false">
      <c r="D154" s="128"/>
    </row>
    <row r="155" customFormat="false" ht="12.75" hidden="false" customHeight="false" outlineLevel="0" collapsed="false">
      <c r="D155" s="128"/>
    </row>
    <row r="156" customFormat="false" ht="12.75" hidden="false" customHeight="false" outlineLevel="0" collapsed="false">
      <c r="D156" s="128"/>
    </row>
    <row r="157" customFormat="false" ht="12.75" hidden="false" customHeight="false" outlineLevel="0" collapsed="false">
      <c r="D157" s="128"/>
    </row>
    <row r="158" customFormat="false" ht="12.75" hidden="false" customHeight="false" outlineLevel="0" collapsed="false">
      <c r="D158" s="128"/>
    </row>
    <row r="159" customFormat="false" ht="12.75" hidden="false" customHeight="false" outlineLevel="0" collapsed="false">
      <c r="D159" s="128"/>
    </row>
    <row r="160" customFormat="false" ht="12.75" hidden="false" customHeight="false" outlineLevel="0" collapsed="false">
      <c r="D160" s="128"/>
    </row>
    <row r="161" customFormat="false" ht="12.75" hidden="false" customHeight="false" outlineLevel="0" collapsed="false">
      <c r="D161" s="128"/>
    </row>
    <row r="162" customFormat="false" ht="12.75" hidden="false" customHeight="false" outlineLevel="0" collapsed="false">
      <c r="D162" s="128"/>
    </row>
    <row r="163" customFormat="false" ht="12.75" hidden="false" customHeight="false" outlineLevel="0" collapsed="false">
      <c r="D163" s="128"/>
    </row>
    <row r="164" customFormat="false" ht="12.75" hidden="false" customHeight="false" outlineLevel="0" collapsed="false">
      <c r="D164" s="128"/>
    </row>
    <row r="165" customFormat="false" ht="12.75" hidden="false" customHeight="false" outlineLevel="0" collapsed="false">
      <c r="D165" s="128"/>
    </row>
    <row r="166" customFormat="false" ht="12.75" hidden="false" customHeight="false" outlineLevel="0" collapsed="false">
      <c r="D166" s="128"/>
    </row>
    <row r="167" customFormat="false" ht="12.75" hidden="false" customHeight="false" outlineLevel="0" collapsed="false">
      <c r="D167" s="128"/>
    </row>
    <row r="168" customFormat="false" ht="12.75" hidden="false" customHeight="false" outlineLevel="0" collapsed="false">
      <c r="D168" s="128"/>
    </row>
    <row r="169" customFormat="false" ht="12.75" hidden="false" customHeight="false" outlineLevel="0" collapsed="false">
      <c r="D169" s="128"/>
    </row>
    <row r="170" customFormat="false" ht="12.75" hidden="false" customHeight="false" outlineLevel="0" collapsed="false">
      <c r="D170" s="128"/>
    </row>
    <row r="171" customFormat="false" ht="12.75" hidden="false" customHeight="false" outlineLevel="0" collapsed="false">
      <c r="D171" s="128"/>
    </row>
    <row r="172" customFormat="false" ht="12.75" hidden="false" customHeight="false" outlineLevel="0" collapsed="false">
      <c r="D172" s="128"/>
    </row>
    <row r="173" customFormat="false" ht="12.75" hidden="false" customHeight="false" outlineLevel="0" collapsed="false">
      <c r="D173" s="128"/>
    </row>
    <row r="174" customFormat="false" ht="12.75" hidden="false" customHeight="false" outlineLevel="0" collapsed="false">
      <c r="D174" s="128"/>
    </row>
    <row r="175" customFormat="false" ht="12.75" hidden="false" customHeight="false" outlineLevel="0" collapsed="false">
      <c r="D175" s="128"/>
    </row>
    <row r="176" customFormat="false" ht="12.75" hidden="false" customHeight="false" outlineLevel="0" collapsed="false">
      <c r="D176" s="128"/>
    </row>
    <row r="177" customFormat="false" ht="12.75" hidden="false" customHeight="false" outlineLevel="0" collapsed="false">
      <c r="D177" s="128"/>
    </row>
    <row r="178" customFormat="false" ht="12.75" hidden="false" customHeight="false" outlineLevel="0" collapsed="false">
      <c r="D178" s="128"/>
    </row>
    <row r="179" customFormat="false" ht="12.75" hidden="false" customHeight="false" outlineLevel="0" collapsed="false">
      <c r="D179" s="128"/>
    </row>
    <row r="180" customFormat="false" ht="12.75" hidden="false" customHeight="false" outlineLevel="0" collapsed="false">
      <c r="D180" s="128"/>
    </row>
    <row r="181" customFormat="false" ht="12.75" hidden="false" customHeight="false" outlineLevel="0" collapsed="false">
      <c r="D181" s="128"/>
    </row>
    <row r="182" customFormat="false" ht="12.75" hidden="false" customHeight="false" outlineLevel="0" collapsed="false">
      <c r="D182" s="128"/>
    </row>
    <row r="183" customFormat="false" ht="12.75" hidden="false" customHeight="false" outlineLevel="0" collapsed="false">
      <c r="D183" s="128"/>
    </row>
    <row r="184" customFormat="false" ht="12.75" hidden="false" customHeight="false" outlineLevel="0" collapsed="false">
      <c r="D184" s="128"/>
    </row>
    <row r="185" customFormat="false" ht="12.75" hidden="false" customHeight="false" outlineLevel="0" collapsed="false">
      <c r="D185" s="128"/>
    </row>
    <row r="186" customFormat="false" ht="12.75" hidden="false" customHeight="false" outlineLevel="0" collapsed="false">
      <c r="D186" s="128"/>
    </row>
    <row r="187" customFormat="false" ht="12.75" hidden="false" customHeight="false" outlineLevel="0" collapsed="false">
      <c r="D187" s="128"/>
    </row>
    <row r="188" customFormat="false" ht="12.75" hidden="false" customHeight="false" outlineLevel="0" collapsed="false">
      <c r="D188" s="128"/>
    </row>
    <row r="189" customFormat="false" ht="12.75" hidden="false" customHeight="false" outlineLevel="0" collapsed="false">
      <c r="D189" s="128"/>
    </row>
    <row r="190" customFormat="false" ht="12.75" hidden="false" customHeight="false" outlineLevel="0" collapsed="false">
      <c r="D190" s="128"/>
    </row>
    <row r="191" customFormat="false" ht="12.75" hidden="false" customHeight="false" outlineLevel="0" collapsed="false">
      <c r="D191" s="128"/>
    </row>
    <row r="192" customFormat="false" ht="12.75" hidden="false" customHeight="false" outlineLevel="0" collapsed="false">
      <c r="D192" s="128"/>
    </row>
    <row r="193" customFormat="false" ht="12.75" hidden="false" customHeight="false" outlineLevel="0" collapsed="false">
      <c r="D193" s="128"/>
    </row>
    <row r="194" customFormat="false" ht="12.75" hidden="false" customHeight="false" outlineLevel="0" collapsed="false">
      <c r="D194" s="128"/>
    </row>
    <row r="195" customFormat="false" ht="12.75" hidden="false" customHeight="false" outlineLevel="0" collapsed="false">
      <c r="D195" s="128"/>
    </row>
    <row r="196" customFormat="false" ht="12.75" hidden="false" customHeight="false" outlineLevel="0" collapsed="false">
      <c r="D196" s="128"/>
    </row>
    <row r="197" customFormat="false" ht="12.75" hidden="false" customHeight="false" outlineLevel="0" collapsed="false">
      <c r="D197" s="128"/>
    </row>
    <row r="198" customFormat="false" ht="12.75" hidden="false" customHeight="false" outlineLevel="0" collapsed="false">
      <c r="D198" s="128"/>
    </row>
    <row r="199" customFormat="false" ht="12.75" hidden="false" customHeight="false" outlineLevel="0" collapsed="false">
      <c r="D199" s="128"/>
    </row>
    <row r="200" customFormat="false" ht="12.75" hidden="false" customHeight="false" outlineLevel="0" collapsed="false">
      <c r="D200" s="128"/>
    </row>
    <row r="201" customFormat="false" ht="12.75" hidden="false" customHeight="false" outlineLevel="0" collapsed="false">
      <c r="D201" s="128"/>
    </row>
    <row r="202" customFormat="false" ht="12.75" hidden="false" customHeight="false" outlineLevel="0" collapsed="false">
      <c r="D202" s="128"/>
    </row>
    <row r="203" customFormat="false" ht="12.75" hidden="false" customHeight="false" outlineLevel="0" collapsed="false">
      <c r="D203" s="128"/>
    </row>
    <row r="204" customFormat="false" ht="12.75" hidden="false" customHeight="false" outlineLevel="0" collapsed="false">
      <c r="D204" s="128"/>
    </row>
    <row r="205" customFormat="false" ht="12.75" hidden="false" customHeight="false" outlineLevel="0" collapsed="false">
      <c r="D205" s="128"/>
    </row>
    <row r="206" customFormat="false" ht="12.75" hidden="false" customHeight="false" outlineLevel="0" collapsed="false">
      <c r="D206" s="128"/>
    </row>
    <row r="207" customFormat="false" ht="12.75" hidden="false" customHeight="false" outlineLevel="0" collapsed="false">
      <c r="D207" s="128"/>
    </row>
    <row r="208" customFormat="false" ht="12.75" hidden="false" customHeight="false" outlineLevel="0" collapsed="false">
      <c r="D208" s="128"/>
    </row>
    <row r="209" customFormat="false" ht="12.75" hidden="false" customHeight="false" outlineLevel="0" collapsed="false">
      <c r="D209" s="128"/>
    </row>
    <row r="210" customFormat="false" ht="12.75" hidden="false" customHeight="false" outlineLevel="0" collapsed="false">
      <c r="D210" s="128"/>
    </row>
    <row r="211" customFormat="false" ht="12.75" hidden="false" customHeight="false" outlineLevel="0" collapsed="false">
      <c r="D211" s="128"/>
    </row>
    <row r="212" customFormat="false" ht="12.75" hidden="false" customHeight="false" outlineLevel="0" collapsed="false">
      <c r="D212" s="128"/>
    </row>
    <row r="213" customFormat="false" ht="12.75" hidden="false" customHeight="false" outlineLevel="0" collapsed="false">
      <c r="D213" s="128"/>
    </row>
    <row r="214" customFormat="false" ht="12.75" hidden="false" customHeight="false" outlineLevel="0" collapsed="false">
      <c r="D214" s="128"/>
    </row>
    <row r="215" customFormat="false" ht="12.75" hidden="false" customHeight="false" outlineLevel="0" collapsed="false">
      <c r="D215" s="128"/>
    </row>
    <row r="216" customFormat="false" ht="12.75" hidden="false" customHeight="false" outlineLevel="0" collapsed="false">
      <c r="D216" s="128"/>
    </row>
    <row r="217" customFormat="false" ht="12.75" hidden="false" customHeight="false" outlineLevel="0" collapsed="false">
      <c r="D217" s="128"/>
    </row>
    <row r="218" customFormat="false" ht="12.75" hidden="false" customHeight="false" outlineLevel="0" collapsed="false">
      <c r="D218" s="128"/>
    </row>
    <row r="219" customFormat="false" ht="12.75" hidden="false" customHeight="false" outlineLevel="0" collapsed="false">
      <c r="D219" s="128"/>
    </row>
    <row r="220" customFormat="false" ht="12.75" hidden="false" customHeight="false" outlineLevel="0" collapsed="false">
      <c r="D220" s="128"/>
    </row>
    <row r="221" customFormat="false" ht="12.75" hidden="false" customHeight="false" outlineLevel="0" collapsed="false">
      <c r="D221" s="128"/>
    </row>
    <row r="222" customFormat="false" ht="12.75" hidden="false" customHeight="false" outlineLevel="0" collapsed="false">
      <c r="D222" s="128"/>
    </row>
    <row r="223" customFormat="false" ht="12.75" hidden="false" customHeight="false" outlineLevel="0" collapsed="false">
      <c r="D223" s="128"/>
    </row>
    <row r="224" customFormat="false" ht="12.75" hidden="false" customHeight="false" outlineLevel="0" collapsed="false">
      <c r="D224" s="128"/>
    </row>
    <row r="225" customFormat="false" ht="12.75" hidden="false" customHeight="false" outlineLevel="0" collapsed="false">
      <c r="D225" s="128"/>
    </row>
    <row r="226" customFormat="false" ht="12.75" hidden="false" customHeight="false" outlineLevel="0" collapsed="false">
      <c r="D226" s="128"/>
    </row>
    <row r="227" customFormat="false" ht="12.75" hidden="false" customHeight="false" outlineLevel="0" collapsed="false">
      <c r="D227" s="128"/>
    </row>
    <row r="228" customFormat="false" ht="12.75" hidden="false" customHeight="false" outlineLevel="0" collapsed="false">
      <c r="D228" s="128"/>
    </row>
    <row r="229" customFormat="false" ht="12.75" hidden="false" customHeight="false" outlineLevel="0" collapsed="false">
      <c r="D229" s="128"/>
    </row>
    <row r="230" customFormat="false" ht="12.75" hidden="false" customHeight="false" outlineLevel="0" collapsed="false">
      <c r="D230" s="128"/>
    </row>
    <row r="231" customFormat="false" ht="12.75" hidden="false" customHeight="false" outlineLevel="0" collapsed="false">
      <c r="D231" s="128"/>
    </row>
    <row r="232" customFormat="false" ht="12.75" hidden="false" customHeight="false" outlineLevel="0" collapsed="false">
      <c r="D232" s="128"/>
    </row>
    <row r="233" customFormat="false" ht="12.75" hidden="false" customHeight="false" outlineLevel="0" collapsed="false">
      <c r="D233" s="128"/>
    </row>
    <row r="234" customFormat="false" ht="12.75" hidden="false" customHeight="false" outlineLevel="0" collapsed="false">
      <c r="D234" s="128"/>
    </row>
    <row r="235" customFormat="false" ht="12.75" hidden="false" customHeight="false" outlineLevel="0" collapsed="false">
      <c r="D235" s="128"/>
    </row>
    <row r="236" customFormat="false" ht="12.75" hidden="false" customHeight="false" outlineLevel="0" collapsed="false">
      <c r="D236" s="128"/>
    </row>
    <row r="237" customFormat="false" ht="12.75" hidden="false" customHeight="false" outlineLevel="0" collapsed="false">
      <c r="D237" s="128"/>
    </row>
    <row r="238" customFormat="false" ht="12.75" hidden="false" customHeight="false" outlineLevel="0" collapsed="false">
      <c r="D238" s="128"/>
    </row>
    <row r="239" customFormat="false" ht="12.75" hidden="false" customHeight="false" outlineLevel="0" collapsed="false">
      <c r="D239" s="128"/>
    </row>
    <row r="240" customFormat="false" ht="12.75" hidden="false" customHeight="false" outlineLevel="0" collapsed="false">
      <c r="D240" s="128"/>
    </row>
    <row r="241" customFormat="false" ht="12.75" hidden="false" customHeight="false" outlineLevel="0" collapsed="false">
      <c r="D241" s="128"/>
    </row>
    <row r="242" customFormat="false" ht="12.75" hidden="false" customHeight="false" outlineLevel="0" collapsed="false">
      <c r="D242" s="128"/>
    </row>
    <row r="243" customFormat="false" ht="12.75" hidden="false" customHeight="false" outlineLevel="0" collapsed="false">
      <c r="D243" s="128"/>
    </row>
    <row r="244" customFormat="false" ht="12.75" hidden="false" customHeight="false" outlineLevel="0" collapsed="false">
      <c r="D244" s="128"/>
    </row>
    <row r="245" customFormat="false" ht="12.75" hidden="false" customHeight="false" outlineLevel="0" collapsed="false">
      <c r="D245" s="128"/>
    </row>
    <row r="246" customFormat="false" ht="12.75" hidden="false" customHeight="false" outlineLevel="0" collapsed="false">
      <c r="D246" s="128"/>
    </row>
    <row r="247" customFormat="false" ht="12.75" hidden="false" customHeight="false" outlineLevel="0" collapsed="false">
      <c r="D247" s="128"/>
    </row>
    <row r="248" customFormat="false" ht="12.75" hidden="false" customHeight="false" outlineLevel="0" collapsed="false">
      <c r="D248" s="128"/>
    </row>
    <row r="249" customFormat="false" ht="12.75" hidden="false" customHeight="false" outlineLevel="0" collapsed="false">
      <c r="D249" s="128"/>
    </row>
    <row r="250" customFormat="false" ht="12.75" hidden="false" customHeight="false" outlineLevel="0" collapsed="false">
      <c r="D250" s="128"/>
    </row>
    <row r="251" customFormat="false" ht="12.75" hidden="false" customHeight="false" outlineLevel="0" collapsed="false">
      <c r="D251" s="128"/>
    </row>
    <row r="252" customFormat="false" ht="12.75" hidden="false" customHeight="false" outlineLevel="0" collapsed="false">
      <c r="D252" s="128"/>
    </row>
    <row r="253" customFormat="false" ht="12.75" hidden="false" customHeight="false" outlineLevel="0" collapsed="false">
      <c r="D253" s="128"/>
    </row>
    <row r="254" customFormat="false" ht="12.75" hidden="false" customHeight="false" outlineLevel="0" collapsed="false">
      <c r="D254" s="128"/>
    </row>
    <row r="255" customFormat="false" ht="12.75" hidden="false" customHeight="false" outlineLevel="0" collapsed="false">
      <c r="D255" s="128"/>
    </row>
    <row r="256" customFormat="false" ht="12.75" hidden="false" customHeight="false" outlineLevel="0" collapsed="false">
      <c r="D256" s="128"/>
    </row>
    <row r="257" customFormat="false" ht="12.75" hidden="false" customHeight="false" outlineLevel="0" collapsed="false">
      <c r="D257" s="128"/>
    </row>
    <row r="258" customFormat="false" ht="12.75" hidden="false" customHeight="false" outlineLevel="0" collapsed="false">
      <c r="D258" s="128"/>
    </row>
    <row r="259" customFormat="false" ht="12.75" hidden="false" customHeight="false" outlineLevel="0" collapsed="false">
      <c r="D259" s="128"/>
    </row>
    <row r="260" customFormat="false" ht="12.75" hidden="false" customHeight="false" outlineLevel="0" collapsed="false">
      <c r="D260" s="128"/>
    </row>
    <row r="261" customFormat="false" ht="12.75" hidden="false" customHeight="false" outlineLevel="0" collapsed="false">
      <c r="D261" s="128"/>
    </row>
    <row r="262" customFormat="false" ht="12.75" hidden="false" customHeight="false" outlineLevel="0" collapsed="false">
      <c r="D262" s="128"/>
    </row>
    <row r="263" customFormat="false" ht="12.75" hidden="false" customHeight="false" outlineLevel="0" collapsed="false">
      <c r="D263" s="128"/>
    </row>
    <row r="264" customFormat="false" ht="12.75" hidden="false" customHeight="false" outlineLevel="0" collapsed="false">
      <c r="D264" s="128"/>
    </row>
    <row r="265" customFormat="false" ht="12.75" hidden="false" customHeight="false" outlineLevel="0" collapsed="false">
      <c r="D265" s="128"/>
    </row>
    <row r="266" customFormat="false" ht="12.75" hidden="false" customHeight="false" outlineLevel="0" collapsed="false">
      <c r="D266" s="128"/>
    </row>
    <row r="267" customFormat="false" ht="12.75" hidden="false" customHeight="false" outlineLevel="0" collapsed="false">
      <c r="D267" s="128"/>
    </row>
    <row r="268" customFormat="false" ht="12.75" hidden="false" customHeight="false" outlineLevel="0" collapsed="false">
      <c r="D268" s="128"/>
    </row>
    <row r="269" customFormat="false" ht="12.75" hidden="false" customHeight="false" outlineLevel="0" collapsed="false">
      <c r="D269" s="128"/>
    </row>
    <row r="270" customFormat="false" ht="12.75" hidden="false" customHeight="false" outlineLevel="0" collapsed="false">
      <c r="D270" s="128"/>
    </row>
    <row r="271" customFormat="false" ht="12.75" hidden="false" customHeight="false" outlineLevel="0" collapsed="false">
      <c r="D271" s="128"/>
    </row>
    <row r="272" customFormat="false" ht="12.75" hidden="false" customHeight="false" outlineLevel="0" collapsed="false">
      <c r="D272" s="128"/>
    </row>
    <row r="273" customFormat="false" ht="12.75" hidden="false" customHeight="false" outlineLevel="0" collapsed="false">
      <c r="D273" s="128"/>
    </row>
    <row r="274" customFormat="false" ht="12.75" hidden="false" customHeight="false" outlineLevel="0" collapsed="false">
      <c r="D274" s="128"/>
    </row>
    <row r="275" customFormat="false" ht="12.75" hidden="false" customHeight="false" outlineLevel="0" collapsed="false">
      <c r="D275" s="128"/>
    </row>
    <row r="276" customFormat="false" ht="12.75" hidden="false" customHeight="false" outlineLevel="0" collapsed="false">
      <c r="D276" s="128"/>
    </row>
    <row r="277" customFormat="false" ht="12.75" hidden="false" customHeight="false" outlineLevel="0" collapsed="false">
      <c r="D277" s="128"/>
    </row>
    <row r="278" customFormat="false" ht="12.75" hidden="false" customHeight="false" outlineLevel="0" collapsed="false">
      <c r="D278" s="128"/>
    </row>
    <row r="279" customFormat="false" ht="12.75" hidden="false" customHeight="false" outlineLevel="0" collapsed="false">
      <c r="D279" s="128"/>
    </row>
    <row r="280" customFormat="false" ht="12.75" hidden="false" customHeight="false" outlineLevel="0" collapsed="false">
      <c r="D280" s="128"/>
    </row>
    <row r="281" customFormat="false" ht="12.75" hidden="false" customHeight="false" outlineLevel="0" collapsed="false">
      <c r="D281" s="128"/>
    </row>
    <row r="282" customFormat="false" ht="12.75" hidden="false" customHeight="false" outlineLevel="0" collapsed="false">
      <c r="D282" s="128"/>
    </row>
    <row r="283" customFormat="false" ht="12.75" hidden="false" customHeight="false" outlineLevel="0" collapsed="false">
      <c r="D283" s="128"/>
    </row>
    <row r="284" customFormat="false" ht="12.75" hidden="false" customHeight="false" outlineLevel="0" collapsed="false">
      <c r="D284" s="128"/>
    </row>
    <row r="285" customFormat="false" ht="12.75" hidden="false" customHeight="false" outlineLevel="0" collapsed="false">
      <c r="D285" s="128"/>
    </row>
    <row r="286" customFormat="false" ht="12.75" hidden="false" customHeight="false" outlineLevel="0" collapsed="false">
      <c r="D286" s="128"/>
    </row>
    <row r="287" customFormat="false" ht="12.75" hidden="false" customHeight="false" outlineLevel="0" collapsed="false">
      <c r="D287" s="128"/>
    </row>
    <row r="288" customFormat="false" ht="12.75" hidden="false" customHeight="false" outlineLevel="0" collapsed="false">
      <c r="D288" s="128"/>
    </row>
    <row r="289" customFormat="false" ht="12.75" hidden="false" customHeight="false" outlineLevel="0" collapsed="false">
      <c r="D289" s="128"/>
    </row>
    <row r="290" customFormat="false" ht="12.75" hidden="false" customHeight="false" outlineLevel="0" collapsed="false">
      <c r="D290" s="128"/>
    </row>
    <row r="291" customFormat="false" ht="12.75" hidden="false" customHeight="false" outlineLevel="0" collapsed="false">
      <c r="D291" s="128"/>
    </row>
    <row r="292" customFormat="false" ht="12.75" hidden="false" customHeight="false" outlineLevel="0" collapsed="false">
      <c r="D292" s="128"/>
    </row>
    <row r="293" customFormat="false" ht="12.75" hidden="false" customHeight="false" outlineLevel="0" collapsed="false">
      <c r="D293" s="128"/>
    </row>
    <row r="294" customFormat="false" ht="12.75" hidden="false" customHeight="false" outlineLevel="0" collapsed="false">
      <c r="D294" s="128"/>
    </row>
    <row r="295" customFormat="false" ht="12.75" hidden="false" customHeight="false" outlineLevel="0" collapsed="false">
      <c r="D295" s="128"/>
    </row>
    <row r="296" customFormat="false" ht="12.75" hidden="false" customHeight="false" outlineLevel="0" collapsed="false">
      <c r="D296" s="128"/>
    </row>
    <row r="297" customFormat="false" ht="12.75" hidden="false" customHeight="false" outlineLevel="0" collapsed="false">
      <c r="D297" s="128"/>
    </row>
    <row r="298" customFormat="false" ht="12.75" hidden="false" customHeight="false" outlineLevel="0" collapsed="false">
      <c r="D298" s="128"/>
    </row>
    <row r="299" customFormat="false" ht="12.75" hidden="false" customHeight="false" outlineLevel="0" collapsed="false">
      <c r="D299" s="128"/>
    </row>
    <row r="300" customFormat="false" ht="12.75" hidden="false" customHeight="false" outlineLevel="0" collapsed="false">
      <c r="D300" s="128"/>
    </row>
    <row r="301" customFormat="false" ht="12.75" hidden="false" customHeight="false" outlineLevel="0" collapsed="false">
      <c r="D301" s="128"/>
    </row>
    <row r="302" customFormat="false" ht="12.75" hidden="false" customHeight="false" outlineLevel="0" collapsed="false">
      <c r="D302" s="128"/>
    </row>
    <row r="303" customFormat="false" ht="12.75" hidden="false" customHeight="false" outlineLevel="0" collapsed="false">
      <c r="D303" s="128"/>
    </row>
    <row r="304" customFormat="false" ht="12.75" hidden="false" customHeight="false" outlineLevel="0" collapsed="false">
      <c r="D304" s="128"/>
    </row>
    <row r="305" customFormat="false" ht="12.75" hidden="false" customHeight="false" outlineLevel="0" collapsed="false">
      <c r="D305" s="128"/>
    </row>
    <row r="306" customFormat="false" ht="12.75" hidden="false" customHeight="false" outlineLevel="0" collapsed="false">
      <c r="D306" s="128"/>
    </row>
    <row r="307" customFormat="false" ht="12.75" hidden="false" customHeight="false" outlineLevel="0" collapsed="false">
      <c r="D307" s="128"/>
    </row>
    <row r="308" customFormat="false" ht="12.75" hidden="false" customHeight="false" outlineLevel="0" collapsed="false">
      <c r="D308" s="128"/>
    </row>
    <row r="309" customFormat="false" ht="12.75" hidden="false" customHeight="false" outlineLevel="0" collapsed="false">
      <c r="D309" s="128"/>
    </row>
    <row r="310" customFormat="false" ht="12.75" hidden="false" customHeight="false" outlineLevel="0" collapsed="false">
      <c r="D310" s="128"/>
    </row>
    <row r="311" customFormat="false" ht="12.75" hidden="false" customHeight="false" outlineLevel="0" collapsed="false">
      <c r="D311" s="128"/>
    </row>
    <row r="312" customFormat="false" ht="12.75" hidden="false" customHeight="false" outlineLevel="0" collapsed="false">
      <c r="D312" s="128"/>
    </row>
    <row r="313" customFormat="false" ht="12.75" hidden="false" customHeight="false" outlineLevel="0" collapsed="false">
      <c r="D313" s="128"/>
    </row>
    <row r="314" customFormat="false" ht="12.75" hidden="false" customHeight="false" outlineLevel="0" collapsed="false">
      <c r="D314" s="128"/>
    </row>
    <row r="315" customFormat="false" ht="12.75" hidden="false" customHeight="false" outlineLevel="0" collapsed="false">
      <c r="D315" s="128"/>
    </row>
    <row r="316" customFormat="false" ht="12.75" hidden="false" customHeight="false" outlineLevel="0" collapsed="false">
      <c r="D316" s="128"/>
    </row>
    <row r="317" customFormat="false" ht="12.75" hidden="false" customHeight="false" outlineLevel="0" collapsed="false">
      <c r="D317" s="128"/>
    </row>
    <row r="318" customFormat="false" ht="12.75" hidden="false" customHeight="false" outlineLevel="0" collapsed="false">
      <c r="D318" s="128"/>
    </row>
    <row r="319" customFormat="false" ht="12.75" hidden="false" customHeight="false" outlineLevel="0" collapsed="false">
      <c r="D319" s="128"/>
    </row>
    <row r="320" customFormat="false" ht="12.75" hidden="false" customHeight="false" outlineLevel="0" collapsed="false">
      <c r="D320" s="128"/>
    </row>
    <row r="321" customFormat="false" ht="12.75" hidden="false" customHeight="false" outlineLevel="0" collapsed="false">
      <c r="D321" s="128"/>
    </row>
    <row r="322" customFormat="false" ht="12.75" hidden="false" customHeight="false" outlineLevel="0" collapsed="false">
      <c r="D322" s="128"/>
    </row>
    <row r="323" customFormat="false" ht="12.75" hidden="false" customHeight="false" outlineLevel="0" collapsed="false">
      <c r="D323" s="128"/>
    </row>
    <row r="324" customFormat="false" ht="12.75" hidden="false" customHeight="false" outlineLevel="0" collapsed="false">
      <c r="D324" s="128"/>
    </row>
    <row r="325" customFormat="false" ht="12.75" hidden="false" customHeight="false" outlineLevel="0" collapsed="false">
      <c r="D325" s="128"/>
    </row>
    <row r="326" customFormat="false" ht="12.75" hidden="false" customHeight="false" outlineLevel="0" collapsed="false">
      <c r="D326" s="128"/>
    </row>
    <row r="327" customFormat="false" ht="12.75" hidden="false" customHeight="false" outlineLevel="0" collapsed="false">
      <c r="D327" s="128"/>
    </row>
    <row r="328" customFormat="false" ht="12.75" hidden="false" customHeight="false" outlineLevel="0" collapsed="false">
      <c r="D328" s="128"/>
    </row>
    <row r="329" customFormat="false" ht="12.75" hidden="false" customHeight="false" outlineLevel="0" collapsed="false">
      <c r="D329" s="128"/>
    </row>
    <row r="330" customFormat="false" ht="12.75" hidden="false" customHeight="false" outlineLevel="0" collapsed="false">
      <c r="D330" s="128"/>
    </row>
    <row r="331" customFormat="false" ht="12.75" hidden="false" customHeight="false" outlineLevel="0" collapsed="false">
      <c r="D331" s="128"/>
    </row>
    <row r="332" customFormat="false" ht="12.75" hidden="false" customHeight="false" outlineLevel="0" collapsed="false">
      <c r="D332" s="128"/>
    </row>
    <row r="333" customFormat="false" ht="12.75" hidden="false" customHeight="false" outlineLevel="0" collapsed="false">
      <c r="D333" s="128"/>
    </row>
    <row r="334" customFormat="false" ht="12.75" hidden="false" customHeight="false" outlineLevel="0" collapsed="false">
      <c r="D334" s="128"/>
    </row>
    <row r="335" customFormat="false" ht="12.75" hidden="false" customHeight="false" outlineLevel="0" collapsed="false">
      <c r="D335" s="128"/>
    </row>
    <row r="336" customFormat="false" ht="12.75" hidden="false" customHeight="false" outlineLevel="0" collapsed="false">
      <c r="D336" s="128"/>
    </row>
    <row r="337" customFormat="false" ht="12.75" hidden="false" customHeight="false" outlineLevel="0" collapsed="false">
      <c r="D337" s="128"/>
    </row>
    <row r="338" customFormat="false" ht="12.75" hidden="false" customHeight="false" outlineLevel="0" collapsed="false">
      <c r="D338" s="128"/>
    </row>
    <row r="339" customFormat="false" ht="12.75" hidden="false" customHeight="false" outlineLevel="0" collapsed="false">
      <c r="D339" s="128"/>
    </row>
    <row r="340" customFormat="false" ht="12.75" hidden="false" customHeight="false" outlineLevel="0" collapsed="false">
      <c r="D340" s="128"/>
    </row>
    <row r="341" customFormat="false" ht="12.75" hidden="false" customHeight="false" outlineLevel="0" collapsed="false">
      <c r="D341" s="128"/>
    </row>
    <row r="342" customFormat="false" ht="12.75" hidden="false" customHeight="false" outlineLevel="0" collapsed="false">
      <c r="D342" s="128"/>
    </row>
    <row r="343" customFormat="false" ht="12.75" hidden="false" customHeight="false" outlineLevel="0" collapsed="false">
      <c r="D343" s="128"/>
    </row>
    <row r="344" customFormat="false" ht="12.75" hidden="false" customHeight="false" outlineLevel="0" collapsed="false">
      <c r="D344" s="128"/>
    </row>
    <row r="345" customFormat="false" ht="12.75" hidden="false" customHeight="false" outlineLevel="0" collapsed="false">
      <c r="D345" s="128"/>
    </row>
    <row r="346" customFormat="false" ht="12.75" hidden="false" customHeight="false" outlineLevel="0" collapsed="false">
      <c r="D346" s="128"/>
    </row>
    <row r="347" customFormat="false" ht="12.75" hidden="false" customHeight="false" outlineLevel="0" collapsed="false">
      <c r="D347" s="128"/>
    </row>
    <row r="348" customFormat="false" ht="12.75" hidden="false" customHeight="false" outlineLevel="0" collapsed="false">
      <c r="D348" s="128"/>
    </row>
    <row r="349" customFormat="false" ht="12.75" hidden="false" customHeight="false" outlineLevel="0" collapsed="false">
      <c r="D349" s="128"/>
    </row>
    <row r="350" customFormat="false" ht="12.75" hidden="false" customHeight="false" outlineLevel="0" collapsed="false">
      <c r="D350" s="128"/>
    </row>
    <row r="351" customFormat="false" ht="12.75" hidden="false" customHeight="false" outlineLevel="0" collapsed="false">
      <c r="D351" s="128"/>
    </row>
    <row r="352" customFormat="false" ht="12.75" hidden="false" customHeight="false" outlineLevel="0" collapsed="false">
      <c r="D352" s="128"/>
    </row>
    <row r="353" customFormat="false" ht="12.75" hidden="false" customHeight="false" outlineLevel="0" collapsed="false">
      <c r="D353" s="128"/>
    </row>
    <row r="354" customFormat="false" ht="12.75" hidden="false" customHeight="false" outlineLevel="0" collapsed="false">
      <c r="D354" s="128"/>
    </row>
    <row r="355" customFormat="false" ht="12.75" hidden="false" customHeight="false" outlineLevel="0" collapsed="false">
      <c r="D355" s="128"/>
    </row>
    <row r="356" customFormat="false" ht="12.75" hidden="false" customHeight="false" outlineLevel="0" collapsed="false">
      <c r="D356" s="128"/>
    </row>
    <row r="357" customFormat="false" ht="12.75" hidden="false" customHeight="false" outlineLevel="0" collapsed="false">
      <c r="D357" s="128"/>
    </row>
    <row r="358" customFormat="false" ht="12.75" hidden="false" customHeight="false" outlineLevel="0" collapsed="false">
      <c r="D358" s="128"/>
    </row>
    <row r="359" customFormat="false" ht="12.75" hidden="false" customHeight="false" outlineLevel="0" collapsed="false">
      <c r="D359" s="128"/>
    </row>
    <row r="360" customFormat="false" ht="12.75" hidden="false" customHeight="false" outlineLevel="0" collapsed="false">
      <c r="D360" s="128"/>
    </row>
    <row r="361" customFormat="false" ht="12.75" hidden="false" customHeight="false" outlineLevel="0" collapsed="false">
      <c r="D361" s="128"/>
    </row>
    <row r="362" customFormat="false" ht="12.75" hidden="false" customHeight="false" outlineLevel="0" collapsed="false">
      <c r="D362" s="128"/>
    </row>
    <row r="363" customFormat="false" ht="12.75" hidden="false" customHeight="false" outlineLevel="0" collapsed="false">
      <c r="D363" s="128"/>
    </row>
    <row r="364" customFormat="false" ht="12.75" hidden="false" customHeight="false" outlineLevel="0" collapsed="false">
      <c r="D364" s="128"/>
    </row>
    <row r="365" customFormat="false" ht="12.75" hidden="false" customHeight="false" outlineLevel="0" collapsed="false">
      <c r="D365" s="128"/>
    </row>
    <row r="366" customFormat="false" ht="12.75" hidden="false" customHeight="false" outlineLevel="0" collapsed="false">
      <c r="D366" s="128"/>
    </row>
    <row r="367" customFormat="false" ht="12.75" hidden="false" customHeight="false" outlineLevel="0" collapsed="false">
      <c r="D367" s="128"/>
    </row>
    <row r="368" customFormat="false" ht="12.75" hidden="false" customHeight="false" outlineLevel="0" collapsed="false">
      <c r="D368" s="128"/>
    </row>
    <row r="369" customFormat="false" ht="12.75" hidden="false" customHeight="false" outlineLevel="0" collapsed="false">
      <c r="D369" s="128"/>
    </row>
    <row r="370" customFormat="false" ht="12.75" hidden="false" customHeight="false" outlineLevel="0" collapsed="false">
      <c r="D370" s="128"/>
    </row>
    <row r="371" customFormat="false" ht="12.75" hidden="false" customHeight="false" outlineLevel="0" collapsed="false">
      <c r="D371" s="128"/>
    </row>
    <row r="372" customFormat="false" ht="12.75" hidden="false" customHeight="false" outlineLevel="0" collapsed="false">
      <c r="D372" s="128"/>
    </row>
    <row r="373" customFormat="false" ht="12.75" hidden="false" customHeight="false" outlineLevel="0" collapsed="false">
      <c r="D373" s="128"/>
    </row>
    <row r="374" customFormat="false" ht="12.75" hidden="false" customHeight="false" outlineLevel="0" collapsed="false">
      <c r="D374" s="128"/>
    </row>
    <row r="375" customFormat="false" ht="12.75" hidden="false" customHeight="false" outlineLevel="0" collapsed="false">
      <c r="D375" s="128"/>
    </row>
    <row r="376" customFormat="false" ht="12.75" hidden="false" customHeight="false" outlineLevel="0" collapsed="false">
      <c r="D376" s="128"/>
    </row>
    <row r="377" customFormat="false" ht="12.75" hidden="false" customHeight="false" outlineLevel="0" collapsed="false">
      <c r="D377" s="128"/>
    </row>
    <row r="378" customFormat="false" ht="12.75" hidden="false" customHeight="false" outlineLevel="0" collapsed="false">
      <c r="D378" s="128"/>
    </row>
    <row r="379" customFormat="false" ht="12.75" hidden="false" customHeight="false" outlineLevel="0" collapsed="false">
      <c r="D379" s="128"/>
    </row>
    <row r="380" customFormat="false" ht="12.75" hidden="false" customHeight="false" outlineLevel="0" collapsed="false">
      <c r="D380" s="128"/>
    </row>
    <row r="381" customFormat="false" ht="12.75" hidden="false" customHeight="false" outlineLevel="0" collapsed="false">
      <c r="D381" s="128"/>
    </row>
    <row r="382" customFormat="false" ht="12.75" hidden="false" customHeight="false" outlineLevel="0" collapsed="false">
      <c r="D382" s="128"/>
    </row>
    <row r="383" customFormat="false" ht="12.75" hidden="false" customHeight="false" outlineLevel="0" collapsed="false">
      <c r="D383" s="128"/>
    </row>
    <row r="384" customFormat="false" ht="12.75" hidden="false" customHeight="false" outlineLevel="0" collapsed="false">
      <c r="D384" s="128"/>
    </row>
    <row r="385" customFormat="false" ht="12.75" hidden="false" customHeight="false" outlineLevel="0" collapsed="false">
      <c r="D385" s="128"/>
    </row>
    <row r="386" customFormat="false" ht="12.75" hidden="false" customHeight="false" outlineLevel="0" collapsed="false">
      <c r="D386" s="128"/>
    </row>
    <row r="387" customFormat="false" ht="12.75" hidden="false" customHeight="false" outlineLevel="0" collapsed="false">
      <c r="D387" s="128"/>
    </row>
    <row r="388" customFormat="false" ht="12.75" hidden="false" customHeight="false" outlineLevel="0" collapsed="false">
      <c r="D388" s="128"/>
    </row>
    <row r="389" customFormat="false" ht="12.75" hidden="false" customHeight="false" outlineLevel="0" collapsed="false">
      <c r="D389" s="128"/>
    </row>
    <row r="390" customFormat="false" ht="12.75" hidden="false" customHeight="false" outlineLevel="0" collapsed="false">
      <c r="D390" s="128"/>
    </row>
    <row r="391" customFormat="false" ht="12.75" hidden="false" customHeight="false" outlineLevel="0" collapsed="false">
      <c r="D391" s="128"/>
    </row>
    <row r="392" customFormat="false" ht="12.75" hidden="false" customHeight="false" outlineLevel="0" collapsed="false">
      <c r="D392" s="128"/>
    </row>
    <row r="393" customFormat="false" ht="12.75" hidden="false" customHeight="false" outlineLevel="0" collapsed="false">
      <c r="D393" s="128"/>
    </row>
    <row r="394" customFormat="false" ht="12.75" hidden="false" customHeight="false" outlineLevel="0" collapsed="false">
      <c r="D394" s="128"/>
    </row>
    <row r="395" customFormat="false" ht="12.75" hidden="false" customHeight="false" outlineLevel="0" collapsed="false">
      <c r="D395" s="128"/>
    </row>
    <row r="396" customFormat="false" ht="12.75" hidden="false" customHeight="false" outlineLevel="0" collapsed="false">
      <c r="D396" s="128"/>
    </row>
    <row r="397" customFormat="false" ht="12.75" hidden="false" customHeight="false" outlineLevel="0" collapsed="false">
      <c r="D397" s="128"/>
    </row>
    <row r="398" customFormat="false" ht="12.75" hidden="false" customHeight="false" outlineLevel="0" collapsed="false">
      <c r="D398" s="128"/>
    </row>
    <row r="399" customFormat="false" ht="12.75" hidden="false" customHeight="false" outlineLevel="0" collapsed="false">
      <c r="D399" s="128"/>
    </row>
    <row r="400" customFormat="false" ht="12.75" hidden="false" customHeight="false" outlineLevel="0" collapsed="false">
      <c r="D400" s="128"/>
    </row>
    <row r="401" customFormat="false" ht="12.75" hidden="false" customHeight="false" outlineLevel="0" collapsed="false">
      <c r="D401" s="128"/>
    </row>
    <row r="402" customFormat="false" ht="12.75" hidden="false" customHeight="false" outlineLevel="0" collapsed="false">
      <c r="D402" s="128"/>
    </row>
    <row r="403" customFormat="false" ht="12.75" hidden="false" customHeight="false" outlineLevel="0" collapsed="false">
      <c r="D403" s="128"/>
    </row>
    <row r="404" customFormat="false" ht="12.75" hidden="false" customHeight="false" outlineLevel="0" collapsed="false">
      <c r="D404" s="128"/>
    </row>
    <row r="405" customFormat="false" ht="12.75" hidden="false" customHeight="false" outlineLevel="0" collapsed="false">
      <c r="D405" s="128"/>
    </row>
    <row r="406" customFormat="false" ht="12.75" hidden="false" customHeight="false" outlineLevel="0" collapsed="false">
      <c r="D406" s="128"/>
    </row>
    <row r="407" customFormat="false" ht="12.75" hidden="false" customHeight="false" outlineLevel="0" collapsed="false">
      <c r="D407" s="128"/>
    </row>
    <row r="408" customFormat="false" ht="12.75" hidden="false" customHeight="false" outlineLevel="0" collapsed="false">
      <c r="D408" s="128"/>
    </row>
    <row r="409" customFormat="false" ht="12.75" hidden="false" customHeight="false" outlineLevel="0" collapsed="false">
      <c r="D409" s="128"/>
    </row>
    <row r="410" customFormat="false" ht="12.75" hidden="false" customHeight="false" outlineLevel="0" collapsed="false">
      <c r="D410" s="128"/>
    </row>
    <row r="411" customFormat="false" ht="12.75" hidden="false" customHeight="false" outlineLevel="0" collapsed="false">
      <c r="D411" s="128"/>
    </row>
    <row r="412" customFormat="false" ht="12.75" hidden="false" customHeight="false" outlineLevel="0" collapsed="false">
      <c r="D412" s="128"/>
    </row>
    <row r="413" customFormat="false" ht="12.75" hidden="false" customHeight="false" outlineLevel="0" collapsed="false">
      <c r="D413" s="128"/>
    </row>
    <row r="414" customFormat="false" ht="12.75" hidden="false" customHeight="false" outlineLevel="0" collapsed="false">
      <c r="D414" s="128"/>
    </row>
    <row r="415" customFormat="false" ht="12.75" hidden="false" customHeight="false" outlineLevel="0" collapsed="false">
      <c r="D415" s="128"/>
    </row>
    <row r="416" customFormat="false" ht="12.75" hidden="false" customHeight="false" outlineLevel="0" collapsed="false">
      <c r="D416" s="128"/>
    </row>
    <row r="417" customFormat="false" ht="12.75" hidden="false" customHeight="false" outlineLevel="0" collapsed="false">
      <c r="D417" s="128"/>
    </row>
    <row r="418" customFormat="false" ht="12.75" hidden="false" customHeight="false" outlineLevel="0" collapsed="false">
      <c r="D418" s="128"/>
    </row>
    <row r="419" customFormat="false" ht="12.75" hidden="false" customHeight="false" outlineLevel="0" collapsed="false">
      <c r="D419" s="128"/>
    </row>
    <row r="420" customFormat="false" ht="12.75" hidden="false" customHeight="false" outlineLevel="0" collapsed="false">
      <c r="D420" s="128"/>
    </row>
    <row r="421" customFormat="false" ht="12.75" hidden="false" customHeight="false" outlineLevel="0" collapsed="false">
      <c r="D421" s="128"/>
    </row>
    <row r="422" customFormat="false" ht="12.75" hidden="false" customHeight="false" outlineLevel="0" collapsed="false">
      <c r="D422" s="128"/>
    </row>
    <row r="423" customFormat="false" ht="12.75" hidden="false" customHeight="false" outlineLevel="0" collapsed="false">
      <c r="D423" s="128"/>
    </row>
    <row r="424" customFormat="false" ht="12.75" hidden="false" customHeight="false" outlineLevel="0" collapsed="false">
      <c r="D424" s="128"/>
    </row>
    <row r="425" customFormat="false" ht="12.75" hidden="false" customHeight="false" outlineLevel="0" collapsed="false">
      <c r="D425" s="128"/>
    </row>
    <row r="426" customFormat="false" ht="12.75" hidden="false" customHeight="false" outlineLevel="0" collapsed="false">
      <c r="D426" s="128"/>
    </row>
    <row r="427" customFormat="false" ht="12.75" hidden="false" customHeight="false" outlineLevel="0" collapsed="false">
      <c r="D427" s="128"/>
    </row>
    <row r="428" customFormat="false" ht="12.75" hidden="false" customHeight="false" outlineLevel="0" collapsed="false">
      <c r="D428" s="128"/>
    </row>
    <row r="429" customFormat="false" ht="12.75" hidden="false" customHeight="false" outlineLevel="0" collapsed="false">
      <c r="D429" s="128"/>
    </row>
    <row r="430" customFormat="false" ht="12.75" hidden="false" customHeight="false" outlineLevel="0" collapsed="false">
      <c r="D430" s="128"/>
    </row>
    <row r="431" customFormat="false" ht="12.75" hidden="false" customHeight="false" outlineLevel="0" collapsed="false">
      <c r="D431" s="128"/>
    </row>
    <row r="432" customFormat="false" ht="12.75" hidden="false" customHeight="false" outlineLevel="0" collapsed="false">
      <c r="D432" s="128"/>
    </row>
    <row r="433" customFormat="false" ht="12.75" hidden="false" customHeight="false" outlineLevel="0" collapsed="false">
      <c r="D433" s="128"/>
    </row>
    <row r="434" customFormat="false" ht="12.75" hidden="false" customHeight="false" outlineLevel="0" collapsed="false">
      <c r="D434" s="128"/>
    </row>
    <row r="435" customFormat="false" ht="12.75" hidden="false" customHeight="false" outlineLevel="0" collapsed="false">
      <c r="D435" s="128"/>
    </row>
    <row r="436" customFormat="false" ht="12.75" hidden="false" customHeight="false" outlineLevel="0" collapsed="false">
      <c r="D436" s="128"/>
    </row>
    <row r="437" customFormat="false" ht="12.75" hidden="false" customHeight="false" outlineLevel="0" collapsed="false">
      <c r="D437" s="128"/>
    </row>
    <row r="438" customFormat="false" ht="12.75" hidden="false" customHeight="false" outlineLevel="0" collapsed="false">
      <c r="D438" s="128"/>
    </row>
    <row r="439" customFormat="false" ht="12.75" hidden="false" customHeight="false" outlineLevel="0" collapsed="false">
      <c r="D439" s="128"/>
    </row>
    <row r="440" customFormat="false" ht="12.75" hidden="false" customHeight="false" outlineLevel="0" collapsed="false">
      <c r="D440" s="128"/>
    </row>
    <row r="441" customFormat="false" ht="12.75" hidden="false" customHeight="false" outlineLevel="0" collapsed="false">
      <c r="D441" s="128"/>
    </row>
    <row r="442" customFormat="false" ht="12.75" hidden="false" customHeight="false" outlineLevel="0" collapsed="false">
      <c r="D442" s="128"/>
    </row>
    <row r="443" customFormat="false" ht="12.75" hidden="false" customHeight="false" outlineLevel="0" collapsed="false">
      <c r="D443" s="128"/>
    </row>
    <row r="444" customFormat="false" ht="12.75" hidden="false" customHeight="false" outlineLevel="0" collapsed="false">
      <c r="D444" s="128"/>
    </row>
    <row r="445" customFormat="false" ht="12.75" hidden="false" customHeight="false" outlineLevel="0" collapsed="false">
      <c r="D445" s="128"/>
    </row>
    <row r="446" customFormat="false" ht="12.75" hidden="false" customHeight="false" outlineLevel="0" collapsed="false">
      <c r="D446" s="128"/>
    </row>
    <row r="447" customFormat="false" ht="12.75" hidden="false" customHeight="false" outlineLevel="0" collapsed="false">
      <c r="D447" s="128"/>
    </row>
    <row r="448" customFormat="false" ht="12.75" hidden="false" customHeight="false" outlineLevel="0" collapsed="false">
      <c r="D448" s="128"/>
    </row>
    <row r="449" customFormat="false" ht="12.75" hidden="false" customHeight="false" outlineLevel="0" collapsed="false">
      <c r="D449" s="128"/>
    </row>
    <row r="450" customFormat="false" ht="12.75" hidden="false" customHeight="false" outlineLevel="0" collapsed="false">
      <c r="D450" s="128"/>
    </row>
    <row r="451" customFormat="false" ht="12.75" hidden="false" customHeight="false" outlineLevel="0" collapsed="false">
      <c r="D451" s="128"/>
    </row>
    <row r="452" customFormat="false" ht="12.75" hidden="false" customHeight="false" outlineLevel="0" collapsed="false">
      <c r="D452" s="128"/>
    </row>
    <row r="453" customFormat="false" ht="12.75" hidden="false" customHeight="false" outlineLevel="0" collapsed="false">
      <c r="D453" s="128"/>
    </row>
    <row r="454" customFormat="false" ht="12.75" hidden="false" customHeight="false" outlineLevel="0" collapsed="false">
      <c r="D454" s="128"/>
    </row>
    <row r="455" customFormat="false" ht="12.75" hidden="false" customHeight="false" outlineLevel="0" collapsed="false">
      <c r="D455" s="128"/>
    </row>
    <row r="456" customFormat="false" ht="12.75" hidden="false" customHeight="false" outlineLevel="0" collapsed="false">
      <c r="D456" s="128"/>
    </row>
    <row r="457" customFormat="false" ht="12.75" hidden="false" customHeight="false" outlineLevel="0" collapsed="false">
      <c r="D457" s="128"/>
    </row>
    <row r="458" customFormat="false" ht="12.75" hidden="false" customHeight="false" outlineLevel="0" collapsed="false">
      <c r="D458" s="128"/>
    </row>
    <row r="459" customFormat="false" ht="12.75" hidden="false" customHeight="false" outlineLevel="0" collapsed="false">
      <c r="D459" s="128"/>
    </row>
    <row r="460" customFormat="false" ht="12.75" hidden="false" customHeight="false" outlineLevel="0" collapsed="false">
      <c r="D460" s="128"/>
    </row>
    <row r="461" customFormat="false" ht="12.75" hidden="false" customHeight="false" outlineLevel="0" collapsed="false">
      <c r="D461" s="128"/>
    </row>
    <row r="462" customFormat="false" ht="12.75" hidden="false" customHeight="false" outlineLevel="0" collapsed="false">
      <c r="D462" s="128"/>
    </row>
    <row r="463" customFormat="false" ht="12.75" hidden="false" customHeight="false" outlineLevel="0" collapsed="false">
      <c r="D463" s="128"/>
    </row>
    <row r="464" customFormat="false" ht="12.75" hidden="false" customHeight="false" outlineLevel="0" collapsed="false">
      <c r="D464" s="128"/>
    </row>
    <row r="465" customFormat="false" ht="12.75" hidden="false" customHeight="false" outlineLevel="0" collapsed="false">
      <c r="D465" s="128"/>
    </row>
    <row r="466" customFormat="false" ht="12.75" hidden="false" customHeight="false" outlineLevel="0" collapsed="false">
      <c r="D466" s="128"/>
    </row>
    <row r="467" customFormat="false" ht="12.75" hidden="false" customHeight="false" outlineLevel="0" collapsed="false">
      <c r="D467" s="128"/>
    </row>
    <row r="468" customFormat="false" ht="12.75" hidden="false" customHeight="false" outlineLevel="0" collapsed="false">
      <c r="D468" s="128"/>
    </row>
    <row r="469" customFormat="false" ht="12.75" hidden="false" customHeight="false" outlineLevel="0" collapsed="false">
      <c r="D469" s="128"/>
    </row>
    <row r="470" customFormat="false" ht="12.75" hidden="false" customHeight="false" outlineLevel="0" collapsed="false">
      <c r="D470" s="128"/>
    </row>
    <row r="471" customFormat="false" ht="12.75" hidden="false" customHeight="false" outlineLevel="0" collapsed="false">
      <c r="D471" s="128"/>
    </row>
    <row r="472" customFormat="false" ht="12.75" hidden="false" customHeight="false" outlineLevel="0" collapsed="false">
      <c r="D472" s="128"/>
    </row>
    <row r="473" customFormat="false" ht="12.75" hidden="false" customHeight="false" outlineLevel="0" collapsed="false">
      <c r="D473" s="128"/>
    </row>
    <row r="474" customFormat="false" ht="12.75" hidden="false" customHeight="false" outlineLevel="0" collapsed="false">
      <c r="D474" s="128"/>
    </row>
    <row r="475" customFormat="false" ht="12.75" hidden="false" customHeight="false" outlineLevel="0" collapsed="false">
      <c r="D475" s="128"/>
    </row>
    <row r="476" customFormat="false" ht="12.75" hidden="false" customHeight="false" outlineLevel="0" collapsed="false">
      <c r="D476" s="128"/>
    </row>
    <row r="477" customFormat="false" ht="12.75" hidden="false" customHeight="false" outlineLevel="0" collapsed="false">
      <c r="D477" s="128"/>
    </row>
    <row r="478" customFormat="false" ht="12.75" hidden="false" customHeight="false" outlineLevel="0" collapsed="false">
      <c r="D478" s="128"/>
    </row>
    <row r="479" customFormat="false" ht="12.75" hidden="false" customHeight="false" outlineLevel="0" collapsed="false">
      <c r="D479" s="128"/>
    </row>
    <row r="480" customFormat="false" ht="12.75" hidden="false" customHeight="false" outlineLevel="0" collapsed="false">
      <c r="D480" s="128"/>
    </row>
    <row r="481" customFormat="false" ht="12.75" hidden="false" customHeight="false" outlineLevel="0" collapsed="false">
      <c r="D481" s="128"/>
    </row>
    <row r="482" customFormat="false" ht="12.75" hidden="false" customHeight="false" outlineLevel="0" collapsed="false">
      <c r="D482" s="128"/>
    </row>
    <row r="483" customFormat="false" ht="12.75" hidden="false" customHeight="false" outlineLevel="0" collapsed="false">
      <c r="D483" s="128"/>
    </row>
    <row r="484" customFormat="false" ht="12.75" hidden="false" customHeight="false" outlineLevel="0" collapsed="false">
      <c r="D484" s="128"/>
    </row>
    <row r="485" customFormat="false" ht="12.75" hidden="false" customHeight="false" outlineLevel="0" collapsed="false">
      <c r="D485" s="128"/>
    </row>
    <row r="486" customFormat="false" ht="12.75" hidden="false" customHeight="false" outlineLevel="0" collapsed="false">
      <c r="D486" s="128"/>
    </row>
    <row r="487" customFormat="false" ht="12.75" hidden="false" customHeight="false" outlineLevel="0" collapsed="false">
      <c r="D487" s="128"/>
    </row>
    <row r="488" customFormat="false" ht="12.75" hidden="false" customHeight="false" outlineLevel="0" collapsed="false">
      <c r="D488" s="128"/>
    </row>
    <row r="489" customFormat="false" ht="12.75" hidden="false" customHeight="false" outlineLevel="0" collapsed="false">
      <c r="D489" s="128"/>
    </row>
    <row r="490" customFormat="false" ht="12.75" hidden="false" customHeight="false" outlineLevel="0" collapsed="false">
      <c r="D490" s="128"/>
    </row>
    <row r="491" customFormat="false" ht="12.75" hidden="false" customHeight="false" outlineLevel="0" collapsed="false">
      <c r="D491" s="128"/>
    </row>
    <row r="492" customFormat="false" ht="12.75" hidden="false" customHeight="false" outlineLevel="0" collapsed="false">
      <c r="D492" s="128"/>
    </row>
    <row r="493" customFormat="false" ht="12.75" hidden="false" customHeight="false" outlineLevel="0" collapsed="false">
      <c r="D493" s="128"/>
    </row>
    <row r="494" customFormat="false" ht="12.75" hidden="false" customHeight="false" outlineLevel="0" collapsed="false">
      <c r="D494" s="128"/>
    </row>
    <row r="495" customFormat="false" ht="12.75" hidden="false" customHeight="false" outlineLevel="0" collapsed="false">
      <c r="D495" s="128"/>
    </row>
    <row r="496" customFormat="false" ht="12.75" hidden="false" customHeight="false" outlineLevel="0" collapsed="false">
      <c r="D496" s="128"/>
    </row>
    <row r="497" customFormat="false" ht="12.75" hidden="false" customHeight="false" outlineLevel="0" collapsed="false">
      <c r="D497" s="128"/>
    </row>
    <row r="498" customFormat="false" ht="12.75" hidden="false" customHeight="false" outlineLevel="0" collapsed="false">
      <c r="D498" s="128"/>
    </row>
    <row r="499" customFormat="false" ht="12.75" hidden="false" customHeight="false" outlineLevel="0" collapsed="false">
      <c r="D499" s="128"/>
    </row>
    <row r="500" customFormat="false" ht="12.75" hidden="false" customHeight="false" outlineLevel="0" collapsed="false">
      <c r="D500" s="128"/>
    </row>
    <row r="501" customFormat="false" ht="12.75" hidden="false" customHeight="false" outlineLevel="0" collapsed="false">
      <c r="D501" s="128"/>
    </row>
    <row r="502" customFormat="false" ht="12.75" hidden="false" customHeight="false" outlineLevel="0" collapsed="false">
      <c r="D502" s="128"/>
    </row>
    <row r="503" customFormat="false" ht="12.75" hidden="false" customHeight="false" outlineLevel="0" collapsed="false">
      <c r="D503" s="128"/>
    </row>
    <row r="504" customFormat="false" ht="12.75" hidden="false" customHeight="false" outlineLevel="0" collapsed="false">
      <c r="D504" s="128"/>
    </row>
    <row r="505" customFormat="false" ht="12.75" hidden="false" customHeight="false" outlineLevel="0" collapsed="false">
      <c r="D505" s="128"/>
    </row>
    <row r="506" customFormat="false" ht="12.75" hidden="false" customHeight="false" outlineLevel="0" collapsed="false">
      <c r="D506" s="128"/>
    </row>
    <row r="507" customFormat="false" ht="12.75" hidden="false" customHeight="false" outlineLevel="0" collapsed="false">
      <c r="D507" s="128"/>
    </row>
    <row r="508" customFormat="false" ht="12.75" hidden="false" customHeight="false" outlineLevel="0" collapsed="false">
      <c r="D508" s="128"/>
    </row>
    <row r="509" customFormat="false" ht="12.75" hidden="false" customHeight="false" outlineLevel="0" collapsed="false">
      <c r="D509" s="128"/>
    </row>
    <row r="510" customFormat="false" ht="12.75" hidden="false" customHeight="false" outlineLevel="0" collapsed="false">
      <c r="D510" s="128"/>
    </row>
    <row r="511" customFormat="false" ht="12.75" hidden="false" customHeight="false" outlineLevel="0" collapsed="false">
      <c r="D511" s="128"/>
    </row>
    <row r="512" customFormat="false" ht="12.75" hidden="false" customHeight="false" outlineLevel="0" collapsed="false">
      <c r="D512" s="128"/>
    </row>
    <row r="513" customFormat="false" ht="12.75" hidden="false" customHeight="false" outlineLevel="0" collapsed="false">
      <c r="D513" s="128"/>
    </row>
    <row r="514" customFormat="false" ht="12.75" hidden="false" customHeight="false" outlineLevel="0" collapsed="false">
      <c r="D514" s="128"/>
    </row>
    <row r="515" customFormat="false" ht="12.75" hidden="false" customHeight="false" outlineLevel="0" collapsed="false">
      <c r="D515" s="128"/>
    </row>
    <row r="516" customFormat="false" ht="12.75" hidden="false" customHeight="false" outlineLevel="0" collapsed="false">
      <c r="D516" s="128"/>
    </row>
    <row r="517" customFormat="false" ht="12.75" hidden="false" customHeight="false" outlineLevel="0" collapsed="false">
      <c r="D517" s="128"/>
    </row>
    <row r="518" customFormat="false" ht="12.75" hidden="false" customHeight="false" outlineLevel="0" collapsed="false">
      <c r="D518" s="128"/>
    </row>
    <row r="519" customFormat="false" ht="12.75" hidden="false" customHeight="false" outlineLevel="0" collapsed="false">
      <c r="D519" s="128"/>
    </row>
    <row r="520" customFormat="false" ht="12.75" hidden="false" customHeight="false" outlineLevel="0" collapsed="false">
      <c r="D520" s="128"/>
    </row>
    <row r="521" customFormat="false" ht="12.75" hidden="false" customHeight="false" outlineLevel="0" collapsed="false">
      <c r="D521" s="128"/>
    </row>
    <row r="522" customFormat="false" ht="12.75" hidden="false" customHeight="false" outlineLevel="0" collapsed="false">
      <c r="D522" s="128"/>
    </row>
    <row r="523" customFormat="false" ht="12.75" hidden="false" customHeight="false" outlineLevel="0" collapsed="false">
      <c r="D523" s="128"/>
    </row>
    <row r="524" customFormat="false" ht="12.75" hidden="false" customHeight="false" outlineLevel="0" collapsed="false">
      <c r="D524" s="128"/>
    </row>
    <row r="525" customFormat="false" ht="12.75" hidden="false" customHeight="false" outlineLevel="0" collapsed="false">
      <c r="D525" s="128"/>
    </row>
    <row r="526" customFormat="false" ht="12.75" hidden="false" customHeight="false" outlineLevel="0" collapsed="false">
      <c r="D526" s="128"/>
    </row>
    <row r="527" customFormat="false" ht="12.75" hidden="false" customHeight="false" outlineLevel="0" collapsed="false">
      <c r="D527" s="128"/>
    </row>
    <row r="528" customFormat="false" ht="12.75" hidden="false" customHeight="false" outlineLevel="0" collapsed="false">
      <c r="D528" s="128"/>
    </row>
    <row r="529" customFormat="false" ht="12.75" hidden="false" customHeight="false" outlineLevel="0" collapsed="false">
      <c r="D529" s="128"/>
    </row>
    <row r="530" customFormat="false" ht="12.75" hidden="false" customHeight="false" outlineLevel="0" collapsed="false">
      <c r="D530" s="128"/>
    </row>
    <row r="531" customFormat="false" ht="12.75" hidden="false" customHeight="false" outlineLevel="0" collapsed="false">
      <c r="D531" s="128"/>
    </row>
    <row r="532" customFormat="false" ht="12.75" hidden="false" customHeight="false" outlineLevel="0" collapsed="false">
      <c r="D532" s="128"/>
    </row>
    <row r="533" customFormat="false" ht="12.75" hidden="false" customHeight="false" outlineLevel="0" collapsed="false">
      <c r="D533" s="128"/>
    </row>
    <row r="534" customFormat="false" ht="12.75" hidden="false" customHeight="false" outlineLevel="0" collapsed="false">
      <c r="D534" s="128"/>
    </row>
    <row r="535" customFormat="false" ht="12.75" hidden="false" customHeight="false" outlineLevel="0" collapsed="false">
      <c r="D535" s="128"/>
    </row>
    <row r="536" customFormat="false" ht="12.75" hidden="false" customHeight="false" outlineLevel="0" collapsed="false">
      <c r="D536" s="128"/>
    </row>
    <row r="537" customFormat="false" ht="12.75" hidden="false" customHeight="false" outlineLevel="0" collapsed="false">
      <c r="D537" s="128"/>
    </row>
    <row r="538" customFormat="false" ht="12.75" hidden="false" customHeight="false" outlineLevel="0" collapsed="false">
      <c r="D538" s="128"/>
    </row>
    <row r="539" customFormat="false" ht="12.75" hidden="false" customHeight="false" outlineLevel="0" collapsed="false">
      <c r="D539" s="128"/>
    </row>
    <row r="540" customFormat="false" ht="12.75" hidden="false" customHeight="false" outlineLevel="0" collapsed="false">
      <c r="D540" s="128"/>
    </row>
    <row r="541" customFormat="false" ht="12.75" hidden="false" customHeight="false" outlineLevel="0" collapsed="false">
      <c r="D541" s="128"/>
    </row>
    <row r="542" customFormat="false" ht="12.75" hidden="false" customHeight="false" outlineLevel="0" collapsed="false">
      <c r="D542" s="128"/>
    </row>
    <row r="543" customFormat="false" ht="12.75" hidden="false" customHeight="false" outlineLevel="0" collapsed="false">
      <c r="D543" s="128"/>
    </row>
    <row r="544" customFormat="false" ht="12.75" hidden="false" customHeight="false" outlineLevel="0" collapsed="false">
      <c r="D544" s="128"/>
    </row>
    <row r="545" customFormat="false" ht="12.75" hidden="false" customHeight="false" outlineLevel="0" collapsed="false">
      <c r="D545" s="128"/>
    </row>
    <row r="546" customFormat="false" ht="12.75" hidden="false" customHeight="false" outlineLevel="0" collapsed="false">
      <c r="D546" s="128"/>
    </row>
    <row r="547" customFormat="false" ht="12.75" hidden="false" customHeight="false" outlineLevel="0" collapsed="false">
      <c r="D547" s="128"/>
    </row>
    <row r="548" customFormat="false" ht="12.75" hidden="false" customHeight="false" outlineLevel="0" collapsed="false">
      <c r="D548" s="128"/>
    </row>
    <row r="549" customFormat="false" ht="12.75" hidden="false" customHeight="false" outlineLevel="0" collapsed="false">
      <c r="D549" s="128"/>
    </row>
    <row r="550" customFormat="false" ht="12.75" hidden="false" customHeight="false" outlineLevel="0" collapsed="false">
      <c r="D550" s="128"/>
    </row>
    <row r="551" customFormat="false" ht="12.75" hidden="false" customHeight="false" outlineLevel="0" collapsed="false">
      <c r="D551" s="128"/>
    </row>
    <row r="552" customFormat="false" ht="12.75" hidden="false" customHeight="false" outlineLevel="0" collapsed="false">
      <c r="D552" s="128"/>
    </row>
    <row r="553" customFormat="false" ht="12.75" hidden="false" customHeight="false" outlineLevel="0" collapsed="false">
      <c r="D553" s="128"/>
    </row>
    <row r="554" customFormat="false" ht="12.75" hidden="false" customHeight="false" outlineLevel="0" collapsed="false">
      <c r="D554" s="128"/>
    </row>
    <row r="555" customFormat="false" ht="12.75" hidden="false" customHeight="false" outlineLevel="0" collapsed="false">
      <c r="D555" s="128"/>
    </row>
    <row r="556" customFormat="false" ht="12.75" hidden="false" customHeight="false" outlineLevel="0" collapsed="false">
      <c r="D556" s="128"/>
    </row>
    <row r="557" customFormat="false" ht="12.75" hidden="false" customHeight="false" outlineLevel="0" collapsed="false">
      <c r="D557" s="128"/>
    </row>
    <row r="558" customFormat="false" ht="12.75" hidden="false" customHeight="false" outlineLevel="0" collapsed="false">
      <c r="D558" s="128"/>
    </row>
    <row r="559" customFormat="false" ht="12.75" hidden="false" customHeight="false" outlineLevel="0" collapsed="false">
      <c r="D559" s="128"/>
    </row>
    <row r="560" customFormat="false" ht="12.75" hidden="false" customHeight="false" outlineLevel="0" collapsed="false">
      <c r="D560" s="128"/>
    </row>
    <row r="561" customFormat="false" ht="12.75" hidden="false" customHeight="false" outlineLevel="0" collapsed="false">
      <c r="D561" s="128"/>
    </row>
    <row r="562" customFormat="false" ht="12.75" hidden="false" customHeight="false" outlineLevel="0" collapsed="false">
      <c r="D562" s="128"/>
    </row>
    <row r="563" customFormat="false" ht="12.75" hidden="false" customHeight="false" outlineLevel="0" collapsed="false">
      <c r="D563" s="128"/>
    </row>
    <row r="564" customFormat="false" ht="12.75" hidden="false" customHeight="false" outlineLevel="0" collapsed="false">
      <c r="D564" s="128"/>
    </row>
    <row r="565" customFormat="false" ht="12.75" hidden="false" customHeight="false" outlineLevel="0" collapsed="false">
      <c r="D565" s="128"/>
    </row>
    <row r="566" customFormat="false" ht="12.75" hidden="false" customHeight="false" outlineLevel="0" collapsed="false">
      <c r="D566" s="128"/>
    </row>
    <row r="567" customFormat="false" ht="12.75" hidden="false" customHeight="false" outlineLevel="0" collapsed="false">
      <c r="D567" s="128"/>
    </row>
    <row r="568" customFormat="false" ht="12.75" hidden="false" customHeight="false" outlineLevel="0" collapsed="false">
      <c r="D568" s="128"/>
    </row>
    <row r="569" customFormat="false" ht="12.75" hidden="false" customHeight="false" outlineLevel="0" collapsed="false">
      <c r="D569" s="128"/>
    </row>
    <row r="570" customFormat="false" ht="12.75" hidden="false" customHeight="false" outlineLevel="0" collapsed="false">
      <c r="D570" s="128"/>
    </row>
    <row r="571" customFormat="false" ht="12.75" hidden="false" customHeight="false" outlineLevel="0" collapsed="false">
      <c r="D571" s="128"/>
    </row>
    <row r="572" customFormat="false" ht="12.75" hidden="false" customHeight="false" outlineLevel="0" collapsed="false">
      <c r="D572" s="128"/>
    </row>
    <row r="573" customFormat="false" ht="12.75" hidden="false" customHeight="false" outlineLevel="0" collapsed="false">
      <c r="D573" s="128"/>
    </row>
    <row r="574" customFormat="false" ht="12.75" hidden="false" customHeight="false" outlineLevel="0" collapsed="false">
      <c r="D574" s="128"/>
    </row>
    <row r="575" customFormat="false" ht="12.75" hidden="false" customHeight="false" outlineLevel="0" collapsed="false">
      <c r="D575" s="128"/>
    </row>
    <row r="576" customFormat="false" ht="12.75" hidden="false" customHeight="false" outlineLevel="0" collapsed="false">
      <c r="D576" s="128"/>
    </row>
    <row r="577" customFormat="false" ht="12.75" hidden="false" customHeight="false" outlineLevel="0" collapsed="false">
      <c r="D577" s="128"/>
    </row>
    <row r="578" customFormat="false" ht="12.75" hidden="false" customHeight="false" outlineLevel="0" collapsed="false">
      <c r="D578" s="128"/>
    </row>
    <row r="579" customFormat="false" ht="12.75" hidden="false" customHeight="false" outlineLevel="0" collapsed="false">
      <c r="D579" s="128"/>
    </row>
    <row r="580" customFormat="false" ht="12.75" hidden="false" customHeight="false" outlineLevel="0" collapsed="false">
      <c r="D580" s="128"/>
    </row>
    <row r="581" customFormat="false" ht="12.75" hidden="false" customHeight="false" outlineLevel="0" collapsed="false">
      <c r="D581" s="128"/>
    </row>
    <row r="582" customFormat="false" ht="12.75" hidden="false" customHeight="false" outlineLevel="0" collapsed="false">
      <c r="D582" s="128"/>
    </row>
    <row r="583" customFormat="false" ht="12.75" hidden="false" customHeight="false" outlineLevel="0" collapsed="false">
      <c r="D583" s="128"/>
    </row>
    <row r="584" customFormat="false" ht="12.75" hidden="false" customHeight="false" outlineLevel="0" collapsed="false">
      <c r="D584" s="128"/>
    </row>
    <row r="585" customFormat="false" ht="12.75" hidden="false" customHeight="false" outlineLevel="0" collapsed="false">
      <c r="D585" s="128"/>
    </row>
    <row r="586" customFormat="false" ht="12.75" hidden="false" customHeight="false" outlineLevel="0" collapsed="false">
      <c r="D586" s="128"/>
    </row>
    <row r="587" customFormat="false" ht="12.75" hidden="false" customHeight="false" outlineLevel="0" collapsed="false">
      <c r="D587" s="128"/>
    </row>
    <row r="588" customFormat="false" ht="12.75" hidden="false" customHeight="false" outlineLevel="0" collapsed="false">
      <c r="D588" s="128"/>
    </row>
    <row r="589" customFormat="false" ht="12.75" hidden="false" customHeight="false" outlineLevel="0" collapsed="false">
      <c r="D589" s="128"/>
    </row>
    <row r="590" customFormat="false" ht="12.75" hidden="false" customHeight="false" outlineLevel="0" collapsed="false">
      <c r="D590" s="128"/>
    </row>
    <row r="591" customFormat="false" ht="12.75" hidden="false" customHeight="false" outlineLevel="0" collapsed="false">
      <c r="D591" s="128"/>
    </row>
    <row r="592" customFormat="false" ht="12.75" hidden="false" customHeight="false" outlineLevel="0" collapsed="false">
      <c r="D592" s="128"/>
    </row>
    <row r="593" customFormat="false" ht="12.75" hidden="false" customHeight="false" outlineLevel="0" collapsed="false">
      <c r="D593" s="128"/>
    </row>
    <row r="594" customFormat="false" ht="12.75" hidden="false" customHeight="false" outlineLevel="0" collapsed="false">
      <c r="D594" s="128"/>
    </row>
    <row r="595" customFormat="false" ht="12.75" hidden="false" customHeight="false" outlineLevel="0" collapsed="false">
      <c r="D595" s="128"/>
    </row>
    <row r="596" customFormat="false" ht="12.75" hidden="false" customHeight="false" outlineLevel="0" collapsed="false">
      <c r="D596" s="128"/>
    </row>
    <row r="597" customFormat="false" ht="12.75" hidden="false" customHeight="false" outlineLevel="0" collapsed="false">
      <c r="D597" s="128"/>
    </row>
    <row r="598" customFormat="false" ht="12.75" hidden="false" customHeight="false" outlineLevel="0" collapsed="false">
      <c r="D598" s="128"/>
    </row>
    <row r="599" customFormat="false" ht="12.75" hidden="false" customHeight="false" outlineLevel="0" collapsed="false">
      <c r="D599" s="128"/>
    </row>
    <row r="600" customFormat="false" ht="12.75" hidden="false" customHeight="false" outlineLevel="0" collapsed="false">
      <c r="D600" s="128"/>
    </row>
    <row r="601" customFormat="false" ht="12.75" hidden="false" customHeight="false" outlineLevel="0" collapsed="false">
      <c r="D601" s="128"/>
    </row>
    <row r="602" customFormat="false" ht="12.75" hidden="false" customHeight="false" outlineLevel="0" collapsed="false">
      <c r="D602" s="128"/>
    </row>
    <row r="603" customFormat="false" ht="12.75" hidden="false" customHeight="false" outlineLevel="0" collapsed="false">
      <c r="D603" s="128"/>
    </row>
    <row r="604" customFormat="false" ht="12.75" hidden="false" customHeight="false" outlineLevel="0" collapsed="false">
      <c r="D604" s="128"/>
    </row>
    <row r="605" customFormat="false" ht="12.75" hidden="false" customHeight="false" outlineLevel="0" collapsed="false">
      <c r="D605" s="128"/>
    </row>
    <row r="606" customFormat="false" ht="12.75" hidden="false" customHeight="false" outlineLevel="0" collapsed="false">
      <c r="D606" s="128"/>
    </row>
    <row r="607" customFormat="false" ht="12.75" hidden="false" customHeight="false" outlineLevel="0" collapsed="false">
      <c r="D607" s="128"/>
    </row>
    <row r="608" customFormat="false" ht="12.75" hidden="false" customHeight="false" outlineLevel="0" collapsed="false">
      <c r="D608" s="128"/>
    </row>
    <row r="609" customFormat="false" ht="12.75" hidden="false" customHeight="false" outlineLevel="0" collapsed="false">
      <c r="D609" s="128"/>
    </row>
    <row r="610" customFormat="false" ht="12.75" hidden="false" customHeight="false" outlineLevel="0" collapsed="false">
      <c r="D610" s="128"/>
    </row>
    <row r="611" customFormat="false" ht="12.75" hidden="false" customHeight="false" outlineLevel="0" collapsed="false">
      <c r="D611" s="128"/>
    </row>
    <row r="612" customFormat="false" ht="12.75" hidden="false" customHeight="false" outlineLevel="0" collapsed="false">
      <c r="D612" s="128"/>
    </row>
    <row r="613" customFormat="false" ht="12.75" hidden="false" customHeight="false" outlineLevel="0" collapsed="false">
      <c r="D613" s="128"/>
    </row>
    <row r="614" customFormat="false" ht="12.75" hidden="false" customHeight="false" outlineLevel="0" collapsed="false">
      <c r="D614" s="128"/>
    </row>
    <row r="615" customFormat="false" ht="12.75" hidden="false" customHeight="false" outlineLevel="0" collapsed="false">
      <c r="D615" s="128"/>
    </row>
    <row r="616" customFormat="false" ht="12.75" hidden="false" customHeight="false" outlineLevel="0" collapsed="false">
      <c r="D616" s="128"/>
    </row>
    <row r="617" customFormat="false" ht="12.75" hidden="false" customHeight="false" outlineLevel="0" collapsed="false">
      <c r="D617" s="128"/>
    </row>
    <row r="618" customFormat="false" ht="12.75" hidden="false" customHeight="false" outlineLevel="0" collapsed="false">
      <c r="D618" s="128"/>
    </row>
    <row r="619" customFormat="false" ht="12.75" hidden="false" customHeight="false" outlineLevel="0" collapsed="false">
      <c r="D619" s="128"/>
    </row>
    <row r="620" customFormat="false" ht="12.75" hidden="false" customHeight="false" outlineLevel="0" collapsed="false">
      <c r="D620" s="128"/>
    </row>
    <row r="621" customFormat="false" ht="12.75" hidden="false" customHeight="false" outlineLevel="0" collapsed="false">
      <c r="D621" s="128"/>
    </row>
    <row r="622" customFormat="false" ht="12.75" hidden="false" customHeight="false" outlineLevel="0" collapsed="false">
      <c r="D622" s="128"/>
    </row>
    <row r="623" customFormat="false" ht="12.75" hidden="false" customHeight="false" outlineLevel="0" collapsed="false">
      <c r="D623" s="128"/>
    </row>
    <row r="624" customFormat="false" ht="12.75" hidden="false" customHeight="false" outlineLevel="0" collapsed="false">
      <c r="D624" s="128"/>
    </row>
    <row r="625" customFormat="false" ht="12.75" hidden="false" customHeight="false" outlineLevel="0" collapsed="false">
      <c r="D625" s="128"/>
    </row>
    <row r="626" customFormat="false" ht="12.75" hidden="false" customHeight="false" outlineLevel="0" collapsed="false">
      <c r="D626" s="128"/>
    </row>
    <row r="627" customFormat="false" ht="12.75" hidden="false" customHeight="false" outlineLevel="0" collapsed="false">
      <c r="D627" s="128"/>
    </row>
    <row r="628" customFormat="false" ht="12.75" hidden="false" customHeight="false" outlineLevel="0" collapsed="false">
      <c r="D628" s="128"/>
    </row>
    <row r="629" customFormat="false" ht="12.75" hidden="false" customHeight="false" outlineLevel="0" collapsed="false">
      <c r="D629" s="128"/>
    </row>
    <row r="630" customFormat="false" ht="12.75" hidden="false" customHeight="false" outlineLevel="0" collapsed="false">
      <c r="D630" s="128"/>
    </row>
    <row r="631" customFormat="false" ht="12.75" hidden="false" customHeight="false" outlineLevel="0" collapsed="false">
      <c r="D631" s="128"/>
    </row>
    <row r="632" customFormat="false" ht="12.75" hidden="false" customHeight="false" outlineLevel="0" collapsed="false">
      <c r="D632" s="128"/>
    </row>
    <row r="633" customFormat="false" ht="12.75" hidden="false" customHeight="false" outlineLevel="0" collapsed="false">
      <c r="D633" s="128"/>
    </row>
    <row r="634" customFormat="false" ht="12.75" hidden="false" customHeight="false" outlineLevel="0" collapsed="false">
      <c r="D634" s="128"/>
    </row>
    <row r="635" customFormat="false" ht="12.75" hidden="false" customHeight="false" outlineLevel="0" collapsed="false">
      <c r="D635" s="128"/>
    </row>
    <row r="636" customFormat="false" ht="12.75" hidden="false" customHeight="false" outlineLevel="0" collapsed="false">
      <c r="D636" s="128"/>
    </row>
    <row r="637" customFormat="false" ht="12.75" hidden="false" customHeight="false" outlineLevel="0" collapsed="false">
      <c r="D637" s="128"/>
    </row>
    <row r="638" customFormat="false" ht="12.75" hidden="false" customHeight="false" outlineLevel="0" collapsed="false">
      <c r="D638" s="128"/>
    </row>
    <row r="639" customFormat="false" ht="12.75" hidden="false" customHeight="false" outlineLevel="0" collapsed="false">
      <c r="D639" s="128"/>
    </row>
    <row r="640" customFormat="false" ht="12.75" hidden="false" customHeight="false" outlineLevel="0" collapsed="false">
      <c r="D640" s="128"/>
    </row>
    <row r="641" customFormat="false" ht="12.75" hidden="false" customHeight="false" outlineLevel="0" collapsed="false">
      <c r="D641" s="128"/>
    </row>
    <row r="642" customFormat="false" ht="12.75" hidden="false" customHeight="false" outlineLevel="0" collapsed="false">
      <c r="D642" s="128"/>
    </row>
    <row r="643" customFormat="false" ht="12.75" hidden="false" customHeight="false" outlineLevel="0" collapsed="false">
      <c r="D643" s="128"/>
    </row>
    <row r="644" customFormat="false" ht="12.75" hidden="false" customHeight="false" outlineLevel="0" collapsed="false">
      <c r="D644" s="128"/>
    </row>
    <row r="645" customFormat="false" ht="12.75" hidden="false" customHeight="false" outlineLevel="0" collapsed="false">
      <c r="D645" s="128"/>
    </row>
    <row r="646" customFormat="false" ht="12.75" hidden="false" customHeight="false" outlineLevel="0" collapsed="false">
      <c r="D646" s="128"/>
    </row>
    <row r="647" customFormat="false" ht="12.75" hidden="false" customHeight="false" outlineLevel="0" collapsed="false">
      <c r="D647" s="128"/>
    </row>
    <row r="648" customFormat="false" ht="12.75" hidden="false" customHeight="false" outlineLevel="0" collapsed="false">
      <c r="D648" s="128"/>
    </row>
    <row r="649" customFormat="false" ht="12.75" hidden="false" customHeight="false" outlineLevel="0" collapsed="false">
      <c r="D649" s="128"/>
    </row>
    <row r="650" customFormat="false" ht="12.75" hidden="false" customHeight="false" outlineLevel="0" collapsed="false">
      <c r="D650" s="128"/>
    </row>
    <row r="651" customFormat="false" ht="12.75" hidden="false" customHeight="false" outlineLevel="0" collapsed="false">
      <c r="D651" s="128"/>
    </row>
    <row r="652" customFormat="false" ht="12.75" hidden="false" customHeight="false" outlineLevel="0" collapsed="false">
      <c r="D652" s="128"/>
    </row>
    <row r="653" customFormat="false" ht="12.75" hidden="false" customHeight="false" outlineLevel="0" collapsed="false">
      <c r="D653" s="128"/>
    </row>
    <row r="654" customFormat="false" ht="12.75" hidden="false" customHeight="false" outlineLevel="0" collapsed="false">
      <c r="D654" s="128"/>
    </row>
    <row r="655" customFormat="false" ht="12.75" hidden="false" customHeight="false" outlineLevel="0" collapsed="false">
      <c r="D655" s="128"/>
    </row>
    <row r="656" customFormat="false" ht="12.75" hidden="false" customHeight="false" outlineLevel="0" collapsed="false">
      <c r="D656" s="128"/>
    </row>
    <row r="657" customFormat="false" ht="12.75" hidden="false" customHeight="false" outlineLevel="0" collapsed="false">
      <c r="D657" s="128"/>
    </row>
    <row r="658" customFormat="false" ht="12.75" hidden="false" customHeight="false" outlineLevel="0" collapsed="false">
      <c r="D658" s="128"/>
    </row>
    <row r="659" customFormat="false" ht="12.75" hidden="false" customHeight="false" outlineLevel="0" collapsed="false">
      <c r="D659" s="128"/>
    </row>
    <row r="660" customFormat="false" ht="12.75" hidden="false" customHeight="false" outlineLevel="0" collapsed="false">
      <c r="D660" s="128"/>
    </row>
    <row r="661" customFormat="false" ht="12.75" hidden="false" customHeight="false" outlineLevel="0" collapsed="false">
      <c r="D661" s="128"/>
    </row>
    <row r="662" customFormat="false" ht="12.75" hidden="false" customHeight="false" outlineLevel="0" collapsed="false">
      <c r="D662" s="128"/>
    </row>
    <row r="663" customFormat="false" ht="12.75" hidden="false" customHeight="false" outlineLevel="0" collapsed="false">
      <c r="D663" s="128"/>
    </row>
    <row r="664" customFormat="false" ht="12.75" hidden="false" customHeight="false" outlineLevel="0" collapsed="false">
      <c r="D664" s="128"/>
    </row>
    <row r="665" customFormat="false" ht="12.75" hidden="false" customHeight="false" outlineLevel="0" collapsed="false">
      <c r="D665" s="128"/>
    </row>
    <row r="666" customFormat="false" ht="12.75" hidden="false" customHeight="false" outlineLevel="0" collapsed="false">
      <c r="D666" s="128"/>
    </row>
    <row r="667" customFormat="false" ht="12.75" hidden="false" customHeight="false" outlineLevel="0" collapsed="false">
      <c r="D667" s="128"/>
    </row>
    <row r="668" customFormat="false" ht="12.75" hidden="false" customHeight="false" outlineLevel="0" collapsed="false">
      <c r="D668" s="128"/>
    </row>
    <row r="669" customFormat="false" ht="12.75" hidden="false" customHeight="false" outlineLevel="0" collapsed="false">
      <c r="D669" s="128"/>
    </row>
    <row r="670" customFormat="false" ht="12.75" hidden="false" customHeight="false" outlineLevel="0" collapsed="false">
      <c r="D670" s="128"/>
    </row>
    <row r="671" customFormat="false" ht="12.75" hidden="false" customHeight="false" outlineLevel="0" collapsed="false">
      <c r="D671" s="128"/>
    </row>
    <row r="672" customFormat="false" ht="12.75" hidden="false" customHeight="false" outlineLevel="0" collapsed="false">
      <c r="D672" s="128"/>
    </row>
    <row r="673" customFormat="false" ht="12.75" hidden="false" customHeight="false" outlineLevel="0" collapsed="false">
      <c r="D673" s="128"/>
    </row>
    <row r="674" customFormat="false" ht="12.75" hidden="false" customHeight="false" outlineLevel="0" collapsed="false">
      <c r="D674" s="128"/>
    </row>
    <row r="675" customFormat="false" ht="12.75" hidden="false" customHeight="false" outlineLevel="0" collapsed="false">
      <c r="D675" s="128"/>
    </row>
    <row r="676" customFormat="false" ht="12.75" hidden="false" customHeight="false" outlineLevel="0" collapsed="false">
      <c r="D676" s="128"/>
    </row>
    <row r="677" customFormat="false" ht="12.75" hidden="false" customHeight="false" outlineLevel="0" collapsed="false">
      <c r="D677" s="128"/>
    </row>
    <row r="678" customFormat="false" ht="12.75" hidden="false" customHeight="false" outlineLevel="0" collapsed="false">
      <c r="D678" s="128"/>
    </row>
    <row r="679" customFormat="false" ht="12.75" hidden="false" customHeight="false" outlineLevel="0" collapsed="false">
      <c r="D679" s="128"/>
    </row>
    <row r="680" customFormat="false" ht="12.75" hidden="false" customHeight="false" outlineLevel="0" collapsed="false">
      <c r="D680" s="128"/>
    </row>
    <row r="681" customFormat="false" ht="12.75" hidden="false" customHeight="false" outlineLevel="0" collapsed="false">
      <c r="D681" s="128"/>
    </row>
    <row r="682" customFormat="false" ht="12.75" hidden="false" customHeight="false" outlineLevel="0" collapsed="false">
      <c r="D682" s="128"/>
    </row>
    <row r="683" customFormat="false" ht="12.75" hidden="false" customHeight="false" outlineLevel="0" collapsed="false">
      <c r="D683" s="128"/>
    </row>
    <row r="684" customFormat="false" ht="12.75" hidden="false" customHeight="false" outlineLevel="0" collapsed="false">
      <c r="D684" s="128"/>
    </row>
    <row r="685" customFormat="false" ht="12.75" hidden="false" customHeight="false" outlineLevel="0" collapsed="false">
      <c r="D685" s="128"/>
    </row>
    <row r="686" customFormat="false" ht="12.75" hidden="false" customHeight="false" outlineLevel="0" collapsed="false">
      <c r="D686" s="128"/>
    </row>
    <row r="687" customFormat="false" ht="12.75" hidden="false" customHeight="false" outlineLevel="0" collapsed="false">
      <c r="D687" s="128"/>
    </row>
    <row r="688" customFormat="false" ht="12.75" hidden="false" customHeight="false" outlineLevel="0" collapsed="false">
      <c r="D688" s="128"/>
    </row>
    <row r="689" customFormat="false" ht="12.75" hidden="false" customHeight="false" outlineLevel="0" collapsed="false">
      <c r="D689" s="128"/>
    </row>
    <row r="690" customFormat="false" ht="12.75" hidden="false" customHeight="false" outlineLevel="0" collapsed="false">
      <c r="D690" s="128"/>
    </row>
    <row r="691" customFormat="false" ht="12.75" hidden="false" customHeight="false" outlineLevel="0" collapsed="false">
      <c r="D691" s="128"/>
    </row>
    <row r="692" customFormat="false" ht="12.75" hidden="false" customHeight="false" outlineLevel="0" collapsed="false">
      <c r="D692" s="128"/>
    </row>
    <row r="693" customFormat="false" ht="12.75" hidden="false" customHeight="false" outlineLevel="0" collapsed="false">
      <c r="D693" s="128"/>
    </row>
    <row r="694" customFormat="false" ht="12.75" hidden="false" customHeight="false" outlineLevel="0" collapsed="false">
      <c r="D694" s="128"/>
    </row>
    <row r="695" customFormat="false" ht="12.75" hidden="false" customHeight="false" outlineLevel="0" collapsed="false">
      <c r="D695" s="128"/>
    </row>
    <row r="696" customFormat="false" ht="12.75" hidden="false" customHeight="false" outlineLevel="0" collapsed="false">
      <c r="D696" s="128"/>
    </row>
    <row r="697" customFormat="false" ht="12.75" hidden="false" customHeight="false" outlineLevel="0" collapsed="false">
      <c r="D697" s="128"/>
    </row>
    <row r="698" customFormat="false" ht="12.75" hidden="false" customHeight="false" outlineLevel="0" collapsed="false">
      <c r="D698" s="128"/>
    </row>
    <row r="699" customFormat="false" ht="12.75" hidden="false" customHeight="false" outlineLevel="0" collapsed="false">
      <c r="D699" s="128"/>
    </row>
    <row r="700" customFormat="false" ht="12.75" hidden="false" customHeight="false" outlineLevel="0" collapsed="false">
      <c r="D700" s="128"/>
    </row>
    <row r="701" customFormat="false" ht="12.75" hidden="false" customHeight="false" outlineLevel="0" collapsed="false">
      <c r="D701" s="128"/>
    </row>
    <row r="702" customFormat="false" ht="12.75" hidden="false" customHeight="false" outlineLevel="0" collapsed="false">
      <c r="D702" s="128"/>
    </row>
    <row r="703" customFormat="false" ht="12.75" hidden="false" customHeight="false" outlineLevel="0" collapsed="false">
      <c r="D703" s="128"/>
    </row>
    <row r="704" customFormat="false" ht="12.75" hidden="false" customHeight="false" outlineLevel="0" collapsed="false">
      <c r="D704" s="128"/>
    </row>
    <row r="705" customFormat="false" ht="12.75" hidden="false" customHeight="false" outlineLevel="0" collapsed="false">
      <c r="D705" s="128"/>
    </row>
    <row r="706" customFormat="false" ht="12.75" hidden="false" customHeight="false" outlineLevel="0" collapsed="false">
      <c r="D706" s="128"/>
    </row>
    <row r="707" customFormat="false" ht="12.75" hidden="false" customHeight="false" outlineLevel="0" collapsed="false">
      <c r="D707" s="128"/>
    </row>
    <row r="708" customFormat="false" ht="12.75" hidden="false" customHeight="false" outlineLevel="0" collapsed="false">
      <c r="D708" s="128"/>
    </row>
    <row r="709" customFormat="false" ht="12.75" hidden="false" customHeight="false" outlineLevel="0" collapsed="false">
      <c r="D709" s="128"/>
    </row>
    <row r="710" customFormat="false" ht="12.75" hidden="false" customHeight="false" outlineLevel="0" collapsed="false">
      <c r="D710" s="128"/>
    </row>
    <row r="711" customFormat="false" ht="12.75" hidden="false" customHeight="false" outlineLevel="0" collapsed="false">
      <c r="D711" s="128"/>
    </row>
    <row r="712" customFormat="false" ht="12.75" hidden="false" customHeight="false" outlineLevel="0" collapsed="false">
      <c r="D712" s="128"/>
    </row>
    <row r="713" customFormat="false" ht="12.75" hidden="false" customHeight="false" outlineLevel="0" collapsed="false">
      <c r="D713" s="128"/>
    </row>
    <row r="714" customFormat="false" ht="12.75" hidden="false" customHeight="false" outlineLevel="0" collapsed="false">
      <c r="D714" s="128"/>
    </row>
    <row r="715" customFormat="false" ht="12.75" hidden="false" customHeight="false" outlineLevel="0" collapsed="false">
      <c r="D715" s="128"/>
    </row>
    <row r="716" customFormat="false" ht="12.75" hidden="false" customHeight="false" outlineLevel="0" collapsed="false">
      <c r="D716" s="128"/>
    </row>
    <row r="717" customFormat="false" ht="12.75" hidden="false" customHeight="false" outlineLevel="0" collapsed="false">
      <c r="D717" s="128"/>
    </row>
    <row r="718" customFormat="false" ht="12.75" hidden="false" customHeight="false" outlineLevel="0" collapsed="false">
      <c r="D718" s="128"/>
    </row>
    <row r="719" customFormat="false" ht="12.75" hidden="false" customHeight="false" outlineLevel="0" collapsed="false">
      <c r="D719" s="128"/>
    </row>
    <row r="720" customFormat="false" ht="12.75" hidden="false" customHeight="false" outlineLevel="0" collapsed="false">
      <c r="D720" s="128"/>
    </row>
    <row r="721" customFormat="false" ht="12.75" hidden="false" customHeight="false" outlineLevel="0" collapsed="false">
      <c r="D721" s="128"/>
    </row>
    <row r="722" customFormat="false" ht="12.75" hidden="false" customHeight="false" outlineLevel="0" collapsed="false">
      <c r="D722" s="128"/>
    </row>
    <row r="723" customFormat="false" ht="12.75" hidden="false" customHeight="false" outlineLevel="0" collapsed="false">
      <c r="D723" s="128"/>
    </row>
    <row r="724" customFormat="false" ht="12.75" hidden="false" customHeight="false" outlineLevel="0" collapsed="false">
      <c r="D724" s="128"/>
    </row>
    <row r="725" customFormat="false" ht="12.75" hidden="false" customHeight="false" outlineLevel="0" collapsed="false">
      <c r="D725" s="128"/>
    </row>
    <row r="726" customFormat="false" ht="12.75" hidden="false" customHeight="false" outlineLevel="0" collapsed="false">
      <c r="D726" s="128"/>
    </row>
    <row r="727" customFormat="false" ht="12.75" hidden="false" customHeight="false" outlineLevel="0" collapsed="false">
      <c r="D727" s="128"/>
    </row>
    <row r="728" customFormat="false" ht="12.75" hidden="false" customHeight="false" outlineLevel="0" collapsed="false">
      <c r="D728" s="128"/>
    </row>
    <row r="729" customFormat="false" ht="12.75" hidden="false" customHeight="false" outlineLevel="0" collapsed="false">
      <c r="D729" s="128"/>
    </row>
    <row r="730" customFormat="false" ht="12.75" hidden="false" customHeight="false" outlineLevel="0" collapsed="false">
      <c r="D730" s="128"/>
    </row>
    <row r="731" customFormat="false" ht="12.75" hidden="false" customHeight="false" outlineLevel="0" collapsed="false">
      <c r="D731" s="128"/>
    </row>
    <row r="732" customFormat="false" ht="12.75" hidden="false" customHeight="false" outlineLevel="0" collapsed="false">
      <c r="D732" s="128"/>
    </row>
    <row r="733" customFormat="false" ht="12.75" hidden="false" customHeight="false" outlineLevel="0" collapsed="false">
      <c r="D733" s="128"/>
    </row>
    <row r="734" customFormat="false" ht="12.75" hidden="false" customHeight="false" outlineLevel="0" collapsed="false">
      <c r="D734" s="128"/>
    </row>
    <row r="735" customFormat="false" ht="12.75" hidden="false" customHeight="false" outlineLevel="0" collapsed="false">
      <c r="D735" s="128"/>
    </row>
    <row r="736" customFormat="false" ht="12.75" hidden="false" customHeight="false" outlineLevel="0" collapsed="false">
      <c r="D736" s="128"/>
    </row>
    <row r="737" customFormat="false" ht="12.75" hidden="false" customHeight="false" outlineLevel="0" collapsed="false">
      <c r="D737" s="128"/>
    </row>
    <row r="738" customFormat="false" ht="12.75" hidden="false" customHeight="false" outlineLevel="0" collapsed="false">
      <c r="D738" s="128"/>
    </row>
    <row r="739" customFormat="false" ht="12.75" hidden="false" customHeight="false" outlineLevel="0" collapsed="false">
      <c r="D739" s="128"/>
    </row>
    <row r="740" customFormat="false" ht="12.75" hidden="false" customHeight="false" outlineLevel="0" collapsed="false">
      <c r="D740" s="128"/>
    </row>
    <row r="741" customFormat="false" ht="12.75" hidden="false" customHeight="false" outlineLevel="0" collapsed="false">
      <c r="D741" s="128"/>
    </row>
    <row r="742" customFormat="false" ht="12.75" hidden="false" customHeight="false" outlineLevel="0" collapsed="false">
      <c r="D742" s="128"/>
    </row>
    <row r="743" customFormat="false" ht="12.75" hidden="false" customHeight="false" outlineLevel="0" collapsed="false">
      <c r="D743" s="128"/>
    </row>
    <row r="744" customFormat="false" ht="12.75" hidden="false" customHeight="false" outlineLevel="0" collapsed="false">
      <c r="D744" s="128"/>
    </row>
    <row r="745" customFormat="false" ht="12.75" hidden="false" customHeight="false" outlineLevel="0" collapsed="false">
      <c r="D745" s="128"/>
    </row>
    <row r="746" customFormat="false" ht="12.75" hidden="false" customHeight="false" outlineLevel="0" collapsed="false">
      <c r="D746" s="128"/>
    </row>
    <row r="747" customFormat="false" ht="12.75" hidden="false" customHeight="false" outlineLevel="0" collapsed="false">
      <c r="D747" s="128"/>
    </row>
    <row r="748" customFormat="false" ht="12.75" hidden="false" customHeight="false" outlineLevel="0" collapsed="false">
      <c r="D748" s="128"/>
    </row>
    <row r="749" customFormat="false" ht="12.75" hidden="false" customHeight="false" outlineLevel="0" collapsed="false">
      <c r="D749" s="128"/>
    </row>
    <row r="750" customFormat="false" ht="12.75" hidden="false" customHeight="false" outlineLevel="0" collapsed="false">
      <c r="D750" s="128"/>
    </row>
    <row r="751" customFormat="false" ht="12.75" hidden="false" customHeight="false" outlineLevel="0" collapsed="false">
      <c r="D751" s="128"/>
    </row>
    <row r="752" customFormat="false" ht="12.75" hidden="false" customHeight="false" outlineLevel="0" collapsed="false">
      <c r="D752" s="128"/>
    </row>
    <row r="753" customFormat="false" ht="12.75" hidden="false" customHeight="false" outlineLevel="0" collapsed="false">
      <c r="D753" s="128"/>
    </row>
    <row r="754" customFormat="false" ht="12.75" hidden="false" customHeight="false" outlineLevel="0" collapsed="false">
      <c r="D754" s="128"/>
    </row>
    <row r="755" customFormat="false" ht="12.75" hidden="false" customHeight="false" outlineLevel="0" collapsed="false">
      <c r="D755" s="128"/>
    </row>
    <row r="756" customFormat="false" ht="12.75" hidden="false" customHeight="false" outlineLevel="0" collapsed="false">
      <c r="D756" s="128"/>
    </row>
    <row r="757" customFormat="false" ht="12.75" hidden="false" customHeight="false" outlineLevel="0" collapsed="false">
      <c r="D757" s="128"/>
    </row>
    <row r="758" customFormat="false" ht="12.75" hidden="false" customHeight="false" outlineLevel="0" collapsed="false">
      <c r="D758" s="128"/>
    </row>
    <row r="759" customFormat="false" ht="12.75" hidden="false" customHeight="false" outlineLevel="0" collapsed="false">
      <c r="D759" s="128"/>
    </row>
    <row r="760" customFormat="false" ht="12.75" hidden="false" customHeight="false" outlineLevel="0" collapsed="false">
      <c r="D760" s="128"/>
    </row>
    <row r="761" customFormat="false" ht="12.75" hidden="false" customHeight="false" outlineLevel="0" collapsed="false">
      <c r="D761" s="128"/>
    </row>
    <row r="762" customFormat="false" ht="12.75" hidden="false" customHeight="false" outlineLevel="0" collapsed="false">
      <c r="D762" s="128"/>
    </row>
    <row r="763" customFormat="false" ht="12.75" hidden="false" customHeight="false" outlineLevel="0" collapsed="false">
      <c r="D763" s="128"/>
    </row>
    <row r="764" customFormat="false" ht="12.75" hidden="false" customHeight="false" outlineLevel="0" collapsed="false">
      <c r="D764" s="128"/>
    </row>
    <row r="765" customFormat="false" ht="12.75" hidden="false" customHeight="false" outlineLevel="0" collapsed="false">
      <c r="D765" s="128"/>
    </row>
    <row r="766" customFormat="false" ht="12.75" hidden="false" customHeight="false" outlineLevel="0" collapsed="false">
      <c r="D766" s="128"/>
    </row>
    <row r="767" customFormat="false" ht="12.75" hidden="false" customHeight="false" outlineLevel="0" collapsed="false">
      <c r="D767" s="128"/>
    </row>
    <row r="768" customFormat="false" ht="12.75" hidden="false" customHeight="false" outlineLevel="0" collapsed="false">
      <c r="D768" s="128"/>
    </row>
    <row r="769" customFormat="false" ht="12.75" hidden="false" customHeight="false" outlineLevel="0" collapsed="false">
      <c r="D769" s="128"/>
    </row>
    <row r="770" customFormat="false" ht="12.75" hidden="false" customHeight="false" outlineLevel="0" collapsed="false">
      <c r="D770" s="128"/>
    </row>
    <row r="771" customFormat="false" ht="12.75" hidden="false" customHeight="false" outlineLevel="0" collapsed="false">
      <c r="D771" s="128"/>
    </row>
    <row r="772" customFormat="false" ht="12.75" hidden="false" customHeight="false" outlineLevel="0" collapsed="false">
      <c r="D772" s="128"/>
    </row>
    <row r="773" customFormat="false" ht="12.75" hidden="false" customHeight="false" outlineLevel="0" collapsed="false">
      <c r="D773" s="128"/>
    </row>
    <row r="774" customFormat="false" ht="12.75" hidden="false" customHeight="false" outlineLevel="0" collapsed="false">
      <c r="D774" s="128"/>
    </row>
    <row r="775" customFormat="false" ht="12.75" hidden="false" customHeight="false" outlineLevel="0" collapsed="false">
      <c r="D775" s="128"/>
    </row>
    <row r="776" customFormat="false" ht="12.75" hidden="false" customHeight="false" outlineLevel="0" collapsed="false">
      <c r="D776" s="128"/>
    </row>
    <row r="777" customFormat="false" ht="12.75" hidden="false" customHeight="false" outlineLevel="0" collapsed="false">
      <c r="D777" s="128"/>
    </row>
    <row r="778" customFormat="false" ht="12.75" hidden="false" customHeight="false" outlineLevel="0" collapsed="false">
      <c r="D778" s="128"/>
    </row>
    <row r="779" customFormat="false" ht="12.75" hidden="false" customHeight="false" outlineLevel="0" collapsed="false">
      <c r="D779" s="128"/>
    </row>
    <row r="780" customFormat="false" ht="12.75" hidden="false" customHeight="false" outlineLevel="0" collapsed="false">
      <c r="D780" s="128"/>
    </row>
    <row r="781" customFormat="false" ht="12.75" hidden="false" customHeight="false" outlineLevel="0" collapsed="false">
      <c r="D781" s="128"/>
    </row>
    <row r="782" customFormat="false" ht="12.75" hidden="false" customHeight="false" outlineLevel="0" collapsed="false">
      <c r="D782" s="128"/>
    </row>
    <row r="783" customFormat="false" ht="12.75" hidden="false" customHeight="false" outlineLevel="0" collapsed="false">
      <c r="D783" s="128"/>
    </row>
    <row r="784" customFormat="false" ht="12.75" hidden="false" customHeight="false" outlineLevel="0" collapsed="false">
      <c r="D784" s="128"/>
    </row>
    <row r="785" customFormat="false" ht="12.75" hidden="false" customHeight="false" outlineLevel="0" collapsed="false">
      <c r="D785" s="128"/>
    </row>
    <row r="786" customFormat="false" ht="12.75" hidden="false" customHeight="false" outlineLevel="0" collapsed="false">
      <c r="D786" s="128"/>
    </row>
    <row r="787" customFormat="false" ht="12.75" hidden="false" customHeight="false" outlineLevel="0" collapsed="false">
      <c r="D787" s="128"/>
    </row>
    <row r="788" customFormat="false" ht="12.75" hidden="false" customHeight="false" outlineLevel="0" collapsed="false">
      <c r="D788" s="128"/>
    </row>
    <row r="789" customFormat="false" ht="12.75" hidden="false" customHeight="false" outlineLevel="0" collapsed="false">
      <c r="D789" s="128"/>
    </row>
    <row r="790" customFormat="false" ht="12.75" hidden="false" customHeight="false" outlineLevel="0" collapsed="false">
      <c r="D790" s="128"/>
    </row>
    <row r="791" customFormat="false" ht="12.75" hidden="false" customHeight="false" outlineLevel="0" collapsed="false">
      <c r="D791" s="128"/>
    </row>
    <row r="792" customFormat="false" ht="12.75" hidden="false" customHeight="false" outlineLevel="0" collapsed="false">
      <c r="D792" s="128"/>
    </row>
    <row r="793" customFormat="false" ht="12.75" hidden="false" customHeight="false" outlineLevel="0" collapsed="false">
      <c r="D793" s="128"/>
    </row>
    <row r="794" customFormat="false" ht="12.75" hidden="false" customHeight="false" outlineLevel="0" collapsed="false">
      <c r="D794" s="128"/>
    </row>
    <row r="795" customFormat="false" ht="12.75" hidden="false" customHeight="false" outlineLevel="0" collapsed="false">
      <c r="D795" s="128"/>
    </row>
    <row r="796" customFormat="false" ht="12.75" hidden="false" customHeight="false" outlineLevel="0" collapsed="false">
      <c r="D796" s="128"/>
    </row>
    <row r="797" customFormat="false" ht="12.75" hidden="false" customHeight="false" outlineLevel="0" collapsed="false">
      <c r="D797" s="128"/>
    </row>
    <row r="798" customFormat="false" ht="12.75" hidden="false" customHeight="false" outlineLevel="0" collapsed="false">
      <c r="D798" s="128"/>
    </row>
    <row r="799" customFormat="false" ht="12.75" hidden="false" customHeight="false" outlineLevel="0" collapsed="false">
      <c r="D799" s="128"/>
    </row>
    <row r="800" customFormat="false" ht="12.75" hidden="false" customHeight="false" outlineLevel="0" collapsed="false">
      <c r="D800" s="128"/>
    </row>
    <row r="801" customFormat="false" ht="12.75" hidden="false" customHeight="false" outlineLevel="0" collapsed="false">
      <c r="D801" s="128"/>
    </row>
    <row r="802" customFormat="false" ht="12.75" hidden="false" customHeight="false" outlineLevel="0" collapsed="false">
      <c r="D802" s="128"/>
    </row>
    <row r="803" customFormat="false" ht="12.75" hidden="false" customHeight="false" outlineLevel="0" collapsed="false">
      <c r="D803" s="128"/>
    </row>
    <row r="804" customFormat="false" ht="12.75" hidden="false" customHeight="false" outlineLevel="0" collapsed="false">
      <c r="D804" s="128"/>
    </row>
    <row r="805" customFormat="false" ht="12.75" hidden="false" customHeight="false" outlineLevel="0" collapsed="false">
      <c r="D805" s="128"/>
    </row>
    <row r="806" customFormat="false" ht="12.75" hidden="false" customHeight="false" outlineLevel="0" collapsed="false">
      <c r="D806" s="128"/>
    </row>
    <row r="807" customFormat="false" ht="12.75" hidden="false" customHeight="false" outlineLevel="0" collapsed="false">
      <c r="D807" s="128"/>
    </row>
    <row r="808" customFormat="false" ht="12.75" hidden="false" customHeight="false" outlineLevel="0" collapsed="false">
      <c r="D808" s="128"/>
    </row>
    <row r="809" customFormat="false" ht="12.75" hidden="false" customHeight="false" outlineLevel="0" collapsed="false">
      <c r="D809" s="128"/>
    </row>
    <row r="810" customFormat="false" ht="12.75" hidden="false" customHeight="false" outlineLevel="0" collapsed="false">
      <c r="D810" s="128"/>
    </row>
    <row r="811" customFormat="false" ht="12.75" hidden="false" customHeight="false" outlineLevel="0" collapsed="false">
      <c r="D811" s="128"/>
    </row>
    <row r="812" customFormat="false" ht="12.75" hidden="false" customHeight="false" outlineLevel="0" collapsed="false">
      <c r="D812" s="128"/>
    </row>
    <row r="813" customFormat="false" ht="12.75" hidden="false" customHeight="false" outlineLevel="0" collapsed="false">
      <c r="D813" s="128"/>
    </row>
    <row r="814" customFormat="false" ht="12.75" hidden="false" customHeight="false" outlineLevel="0" collapsed="false">
      <c r="D814" s="128"/>
    </row>
    <row r="815" customFormat="false" ht="12.75" hidden="false" customHeight="false" outlineLevel="0" collapsed="false">
      <c r="D815" s="128"/>
    </row>
    <row r="816" customFormat="false" ht="12.75" hidden="false" customHeight="false" outlineLevel="0" collapsed="false">
      <c r="D816" s="128"/>
    </row>
    <row r="817" customFormat="false" ht="12.75" hidden="false" customHeight="false" outlineLevel="0" collapsed="false">
      <c r="D817" s="128"/>
    </row>
    <row r="818" customFormat="false" ht="12.75" hidden="false" customHeight="false" outlineLevel="0" collapsed="false">
      <c r="D818" s="128"/>
    </row>
    <row r="819" customFormat="false" ht="12.75" hidden="false" customHeight="false" outlineLevel="0" collapsed="false">
      <c r="D819" s="128"/>
    </row>
    <row r="820" customFormat="false" ht="12.75" hidden="false" customHeight="false" outlineLevel="0" collapsed="false">
      <c r="D820" s="128"/>
    </row>
    <row r="821" customFormat="false" ht="12.75" hidden="false" customHeight="false" outlineLevel="0" collapsed="false">
      <c r="D821" s="128"/>
    </row>
    <row r="822" customFormat="false" ht="12.75" hidden="false" customHeight="false" outlineLevel="0" collapsed="false">
      <c r="D822" s="128"/>
    </row>
    <row r="823" customFormat="false" ht="12.75" hidden="false" customHeight="false" outlineLevel="0" collapsed="false">
      <c r="D823" s="128"/>
    </row>
    <row r="824" customFormat="false" ht="12.75" hidden="false" customHeight="false" outlineLevel="0" collapsed="false">
      <c r="D824" s="128"/>
    </row>
    <row r="825" customFormat="false" ht="12.75" hidden="false" customHeight="false" outlineLevel="0" collapsed="false">
      <c r="D825" s="128"/>
    </row>
    <row r="826" customFormat="false" ht="12.75" hidden="false" customHeight="false" outlineLevel="0" collapsed="false">
      <c r="D826" s="128"/>
    </row>
    <row r="827" customFormat="false" ht="12.75" hidden="false" customHeight="false" outlineLevel="0" collapsed="false">
      <c r="D827" s="128"/>
    </row>
    <row r="828" customFormat="false" ht="12.75" hidden="false" customHeight="false" outlineLevel="0" collapsed="false">
      <c r="D828" s="128"/>
    </row>
    <row r="829" customFormat="false" ht="12.75" hidden="false" customHeight="false" outlineLevel="0" collapsed="false">
      <c r="D829" s="128"/>
    </row>
    <row r="830" customFormat="false" ht="12.75" hidden="false" customHeight="false" outlineLevel="0" collapsed="false">
      <c r="D830" s="128"/>
    </row>
    <row r="831" customFormat="false" ht="12.75" hidden="false" customHeight="false" outlineLevel="0" collapsed="false">
      <c r="D831" s="128"/>
    </row>
    <row r="832" customFormat="false" ht="12.75" hidden="false" customHeight="false" outlineLevel="0" collapsed="false">
      <c r="D832" s="128"/>
    </row>
    <row r="833" customFormat="false" ht="12.75" hidden="false" customHeight="false" outlineLevel="0" collapsed="false">
      <c r="D833" s="128"/>
    </row>
    <row r="834" customFormat="false" ht="12.75" hidden="false" customHeight="false" outlineLevel="0" collapsed="false">
      <c r="D834" s="128"/>
    </row>
    <row r="835" customFormat="false" ht="12.75" hidden="false" customHeight="false" outlineLevel="0" collapsed="false">
      <c r="D835" s="128"/>
    </row>
    <row r="836" customFormat="false" ht="12.75" hidden="false" customHeight="false" outlineLevel="0" collapsed="false">
      <c r="D836" s="128"/>
    </row>
    <row r="837" customFormat="false" ht="12.75" hidden="false" customHeight="false" outlineLevel="0" collapsed="false">
      <c r="D837" s="128"/>
    </row>
    <row r="838" customFormat="false" ht="12.75" hidden="false" customHeight="false" outlineLevel="0" collapsed="false">
      <c r="D838" s="128"/>
    </row>
    <row r="839" customFormat="false" ht="12.75" hidden="false" customHeight="false" outlineLevel="0" collapsed="false">
      <c r="D839" s="128"/>
    </row>
    <row r="840" customFormat="false" ht="12.75" hidden="false" customHeight="false" outlineLevel="0" collapsed="false">
      <c r="D840" s="128"/>
    </row>
    <row r="841" customFormat="false" ht="12.75" hidden="false" customHeight="false" outlineLevel="0" collapsed="false">
      <c r="D841" s="128"/>
    </row>
    <row r="842" customFormat="false" ht="12.75" hidden="false" customHeight="false" outlineLevel="0" collapsed="false">
      <c r="D842" s="128"/>
    </row>
    <row r="843" customFormat="false" ht="12.75" hidden="false" customHeight="false" outlineLevel="0" collapsed="false">
      <c r="D843" s="128"/>
    </row>
    <row r="844" customFormat="false" ht="12.75" hidden="false" customHeight="false" outlineLevel="0" collapsed="false">
      <c r="D844" s="128"/>
    </row>
    <row r="845" customFormat="false" ht="12.75" hidden="false" customHeight="false" outlineLevel="0" collapsed="false">
      <c r="D845" s="128"/>
    </row>
    <row r="846" customFormat="false" ht="12.75" hidden="false" customHeight="false" outlineLevel="0" collapsed="false">
      <c r="D846" s="128"/>
    </row>
    <row r="847" customFormat="false" ht="12.75" hidden="false" customHeight="false" outlineLevel="0" collapsed="false">
      <c r="D847" s="128"/>
    </row>
    <row r="848" customFormat="false" ht="12.75" hidden="false" customHeight="false" outlineLevel="0" collapsed="false">
      <c r="D848" s="128"/>
    </row>
    <row r="849" customFormat="false" ht="12.75" hidden="false" customHeight="false" outlineLevel="0" collapsed="false">
      <c r="D849" s="128"/>
    </row>
    <row r="850" customFormat="false" ht="12.75" hidden="false" customHeight="false" outlineLevel="0" collapsed="false">
      <c r="D850" s="128"/>
    </row>
    <row r="851" customFormat="false" ht="12.75" hidden="false" customHeight="false" outlineLevel="0" collapsed="false">
      <c r="D851" s="128"/>
    </row>
    <row r="852" customFormat="false" ht="12.75" hidden="false" customHeight="false" outlineLevel="0" collapsed="false">
      <c r="D852" s="128"/>
    </row>
    <row r="853" customFormat="false" ht="12.75" hidden="false" customHeight="false" outlineLevel="0" collapsed="false">
      <c r="D853" s="128"/>
    </row>
    <row r="854" customFormat="false" ht="12.75" hidden="false" customHeight="false" outlineLevel="0" collapsed="false">
      <c r="D854" s="128"/>
    </row>
    <row r="855" customFormat="false" ht="12.75" hidden="false" customHeight="false" outlineLevel="0" collapsed="false">
      <c r="D855" s="128"/>
    </row>
    <row r="856" customFormat="false" ht="12.75" hidden="false" customHeight="false" outlineLevel="0" collapsed="false">
      <c r="D856" s="128"/>
    </row>
    <row r="857" customFormat="false" ht="12.75" hidden="false" customHeight="false" outlineLevel="0" collapsed="false">
      <c r="D857" s="128"/>
    </row>
    <row r="858" customFormat="false" ht="12.75" hidden="false" customHeight="false" outlineLevel="0" collapsed="false">
      <c r="D858" s="128"/>
    </row>
    <row r="859" customFormat="false" ht="12.75" hidden="false" customHeight="false" outlineLevel="0" collapsed="false">
      <c r="D859" s="128"/>
    </row>
    <row r="860" customFormat="false" ht="12.75" hidden="false" customHeight="false" outlineLevel="0" collapsed="false">
      <c r="D860" s="128"/>
    </row>
    <row r="861" customFormat="false" ht="12.75" hidden="false" customHeight="false" outlineLevel="0" collapsed="false">
      <c r="D861" s="128"/>
    </row>
    <row r="862" customFormat="false" ht="12.75" hidden="false" customHeight="false" outlineLevel="0" collapsed="false">
      <c r="D862" s="128"/>
    </row>
    <row r="863" customFormat="false" ht="12.75" hidden="false" customHeight="false" outlineLevel="0" collapsed="false">
      <c r="D863" s="128"/>
    </row>
    <row r="864" customFormat="false" ht="12.75" hidden="false" customHeight="false" outlineLevel="0" collapsed="false">
      <c r="D864" s="128"/>
    </row>
    <row r="865" customFormat="false" ht="12.75" hidden="false" customHeight="false" outlineLevel="0" collapsed="false">
      <c r="D865" s="128"/>
    </row>
    <row r="866" customFormat="false" ht="12.75" hidden="false" customHeight="false" outlineLevel="0" collapsed="false">
      <c r="D866" s="128"/>
    </row>
    <row r="867" customFormat="false" ht="12.75" hidden="false" customHeight="false" outlineLevel="0" collapsed="false">
      <c r="D867" s="128"/>
    </row>
    <row r="868" customFormat="false" ht="12.75" hidden="false" customHeight="false" outlineLevel="0" collapsed="false">
      <c r="D868" s="128"/>
    </row>
    <row r="869" customFormat="false" ht="12.75" hidden="false" customHeight="false" outlineLevel="0" collapsed="false">
      <c r="D869" s="128"/>
    </row>
    <row r="870" customFormat="false" ht="12.75" hidden="false" customHeight="false" outlineLevel="0" collapsed="false">
      <c r="D870" s="128"/>
    </row>
    <row r="871" customFormat="false" ht="12.75" hidden="false" customHeight="false" outlineLevel="0" collapsed="false">
      <c r="D871" s="128"/>
    </row>
    <row r="872" customFormat="false" ht="12.75" hidden="false" customHeight="false" outlineLevel="0" collapsed="false">
      <c r="D872" s="128"/>
    </row>
    <row r="873" customFormat="false" ht="12.75" hidden="false" customHeight="false" outlineLevel="0" collapsed="false">
      <c r="D873" s="128"/>
    </row>
    <row r="874" customFormat="false" ht="12.75" hidden="false" customHeight="false" outlineLevel="0" collapsed="false">
      <c r="D874" s="128"/>
    </row>
    <row r="875" customFormat="false" ht="12.75" hidden="false" customHeight="false" outlineLevel="0" collapsed="false">
      <c r="D875" s="128"/>
    </row>
    <row r="876" customFormat="false" ht="12.75" hidden="false" customHeight="false" outlineLevel="0" collapsed="false">
      <c r="D876" s="128"/>
    </row>
    <row r="877" customFormat="false" ht="12.75" hidden="false" customHeight="false" outlineLevel="0" collapsed="false">
      <c r="D877" s="128"/>
    </row>
    <row r="878" customFormat="false" ht="12.75" hidden="false" customHeight="false" outlineLevel="0" collapsed="false">
      <c r="D878" s="128"/>
    </row>
    <row r="879" customFormat="false" ht="12.75" hidden="false" customHeight="false" outlineLevel="0" collapsed="false">
      <c r="D879" s="128"/>
    </row>
    <row r="880" customFormat="false" ht="12.75" hidden="false" customHeight="false" outlineLevel="0" collapsed="false">
      <c r="D880" s="128"/>
    </row>
    <row r="881" customFormat="false" ht="12.75" hidden="false" customHeight="false" outlineLevel="0" collapsed="false">
      <c r="D881" s="128"/>
    </row>
    <row r="882" customFormat="false" ht="12.75" hidden="false" customHeight="false" outlineLevel="0" collapsed="false">
      <c r="D882" s="128"/>
    </row>
    <row r="883" customFormat="false" ht="12.75" hidden="false" customHeight="false" outlineLevel="0" collapsed="false">
      <c r="D883" s="128"/>
    </row>
    <row r="884" customFormat="false" ht="12.75" hidden="false" customHeight="false" outlineLevel="0" collapsed="false">
      <c r="D884" s="128"/>
    </row>
    <row r="885" customFormat="false" ht="12.75" hidden="false" customHeight="false" outlineLevel="0" collapsed="false">
      <c r="D885" s="128"/>
    </row>
    <row r="886" customFormat="false" ht="12.75" hidden="false" customHeight="false" outlineLevel="0" collapsed="false">
      <c r="D886" s="128"/>
    </row>
    <row r="887" customFormat="false" ht="12.75" hidden="false" customHeight="false" outlineLevel="0" collapsed="false">
      <c r="D887" s="128"/>
    </row>
    <row r="888" customFormat="false" ht="12.75" hidden="false" customHeight="false" outlineLevel="0" collapsed="false">
      <c r="D888" s="128"/>
    </row>
    <row r="889" customFormat="false" ht="12.75" hidden="false" customHeight="false" outlineLevel="0" collapsed="false">
      <c r="D889" s="128"/>
    </row>
    <row r="890" customFormat="false" ht="12.75" hidden="false" customHeight="false" outlineLevel="0" collapsed="false">
      <c r="D890" s="128"/>
    </row>
    <row r="891" customFormat="false" ht="12.75" hidden="false" customHeight="false" outlineLevel="0" collapsed="false">
      <c r="D891" s="128"/>
    </row>
    <row r="892" customFormat="false" ht="12.75" hidden="false" customHeight="false" outlineLevel="0" collapsed="false">
      <c r="D892" s="128"/>
    </row>
    <row r="893" customFormat="false" ht="12.75" hidden="false" customHeight="false" outlineLevel="0" collapsed="false">
      <c r="D893" s="128"/>
    </row>
    <row r="894" customFormat="false" ht="12.75" hidden="false" customHeight="false" outlineLevel="0" collapsed="false">
      <c r="D894" s="128"/>
    </row>
    <row r="895" customFormat="false" ht="12.75" hidden="false" customHeight="false" outlineLevel="0" collapsed="false">
      <c r="D895" s="128"/>
    </row>
    <row r="896" customFormat="false" ht="12.75" hidden="false" customHeight="false" outlineLevel="0" collapsed="false">
      <c r="D896" s="128"/>
    </row>
    <row r="897" customFormat="false" ht="12.75" hidden="false" customHeight="false" outlineLevel="0" collapsed="false">
      <c r="D897" s="128"/>
    </row>
    <row r="898" customFormat="false" ht="12.75" hidden="false" customHeight="false" outlineLevel="0" collapsed="false">
      <c r="D898" s="128"/>
    </row>
    <row r="899" customFormat="false" ht="12.75" hidden="false" customHeight="false" outlineLevel="0" collapsed="false">
      <c r="D899" s="128"/>
    </row>
    <row r="900" customFormat="false" ht="12.75" hidden="false" customHeight="false" outlineLevel="0" collapsed="false">
      <c r="D900" s="128"/>
    </row>
    <row r="901" customFormat="false" ht="12.75" hidden="false" customHeight="false" outlineLevel="0" collapsed="false">
      <c r="D901" s="128"/>
    </row>
    <row r="902" customFormat="false" ht="12.75" hidden="false" customHeight="false" outlineLevel="0" collapsed="false">
      <c r="D902" s="128"/>
    </row>
    <row r="903" customFormat="false" ht="12.75" hidden="false" customHeight="false" outlineLevel="0" collapsed="false">
      <c r="D903" s="128"/>
    </row>
    <row r="904" customFormat="false" ht="12.75" hidden="false" customHeight="false" outlineLevel="0" collapsed="false">
      <c r="D904" s="128"/>
    </row>
    <row r="905" customFormat="false" ht="12.75" hidden="false" customHeight="false" outlineLevel="0" collapsed="false">
      <c r="D905" s="128"/>
    </row>
    <row r="906" customFormat="false" ht="12.75" hidden="false" customHeight="false" outlineLevel="0" collapsed="false">
      <c r="D906" s="128"/>
    </row>
    <row r="907" customFormat="false" ht="12.75" hidden="false" customHeight="false" outlineLevel="0" collapsed="false">
      <c r="D907" s="128"/>
    </row>
    <row r="908" customFormat="false" ht="12.75" hidden="false" customHeight="false" outlineLevel="0" collapsed="false">
      <c r="D908" s="128"/>
    </row>
    <row r="909" customFormat="false" ht="12.75" hidden="false" customHeight="false" outlineLevel="0" collapsed="false">
      <c r="D909" s="128"/>
    </row>
    <row r="910" customFormat="false" ht="12.75" hidden="false" customHeight="false" outlineLevel="0" collapsed="false">
      <c r="D910" s="128"/>
    </row>
    <row r="911" customFormat="false" ht="12.75" hidden="false" customHeight="false" outlineLevel="0" collapsed="false">
      <c r="D911" s="128"/>
    </row>
    <row r="912" customFormat="false" ht="12.75" hidden="false" customHeight="false" outlineLevel="0" collapsed="false">
      <c r="D912" s="128"/>
    </row>
    <row r="913" customFormat="false" ht="12.75" hidden="false" customHeight="false" outlineLevel="0" collapsed="false">
      <c r="D913" s="128"/>
    </row>
    <row r="914" customFormat="false" ht="12.75" hidden="false" customHeight="false" outlineLevel="0" collapsed="false">
      <c r="D914" s="128"/>
    </row>
    <row r="915" customFormat="false" ht="12.75" hidden="false" customHeight="false" outlineLevel="0" collapsed="false">
      <c r="D915" s="128"/>
    </row>
    <row r="916" customFormat="false" ht="12.75" hidden="false" customHeight="false" outlineLevel="0" collapsed="false">
      <c r="D916" s="128"/>
    </row>
    <row r="917" customFormat="false" ht="12.75" hidden="false" customHeight="false" outlineLevel="0" collapsed="false">
      <c r="D917" s="128"/>
    </row>
    <row r="918" customFormat="false" ht="12.75" hidden="false" customHeight="false" outlineLevel="0" collapsed="false">
      <c r="D918" s="128"/>
    </row>
    <row r="919" customFormat="false" ht="12.75" hidden="false" customHeight="false" outlineLevel="0" collapsed="false">
      <c r="D919" s="128"/>
    </row>
    <row r="920" customFormat="false" ht="12.75" hidden="false" customHeight="false" outlineLevel="0" collapsed="false">
      <c r="D920" s="128"/>
    </row>
    <row r="921" customFormat="false" ht="12.75" hidden="false" customHeight="false" outlineLevel="0" collapsed="false">
      <c r="D921" s="128"/>
    </row>
    <row r="922" customFormat="false" ht="12.75" hidden="false" customHeight="false" outlineLevel="0" collapsed="false">
      <c r="D922" s="128"/>
    </row>
    <row r="923" customFormat="false" ht="12.75" hidden="false" customHeight="false" outlineLevel="0" collapsed="false">
      <c r="D923" s="128"/>
    </row>
    <row r="924" customFormat="false" ht="12.75" hidden="false" customHeight="false" outlineLevel="0" collapsed="false">
      <c r="D924" s="128"/>
    </row>
    <row r="925" customFormat="false" ht="12.75" hidden="false" customHeight="false" outlineLevel="0" collapsed="false">
      <c r="D925" s="128"/>
    </row>
    <row r="926" customFormat="false" ht="12.75" hidden="false" customHeight="false" outlineLevel="0" collapsed="false">
      <c r="D926" s="128"/>
    </row>
    <row r="927" customFormat="false" ht="12.75" hidden="false" customHeight="false" outlineLevel="0" collapsed="false">
      <c r="D927" s="128"/>
    </row>
    <row r="928" customFormat="false" ht="12.75" hidden="false" customHeight="false" outlineLevel="0" collapsed="false">
      <c r="D928" s="128"/>
    </row>
    <row r="929" customFormat="false" ht="12.75" hidden="false" customHeight="false" outlineLevel="0" collapsed="false">
      <c r="D929" s="128"/>
    </row>
    <row r="930" customFormat="false" ht="12.75" hidden="false" customHeight="false" outlineLevel="0" collapsed="false">
      <c r="D930" s="128"/>
    </row>
    <row r="931" customFormat="false" ht="12.75" hidden="false" customHeight="false" outlineLevel="0" collapsed="false">
      <c r="D931" s="128"/>
    </row>
    <row r="932" customFormat="false" ht="12.75" hidden="false" customHeight="false" outlineLevel="0" collapsed="false">
      <c r="D932" s="128"/>
    </row>
    <row r="933" customFormat="false" ht="12.75" hidden="false" customHeight="false" outlineLevel="0" collapsed="false">
      <c r="D933" s="128"/>
    </row>
    <row r="934" customFormat="false" ht="12.75" hidden="false" customHeight="false" outlineLevel="0" collapsed="false">
      <c r="D934" s="128"/>
    </row>
    <row r="935" customFormat="false" ht="12.75" hidden="false" customHeight="false" outlineLevel="0" collapsed="false">
      <c r="D935" s="128"/>
    </row>
    <row r="936" customFormat="false" ht="12.75" hidden="false" customHeight="false" outlineLevel="0" collapsed="false">
      <c r="D936" s="128"/>
    </row>
    <row r="937" customFormat="false" ht="12.75" hidden="false" customHeight="false" outlineLevel="0" collapsed="false">
      <c r="D937" s="128"/>
    </row>
    <row r="938" customFormat="false" ht="12.75" hidden="false" customHeight="false" outlineLevel="0" collapsed="false">
      <c r="D938" s="128"/>
    </row>
    <row r="939" customFormat="false" ht="12.75" hidden="false" customHeight="false" outlineLevel="0" collapsed="false">
      <c r="D939" s="128"/>
    </row>
    <row r="940" customFormat="false" ht="12.75" hidden="false" customHeight="false" outlineLevel="0" collapsed="false">
      <c r="D940" s="128"/>
    </row>
    <row r="941" customFormat="false" ht="12.75" hidden="false" customHeight="false" outlineLevel="0" collapsed="false">
      <c r="D941" s="128"/>
    </row>
    <row r="942" customFormat="false" ht="12.75" hidden="false" customHeight="false" outlineLevel="0" collapsed="false">
      <c r="D942" s="128"/>
    </row>
    <row r="943" customFormat="false" ht="12.75" hidden="false" customHeight="false" outlineLevel="0" collapsed="false">
      <c r="D943" s="128"/>
    </row>
    <row r="944" customFormat="false" ht="12.75" hidden="false" customHeight="false" outlineLevel="0" collapsed="false">
      <c r="D944" s="128"/>
    </row>
    <row r="945" customFormat="false" ht="12.75" hidden="false" customHeight="false" outlineLevel="0" collapsed="false">
      <c r="D945" s="128"/>
    </row>
    <row r="946" customFormat="false" ht="12.75" hidden="false" customHeight="false" outlineLevel="0" collapsed="false">
      <c r="D946" s="128"/>
    </row>
    <row r="947" customFormat="false" ht="12.75" hidden="false" customHeight="false" outlineLevel="0" collapsed="false">
      <c r="D947" s="128"/>
    </row>
    <row r="948" customFormat="false" ht="12.75" hidden="false" customHeight="false" outlineLevel="0" collapsed="false">
      <c r="D948" s="128"/>
    </row>
    <row r="949" customFormat="false" ht="12.75" hidden="false" customHeight="false" outlineLevel="0" collapsed="false">
      <c r="D949" s="128"/>
    </row>
    <row r="950" customFormat="false" ht="12.75" hidden="false" customHeight="false" outlineLevel="0" collapsed="false">
      <c r="D950" s="128"/>
    </row>
    <row r="951" customFormat="false" ht="12.75" hidden="false" customHeight="false" outlineLevel="0" collapsed="false">
      <c r="D951" s="128"/>
    </row>
    <row r="952" customFormat="false" ht="12.75" hidden="false" customHeight="false" outlineLevel="0" collapsed="false">
      <c r="D952" s="128"/>
    </row>
    <row r="953" customFormat="false" ht="12.75" hidden="false" customHeight="false" outlineLevel="0" collapsed="false">
      <c r="D953" s="128"/>
    </row>
    <row r="954" customFormat="false" ht="12.75" hidden="false" customHeight="false" outlineLevel="0" collapsed="false">
      <c r="D954" s="128"/>
    </row>
    <row r="955" customFormat="false" ht="12.75" hidden="false" customHeight="false" outlineLevel="0" collapsed="false">
      <c r="D955" s="128"/>
    </row>
    <row r="956" customFormat="false" ht="12.75" hidden="false" customHeight="false" outlineLevel="0" collapsed="false">
      <c r="D956" s="128"/>
    </row>
    <row r="957" customFormat="false" ht="12.75" hidden="false" customHeight="false" outlineLevel="0" collapsed="false">
      <c r="D957" s="128"/>
    </row>
    <row r="958" customFormat="false" ht="12.75" hidden="false" customHeight="false" outlineLevel="0" collapsed="false">
      <c r="D958" s="128"/>
    </row>
    <row r="959" customFormat="false" ht="12.75" hidden="false" customHeight="false" outlineLevel="0" collapsed="false">
      <c r="D959" s="128"/>
    </row>
    <row r="960" customFormat="false" ht="12.75" hidden="false" customHeight="false" outlineLevel="0" collapsed="false">
      <c r="D960" s="128"/>
    </row>
    <row r="961" customFormat="false" ht="12.75" hidden="false" customHeight="false" outlineLevel="0" collapsed="false">
      <c r="D961" s="128"/>
    </row>
    <row r="962" customFormat="false" ht="12.75" hidden="false" customHeight="false" outlineLevel="0" collapsed="false">
      <c r="D962" s="128"/>
    </row>
    <row r="963" customFormat="false" ht="12.75" hidden="false" customHeight="false" outlineLevel="0" collapsed="false">
      <c r="D963" s="128"/>
    </row>
    <row r="964" customFormat="false" ht="12.75" hidden="false" customHeight="false" outlineLevel="0" collapsed="false">
      <c r="D964" s="128"/>
    </row>
    <row r="965" customFormat="false" ht="12.75" hidden="false" customHeight="false" outlineLevel="0" collapsed="false">
      <c r="D965" s="128"/>
    </row>
    <row r="966" customFormat="false" ht="12.75" hidden="false" customHeight="false" outlineLevel="0" collapsed="false">
      <c r="D966" s="128"/>
    </row>
    <row r="967" customFormat="false" ht="12.75" hidden="false" customHeight="false" outlineLevel="0" collapsed="false">
      <c r="D967" s="128"/>
    </row>
    <row r="968" customFormat="false" ht="12.75" hidden="false" customHeight="false" outlineLevel="0" collapsed="false">
      <c r="D968" s="128"/>
    </row>
    <row r="969" customFormat="false" ht="12.75" hidden="false" customHeight="false" outlineLevel="0" collapsed="false">
      <c r="D969" s="128"/>
    </row>
    <row r="970" customFormat="false" ht="12.75" hidden="false" customHeight="false" outlineLevel="0" collapsed="false">
      <c r="D970" s="128"/>
    </row>
    <row r="971" customFormat="false" ht="12.75" hidden="false" customHeight="false" outlineLevel="0" collapsed="false">
      <c r="D971" s="128"/>
    </row>
    <row r="972" customFormat="false" ht="12.75" hidden="false" customHeight="false" outlineLevel="0" collapsed="false">
      <c r="D972" s="128"/>
    </row>
    <row r="973" customFormat="false" ht="12.75" hidden="false" customHeight="false" outlineLevel="0" collapsed="false">
      <c r="D973" s="128"/>
    </row>
    <row r="974" customFormat="false" ht="12.75" hidden="false" customHeight="false" outlineLevel="0" collapsed="false">
      <c r="D974" s="128"/>
    </row>
    <row r="975" customFormat="false" ht="12.75" hidden="false" customHeight="false" outlineLevel="0" collapsed="false">
      <c r="D975" s="128"/>
    </row>
    <row r="976" customFormat="false" ht="12.75" hidden="false" customHeight="false" outlineLevel="0" collapsed="false">
      <c r="D976" s="128"/>
    </row>
    <row r="977" customFormat="false" ht="12.75" hidden="false" customHeight="false" outlineLevel="0" collapsed="false">
      <c r="D977" s="128"/>
    </row>
    <row r="978" customFormat="false" ht="12.75" hidden="false" customHeight="false" outlineLevel="0" collapsed="false">
      <c r="D978" s="128"/>
    </row>
    <row r="979" customFormat="false" ht="12.75" hidden="false" customHeight="false" outlineLevel="0" collapsed="false">
      <c r="D979" s="128"/>
    </row>
    <row r="980" customFormat="false" ht="12.75" hidden="false" customHeight="false" outlineLevel="0" collapsed="false">
      <c r="D980" s="128"/>
    </row>
    <row r="981" customFormat="false" ht="12.75" hidden="false" customHeight="false" outlineLevel="0" collapsed="false">
      <c r="D981" s="128"/>
    </row>
    <row r="982" customFormat="false" ht="12.75" hidden="false" customHeight="false" outlineLevel="0" collapsed="false">
      <c r="D982" s="128"/>
    </row>
    <row r="983" customFormat="false" ht="12.75" hidden="false" customHeight="false" outlineLevel="0" collapsed="false">
      <c r="D983" s="128"/>
    </row>
    <row r="984" customFormat="false" ht="12.75" hidden="false" customHeight="false" outlineLevel="0" collapsed="false">
      <c r="D984" s="128"/>
    </row>
    <row r="985" customFormat="false" ht="12.75" hidden="false" customHeight="false" outlineLevel="0" collapsed="false">
      <c r="D985" s="128"/>
    </row>
    <row r="986" customFormat="false" ht="12.75" hidden="false" customHeight="false" outlineLevel="0" collapsed="false">
      <c r="D986" s="128"/>
    </row>
    <row r="987" customFormat="false" ht="12.75" hidden="false" customHeight="false" outlineLevel="0" collapsed="false">
      <c r="D987" s="128"/>
    </row>
    <row r="988" customFormat="false" ht="12.75" hidden="false" customHeight="false" outlineLevel="0" collapsed="false">
      <c r="D988" s="128"/>
    </row>
    <row r="989" customFormat="false" ht="12.75" hidden="false" customHeight="false" outlineLevel="0" collapsed="false">
      <c r="D989" s="128"/>
    </row>
    <row r="990" customFormat="false" ht="12.75" hidden="false" customHeight="false" outlineLevel="0" collapsed="false">
      <c r="D990" s="128"/>
    </row>
    <row r="991" customFormat="false" ht="12.75" hidden="false" customHeight="false" outlineLevel="0" collapsed="false">
      <c r="D991" s="128"/>
    </row>
    <row r="992" customFormat="false" ht="12.75" hidden="false" customHeight="false" outlineLevel="0" collapsed="false">
      <c r="D992" s="128"/>
    </row>
    <row r="993" customFormat="false" ht="12.75" hidden="false" customHeight="false" outlineLevel="0" collapsed="false">
      <c r="D993" s="128"/>
    </row>
    <row r="994" customFormat="false" ht="12.75" hidden="false" customHeight="false" outlineLevel="0" collapsed="false">
      <c r="D994" s="128"/>
    </row>
    <row r="995" customFormat="false" ht="12.75" hidden="false" customHeight="false" outlineLevel="0" collapsed="false">
      <c r="D995" s="128"/>
    </row>
    <row r="996" customFormat="false" ht="12.75" hidden="false" customHeight="false" outlineLevel="0" collapsed="false">
      <c r="D996" s="128"/>
    </row>
    <row r="997" customFormat="false" ht="12.75" hidden="false" customHeight="false" outlineLevel="0" collapsed="false">
      <c r="D997" s="128"/>
    </row>
    <row r="998" customFormat="false" ht="12.75" hidden="false" customHeight="false" outlineLevel="0" collapsed="false">
      <c r="D998" s="128"/>
    </row>
    <row r="999" customFormat="false" ht="12.75" hidden="false" customHeight="false" outlineLevel="0" collapsed="false">
      <c r="D999" s="128"/>
    </row>
    <row r="1000" customFormat="false" ht="12.75" hidden="false" customHeight="false" outlineLevel="0" collapsed="false">
      <c r="D1000" s="128"/>
    </row>
    <row r="1001" customFormat="false" ht="12.75" hidden="false" customHeight="false" outlineLevel="0" collapsed="false">
      <c r="D1001" s="128"/>
    </row>
    <row r="1002" customFormat="false" ht="12.75" hidden="false" customHeight="false" outlineLevel="0" collapsed="false">
      <c r="D1002" s="128"/>
    </row>
    <row r="1003" customFormat="false" ht="12.75" hidden="false" customHeight="false" outlineLevel="0" collapsed="false">
      <c r="D1003" s="128"/>
    </row>
    <row r="1004" customFormat="false" ht="12.75" hidden="false" customHeight="false" outlineLevel="0" collapsed="false">
      <c r="D1004" s="128"/>
    </row>
    <row r="1005" customFormat="false" ht="12.75" hidden="false" customHeight="false" outlineLevel="0" collapsed="false">
      <c r="D1005" s="128"/>
    </row>
    <row r="1006" customFormat="false" ht="12.75" hidden="false" customHeight="false" outlineLevel="0" collapsed="false">
      <c r="D1006" s="128"/>
    </row>
    <row r="1007" customFormat="false" ht="12.75" hidden="false" customHeight="false" outlineLevel="0" collapsed="false">
      <c r="D1007" s="128"/>
    </row>
    <row r="1008" customFormat="false" ht="12.75" hidden="false" customHeight="false" outlineLevel="0" collapsed="false">
      <c r="D1008" s="128"/>
    </row>
    <row r="1009" customFormat="false" ht="12.75" hidden="false" customHeight="false" outlineLevel="0" collapsed="false">
      <c r="D1009" s="128"/>
    </row>
    <row r="1010" customFormat="false" ht="12.75" hidden="false" customHeight="false" outlineLevel="0" collapsed="false">
      <c r="D1010" s="128"/>
    </row>
    <row r="1011" customFormat="false" ht="12.75" hidden="false" customHeight="false" outlineLevel="0" collapsed="false">
      <c r="D1011" s="128"/>
    </row>
    <row r="1012" customFormat="false" ht="12.75" hidden="false" customHeight="false" outlineLevel="0" collapsed="false">
      <c r="D1012" s="128"/>
    </row>
    <row r="1013" customFormat="false" ht="12.75" hidden="false" customHeight="false" outlineLevel="0" collapsed="false">
      <c r="D1013" s="128"/>
    </row>
    <row r="1014" customFormat="false" ht="12.75" hidden="false" customHeight="false" outlineLevel="0" collapsed="false">
      <c r="D1014" s="128"/>
    </row>
    <row r="1015" customFormat="false" ht="12.75" hidden="false" customHeight="false" outlineLevel="0" collapsed="false">
      <c r="D1015" s="128"/>
    </row>
    <row r="1016" customFormat="false" ht="12.75" hidden="false" customHeight="false" outlineLevel="0" collapsed="false">
      <c r="D1016" s="128"/>
    </row>
    <row r="1017" customFormat="false" ht="12.75" hidden="false" customHeight="false" outlineLevel="0" collapsed="false">
      <c r="D1017" s="128"/>
    </row>
    <row r="1018" customFormat="false" ht="12.75" hidden="false" customHeight="false" outlineLevel="0" collapsed="false">
      <c r="D1018" s="128"/>
    </row>
    <row r="1019" customFormat="false" ht="12.75" hidden="false" customHeight="false" outlineLevel="0" collapsed="false">
      <c r="D1019" s="128"/>
    </row>
    <row r="1020" customFormat="false" ht="12.75" hidden="false" customHeight="false" outlineLevel="0" collapsed="false">
      <c r="D1020" s="128"/>
    </row>
    <row r="1021" customFormat="false" ht="12.75" hidden="false" customHeight="false" outlineLevel="0" collapsed="false">
      <c r="D1021" s="128"/>
    </row>
    <row r="1022" customFormat="false" ht="12.75" hidden="false" customHeight="false" outlineLevel="0" collapsed="false">
      <c r="D1022" s="128"/>
    </row>
    <row r="1023" customFormat="false" ht="12.75" hidden="false" customHeight="false" outlineLevel="0" collapsed="false">
      <c r="D1023" s="128"/>
    </row>
    <row r="1024" customFormat="false" ht="12.75" hidden="false" customHeight="false" outlineLevel="0" collapsed="false">
      <c r="D1024" s="128"/>
    </row>
    <row r="1025" customFormat="false" ht="12.75" hidden="false" customHeight="false" outlineLevel="0" collapsed="false">
      <c r="D1025" s="128"/>
    </row>
    <row r="1026" customFormat="false" ht="12.75" hidden="false" customHeight="false" outlineLevel="0" collapsed="false">
      <c r="D1026" s="128"/>
    </row>
    <row r="1027" customFormat="false" ht="12.75" hidden="false" customHeight="false" outlineLevel="0" collapsed="false">
      <c r="D1027" s="128"/>
    </row>
    <row r="1028" customFormat="false" ht="12.75" hidden="false" customHeight="false" outlineLevel="0" collapsed="false">
      <c r="D1028" s="128"/>
    </row>
    <row r="1029" customFormat="false" ht="12.75" hidden="false" customHeight="false" outlineLevel="0" collapsed="false">
      <c r="D1029" s="128"/>
    </row>
    <row r="1030" customFormat="false" ht="12.75" hidden="false" customHeight="false" outlineLevel="0" collapsed="false">
      <c r="D1030" s="128"/>
    </row>
    <row r="1031" customFormat="false" ht="12.75" hidden="false" customHeight="false" outlineLevel="0" collapsed="false">
      <c r="D1031" s="128"/>
    </row>
    <row r="1032" customFormat="false" ht="12.75" hidden="false" customHeight="false" outlineLevel="0" collapsed="false">
      <c r="D1032" s="128"/>
    </row>
    <row r="1033" customFormat="false" ht="12.75" hidden="false" customHeight="false" outlineLevel="0" collapsed="false">
      <c r="D1033" s="128"/>
    </row>
    <row r="1034" customFormat="false" ht="12.75" hidden="false" customHeight="false" outlineLevel="0" collapsed="false">
      <c r="D1034" s="128"/>
    </row>
    <row r="1035" customFormat="false" ht="12.75" hidden="false" customHeight="false" outlineLevel="0" collapsed="false">
      <c r="D1035" s="128"/>
    </row>
    <row r="1036" customFormat="false" ht="12.75" hidden="false" customHeight="false" outlineLevel="0" collapsed="false">
      <c r="D1036" s="128"/>
    </row>
    <row r="1037" customFormat="false" ht="12.75" hidden="false" customHeight="false" outlineLevel="0" collapsed="false">
      <c r="D1037" s="128"/>
    </row>
    <row r="1038" customFormat="false" ht="12.75" hidden="false" customHeight="false" outlineLevel="0" collapsed="false">
      <c r="D1038" s="128"/>
    </row>
    <row r="1039" customFormat="false" ht="12.75" hidden="false" customHeight="false" outlineLevel="0" collapsed="false">
      <c r="D1039" s="128"/>
    </row>
    <row r="1040" customFormat="false" ht="12.75" hidden="false" customHeight="false" outlineLevel="0" collapsed="false">
      <c r="D1040" s="128"/>
    </row>
    <row r="1041" customFormat="false" ht="12.75" hidden="false" customHeight="false" outlineLevel="0" collapsed="false">
      <c r="D1041" s="128"/>
    </row>
    <row r="1042" customFormat="false" ht="12.75" hidden="false" customHeight="false" outlineLevel="0" collapsed="false">
      <c r="D1042" s="128"/>
    </row>
    <row r="1043" customFormat="false" ht="12.75" hidden="false" customHeight="false" outlineLevel="0" collapsed="false">
      <c r="D1043" s="128"/>
    </row>
    <row r="1044" customFormat="false" ht="12.75" hidden="false" customHeight="false" outlineLevel="0" collapsed="false">
      <c r="D1044" s="128"/>
    </row>
    <row r="1045" customFormat="false" ht="12.75" hidden="false" customHeight="false" outlineLevel="0" collapsed="false">
      <c r="D1045" s="128"/>
    </row>
    <row r="1046" customFormat="false" ht="12.75" hidden="false" customHeight="false" outlineLevel="0" collapsed="false">
      <c r="D1046" s="128"/>
    </row>
    <row r="1047" customFormat="false" ht="12.75" hidden="false" customHeight="false" outlineLevel="0" collapsed="false">
      <c r="D1047" s="128"/>
    </row>
    <row r="1048" customFormat="false" ht="12.75" hidden="false" customHeight="false" outlineLevel="0" collapsed="false">
      <c r="D1048" s="128"/>
    </row>
    <row r="1049" customFormat="false" ht="12.75" hidden="false" customHeight="false" outlineLevel="0" collapsed="false">
      <c r="D1049" s="128"/>
    </row>
    <row r="1050" customFormat="false" ht="12.75" hidden="false" customHeight="false" outlineLevel="0" collapsed="false">
      <c r="D1050" s="128"/>
    </row>
    <row r="1051" customFormat="false" ht="12.75" hidden="false" customHeight="false" outlineLevel="0" collapsed="false">
      <c r="D1051" s="128"/>
    </row>
    <row r="1052" customFormat="false" ht="12.75" hidden="false" customHeight="false" outlineLevel="0" collapsed="false">
      <c r="D1052" s="128"/>
    </row>
    <row r="1053" customFormat="false" ht="12.75" hidden="false" customHeight="false" outlineLevel="0" collapsed="false">
      <c r="D1053" s="128"/>
    </row>
    <row r="1054" customFormat="false" ht="12.75" hidden="false" customHeight="false" outlineLevel="0" collapsed="false">
      <c r="D1054" s="128"/>
    </row>
    <row r="1055" customFormat="false" ht="12.75" hidden="false" customHeight="false" outlineLevel="0" collapsed="false">
      <c r="D1055" s="128"/>
    </row>
    <row r="1056" customFormat="false" ht="12.75" hidden="false" customHeight="false" outlineLevel="0" collapsed="false">
      <c r="D1056" s="128"/>
    </row>
    <row r="1057" customFormat="false" ht="12.75" hidden="false" customHeight="false" outlineLevel="0" collapsed="false">
      <c r="D1057" s="128"/>
    </row>
    <row r="1058" customFormat="false" ht="12.75" hidden="false" customHeight="false" outlineLevel="0" collapsed="false">
      <c r="D1058" s="128"/>
    </row>
    <row r="1059" customFormat="false" ht="12.75" hidden="false" customHeight="false" outlineLevel="0" collapsed="false">
      <c r="D1059" s="128"/>
    </row>
    <row r="1060" customFormat="false" ht="12.75" hidden="false" customHeight="false" outlineLevel="0" collapsed="false">
      <c r="D1060" s="128"/>
    </row>
    <row r="1061" customFormat="false" ht="12.75" hidden="false" customHeight="false" outlineLevel="0" collapsed="false">
      <c r="D1061" s="128"/>
    </row>
    <row r="1062" customFormat="false" ht="12.75" hidden="false" customHeight="false" outlineLevel="0" collapsed="false">
      <c r="D1062" s="128"/>
    </row>
    <row r="1063" customFormat="false" ht="12.75" hidden="false" customHeight="false" outlineLevel="0" collapsed="false">
      <c r="D1063" s="128"/>
    </row>
    <row r="1064" customFormat="false" ht="12.75" hidden="false" customHeight="false" outlineLevel="0" collapsed="false">
      <c r="D1064" s="128"/>
    </row>
    <row r="1065" customFormat="false" ht="12.75" hidden="false" customHeight="false" outlineLevel="0" collapsed="false">
      <c r="D1065" s="128"/>
    </row>
    <row r="1066" customFormat="false" ht="12.75" hidden="false" customHeight="false" outlineLevel="0" collapsed="false">
      <c r="D1066" s="128"/>
    </row>
    <row r="1067" customFormat="false" ht="12.75" hidden="false" customHeight="false" outlineLevel="0" collapsed="false">
      <c r="D1067" s="128"/>
    </row>
    <row r="1068" customFormat="false" ht="12.75" hidden="false" customHeight="false" outlineLevel="0" collapsed="false">
      <c r="D1068" s="128"/>
    </row>
    <row r="1069" customFormat="false" ht="12.75" hidden="false" customHeight="false" outlineLevel="0" collapsed="false">
      <c r="D1069" s="128"/>
    </row>
    <row r="1070" customFormat="false" ht="12.75" hidden="false" customHeight="false" outlineLevel="0" collapsed="false">
      <c r="D1070" s="1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4" activeCellId="0" sqref="A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4" width="17.28"/>
    <col collapsed="false" customWidth="true" hidden="false" outlineLevel="0" max="2" min="2" style="165" width="10.85"/>
    <col collapsed="false" customWidth="true" hidden="false" outlineLevel="0" max="3" min="3" style="165" width="11.42"/>
    <col collapsed="false" customWidth="true" hidden="false" outlineLevel="0" max="4" min="4" style="165" width="12.7"/>
    <col collapsed="false" customWidth="false" hidden="false" outlineLevel="0" max="7" min="5" style="165" width="9.14"/>
    <col collapsed="false" customWidth="false" hidden="false" outlineLevel="0" max="8" min="8" style="120" width="9.14"/>
    <col collapsed="false" customWidth="false" hidden="false" outlineLevel="0" max="62" min="9" style="165" width="9.14"/>
    <col collapsed="false" customWidth="false" hidden="false" outlineLevel="0" max="63" min="63" style="166" width="9.14"/>
    <col collapsed="false" customWidth="false" hidden="false" outlineLevel="0" max="257" min="64" style="121" width="9.14"/>
  </cols>
  <sheetData>
    <row r="1" customFormat="false" ht="12.75" hidden="false" customHeight="false" outlineLevel="0" collapsed="false">
      <c r="A1" s="167"/>
      <c r="B1" s="168"/>
      <c r="C1" s="168"/>
      <c r="D1" s="168"/>
      <c r="E1" s="168"/>
      <c r="F1" s="168"/>
      <c r="G1" s="168"/>
      <c r="H1" s="169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70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  <c r="DZ1" s="171"/>
      <c r="EA1" s="171"/>
      <c r="EB1" s="171"/>
      <c r="EC1" s="171"/>
      <c r="ED1" s="171"/>
      <c r="EE1" s="171"/>
      <c r="EF1" s="171"/>
      <c r="EG1" s="171"/>
      <c r="EH1" s="171"/>
      <c r="EI1" s="171"/>
      <c r="EJ1" s="171"/>
      <c r="EK1" s="171"/>
      <c r="EL1" s="171"/>
      <c r="EM1" s="171"/>
      <c r="EN1" s="171"/>
      <c r="EO1" s="171"/>
      <c r="EP1" s="171"/>
      <c r="EQ1" s="171"/>
      <c r="ER1" s="171"/>
      <c r="ES1" s="171"/>
      <c r="ET1" s="171"/>
      <c r="EU1" s="171"/>
      <c r="EV1" s="171"/>
      <c r="EW1" s="171"/>
      <c r="EX1" s="171"/>
      <c r="EY1" s="171"/>
      <c r="EZ1" s="171"/>
      <c r="FA1" s="171"/>
      <c r="FB1" s="171"/>
      <c r="FC1" s="171"/>
      <c r="FD1" s="171"/>
      <c r="FE1" s="171"/>
      <c r="FF1" s="171"/>
      <c r="FG1" s="171"/>
      <c r="FH1" s="171"/>
      <c r="FI1" s="171"/>
      <c r="FJ1" s="171"/>
      <c r="FK1" s="171"/>
      <c r="FL1" s="171"/>
      <c r="FM1" s="171"/>
      <c r="FN1" s="171"/>
      <c r="FO1" s="171"/>
      <c r="FP1" s="171"/>
      <c r="FQ1" s="171"/>
      <c r="FR1" s="171"/>
      <c r="FS1" s="171"/>
      <c r="FT1" s="171"/>
      <c r="FU1" s="171"/>
      <c r="FV1" s="171"/>
      <c r="FW1" s="171"/>
      <c r="FX1" s="171"/>
      <c r="FY1" s="171"/>
      <c r="FZ1" s="171"/>
      <c r="GA1" s="171"/>
      <c r="GB1" s="171"/>
      <c r="GC1" s="171"/>
      <c r="GD1" s="171"/>
      <c r="GE1" s="171"/>
      <c r="GF1" s="171"/>
      <c r="GG1" s="171"/>
      <c r="GH1" s="171"/>
      <c r="GI1" s="171"/>
      <c r="GJ1" s="171"/>
      <c r="GK1" s="171"/>
      <c r="GL1" s="171"/>
      <c r="GM1" s="171"/>
      <c r="GN1" s="171"/>
      <c r="GO1" s="171"/>
      <c r="GP1" s="171"/>
      <c r="GQ1" s="171"/>
      <c r="GR1" s="171"/>
      <c r="GS1" s="171"/>
      <c r="GT1" s="171"/>
      <c r="GU1" s="171"/>
      <c r="GV1" s="171"/>
      <c r="GW1" s="171"/>
      <c r="GX1" s="171"/>
      <c r="GY1" s="171"/>
      <c r="GZ1" s="171"/>
      <c r="HA1" s="171"/>
      <c r="HB1" s="171"/>
      <c r="HC1" s="171"/>
      <c r="HD1" s="171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  <c r="IO1" s="171"/>
      <c r="IP1" s="171"/>
      <c r="IQ1" s="171"/>
      <c r="IR1" s="171"/>
      <c r="IS1" s="171"/>
      <c r="IT1" s="171"/>
      <c r="IU1" s="171"/>
      <c r="IV1" s="171"/>
      <c r="IW1" s="171"/>
    </row>
    <row r="2" customFormat="false" ht="12.75" hidden="false" customHeight="false" outlineLevel="0" collapsed="false">
      <c r="A2" s="167"/>
      <c r="B2" s="172"/>
      <c r="C2" s="172"/>
      <c r="D2" s="172"/>
      <c r="E2" s="172"/>
      <c r="F2" s="172"/>
      <c r="G2" s="172"/>
      <c r="H2" s="173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4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</row>
    <row r="3" customFormat="false" ht="14.25" hidden="false" customHeight="true" outlineLevel="0" collapsed="false">
      <c r="A3" s="175" t="s">
        <v>209</v>
      </c>
      <c r="B3" s="15" t="s">
        <v>195</v>
      </c>
      <c r="C3" s="176"/>
      <c r="D3" s="145"/>
      <c r="E3" s="145"/>
      <c r="F3" s="145"/>
      <c r="G3" s="145"/>
      <c r="H3" s="145"/>
      <c r="I3" s="176"/>
      <c r="J3" s="176"/>
      <c r="K3" s="176"/>
      <c r="L3" s="176"/>
      <c r="M3" s="176"/>
      <c r="N3" s="177"/>
      <c r="O3" s="177"/>
      <c r="P3" s="176"/>
      <c r="Q3" s="176"/>
      <c r="R3" s="176"/>
      <c r="S3" s="176"/>
      <c r="T3" s="176"/>
      <c r="U3" s="176"/>
      <c r="V3" s="176"/>
      <c r="W3" s="176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8"/>
      <c r="BL3" s="179"/>
      <c r="BM3" s="179"/>
      <c r="BN3" s="179"/>
      <c r="BO3" s="179"/>
      <c r="BP3" s="179"/>
      <c r="BQ3" s="179"/>
      <c r="BR3" s="179"/>
      <c r="BS3" s="179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E3" s="181"/>
      <c r="EF3" s="181"/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Y3" s="181"/>
      <c r="EZ3" s="181"/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S3" s="181"/>
      <c r="FT3" s="181"/>
      <c r="FU3" s="181"/>
      <c r="FV3" s="181"/>
      <c r="FW3" s="181"/>
      <c r="FX3" s="181"/>
      <c r="FY3" s="181"/>
      <c r="FZ3" s="181"/>
      <c r="GA3" s="181"/>
      <c r="GB3" s="181"/>
      <c r="GC3" s="181"/>
      <c r="GD3" s="181"/>
      <c r="GE3" s="181"/>
      <c r="GF3" s="181"/>
      <c r="GG3" s="181"/>
      <c r="GH3" s="181"/>
      <c r="GI3" s="181"/>
      <c r="GJ3" s="181"/>
      <c r="GK3" s="181"/>
      <c r="GL3" s="181"/>
      <c r="GM3" s="181"/>
      <c r="GN3" s="181"/>
      <c r="GO3" s="181"/>
      <c r="GP3" s="181"/>
      <c r="GQ3" s="181"/>
      <c r="GR3" s="181"/>
      <c r="GS3" s="181"/>
      <c r="GT3" s="181"/>
      <c r="GU3" s="181"/>
      <c r="GV3" s="181"/>
      <c r="GW3" s="181"/>
      <c r="GX3" s="181"/>
      <c r="GY3" s="181"/>
      <c r="GZ3" s="181"/>
      <c r="HA3" s="181"/>
      <c r="HB3" s="181"/>
      <c r="HC3" s="181"/>
      <c r="HD3" s="181"/>
      <c r="HE3" s="181"/>
      <c r="HF3" s="181"/>
      <c r="HG3" s="181"/>
      <c r="HH3" s="181"/>
      <c r="HI3" s="181"/>
      <c r="HJ3" s="181"/>
      <c r="HK3" s="181"/>
      <c r="HL3" s="181"/>
      <c r="HM3" s="181"/>
      <c r="HN3" s="181"/>
      <c r="HO3" s="181"/>
      <c r="HP3" s="181"/>
      <c r="HQ3" s="181"/>
      <c r="HR3" s="181"/>
      <c r="HS3" s="181"/>
      <c r="HT3" s="181"/>
      <c r="HU3" s="181"/>
      <c r="HV3" s="181"/>
      <c r="HW3" s="181"/>
      <c r="HX3" s="181"/>
      <c r="HY3" s="181"/>
      <c r="HZ3" s="181"/>
      <c r="IA3" s="181"/>
      <c r="IB3" s="181"/>
      <c r="IC3" s="181"/>
      <c r="ID3" s="181"/>
      <c r="IE3" s="181"/>
      <c r="IF3" s="181"/>
      <c r="IG3" s="181"/>
      <c r="IH3" s="181"/>
      <c r="II3" s="181"/>
      <c r="IJ3" s="181"/>
      <c r="IK3" s="181"/>
      <c r="IL3" s="181"/>
      <c r="IM3" s="181"/>
      <c r="IN3" s="181"/>
      <c r="IO3" s="181"/>
      <c r="IP3" s="181"/>
      <c r="IQ3" s="181"/>
      <c r="IR3" s="181"/>
      <c r="IS3" s="181"/>
      <c r="IT3" s="181"/>
      <c r="IU3" s="181"/>
      <c r="IV3" s="181"/>
      <c r="IW3" s="181"/>
    </row>
    <row r="4" customFormat="false" ht="12.75" hidden="false" customHeight="false" outlineLevel="0" collapsed="false">
      <c r="A4" s="175" t="s">
        <v>225</v>
      </c>
      <c r="B4" s="15" t="s">
        <v>226</v>
      </c>
      <c r="C4" s="182"/>
      <c r="D4" s="151"/>
      <c r="E4" s="151"/>
      <c r="F4" s="151"/>
      <c r="G4" s="151"/>
      <c r="H4" s="151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4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  <c r="DZ4" s="186"/>
      <c r="EA4" s="186"/>
      <c r="EB4" s="186"/>
      <c r="EC4" s="186"/>
      <c r="ED4" s="186"/>
      <c r="EE4" s="186"/>
      <c r="EF4" s="186"/>
      <c r="EG4" s="186"/>
      <c r="EH4" s="186"/>
      <c r="EI4" s="186"/>
      <c r="EJ4" s="186"/>
      <c r="EK4" s="186"/>
      <c r="EL4" s="186"/>
      <c r="EM4" s="186"/>
      <c r="EN4" s="186"/>
      <c r="EO4" s="186"/>
      <c r="EP4" s="186"/>
      <c r="EQ4" s="186"/>
      <c r="ER4" s="186"/>
      <c r="ES4" s="186"/>
      <c r="ET4" s="186"/>
      <c r="EU4" s="186"/>
      <c r="EV4" s="186"/>
      <c r="EW4" s="186"/>
      <c r="EX4" s="186"/>
      <c r="EY4" s="186"/>
      <c r="EZ4" s="186"/>
      <c r="FA4" s="186"/>
      <c r="FB4" s="186"/>
      <c r="FC4" s="186"/>
      <c r="FD4" s="186"/>
      <c r="FE4" s="186"/>
      <c r="FF4" s="186"/>
      <c r="FG4" s="186"/>
      <c r="FH4" s="186"/>
      <c r="FI4" s="186"/>
      <c r="FJ4" s="186"/>
      <c r="FK4" s="186"/>
      <c r="FL4" s="186"/>
      <c r="FM4" s="186"/>
      <c r="FN4" s="186"/>
      <c r="FO4" s="186"/>
      <c r="FP4" s="186"/>
      <c r="FQ4" s="186"/>
      <c r="FR4" s="186"/>
      <c r="FS4" s="186"/>
      <c r="FT4" s="186"/>
      <c r="FU4" s="186"/>
      <c r="FV4" s="186"/>
      <c r="FW4" s="186"/>
      <c r="FX4" s="186"/>
      <c r="FY4" s="186"/>
      <c r="FZ4" s="186"/>
      <c r="GA4" s="186"/>
      <c r="GB4" s="186"/>
      <c r="GC4" s="186"/>
      <c r="GD4" s="186"/>
      <c r="GE4" s="186"/>
      <c r="GF4" s="186"/>
      <c r="GG4" s="186"/>
      <c r="GH4" s="186"/>
      <c r="GI4" s="186"/>
      <c r="GJ4" s="186"/>
      <c r="GK4" s="186"/>
      <c r="GL4" s="186"/>
      <c r="GM4" s="186"/>
      <c r="GN4" s="186"/>
      <c r="GO4" s="186"/>
      <c r="GP4" s="186"/>
      <c r="GQ4" s="186"/>
      <c r="GR4" s="186"/>
      <c r="GS4" s="186"/>
      <c r="GT4" s="186"/>
      <c r="GU4" s="186"/>
      <c r="GV4" s="186"/>
      <c r="GW4" s="186"/>
      <c r="GX4" s="186"/>
      <c r="GY4" s="186"/>
      <c r="GZ4" s="186"/>
      <c r="HA4" s="186"/>
      <c r="HB4" s="186"/>
      <c r="HC4" s="186"/>
      <c r="HD4" s="186"/>
      <c r="HE4" s="186"/>
      <c r="HF4" s="186"/>
      <c r="HG4" s="186"/>
      <c r="HH4" s="186"/>
      <c r="HI4" s="186"/>
      <c r="HJ4" s="186"/>
      <c r="HK4" s="186"/>
      <c r="HL4" s="186"/>
      <c r="HM4" s="186"/>
      <c r="HN4" s="186"/>
      <c r="HO4" s="186"/>
      <c r="HP4" s="186"/>
      <c r="HQ4" s="186"/>
      <c r="HR4" s="186"/>
      <c r="HS4" s="186"/>
      <c r="HT4" s="186"/>
      <c r="HU4" s="186"/>
      <c r="HV4" s="186"/>
      <c r="HW4" s="186"/>
      <c r="HX4" s="186"/>
      <c r="HY4" s="186"/>
      <c r="HZ4" s="186"/>
      <c r="IA4" s="186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186"/>
      <c r="IS4" s="186"/>
      <c r="IT4" s="186"/>
      <c r="IU4" s="186"/>
      <c r="IV4" s="186"/>
      <c r="IW4" s="186"/>
    </row>
    <row r="5" customFormat="false" ht="1.5" hidden="true" customHeight="true" outlineLevel="0" collapsed="false">
      <c r="A5" s="187"/>
      <c r="B5" s="188"/>
      <c r="C5" s="188"/>
      <c r="D5" s="188"/>
      <c r="E5" s="188"/>
      <c r="F5" s="188"/>
      <c r="G5" s="188"/>
      <c r="H5" s="189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1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  <c r="CQ5" s="192"/>
      <c r="CR5" s="192"/>
      <c r="CS5" s="192"/>
      <c r="CT5" s="192"/>
      <c r="CU5" s="192"/>
      <c r="CV5" s="192"/>
      <c r="CW5" s="192"/>
      <c r="CX5" s="192"/>
      <c r="CY5" s="192"/>
      <c r="CZ5" s="192"/>
      <c r="DA5" s="192"/>
      <c r="DB5" s="192"/>
      <c r="DC5" s="192"/>
      <c r="DD5" s="192"/>
      <c r="DE5" s="192"/>
      <c r="DF5" s="192"/>
      <c r="DG5" s="192"/>
      <c r="DH5" s="192"/>
      <c r="DI5" s="192"/>
      <c r="DJ5" s="192"/>
      <c r="DK5" s="192"/>
      <c r="DL5" s="192"/>
      <c r="DM5" s="192"/>
      <c r="DN5" s="192"/>
      <c r="DO5" s="192"/>
      <c r="DP5" s="192"/>
      <c r="DQ5" s="192"/>
      <c r="DR5" s="192"/>
      <c r="DS5" s="192"/>
      <c r="DT5" s="192"/>
      <c r="DU5" s="192"/>
      <c r="DV5" s="192"/>
      <c r="DW5" s="192"/>
      <c r="DX5" s="192"/>
      <c r="DY5" s="192"/>
      <c r="DZ5" s="192"/>
      <c r="EA5" s="192"/>
      <c r="EB5" s="192"/>
      <c r="EC5" s="192"/>
      <c r="ED5" s="192"/>
      <c r="EE5" s="192"/>
      <c r="EF5" s="192"/>
      <c r="EG5" s="192"/>
      <c r="EH5" s="192"/>
      <c r="EI5" s="192"/>
      <c r="EJ5" s="192"/>
      <c r="EK5" s="192"/>
      <c r="EL5" s="192"/>
      <c r="EM5" s="192"/>
      <c r="EN5" s="192"/>
      <c r="EO5" s="192"/>
      <c r="EP5" s="192"/>
      <c r="EQ5" s="192"/>
      <c r="ER5" s="192"/>
      <c r="ES5" s="192"/>
      <c r="ET5" s="192"/>
      <c r="EU5" s="192"/>
      <c r="EV5" s="192"/>
      <c r="EW5" s="192"/>
      <c r="EX5" s="192"/>
      <c r="EY5" s="192"/>
      <c r="EZ5" s="192"/>
      <c r="FA5" s="192"/>
      <c r="FB5" s="192"/>
      <c r="FC5" s="192"/>
      <c r="FD5" s="192"/>
      <c r="FE5" s="192"/>
      <c r="FF5" s="192"/>
      <c r="FG5" s="192"/>
      <c r="FH5" s="192"/>
      <c r="FI5" s="192"/>
      <c r="FJ5" s="192"/>
      <c r="FK5" s="192"/>
      <c r="FL5" s="192"/>
      <c r="FM5" s="192"/>
      <c r="FN5" s="192"/>
      <c r="FO5" s="192"/>
      <c r="FP5" s="192"/>
      <c r="FQ5" s="192"/>
      <c r="FR5" s="192"/>
      <c r="FS5" s="192"/>
      <c r="FT5" s="192"/>
      <c r="FU5" s="192"/>
      <c r="FV5" s="192"/>
      <c r="FW5" s="192"/>
      <c r="FX5" s="192"/>
      <c r="FY5" s="192"/>
      <c r="FZ5" s="192"/>
      <c r="GA5" s="192"/>
      <c r="GB5" s="192"/>
      <c r="GC5" s="192"/>
      <c r="GD5" s="192"/>
      <c r="GE5" s="192"/>
      <c r="GF5" s="192"/>
      <c r="GG5" s="192"/>
      <c r="GH5" s="192"/>
      <c r="GI5" s="192"/>
      <c r="GJ5" s="192"/>
      <c r="GK5" s="192"/>
      <c r="GL5" s="192"/>
      <c r="GM5" s="192"/>
      <c r="GN5" s="192"/>
      <c r="GO5" s="192"/>
      <c r="GP5" s="192"/>
      <c r="GQ5" s="192"/>
      <c r="GR5" s="192"/>
      <c r="GS5" s="192"/>
      <c r="GT5" s="192"/>
      <c r="GU5" s="192"/>
      <c r="GV5" s="192"/>
      <c r="GW5" s="192"/>
      <c r="GX5" s="192"/>
      <c r="GY5" s="192"/>
      <c r="GZ5" s="192"/>
      <c r="HA5" s="192"/>
      <c r="HB5" s="192"/>
      <c r="HC5" s="192"/>
      <c r="HD5" s="192"/>
      <c r="HE5" s="192"/>
      <c r="HF5" s="192"/>
      <c r="HG5" s="192"/>
      <c r="HH5" s="192"/>
      <c r="HI5" s="192"/>
      <c r="HJ5" s="192"/>
      <c r="HK5" s="192"/>
      <c r="HL5" s="192"/>
      <c r="HM5" s="192"/>
      <c r="HN5" s="192"/>
      <c r="HO5" s="192"/>
      <c r="HP5" s="192"/>
      <c r="HQ5" s="192"/>
      <c r="HR5" s="192"/>
      <c r="HS5" s="192"/>
      <c r="HT5" s="192"/>
      <c r="HU5" s="192"/>
      <c r="HV5" s="192"/>
      <c r="HW5" s="192"/>
      <c r="HX5" s="192"/>
      <c r="HY5" s="192"/>
      <c r="HZ5" s="192"/>
      <c r="IA5" s="192"/>
      <c r="IB5" s="192"/>
      <c r="IC5" s="192"/>
      <c r="ID5" s="192"/>
      <c r="IE5" s="192"/>
      <c r="IF5" s="192"/>
      <c r="IG5" s="192"/>
      <c r="IH5" s="192"/>
      <c r="II5" s="192"/>
      <c r="IJ5" s="192"/>
      <c r="IK5" s="192"/>
      <c r="IL5" s="192"/>
      <c r="IM5" s="192"/>
      <c r="IN5" s="192"/>
      <c r="IO5" s="192"/>
      <c r="IP5" s="192"/>
      <c r="IQ5" s="192"/>
      <c r="IR5" s="192"/>
      <c r="IS5" s="192"/>
      <c r="IT5" s="192"/>
      <c r="IU5" s="192"/>
      <c r="IV5" s="192"/>
      <c r="IW5" s="192"/>
    </row>
    <row r="6" customFormat="false" ht="12.75" hidden="false" customHeight="false" outlineLevel="0" collapsed="false">
      <c r="A6" s="193" t="s">
        <v>227</v>
      </c>
      <c r="B6" s="194"/>
      <c r="C6" s="194"/>
      <c r="D6" s="194"/>
      <c r="E6" s="194"/>
      <c r="F6" s="194"/>
      <c r="G6" s="194"/>
      <c r="H6" s="195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6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7"/>
      <c r="EQ6" s="197"/>
      <c r="ER6" s="197"/>
      <c r="ES6" s="197"/>
      <c r="ET6" s="197"/>
      <c r="EU6" s="197"/>
      <c r="EV6" s="197"/>
      <c r="EW6" s="197"/>
      <c r="EX6" s="197"/>
      <c r="EY6" s="197"/>
      <c r="EZ6" s="197"/>
      <c r="FA6" s="197"/>
      <c r="FB6" s="197"/>
      <c r="FC6" s="197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197"/>
      <c r="IV6" s="197"/>
      <c r="IW6" s="197"/>
    </row>
    <row r="7" customFormat="false" ht="12.75" hidden="false" customHeight="false" outlineLevel="0" collapsed="false">
      <c r="A7" s="193" t="s">
        <v>228</v>
      </c>
      <c r="B7" s="194"/>
      <c r="C7" s="194"/>
      <c r="D7" s="194"/>
      <c r="E7" s="194"/>
      <c r="F7" s="194"/>
      <c r="G7" s="194"/>
      <c r="H7" s="195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6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  <c r="CV7" s="197"/>
      <c r="CW7" s="197"/>
      <c r="CX7" s="197"/>
      <c r="CY7" s="197"/>
      <c r="CZ7" s="197"/>
      <c r="DA7" s="197"/>
      <c r="DB7" s="197"/>
      <c r="DC7" s="197"/>
      <c r="DD7" s="197"/>
      <c r="DE7" s="197"/>
      <c r="DF7" s="197"/>
      <c r="DG7" s="197"/>
      <c r="DH7" s="197"/>
      <c r="DI7" s="197"/>
      <c r="DJ7" s="197"/>
      <c r="DK7" s="197"/>
      <c r="DL7" s="197"/>
      <c r="DM7" s="197"/>
      <c r="DN7" s="197"/>
      <c r="DO7" s="197"/>
      <c r="DP7" s="197"/>
      <c r="DQ7" s="197"/>
      <c r="DR7" s="197"/>
      <c r="DS7" s="197"/>
      <c r="DT7" s="197"/>
      <c r="DU7" s="197"/>
      <c r="DV7" s="197"/>
      <c r="DW7" s="197"/>
      <c r="DX7" s="197"/>
      <c r="DY7" s="197"/>
      <c r="DZ7" s="197"/>
      <c r="EA7" s="197"/>
      <c r="EB7" s="197"/>
      <c r="EC7" s="197"/>
      <c r="ED7" s="197"/>
      <c r="EE7" s="197"/>
      <c r="EF7" s="197"/>
      <c r="EG7" s="197"/>
      <c r="EH7" s="197"/>
      <c r="EI7" s="197"/>
      <c r="EJ7" s="197"/>
      <c r="EK7" s="197"/>
      <c r="EL7" s="197"/>
      <c r="EM7" s="197"/>
      <c r="EN7" s="197"/>
      <c r="EO7" s="197"/>
      <c r="EP7" s="197"/>
      <c r="EQ7" s="197"/>
      <c r="ER7" s="197"/>
      <c r="ES7" s="197"/>
      <c r="ET7" s="197"/>
      <c r="EU7" s="197"/>
      <c r="EV7" s="197"/>
      <c r="EW7" s="197"/>
      <c r="EX7" s="197"/>
      <c r="EY7" s="197"/>
      <c r="EZ7" s="197"/>
      <c r="FA7" s="197"/>
      <c r="FB7" s="197"/>
      <c r="FC7" s="197"/>
      <c r="FD7" s="197"/>
      <c r="FE7" s="197"/>
      <c r="FF7" s="197"/>
      <c r="FG7" s="197"/>
      <c r="FH7" s="197"/>
      <c r="FI7" s="197"/>
      <c r="FJ7" s="197"/>
      <c r="FK7" s="197"/>
      <c r="FL7" s="197"/>
      <c r="FM7" s="197"/>
      <c r="FN7" s="197"/>
      <c r="FO7" s="197"/>
      <c r="FP7" s="197"/>
      <c r="FQ7" s="197"/>
      <c r="FR7" s="197"/>
      <c r="FS7" s="197"/>
      <c r="FT7" s="197"/>
      <c r="FU7" s="197"/>
      <c r="FV7" s="197"/>
      <c r="FW7" s="197"/>
      <c r="FX7" s="197"/>
      <c r="FY7" s="197"/>
      <c r="FZ7" s="197"/>
      <c r="GA7" s="197"/>
      <c r="GB7" s="197"/>
      <c r="GC7" s="197"/>
      <c r="GD7" s="197"/>
      <c r="GE7" s="197"/>
      <c r="GF7" s="197"/>
      <c r="GG7" s="197"/>
      <c r="GH7" s="197"/>
      <c r="GI7" s="197"/>
      <c r="GJ7" s="197"/>
      <c r="GK7" s="197"/>
      <c r="GL7" s="197"/>
      <c r="GM7" s="197"/>
      <c r="GN7" s="197"/>
      <c r="GO7" s="197"/>
      <c r="GP7" s="197"/>
      <c r="GQ7" s="197"/>
      <c r="GR7" s="197"/>
      <c r="GS7" s="197"/>
      <c r="GT7" s="197"/>
      <c r="GU7" s="197"/>
      <c r="GV7" s="197"/>
      <c r="GW7" s="197"/>
      <c r="GX7" s="197"/>
      <c r="GY7" s="197"/>
      <c r="GZ7" s="197"/>
      <c r="HA7" s="197"/>
      <c r="HB7" s="197"/>
      <c r="HC7" s="197"/>
      <c r="HD7" s="197"/>
      <c r="HE7" s="197"/>
      <c r="HF7" s="197"/>
      <c r="HG7" s="197"/>
      <c r="HH7" s="197"/>
      <c r="HI7" s="197"/>
      <c r="HJ7" s="197"/>
      <c r="HK7" s="197"/>
      <c r="HL7" s="197"/>
      <c r="HM7" s="197"/>
      <c r="HN7" s="197"/>
      <c r="HO7" s="197"/>
      <c r="HP7" s="197"/>
      <c r="HQ7" s="197"/>
      <c r="HR7" s="197"/>
      <c r="HS7" s="197"/>
      <c r="HT7" s="197"/>
      <c r="HU7" s="197"/>
      <c r="HV7" s="197"/>
      <c r="HW7" s="197"/>
      <c r="HX7" s="197"/>
      <c r="HY7" s="197"/>
      <c r="HZ7" s="197"/>
      <c r="IA7" s="197"/>
      <c r="IB7" s="197"/>
      <c r="IC7" s="197"/>
      <c r="ID7" s="197"/>
      <c r="IE7" s="197"/>
      <c r="IF7" s="197"/>
      <c r="IG7" s="197"/>
      <c r="IH7" s="197"/>
      <c r="II7" s="197"/>
      <c r="IJ7" s="197"/>
      <c r="IK7" s="197"/>
      <c r="IL7" s="197"/>
      <c r="IM7" s="197"/>
      <c r="IN7" s="197"/>
      <c r="IO7" s="197"/>
      <c r="IP7" s="197"/>
      <c r="IQ7" s="197"/>
      <c r="IR7" s="197"/>
      <c r="IS7" s="197"/>
      <c r="IT7" s="197"/>
      <c r="IU7" s="197"/>
      <c r="IV7" s="197"/>
      <c r="IW7" s="197"/>
    </row>
    <row r="8" customFormat="false" ht="12.75" hidden="false" customHeight="false" outlineLevel="0" collapsed="false">
      <c r="A8" s="193" t="s">
        <v>229</v>
      </c>
      <c r="B8" s="194"/>
      <c r="C8" s="194"/>
      <c r="D8" s="194"/>
      <c r="E8" s="194"/>
      <c r="F8" s="194"/>
      <c r="G8" s="194"/>
      <c r="H8" s="195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6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  <c r="CS8" s="197"/>
      <c r="CT8" s="197"/>
      <c r="CU8" s="197"/>
      <c r="CV8" s="197"/>
      <c r="CW8" s="197"/>
      <c r="CX8" s="197"/>
      <c r="CY8" s="197"/>
      <c r="CZ8" s="197"/>
      <c r="DA8" s="197"/>
      <c r="DB8" s="197"/>
      <c r="DC8" s="197"/>
      <c r="DD8" s="197"/>
      <c r="DE8" s="197"/>
      <c r="DF8" s="197"/>
      <c r="DG8" s="197"/>
      <c r="DH8" s="197"/>
      <c r="DI8" s="197"/>
      <c r="DJ8" s="197"/>
      <c r="DK8" s="197"/>
      <c r="DL8" s="197"/>
      <c r="DM8" s="197"/>
      <c r="DN8" s="197"/>
      <c r="DO8" s="197"/>
      <c r="DP8" s="197"/>
      <c r="DQ8" s="197"/>
      <c r="DR8" s="197"/>
      <c r="DS8" s="197"/>
      <c r="DT8" s="197"/>
      <c r="DU8" s="197"/>
      <c r="DV8" s="197"/>
      <c r="DW8" s="197"/>
      <c r="DX8" s="197"/>
      <c r="DY8" s="197"/>
      <c r="DZ8" s="197"/>
      <c r="EA8" s="197"/>
      <c r="EB8" s="197"/>
      <c r="EC8" s="197"/>
      <c r="ED8" s="197"/>
      <c r="EE8" s="197"/>
      <c r="EF8" s="197"/>
      <c r="EG8" s="197"/>
      <c r="EH8" s="197"/>
      <c r="EI8" s="197"/>
      <c r="EJ8" s="197"/>
      <c r="EK8" s="197"/>
      <c r="EL8" s="197"/>
      <c r="EM8" s="197"/>
      <c r="EN8" s="197"/>
      <c r="EO8" s="197"/>
      <c r="EP8" s="197"/>
      <c r="EQ8" s="197"/>
      <c r="ER8" s="197"/>
      <c r="ES8" s="197"/>
      <c r="ET8" s="197"/>
      <c r="EU8" s="197"/>
      <c r="EV8" s="197"/>
      <c r="EW8" s="197"/>
      <c r="EX8" s="197"/>
      <c r="EY8" s="197"/>
      <c r="EZ8" s="197"/>
      <c r="FA8" s="197"/>
      <c r="FB8" s="197"/>
      <c r="FC8" s="197"/>
      <c r="FD8" s="197"/>
      <c r="FE8" s="197"/>
      <c r="FF8" s="197"/>
      <c r="FG8" s="197"/>
      <c r="FH8" s="197"/>
      <c r="FI8" s="197"/>
      <c r="FJ8" s="197"/>
      <c r="FK8" s="197"/>
      <c r="FL8" s="197"/>
      <c r="FM8" s="197"/>
      <c r="FN8" s="197"/>
      <c r="FO8" s="197"/>
      <c r="FP8" s="197"/>
      <c r="FQ8" s="197"/>
      <c r="FR8" s="197"/>
      <c r="FS8" s="197"/>
      <c r="FT8" s="197"/>
      <c r="FU8" s="197"/>
      <c r="FV8" s="197"/>
      <c r="FW8" s="197"/>
      <c r="FX8" s="197"/>
      <c r="FY8" s="197"/>
      <c r="FZ8" s="197"/>
      <c r="GA8" s="197"/>
      <c r="GB8" s="197"/>
      <c r="GC8" s="197"/>
      <c r="GD8" s="197"/>
      <c r="GE8" s="197"/>
      <c r="GF8" s="197"/>
      <c r="GG8" s="197"/>
      <c r="GH8" s="197"/>
      <c r="GI8" s="197"/>
      <c r="GJ8" s="197"/>
      <c r="GK8" s="197"/>
      <c r="GL8" s="197"/>
      <c r="GM8" s="197"/>
      <c r="GN8" s="197"/>
      <c r="GO8" s="197"/>
      <c r="GP8" s="197"/>
      <c r="GQ8" s="197"/>
      <c r="GR8" s="197"/>
      <c r="GS8" s="197"/>
      <c r="GT8" s="197"/>
      <c r="GU8" s="197"/>
      <c r="GV8" s="197"/>
      <c r="GW8" s="197"/>
      <c r="GX8" s="197"/>
      <c r="GY8" s="197"/>
      <c r="GZ8" s="197"/>
      <c r="HA8" s="197"/>
      <c r="HB8" s="197"/>
      <c r="HC8" s="197"/>
      <c r="HD8" s="197"/>
      <c r="HE8" s="197"/>
      <c r="HF8" s="197"/>
      <c r="HG8" s="197"/>
      <c r="HH8" s="197"/>
      <c r="HI8" s="197"/>
      <c r="HJ8" s="197"/>
      <c r="HK8" s="197"/>
      <c r="HL8" s="197"/>
      <c r="HM8" s="197"/>
      <c r="HN8" s="197"/>
      <c r="HO8" s="197"/>
      <c r="HP8" s="197"/>
      <c r="HQ8" s="197"/>
      <c r="HR8" s="197"/>
      <c r="HS8" s="197"/>
      <c r="HT8" s="197"/>
      <c r="HU8" s="197"/>
      <c r="HV8" s="197"/>
      <c r="HW8" s="197"/>
      <c r="HX8" s="197"/>
      <c r="HY8" s="197"/>
      <c r="HZ8" s="197"/>
      <c r="IA8" s="197"/>
      <c r="IB8" s="197"/>
      <c r="IC8" s="197"/>
      <c r="ID8" s="197"/>
      <c r="IE8" s="197"/>
      <c r="IF8" s="197"/>
      <c r="IG8" s="197"/>
      <c r="IH8" s="197"/>
      <c r="II8" s="197"/>
      <c r="IJ8" s="197"/>
      <c r="IK8" s="197"/>
      <c r="IL8" s="197"/>
      <c r="IM8" s="197"/>
      <c r="IN8" s="197"/>
      <c r="IO8" s="197"/>
      <c r="IP8" s="197"/>
      <c r="IQ8" s="197"/>
      <c r="IR8" s="197"/>
      <c r="IS8" s="197"/>
      <c r="IT8" s="197"/>
      <c r="IU8" s="197"/>
      <c r="IV8" s="197"/>
      <c r="IW8" s="197"/>
    </row>
    <row r="9" customFormat="false" ht="12.75" hidden="false" customHeight="false" outlineLevel="0" collapsed="false">
      <c r="A9" s="193" t="s">
        <v>230</v>
      </c>
      <c r="B9" s="194"/>
      <c r="C9" s="194"/>
      <c r="D9" s="194"/>
      <c r="E9" s="194"/>
      <c r="F9" s="194"/>
      <c r="G9" s="194"/>
      <c r="H9" s="195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6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  <c r="CS9" s="197"/>
      <c r="CT9" s="197"/>
      <c r="CU9" s="197"/>
      <c r="CV9" s="197"/>
      <c r="CW9" s="197"/>
      <c r="CX9" s="197"/>
      <c r="CY9" s="197"/>
      <c r="CZ9" s="197"/>
      <c r="DA9" s="197"/>
      <c r="DB9" s="197"/>
      <c r="DC9" s="197"/>
      <c r="DD9" s="197"/>
      <c r="DE9" s="197"/>
      <c r="DF9" s="197"/>
      <c r="DG9" s="197"/>
      <c r="DH9" s="197"/>
      <c r="DI9" s="197"/>
      <c r="DJ9" s="197"/>
      <c r="DK9" s="197"/>
      <c r="DL9" s="197"/>
      <c r="DM9" s="197"/>
      <c r="DN9" s="197"/>
      <c r="DO9" s="197"/>
      <c r="DP9" s="197"/>
      <c r="DQ9" s="197"/>
      <c r="DR9" s="197"/>
      <c r="DS9" s="197"/>
      <c r="DT9" s="197"/>
      <c r="DU9" s="197"/>
      <c r="DV9" s="197"/>
      <c r="DW9" s="197"/>
      <c r="DX9" s="197"/>
      <c r="DY9" s="197"/>
      <c r="DZ9" s="197"/>
      <c r="EA9" s="197"/>
      <c r="EB9" s="197"/>
      <c r="EC9" s="197"/>
      <c r="ED9" s="197"/>
      <c r="EE9" s="197"/>
      <c r="EF9" s="197"/>
      <c r="EG9" s="197"/>
      <c r="EH9" s="197"/>
      <c r="EI9" s="197"/>
      <c r="EJ9" s="197"/>
      <c r="EK9" s="197"/>
      <c r="EL9" s="197"/>
      <c r="EM9" s="197"/>
      <c r="EN9" s="197"/>
      <c r="EO9" s="197"/>
      <c r="EP9" s="197"/>
      <c r="EQ9" s="197"/>
      <c r="ER9" s="197"/>
      <c r="ES9" s="197"/>
      <c r="ET9" s="197"/>
      <c r="EU9" s="197"/>
      <c r="EV9" s="197"/>
      <c r="EW9" s="197"/>
      <c r="EX9" s="197"/>
      <c r="EY9" s="197"/>
      <c r="EZ9" s="197"/>
      <c r="FA9" s="197"/>
      <c r="FB9" s="197"/>
      <c r="FC9" s="197"/>
      <c r="FD9" s="197"/>
      <c r="FE9" s="197"/>
      <c r="FF9" s="197"/>
      <c r="FG9" s="197"/>
      <c r="FH9" s="197"/>
      <c r="FI9" s="197"/>
      <c r="FJ9" s="197"/>
      <c r="FK9" s="197"/>
      <c r="FL9" s="197"/>
      <c r="FM9" s="197"/>
      <c r="FN9" s="197"/>
      <c r="FO9" s="197"/>
      <c r="FP9" s="197"/>
      <c r="FQ9" s="197"/>
      <c r="FR9" s="197"/>
      <c r="FS9" s="197"/>
      <c r="FT9" s="197"/>
      <c r="FU9" s="197"/>
      <c r="FV9" s="197"/>
      <c r="FW9" s="197"/>
      <c r="FX9" s="197"/>
      <c r="FY9" s="197"/>
      <c r="FZ9" s="197"/>
      <c r="GA9" s="197"/>
      <c r="GB9" s="197"/>
      <c r="GC9" s="197"/>
      <c r="GD9" s="197"/>
      <c r="GE9" s="197"/>
      <c r="GF9" s="197"/>
      <c r="GG9" s="197"/>
      <c r="GH9" s="197"/>
      <c r="GI9" s="197"/>
      <c r="GJ9" s="197"/>
      <c r="GK9" s="197"/>
      <c r="GL9" s="197"/>
      <c r="GM9" s="197"/>
      <c r="GN9" s="197"/>
      <c r="GO9" s="197"/>
      <c r="GP9" s="197"/>
      <c r="GQ9" s="197"/>
      <c r="GR9" s="197"/>
      <c r="GS9" s="197"/>
      <c r="GT9" s="197"/>
      <c r="GU9" s="197"/>
      <c r="GV9" s="197"/>
      <c r="GW9" s="197"/>
      <c r="GX9" s="197"/>
      <c r="GY9" s="197"/>
      <c r="GZ9" s="197"/>
      <c r="HA9" s="197"/>
      <c r="HB9" s="197"/>
      <c r="HC9" s="197"/>
      <c r="HD9" s="197"/>
      <c r="HE9" s="197"/>
      <c r="HF9" s="197"/>
      <c r="HG9" s="197"/>
      <c r="HH9" s="197"/>
      <c r="HI9" s="197"/>
      <c r="HJ9" s="197"/>
      <c r="HK9" s="197"/>
      <c r="HL9" s="197"/>
      <c r="HM9" s="197"/>
      <c r="HN9" s="197"/>
      <c r="HO9" s="197"/>
      <c r="HP9" s="197"/>
      <c r="HQ9" s="197"/>
      <c r="HR9" s="197"/>
      <c r="HS9" s="197"/>
      <c r="HT9" s="197"/>
      <c r="HU9" s="197"/>
      <c r="HV9" s="197"/>
      <c r="HW9" s="197"/>
      <c r="HX9" s="197"/>
      <c r="HY9" s="197"/>
      <c r="HZ9" s="197"/>
      <c r="IA9" s="197"/>
      <c r="IB9" s="197"/>
      <c r="IC9" s="197"/>
      <c r="ID9" s="197"/>
      <c r="IE9" s="197"/>
      <c r="IF9" s="197"/>
      <c r="IG9" s="197"/>
      <c r="IH9" s="197"/>
      <c r="II9" s="197"/>
      <c r="IJ9" s="197"/>
      <c r="IK9" s="197"/>
      <c r="IL9" s="197"/>
      <c r="IM9" s="197"/>
      <c r="IN9" s="197"/>
      <c r="IO9" s="197"/>
      <c r="IP9" s="197"/>
      <c r="IQ9" s="197"/>
      <c r="IR9" s="197"/>
      <c r="IS9" s="197"/>
      <c r="IT9" s="197"/>
      <c r="IU9" s="197"/>
      <c r="IV9" s="197"/>
      <c r="IW9" s="197"/>
    </row>
    <row r="10" customFormat="false" ht="12.75" hidden="false" customHeight="false" outlineLevel="0" collapsed="false">
      <c r="A10" s="193"/>
      <c r="B10" s="194"/>
      <c r="C10" s="194"/>
      <c r="D10" s="194"/>
      <c r="E10" s="194"/>
      <c r="F10" s="194"/>
      <c r="G10" s="194"/>
      <c r="H10" s="195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6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</row>
    <row r="11" customFormat="false" ht="12.75" hidden="false" customHeight="false" outlineLevel="0" collapsed="false">
      <c r="A11" s="193"/>
      <c r="B11" s="194"/>
      <c r="C11" s="194"/>
      <c r="D11" s="194"/>
      <c r="E11" s="194"/>
      <c r="F11" s="194"/>
      <c r="G11" s="194"/>
      <c r="H11" s="195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6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</row>
    <row r="12" customFormat="false" ht="12.75" hidden="false" customHeight="false" outlineLevel="0" collapsed="false">
      <c r="A12" s="193"/>
      <c r="B12" s="194"/>
      <c r="C12" s="194"/>
      <c r="D12" s="194"/>
      <c r="E12" s="194"/>
      <c r="F12" s="194"/>
      <c r="G12" s="194"/>
      <c r="H12" s="195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6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</row>
    <row r="13" customFormat="false" ht="12.75" hidden="false" customHeight="false" outlineLevel="0" collapsed="false">
      <c r="A13" s="193"/>
      <c r="B13" s="194"/>
      <c r="C13" s="194"/>
      <c r="D13" s="194"/>
      <c r="E13" s="194"/>
      <c r="F13" s="194"/>
      <c r="G13" s="194"/>
      <c r="H13" s="195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6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</row>
    <row r="14" customFormat="false" ht="12.75" hidden="false" customHeight="false" outlineLevel="0" collapsed="false">
      <c r="A14" s="193"/>
      <c r="B14" s="194"/>
      <c r="C14" s="194"/>
      <c r="D14" s="194"/>
      <c r="E14" s="194"/>
      <c r="F14" s="194"/>
      <c r="G14" s="194"/>
      <c r="H14" s="195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6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</row>
    <row r="15" customFormat="false" ht="12.75" hidden="false" customHeight="false" outlineLevel="0" collapsed="false">
      <c r="A15" s="193"/>
      <c r="B15" s="194"/>
      <c r="C15" s="194"/>
      <c r="D15" s="194"/>
      <c r="E15" s="194"/>
      <c r="F15" s="194"/>
      <c r="G15" s="194"/>
      <c r="H15" s="195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6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</row>
    <row r="16" customFormat="false" ht="12.75" hidden="false" customHeight="false" outlineLevel="0" collapsed="false">
      <c r="A16" s="193"/>
      <c r="B16" s="194"/>
      <c r="C16" s="194"/>
      <c r="D16" s="194"/>
      <c r="E16" s="194"/>
      <c r="F16" s="194"/>
      <c r="G16" s="194"/>
      <c r="H16" s="195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6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</row>
    <row r="17" customFormat="false" ht="12.75" hidden="false" customHeight="false" outlineLevel="0" collapsed="false">
      <c r="A17" s="193"/>
      <c r="B17" s="194"/>
      <c r="C17" s="194"/>
      <c r="D17" s="194"/>
      <c r="E17" s="194"/>
      <c r="F17" s="194"/>
      <c r="G17" s="194"/>
      <c r="H17" s="195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6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</row>
    <row r="18" customFormat="false" ht="12.75" hidden="false" customHeight="false" outlineLevel="0" collapsed="false">
      <c r="A18" s="193"/>
      <c r="B18" s="194"/>
      <c r="C18" s="194"/>
      <c r="D18" s="194"/>
      <c r="E18" s="194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6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</row>
    <row r="19" customFormat="false" ht="12.75" hidden="false" customHeight="false" outlineLevel="0" collapsed="false">
      <c r="A19" s="193"/>
      <c r="B19" s="194"/>
      <c r="C19" s="194"/>
      <c r="D19" s="194"/>
      <c r="E19" s="194"/>
      <c r="F19" s="194"/>
      <c r="G19" s="194"/>
      <c r="H19" s="195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6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</row>
    <row r="20" customFormat="false" ht="12.75" hidden="false" customHeight="false" outlineLevel="0" collapsed="false">
      <c r="A20" s="193"/>
      <c r="B20" s="194"/>
      <c r="C20" s="194"/>
      <c r="D20" s="194"/>
      <c r="E20" s="194"/>
      <c r="F20" s="194"/>
      <c r="G20" s="194"/>
      <c r="H20" s="195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6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</row>
    <row r="21" customFormat="false" ht="12.75" hidden="false" customHeight="false" outlineLevel="0" collapsed="false">
      <c r="A21" s="193"/>
      <c r="B21" s="194"/>
      <c r="C21" s="194"/>
      <c r="D21" s="194"/>
      <c r="E21" s="194"/>
      <c r="F21" s="194"/>
      <c r="G21" s="194"/>
      <c r="H21" s="195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6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</row>
    <row r="22" customFormat="false" ht="12.75" hidden="false" customHeight="false" outlineLevel="0" collapsed="false">
      <c r="A22" s="193"/>
      <c r="B22" s="194"/>
      <c r="C22" s="194"/>
      <c r="D22" s="194"/>
      <c r="E22" s="194"/>
      <c r="F22" s="194"/>
      <c r="G22" s="194"/>
      <c r="H22" s="195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6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</row>
    <row r="23" customFormat="false" ht="12.75" hidden="false" customHeight="false" outlineLevel="0" collapsed="false">
      <c r="A23" s="193"/>
      <c r="B23" s="194"/>
      <c r="C23" s="194"/>
      <c r="D23" s="194"/>
      <c r="E23" s="194"/>
      <c r="F23" s="194"/>
      <c r="G23" s="194"/>
      <c r="H23" s="195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6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</row>
    <row r="24" customFormat="false" ht="12.75" hidden="false" customHeight="false" outlineLevel="0" collapsed="false">
      <c r="A24" s="193"/>
      <c r="B24" s="194"/>
      <c r="C24" s="194"/>
      <c r="D24" s="194"/>
      <c r="E24" s="194"/>
      <c r="F24" s="194"/>
      <c r="G24" s="194"/>
      <c r="H24" s="195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6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</row>
    <row r="25" customFormat="false" ht="12.75" hidden="false" customHeight="false" outlineLevel="0" collapsed="false">
      <c r="A25" s="193"/>
      <c r="B25" s="194"/>
      <c r="C25" s="194"/>
      <c r="D25" s="194"/>
      <c r="E25" s="194"/>
      <c r="F25" s="194"/>
      <c r="G25" s="194"/>
      <c r="H25" s="195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6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</row>
    <row r="26" customFormat="false" ht="12.75" hidden="false" customHeight="false" outlineLevel="0" collapsed="false">
      <c r="A26" s="193"/>
      <c r="B26" s="194"/>
      <c r="C26" s="194"/>
      <c r="D26" s="194"/>
      <c r="E26" s="194"/>
      <c r="F26" s="194"/>
      <c r="G26" s="194"/>
      <c r="H26" s="195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6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</row>
    <row r="27" customFormat="false" ht="12.75" hidden="false" customHeight="false" outlineLevel="0" collapsed="false">
      <c r="A27" s="193"/>
      <c r="B27" s="194"/>
      <c r="C27" s="194"/>
      <c r="D27" s="194"/>
      <c r="E27" s="194"/>
      <c r="F27" s="194"/>
      <c r="G27" s="194"/>
      <c r="H27" s="195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6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</row>
    <row r="28" customFormat="false" ht="12.75" hidden="false" customHeight="false" outlineLevel="0" collapsed="false">
      <c r="A28" s="193"/>
      <c r="B28" s="194"/>
      <c r="C28" s="194"/>
      <c r="D28" s="194"/>
      <c r="E28" s="194"/>
      <c r="F28" s="194"/>
      <c r="G28" s="194"/>
      <c r="H28" s="195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6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</row>
    <row r="29" customFormat="false" ht="12.75" hidden="false" customHeight="false" outlineLevel="0" collapsed="false">
      <c r="A29" s="193"/>
      <c r="B29" s="194"/>
      <c r="C29" s="194"/>
      <c r="D29" s="194"/>
      <c r="E29" s="194"/>
      <c r="F29" s="194"/>
      <c r="G29" s="194"/>
      <c r="H29" s="195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6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</row>
    <row r="30" customFormat="false" ht="12.75" hidden="false" customHeight="false" outlineLevel="0" collapsed="false">
      <c r="A30" s="193"/>
      <c r="B30" s="194"/>
      <c r="C30" s="194"/>
      <c r="D30" s="194"/>
      <c r="E30" s="194"/>
      <c r="F30" s="194"/>
      <c r="G30" s="194"/>
      <c r="H30" s="195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6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</row>
    <row r="31" customFormat="false" ht="12.75" hidden="false" customHeight="false" outlineLevel="0" collapsed="false">
      <c r="A31" s="193"/>
      <c r="B31" s="194"/>
      <c r="C31" s="194"/>
      <c r="D31" s="194"/>
      <c r="E31" s="194"/>
      <c r="F31" s="194"/>
      <c r="G31" s="194"/>
      <c r="H31" s="195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6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197"/>
      <c r="DB31" s="197"/>
      <c r="DC31" s="197"/>
      <c r="DD31" s="197"/>
      <c r="DE31" s="197"/>
      <c r="DF31" s="197"/>
      <c r="DG31" s="197"/>
      <c r="DH31" s="197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</row>
    <row r="32" customFormat="false" ht="12.75" hidden="false" customHeight="false" outlineLevel="0" collapsed="false">
      <c r="A32" s="193"/>
      <c r="B32" s="194"/>
      <c r="C32" s="194"/>
      <c r="D32" s="194"/>
      <c r="E32" s="194"/>
      <c r="F32" s="194"/>
      <c r="G32" s="194"/>
      <c r="H32" s="195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6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G32" s="197"/>
      <c r="FH32" s="197"/>
      <c r="FI32" s="197"/>
      <c r="FJ32" s="197"/>
      <c r="FK32" s="197"/>
      <c r="FL32" s="197"/>
      <c r="FM32" s="197"/>
      <c r="FN32" s="197"/>
      <c r="FO32" s="197"/>
      <c r="FP32" s="197"/>
      <c r="FQ32" s="197"/>
      <c r="FR32" s="197"/>
      <c r="FS32" s="197"/>
      <c r="FT32" s="197"/>
      <c r="FU32" s="197"/>
      <c r="FV32" s="197"/>
      <c r="FW32" s="197"/>
      <c r="FX32" s="197"/>
      <c r="FY32" s="197"/>
      <c r="FZ32" s="197"/>
      <c r="GA32" s="197"/>
      <c r="GB32" s="197"/>
      <c r="GC32" s="197"/>
      <c r="GD32" s="197"/>
      <c r="GE32" s="197"/>
      <c r="GF32" s="197"/>
      <c r="GG32" s="197"/>
      <c r="GH32" s="197"/>
      <c r="GI32" s="197"/>
      <c r="GJ32" s="197"/>
      <c r="GK32" s="197"/>
      <c r="GL32" s="197"/>
      <c r="GM32" s="197"/>
      <c r="GN32" s="197"/>
      <c r="GO32" s="197"/>
      <c r="GP32" s="197"/>
      <c r="GQ32" s="197"/>
      <c r="GR32" s="197"/>
      <c r="GS32" s="197"/>
      <c r="GT32" s="197"/>
      <c r="GU32" s="197"/>
      <c r="GV32" s="197"/>
      <c r="GW32" s="197"/>
      <c r="GX32" s="197"/>
      <c r="GY32" s="197"/>
      <c r="GZ32" s="197"/>
      <c r="HA32" s="197"/>
      <c r="HB32" s="197"/>
      <c r="HC32" s="197"/>
      <c r="HD32" s="197"/>
      <c r="HE32" s="197"/>
      <c r="HF32" s="197"/>
      <c r="HG32" s="197"/>
      <c r="HH32" s="197"/>
      <c r="HI32" s="197"/>
      <c r="HJ32" s="197"/>
      <c r="HK32" s="197"/>
      <c r="HL32" s="197"/>
      <c r="HM32" s="197"/>
      <c r="HN32" s="197"/>
      <c r="HO32" s="197"/>
      <c r="HP32" s="197"/>
      <c r="HQ32" s="197"/>
      <c r="HR32" s="197"/>
      <c r="HS32" s="197"/>
      <c r="HT32" s="197"/>
      <c r="HU32" s="197"/>
      <c r="HV32" s="197"/>
      <c r="HW32" s="197"/>
      <c r="HX32" s="197"/>
      <c r="HY32" s="197"/>
      <c r="HZ32" s="197"/>
      <c r="IA32" s="197"/>
      <c r="IB32" s="197"/>
      <c r="IC32" s="197"/>
      <c r="ID32" s="197"/>
      <c r="IE32" s="197"/>
      <c r="IF32" s="197"/>
      <c r="IG32" s="197"/>
      <c r="IH32" s="197"/>
      <c r="II32" s="197"/>
      <c r="IJ32" s="197"/>
      <c r="IK32" s="197"/>
      <c r="IL32" s="197"/>
      <c r="IM32" s="197"/>
      <c r="IN32" s="197"/>
      <c r="IO32" s="197"/>
      <c r="IP32" s="197"/>
      <c r="IQ32" s="197"/>
      <c r="IR32" s="197"/>
      <c r="IS32" s="197"/>
      <c r="IT32" s="197"/>
      <c r="IU32" s="197"/>
      <c r="IV32" s="197"/>
      <c r="IW32" s="197"/>
    </row>
    <row r="33" customFormat="false" ht="12.75" hidden="false" customHeight="false" outlineLevel="0" collapsed="false">
      <c r="A33" s="193"/>
      <c r="B33" s="194"/>
      <c r="C33" s="194"/>
      <c r="D33" s="194"/>
      <c r="E33" s="194"/>
      <c r="F33" s="194"/>
      <c r="G33" s="194"/>
      <c r="H33" s="195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6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</row>
    <row r="34" customFormat="false" ht="12.75" hidden="false" customHeight="false" outlineLevel="0" collapsed="false">
      <c r="A34" s="193"/>
      <c r="B34" s="194"/>
      <c r="C34" s="194"/>
      <c r="D34" s="194"/>
      <c r="E34" s="194"/>
      <c r="F34" s="194"/>
      <c r="G34" s="194"/>
      <c r="H34" s="195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6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</row>
    <row r="35" customFormat="false" ht="12.75" hidden="false" customHeight="false" outlineLevel="0" collapsed="false">
      <c r="A35" s="193"/>
      <c r="B35" s="194"/>
      <c r="C35" s="194"/>
      <c r="D35" s="194"/>
      <c r="E35" s="194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6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</row>
    <row r="36" customFormat="false" ht="12.75" hidden="false" customHeight="false" outlineLevel="0" collapsed="false">
      <c r="A36" s="193"/>
      <c r="B36" s="194"/>
      <c r="C36" s="194"/>
      <c r="D36" s="194"/>
      <c r="E36" s="194"/>
      <c r="F36" s="194"/>
      <c r="G36" s="194"/>
      <c r="H36" s="195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6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</row>
    <row r="37" customFormat="false" ht="12.75" hidden="false" customHeight="false" outlineLevel="0" collapsed="false">
      <c r="A37" s="193"/>
      <c r="B37" s="194"/>
      <c r="C37" s="194"/>
      <c r="D37" s="194"/>
      <c r="E37" s="194"/>
      <c r="F37" s="194"/>
      <c r="G37" s="194"/>
      <c r="H37" s="195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6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</row>
    <row r="38" customFormat="false" ht="12.75" hidden="false" customHeight="false" outlineLevel="0" collapsed="false">
      <c r="A38" s="193"/>
      <c r="B38" s="194"/>
      <c r="C38" s="194"/>
      <c r="D38" s="194"/>
      <c r="E38" s="194"/>
      <c r="F38" s="194"/>
      <c r="G38" s="194"/>
      <c r="H38" s="195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6"/>
      <c r="BL38" s="197"/>
      <c r="BM38" s="197"/>
      <c r="BN38" s="197"/>
      <c r="BO38" s="197"/>
      <c r="BP38" s="197"/>
      <c r="BQ38" s="197"/>
      <c r="BR38" s="197"/>
      <c r="BS38" s="197"/>
      <c r="BT38" s="197"/>
      <c r="BU38" s="197"/>
      <c r="BV38" s="197"/>
      <c r="BW38" s="197"/>
      <c r="BX38" s="197"/>
      <c r="BY38" s="197"/>
      <c r="BZ38" s="197"/>
      <c r="CA38" s="197"/>
      <c r="CB38" s="197"/>
      <c r="CC38" s="197"/>
      <c r="CD38" s="197"/>
      <c r="CE38" s="197"/>
      <c r="CF38" s="197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97"/>
      <c r="CR38" s="197"/>
      <c r="CS38" s="197"/>
      <c r="CT38" s="197"/>
      <c r="CU38" s="197"/>
      <c r="CV38" s="197"/>
      <c r="CW38" s="197"/>
      <c r="CX38" s="197"/>
      <c r="CY38" s="197"/>
      <c r="CZ38" s="197"/>
      <c r="DA38" s="197"/>
      <c r="DB38" s="197"/>
      <c r="DC38" s="197"/>
      <c r="DD38" s="197"/>
      <c r="DE38" s="197"/>
      <c r="DF38" s="197"/>
      <c r="DG38" s="197"/>
      <c r="DH38" s="197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</row>
    <row r="39" customFormat="false" ht="12.75" hidden="false" customHeight="false" outlineLevel="0" collapsed="false">
      <c r="A39" s="193"/>
      <c r="B39" s="194"/>
      <c r="C39" s="194"/>
      <c r="D39" s="194"/>
      <c r="E39" s="194"/>
      <c r="F39" s="194"/>
      <c r="G39" s="194"/>
      <c r="H39" s="195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6"/>
      <c r="BL39" s="197"/>
      <c r="BM39" s="197"/>
      <c r="BN39" s="197"/>
      <c r="BO39" s="19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</row>
    <row r="40" customFormat="false" ht="12.75" hidden="false" customHeight="false" outlineLevel="0" collapsed="false">
      <c r="A40" s="193"/>
      <c r="B40" s="194"/>
      <c r="C40" s="194"/>
      <c r="D40" s="194"/>
      <c r="E40" s="194"/>
      <c r="F40" s="194"/>
      <c r="G40" s="194"/>
      <c r="H40" s="195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6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</row>
    <row r="41" customFormat="false" ht="12.75" hidden="false" customHeight="false" outlineLevel="0" collapsed="false">
      <c r="A41" s="193"/>
      <c r="B41" s="194"/>
      <c r="C41" s="194"/>
      <c r="D41" s="194"/>
      <c r="E41" s="194"/>
      <c r="F41" s="194"/>
      <c r="G41" s="194"/>
      <c r="H41" s="195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6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</row>
    <row r="42" customFormat="false" ht="12.75" hidden="false" customHeight="false" outlineLevel="0" collapsed="false">
      <c r="A42" s="193"/>
      <c r="B42" s="194"/>
      <c r="C42" s="194"/>
      <c r="D42" s="194"/>
      <c r="E42" s="194"/>
      <c r="F42" s="194"/>
      <c r="G42" s="194"/>
      <c r="H42" s="195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6"/>
      <c r="BL42" s="197"/>
      <c r="BM42" s="197"/>
      <c r="BN42" s="197"/>
      <c r="BO42" s="197"/>
      <c r="BP42" s="19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</row>
    <row r="43" customFormat="false" ht="12.75" hidden="false" customHeight="false" outlineLevel="0" collapsed="false">
      <c r="A43" s="193"/>
      <c r="B43" s="194"/>
      <c r="C43" s="194"/>
      <c r="D43" s="194"/>
      <c r="E43" s="194"/>
      <c r="F43" s="194"/>
      <c r="G43" s="194"/>
      <c r="H43" s="195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6"/>
      <c r="BL43" s="197"/>
      <c r="BM43" s="197"/>
      <c r="BN43" s="197"/>
      <c r="BO43" s="197"/>
      <c r="BP43" s="197"/>
      <c r="BQ43" s="197"/>
      <c r="BR43" s="197"/>
      <c r="BS43" s="197"/>
      <c r="BT43" s="197"/>
      <c r="BU43" s="197"/>
      <c r="BV43" s="197"/>
      <c r="BW43" s="197"/>
      <c r="BX43" s="197"/>
      <c r="BY43" s="197"/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197"/>
      <c r="CM43" s="197"/>
      <c r="CN43" s="197"/>
      <c r="CO43" s="197"/>
      <c r="CP43" s="197"/>
      <c r="CQ43" s="197"/>
      <c r="CR43" s="197"/>
      <c r="CS43" s="197"/>
      <c r="CT43" s="197"/>
      <c r="CU43" s="197"/>
      <c r="CV43" s="197"/>
      <c r="CW43" s="197"/>
      <c r="CX43" s="197"/>
      <c r="CY43" s="197"/>
      <c r="CZ43" s="197"/>
      <c r="DA43" s="197"/>
      <c r="DB43" s="197"/>
      <c r="DC43" s="197"/>
      <c r="DD43" s="197"/>
      <c r="DE43" s="197"/>
      <c r="DF43" s="197"/>
      <c r="DG43" s="197"/>
      <c r="DH43" s="197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</row>
    <row r="44" customFormat="false" ht="12.75" hidden="false" customHeight="false" outlineLevel="0" collapsed="false">
      <c r="A44" s="193"/>
      <c r="B44" s="194"/>
      <c r="C44" s="194"/>
      <c r="D44" s="194"/>
      <c r="E44" s="194"/>
      <c r="F44" s="194"/>
      <c r="G44" s="194"/>
      <c r="H44" s="195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6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  <c r="CS44" s="197"/>
      <c r="CT44" s="197"/>
      <c r="CU44" s="197"/>
      <c r="CV44" s="197"/>
      <c r="CW44" s="197"/>
      <c r="CX44" s="197"/>
      <c r="CY44" s="197"/>
      <c r="CZ44" s="197"/>
      <c r="DA44" s="197"/>
      <c r="DB44" s="197"/>
      <c r="DC44" s="197"/>
      <c r="DD44" s="197"/>
      <c r="DE44" s="197"/>
      <c r="DF44" s="197"/>
      <c r="DG44" s="197"/>
      <c r="DH44" s="197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</row>
    <row r="45" customFormat="false" ht="12.75" hidden="false" customHeight="false" outlineLevel="0" collapsed="false">
      <c r="A45" s="193"/>
      <c r="B45" s="194"/>
      <c r="C45" s="194"/>
      <c r="D45" s="194"/>
      <c r="E45" s="194"/>
      <c r="F45" s="194"/>
      <c r="G45" s="194"/>
      <c r="H45" s="195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6"/>
      <c r="BL45" s="197"/>
      <c r="BM45" s="197"/>
      <c r="BN45" s="197"/>
      <c r="BO45" s="197"/>
      <c r="BP45" s="197"/>
      <c r="BQ45" s="197"/>
      <c r="BR45" s="197"/>
      <c r="BS45" s="197"/>
      <c r="BT45" s="197"/>
      <c r="BU45" s="197"/>
      <c r="BV45" s="197"/>
      <c r="BW45" s="197"/>
      <c r="BX45" s="197"/>
      <c r="BY45" s="197"/>
      <c r="BZ45" s="197"/>
      <c r="CA45" s="197"/>
      <c r="CB45" s="197"/>
      <c r="CC45" s="197"/>
      <c r="CD45" s="197"/>
      <c r="CE45" s="197"/>
      <c r="CF45" s="197"/>
      <c r="CG45" s="197"/>
      <c r="CH45" s="197"/>
      <c r="CI45" s="197"/>
      <c r="CJ45" s="197"/>
      <c r="CK45" s="197"/>
      <c r="CL45" s="197"/>
      <c r="CM45" s="197"/>
      <c r="CN45" s="197"/>
      <c r="CO45" s="197"/>
      <c r="CP45" s="197"/>
      <c r="CQ45" s="197"/>
      <c r="CR45" s="197"/>
      <c r="CS45" s="197"/>
      <c r="CT45" s="197"/>
      <c r="CU45" s="197"/>
      <c r="CV45" s="197"/>
      <c r="CW45" s="197"/>
      <c r="CX45" s="197"/>
      <c r="CY45" s="197"/>
      <c r="CZ45" s="197"/>
      <c r="DA45" s="197"/>
      <c r="DB45" s="197"/>
      <c r="DC45" s="197"/>
      <c r="DD45" s="197"/>
      <c r="DE45" s="197"/>
      <c r="DF45" s="197"/>
      <c r="DG45" s="197"/>
      <c r="DH45" s="197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  <c r="EC45" s="197"/>
      <c r="ED45" s="197"/>
      <c r="EE45" s="197"/>
      <c r="EF45" s="197"/>
      <c r="EG45" s="197"/>
      <c r="EH45" s="197"/>
      <c r="EI45" s="197"/>
      <c r="EJ45" s="197"/>
      <c r="EK45" s="197"/>
      <c r="EL45" s="197"/>
      <c r="EM45" s="197"/>
      <c r="EN45" s="197"/>
      <c r="EO45" s="197"/>
      <c r="EP45" s="197"/>
      <c r="EQ45" s="197"/>
      <c r="ER45" s="197"/>
      <c r="ES45" s="197"/>
      <c r="ET45" s="197"/>
      <c r="EU45" s="197"/>
      <c r="EV45" s="197"/>
      <c r="EW45" s="197"/>
      <c r="EX45" s="197"/>
      <c r="EY45" s="197"/>
      <c r="EZ45" s="197"/>
      <c r="FA45" s="197"/>
      <c r="FB45" s="197"/>
      <c r="FC45" s="197"/>
      <c r="FD45" s="197"/>
      <c r="FE45" s="197"/>
      <c r="FF45" s="197"/>
      <c r="FG45" s="197"/>
      <c r="FH45" s="197"/>
      <c r="FI45" s="197"/>
      <c r="FJ45" s="197"/>
      <c r="FK45" s="197"/>
      <c r="FL45" s="197"/>
      <c r="FM45" s="197"/>
      <c r="FN45" s="197"/>
      <c r="FO45" s="197"/>
      <c r="FP45" s="197"/>
      <c r="FQ45" s="197"/>
      <c r="FR45" s="197"/>
      <c r="FS45" s="197"/>
      <c r="FT45" s="197"/>
      <c r="FU45" s="197"/>
      <c r="FV45" s="197"/>
      <c r="FW45" s="197"/>
      <c r="FX45" s="197"/>
      <c r="FY45" s="197"/>
      <c r="FZ45" s="197"/>
      <c r="GA45" s="197"/>
      <c r="GB45" s="197"/>
      <c r="GC45" s="197"/>
      <c r="GD45" s="197"/>
      <c r="GE45" s="197"/>
      <c r="GF45" s="197"/>
      <c r="GG45" s="197"/>
      <c r="GH45" s="197"/>
      <c r="GI45" s="197"/>
      <c r="GJ45" s="197"/>
      <c r="GK45" s="197"/>
      <c r="GL45" s="197"/>
      <c r="GM45" s="197"/>
      <c r="GN45" s="197"/>
      <c r="GO45" s="197"/>
      <c r="GP45" s="197"/>
      <c r="GQ45" s="197"/>
      <c r="GR45" s="197"/>
      <c r="GS45" s="197"/>
      <c r="GT45" s="197"/>
      <c r="GU45" s="197"/>
      <c r="GV45" s="197"/>
      <c r="GW45" s="197"/>
      <c r="GX45" s="197"/>
      <c r="GY45" s="197"/>
      <c r="GZ45" s="197"/>
      <c r="HA45" s="197"/>
      <c r="HB45" s="197"/>
      <c r="HC45" s="197"/>
      <c r="HD45" s="197"/>
      <c r="HE45" s="197"/>
      <c r="HF45" s="197"/>
      <c r="HG45" s="197"/>
      <c r="HH45" s="197"/>
      <c r="HI45" s="197"/>
      <c r="HJ45" s="197"/>
      <c r="HK45" s="197"/>
      <c r="HL45" s="197"/>
      <c r="HM45" s="197"/>
      <c r="HN45" s="197"/>
      <c r="HO45" s="197"/>
      <c r="HP45" s="197"/>
      <c r="HQ45" s="197"/>
      <c r="HR45" s="197"/>
      <c r="HS45" s="197"/>
      <c r="HT45" s="197"/>
      <c r="HU45" s="197"/>
      <c r="HV45" s="197"/>
      <c r="HW45" s="197"/>
      <c r="HX45" s="197"/>
      <c r="HY45" s="197"/>
      <c r="HZ45" s="197"/>
      <c r="IA45" s="197"/>
      <c r="IB45" s="197"/>
      <c r="IC45" s="197"/>
      <c r="ID45" s="197"/>
      <c r="IE45" s="197"/>
      <c r="IF45" s="197"/>
      <c r="IG45" s="197"/>
      <c r="IH45" s="197"/>
      <c r="II45" s="197"/>
      <c r="IJ45" s="197"/>
      <c r="IK45" s="197"/>
      <c r="IL45" s="197"/>
      <c r="IM45" s="197"/>
      <c r="IN45" s="197"/>
      <c r="IO45" s="197"/>
      <c r="IP45" s="197"/>
      <c r="IQ45" s="197"/>
      <c r="IR45" s="197"/>
      <c r="IS45" s="197"/>
      <c r="IT45" s="197"/>
      <c r="IU45" s="197"/>
      <c r="IV45" s="197"/>
      <c r="IW45" s="197"/>
    </row>
    <row r="46" customFormat="false" ht="12.75" hidden="false" customHeight="false" outlineLevel="0" collapsed="false">
      <c r="A46" s="193"/>
      <c r="B46" s="194"/>
      <c r="C46" s="194"/>
      <c r="D46" s="194"/>
      <c r="E46" s="194"/>
      <c r="F46" s="194"/>
      <c r="G46" s="194"/>
      <c r="H46" s="195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6"/>
      <c r="BL46" s="197"/>
      <c r="BM46" s="197"/>
      <c r="BN46" s="197"/>
      <c r="BO46" s="197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</row>
    <row r="47" customFormat="false" ht="12.75" hidden="false" customHeight="false" outlineLevel="0" collapsed="false">
      <c r="A47" s="193"/>
      <c r="B47" s="194"/>
      <c r="C47" s="194"/>
      <c r="D47" s="194"/>
      <c r="E47" s="194"/>
      <c r="F47" s="194"/>
      <c r="G47" s="194"/>
      <c r="H47" s="195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6"/>
      <c r="BL47" s="197"/>
      <c r="BM47" s="197"/>
      <c r="BN47" s="197"/>
      <c r="BO47" s="197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</row>
    <row r="48" customFormat="false" ht="12.75" hidden="false" customHeight="false" outlineLevel="0" collapsed="false">
      <c r="A48" s="193"/>
      <c r="B48" s="194"/>
      <c r="C48" s="194"/>
      <c r="D48" s="194"/>
      <c r="E48" s="194"/>
      <c r="F48" s="194"/>
      <c r="G48" s="194"/>
      <c r="H48" s="195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6"/>
      <c r="BL48" s="197"/>
      <c r="BM48" s="197"/>
      <c r="BN48" s="197"/>
      <c r="BO48" s="197"/>
      <c r="BP48" s="197"/>
      <c r="BQ48" s="197"/>
      <c r="BR48" s="197"/>
      <c r="BS48" s="197"/>
      <c r="BT48" s="197"/>
      <c r="BU48" s="197"/>
      <c r="BV48" s="197"/>
      <c r="BW48" s="197"/>
      <c r="BX48" s="197"/>
      <c r="BY48" s="197"/>
      <c r="BZ48" s="197"/>
      <c r="CA48" s="197"/>
      <c r="CB48" s="197"/>
      <c r="CC48" s="197"/>
      <c r="CD48" s="197"/>
      <c r="CE48" s="197"/>
      <c r="CF48" s="197"/>
      <c r="CG48" s="197"/>
      <c r="CH48" s="197"/>
      <c r="CI48" s="197"/>
      <c r="CJ48" s="197"/>
      <c r="CK48" s="197"/>
      <c r="CL48" s="197"/>
      <c r="CM48" s="197"/>
      <c r="CN48" s="197"/>
      <c r="CO48" s="197"/>
      <c r="CP48" s="197"/>
      <c r="CQ48" s="197"/>
      <c r="CR48" s="197"/>
      <c r="CS48" s="197"/>
      <c r="CT48" s="197"/>
      <c r="CU48" s="197"/>
      <c r="CV48" s="197"/>
      <c r="CW48" s="197"/>
      <c r="CX48" s="197"/>
      <c r="CY48" s="197"/>
      <c r="CZ48" s="197"/>
      <c r="DA48" s="197"/>
      <c r="DB48" s="197"/>
      <c r="DC48" s="197"/>
      <c r="DD48" s="197"/>
      <c r="DE48" s="197"/>
      <c r="DF48" s="197"/>
      <c r="DG48" s="197"/>
      <c r="DH48" s="197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</row>
    <row r="49" customFormat="false" ht="12.75" hidden="false" customHeight="false" outlineLevel="0" collapsed="false">
      <c r="A49" s="193"/>
      <c r="B49" s="194"/>
      <c r="C49" s="194"/>
      <c r="D49" s="194"/>
      <c r="E49" s="194"/>
      <c r="F49" s="194"/>
      <c r="G49" s="194"/>
      <c r="H49" s="195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6"/>
      <c r="BL49" s="197"/>
      <c r="BM49" s="197"/>
      <c r="BN49" s="197"/>
      <c r="BO49" s="197"/>
      <c r="BP49" s="197"/>
      <c r="BQ49" s="197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</row>
    <row r="50" customFormat="false" ht="12.75" hidden="false" customHeight="false" outlineLevel="0" collapsed="false">
      <c r="A50" s="193"/>
      <c r="B50" s="194"/>
      <c r="C50" s="194"/>
      <c r="D50" s="194"/>
      <c r="E50" s="194"/>
      <c r="F50" s="194"/>
      <c r="G50" s="194"/>
      <c r="H50" s="195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6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  <c r="CS50" s="197"/>
      <c r="CT50" s="197"/>
      <c r="CU50" s="197"/>
      <c r="CV50" s="197"/>
      <c r="CW50" s="197"/>
      <c r="CX50" s="197"/>
      <c r="CY50" s="197"/>
      <c r="CZ50" s="197"/>
      <c r="DA50" s="197"/>
      <c r="DB50" s="197"/>
      <c r="DC50" s="197"/>
      <c r="DD50" s="197"/>
      <c r="DE50" s="197"/>
      <c r="DF50" s="197"/>
      <c r="DG50" s="197"/>
      <c r="DH50" s="197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</row>
    <row r="51" customFormat="false" ht="12.75" hidden="false" customHeight="false" outlineLevel="0" collapsed="false">
      <c r="A51" s="193"/>
      <c r="B51" s="194"/>
      <c r="C51" s="194"/>
      <c r="D51" s="194"/>
      <c r="E51" s="194"/>
      <c r="F51" s="194"/>
      <c r="G51" s="194"/>
      <c r="H51" s="195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6"/>
      <c r="BL51" s="197"/>
      <c r="BM51" s="197"/>
      <c r="BN51" s="197"/>
      <c r="BO51" s="197"/>
      <c r="BP51" s="197"/>
      <c r="BQ51" s="197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G51" s="197"/>
      <c r="FH51" s="197"/>
      <c r="FI51" s="197"/>
      <c r="FJ51" s="197"/>
      <c r="FK51" s="197"/>
      <c r="FL51" s="197"/>
      <c r="FM51" s="197"/>
      <c r="FN51" s="197"/>
      <c r="FO51" s="197"/>
      <c r="FP51" s="197"/>
      <c r="FQ51" s="197"/>
      <c r="FR51" s="197"/>
      <c r="FS51" s="197"/>
      <c r="FT51" s="197"/>
      <c r="FU51" s="197"/>
      <c r="FV51" s="197"/>
      <c r="FW51" s="197"/>
      <c r="FX51" s="197"/>
      <c r="FY51" s="197"/>
      <c r="FZ51" s="197"/>
      <c r="GA51" s="197"/>
      <c r="GB51" s="197"/>
      <c r="GC51" s="197"/>
      <c r="GD51" s="197"/>
      <c r="GE51" s="197"/>
      <c r="GF51" s="197"/>
      <c r="GG51" s="197"/>
      <c r="GH51" s="197"/>
      <c r="GI51" s="197"/>
      <c r="GJ51" s="197"/>
      <c r="GK51" s="197"/>
      <c r="GL51" s="197"/>
      <c r="GM51" s="197"/>
      <c r="GN51" s="197"/>
      <c r="GO51" s="197"/>
      <c r="GP51" s="197"/>
      <c r="GQ51" s="197"/>
      <c r="GR51" s="197"/>
      <c r="GS51" s="197"/>
      <c r="GT51" s="197"/>
      <c r="GU51" s="197"/>
      <c r="GV51" s="197"/>
      <c r="GW51" s="197"/>
      <c r="GX51" s="197"/>
      <c r="GY51" s="197"/>
      <c r="GZ51" s="197"/>
      <c r="HA51" s="197"/>
      <c r="HB51" s="197"/>
      <c r="HC51" s="197"/>
      <c r="HD51" s="197"/>
      <c r="HE51" s="197"/>
      <c r="HF51" s="197"/>
      <c r="HG51" s="197"/>
      <c r="HH51" s="197"/>
      <c r="HI51" s="197"/>
      <c r="HJ51" s="197"/>
      <c r="HK51" s="197"/>
      <c r="HL51" s="197"/>
      <c r="HM51" s="197"/>
      <c r="HN51" s="197"/>
      <c r="HO51" s="197"/>
      <c r="HP51" s="197"/>
      <c r="HQ51" s="197"/>
      <c r="HR51" s="197"/>
      <c r="HS51" s="197"/>
      <c r="HT51" s="197"/>
      <c r="HU51" s="197"/>
      <c r="HV51" s="197"/>
      <c r="HW51" s="197"/>
      <c r="HX51" s="197"/>
      <c r="HY51" s="197"/>
      <c r="HZ51" s="197"/>
      <c r="IA51" s="197"/>
      <c r="IB51" s="197"/>
      <c r="IC51" s="197"/>
      <c r="ID51" s="197"/>
      <c r="IE51" s="197"/>
      <c r="IF51" s="197"/>
      <c r="IG51" s="197"/>
      <c r="IH51" s="197"/>
      <c r="II51" s="197"/>
      <c r="IJ51" s="197"/>
      <c r="IK51" s="197"/>
      <c r="IL51" s="197"/>
      <c r="IM51" s="197"/>
      <c r="IN51" s="197"/>
      <c r="IO51" s="197"/>
      <c r="IP51" s="197"/>
      <c r="IQ51" s="197"/>
      <c r="IR51" s="197"/>
      <c r="IS51" s="197"/>
      <c r="IT51" s="197"/>
      <c r="IU51" s="197"/>
      <c r="IV51" s="197"/>
      <c r="IW51" s="197"/>
    </row>
    <row r="52" customFormat="false" ht="12.75" hidden="false" customHeight="false" outlineLevel="0" collapsed="false">
      <c r="A52" s="193"/>
      <c r="B52" s="194"/>
      <c r="C52" s="194"/>
      <c r="D52" s="194"/>
      <c r="E52" s="194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6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  <c r="CS52" s="197"/>
      <c r="CT52" s="197"/>
      <c r="CU52" s="197"/>
      <c r="CV52" s="197"/>
      <c r="CW52" s="197"/>
      <c r="CX52" s="197"/>
      <c r="CY52" s="197"/>
      <c r="CZ52" s="197"/>
      <c r="DA52" s="197"/>
      <c r="DB52" s="197"/>
      <c r="DC52" s="197"/>
      <c r="DD52" s="197"/>
      <c r="DE52" s="197"/>
      <c r="DF52" s="197"/>
      <c r="DG52" s="197"/>
      <c r="DH52" s="197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</row>
    <row r="53" customFormat="false" ht="12.75" hidden="false" customHeight="false" outlineLevel="0" collapsed="false">
      <c r="A53" s="193"/>
      <c r="B53" s="194"/>
      <c r="C53" s="194"/>
      <c r="D53" s="194"/>
      <c r="E53" s="194"/>
      <c r="F53" s="194"/>
      <c r="G53" s="194"/>
      <c r="H53" s="195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6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  <c r="CS53" s="197"/>
      <c r="CT53" s="197"/>
      <c r="CU53" s="197"/>
      <c r="CV53" s="197"/>
      <c r="CW53" s="197"/>
      <c r="CX53" s="197"/>
      <c r="CY53" s="197"/>
      <c r="CZ53" s="197"/>
      <c r="DA53" s="197"/>
      <c r="DB53" s="197"/>
      <c r="DC53" s="197"/>
      <c r="DD53" s="197"/>
      <c r="DE53" s="197"/>
      <c r="DF53" s="197"/>
      <c r="DG53" s="197"/>
      <c r="DH53" s="197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</row>
    <row r="54" customFormat="false" ht="12.75" hidden="false" customHeight="false" outlineLevel="0" collapsed="false">
      <c r="A54" s="193"/>
      <c r="B54" s="194"/>
      <c r="C54" s="194"/>
      <c r="D54" s="194"/>
      <c r="E54" s="194"/>
      <c r="F54" s="194"/>
      <c r="G54" s="194"/>
      <c r="H54" s="195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6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  <c r="CS54" s="197"/>
      <c r="CT54" s="197"/>
      <c r="CU54" s="197"/>
      <c r="CV54" s="197"/>
      <c r="CW54" s="197"/>
      <c r="CX54" s="197"/>
      <c r="CY54" s="197"/>
      <c r="CZ54" s="197"/>
      <c r="DA54" s="197"/>
      <c r="DB54" s="197"/>
      <c r="DC54" s="197"/>
      <c r="DD54" s="197"/>
      <c r="DE54" s="197"/>
      <c r="DF54" s="197"/>
      <c r="DG54" s="197"/>
      <c r="DH54" s="197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</row>
    <row r="55" customFormat="false" ht="12.75" hidden="false" customHeight="false" outlineLevel="0" collapsed="false">
      <c r="A55" s="193"/>
      <c r="B55" s="194"/>
      <c r="C55" s="194"/>
      <c r="D55" s="194"/>
      <c r="E55" s="194"/>
      <c r="F55" s="194"/>
      <c r="G55" s="194"/>
      <c r="H55" s="195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6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  <c r="CS55" s="197"/>
      <c r="CT55" s="197"/>
      <c r="CU55" s="197"/>
      <c r="CV55" s="197"/>
      <c r="CW55" s="197"/>
      <c r="CX55" s="197"/>
      <c r="CY55" s="197"/>
      <c r="CZ55" s="197"/>
      <c r="DA55" s="197"/>
      <c r="DB55" s="197"/>
      <c r="DC55" s="197"/>
      <c r="DD55" s="197"/>
      <c r="DE55" s="197"/>
      <c r="DF55" s="197"/>
      <c r="DG55" s="197"/>
      <c r="DH55" s="197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</row>
    <row r="56" customFormat="false" ht="12.75" hidden="false" customHeight="false" outlineLevel="0" collapsed="false">
      <c r="A56" s="193"/>
      <c r="B56" s="194"/>
      <c r="C56" s="194"/>
      <c r="D56" s="194"/>
      <c r="E56" s="194"/>
      <c r="F56" s="194"/>
      <c r="G56" s="194"/>
      <c r="H56" s="195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6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</row>
    <row r="57" customFormat="false" ht="12.75" hidden="false" customHeight="false" outlineLevel="0" collapsed="false">
      <c r="A57" s="193"/>
      <c r="B57" s="194"/>
      <c r="C57" s="194"/>
      <c r="D57" s="194"/>
      <c r="E57" s="194"/>
      <c r="F57" s="194"/>
      <c r="G57" s="194"/>
      <c r="H57" s="195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6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</row>
    <row r="58" customFormat="false" ht="12.75" hidden="false" customHeight="false" outlineLevel="0" collapsed="false">
      <c r="A58" s="193"/>
      <c r="B58" s="194"/>
      <c r="C58" s="194"/>
      <c r="D58" s="194"/>
      <c r="E58" s="194"/>
      <c r="F58" s="194"/>
      <c r="G58" s="194"/>
      <c r="H58" s="195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6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</row>
    <row r="59" customFormat="false" ht="12.75" hidden="false" customHeight="false" outlineLevel="0" collapsed="false">
      <c r="A59" s="193"/>
      <c r="B59" s="194"/>
      <c r="C59" s="194"/>
      <c r="D59" s="194"/>
      <c r="E59" s="194"/>
      <c r="F59" s="194"/>
      <c r="G59" s="194"/>
      <c r="H59" s="195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6"/>
      <c r="BL59" s="197"/>
      <c r="BM59" s="197"/>
      <c r="BN59" s="197"/>
      <c r="BO59" s="197"/>
      <c r="BP59" s="197"/>
      <c r="BQ59" s="197"/>
      <c r="BR59" s="197"/>
      <c r="BS59" s="197"/>
      <c r="BT59" s="197"/>
      <c r="BU59" s="197"/>
      <c r="BV59" s="197"/>
      <c r="BW59" s="197"/>
      <c r="BX59" s="197"/>
      <c r="BY59" s="197"/>
      <c r="BZ59" s="197"/>
      <c r="CA59" s="197"/>
      <c r="CB59" s="197"/>
      <c r="CC59" s="197"/>
      <c r="CD59" s="197"/>
      <c r="CE59" s="197"/>
      <c r="CF59" s="197"/>
      <c r="CG59" s="197"/>
      <c r="CH59" s="197"/>
      <c r="CI59" s="197"/>
      <c r="CJ59" s="197"/>
      <c r="CK59" s="197"/>
      <c r="CL59" s="197"/>
      <c r="CM59" s="197"/>
      <c r="CN59" s="197"/>
      <c r="CO59" s="197"/>
      <c r="CP59" s="197"/>
      <c r="CQ59" s="197"/>
      <c r="CR59" s="197"/>
      <c r="CS59" s="197"/>
      <c r="CT59" s="197"/>
      <c r="CU59" s="197"/>
      <c r="CV59" s="197"/>
      <c r="CW59" s="197"/>
      <c r="CX59" s="197"/>
      <c r="CY59" s="197"/>
      <c r="CZ59" s="197"/>
      <c r="DA59" s="197"/>
      <c r="DB59" s="197"/>
      <c r="DC59" s="197"/>
      <c r="DD59" s="197"/>
      <c r="DE59" s="197"/>
      <c r="DF59" s="197"/>
      <c r="DG59" s="197"/>
      <c r="DH59" s="197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</row>
    <row r="60" customFormat="false" ht="12.75" hidden="false" customHeight="false" outlineLevel="0" collapsed="false">
      <c r="A60" s="193"/>
      <c r="B60" s="194"/>
      <c r="C60" s="194"/>
      <c r="D60" s="194"/>
      <c r="E60" s="194"/>
      <c r="F60" s="194"/>
      <c r="G60" s="194"/>
      <c r="H60" s="195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6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</row>
    <row r="61" customFormat="false" ht="12.75" hidden="false" customHeight="false" outlineLevel="0" collapsed="false">
      <c r="A61" s="193"/>
      <c r="B61" s="194"/>
      <c r="C61" s="194"/>
      <c r="D61" s="194"/>
      <c r="E61" s="194"/>
      <c r="F61" s="194"/>
      <c r="G61" s="194"/>
      <c r="H61" s="195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6"/>
      <c r="BL61" s="197"/>
      <c r="BM61" s="197"/>
      <c r="BN61" s="197"/>
      <c r="BO61" s="197"/>
      <c r="BP61" s="197"/>
      <c r="BQ61" s="197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</row>
    <row r="62" customFormat="false" ht="12.75" hidden="false" customHeight="false" outlineLevel="0" collapsed="false">
      <c r="A62" s="193"/>
      <c r="B62" s="194"/>
      <c r="C62" s="194"/>
      <c r="D62" s="194"/>
      <c r="E62" s="194"/>
      <c r="F62" s="194"/>
      <c r="G62" s="194"/>
      <c r="H62" s="195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6"/>
      <c r="BL62" s="197"/>
      <c r="BM62" s="197"/>
      <c r="BN62" s="197"/>
      <c r="BO62" s="197"/>
      <c r="BP62" s="197"/>
      <c r="BQ62" s="197"/>
      <c r="BR62" s="197"/>
      <c r="BS62" s="197"/>
      <c r="BT62" s="197"/>
      <c r="BU62" s="197"/>
      <c r="BV62" s="197"/>
      <c r="BW62" s="197"/>
      <c r="BX62" s="197"/>
      <c r="BY62" s="197"/>
      <c r="BZ62" s="197"/>
      <c r="CA62" s="197"/>
      <c r="CB62" s="197"/>
      <c r="CC62" s="197"/>
      <c r="CD62" s="197"/>
      <c r="CE62" s="197"/>
      <c r="CF62" s="197"/>
      <c r="CG62" s="197"/>
      <c r="CH62" s="197"/>
      <c r="CI62" s="197"/>
      <c r="CJ62" s="197"/>
      <c r="CK62" s="197"/>
      <c r="CL62" s="197"/>
      <c r="CM62" s="197"/>
      <c r="CN62" s="197"/>
      <c r="CO62" s="197"/>
      <c r="CP62" s="197"/>
      <c r="CQ62" s="197"/>
      <c r="CR62" s="197"/>
      <c r="CS62" s="197"/>
      <c r="CT62" s="197"/>
      <c r="CU62" s="197"/>
      <c r="CV62" s="197"/>
      <c r="CW62" s="197"/>
      <c r="CX62" s="197"/>
      <c r="CY62" s="197"/>
      <c r="CZ62" s="197"/>
      <c r="DA62" s="197"/>
      <c r="DB62" s="197"/>
      <c r="DC62" s="197"/>
      <c r="DD62" s="197"/>
      <c r="DE62" s="197"/>
      <c r="DF62" s="197"/>
      <c r="DG62" s="197"/>
      <c r="DH62" s="197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</row>
    <row r="63" customFormat="false" ht="12.75" hidden="false" customHeight="false" outlineLevel="0" collapsed="false">
      <c r="A63" s="193"/>
      <c r="B63" s="194"/>
      <c r="C63" s="194"/>
      <c r="D63" s="194"/>
      <c r="E63" s="194"/>
      <c r="F63" s="194"/>
      <c r="G63" s="194"/>
      <c r="H63" s="195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6"/>
      <c r="BL63" s="197"/>
      <c r="BM63" s="197"/>
      <c r="BN63" s="197"/>
      <c r="BO63" s="197"/>
      <c r="BP63" s="197"/>
      <c r="BQ63" s="197"/>
      <c r="BR63" s="197"/>
      <c r="BS63" s="197"/>
      <c r="BT63" s="197"/>
      <c r="BU63" s="197"/>
      <c r="BV63" s="197"/>
      <c r="BW63" s="197"/>
      <c r="BX63" s="197"/>
      <c r="BY63" s="197"/>
      <c r="BZ63" s="197"/>
      <c r="CA63" s="197"/>
      <c r="CB63" s="197"/>
      <c r="CC63" s="197"/>
      <c r="CD63" s="197"/>
      <c r="CE63" s="197"/>
      <c r="CF63" s="197"/>
      <c r="CG63" s="197"/>
      <c r="CH63" s="197"/>
      <c r="CI63" s="197"/>
      <c r="CJ63" s="197"/>
      <c r="CK63" s="197"/>
      <c r="CL63" s="197"/>
      <c r="CM63" s="197"/>
      <c r="CN63" s="197"/>
      <c r="CO63" s="197"/>
      <c r="CP63" s="197"/>
      <c r="CQ63" s="197"/>
      <c r="CR63" s="197"/>
      <c r="CS63" s="197"/>
      <c r="CT63" s="197"/>
      <c r="CU63" s="197"/>
      <c r="CV63" s="197"/>
      <c r="CW63" s="197"/>
      <c r="CX63" s="197"/>
      <c r="CY63" s="197"/>
      <c r="CZ63" s="197"/>
      <c r="DA63" s="197"/>
      <c r="DB63" s="197"/>
      <c r="DC63" s="197"/>
      <c r="DD63" s="197"/>
      <c r="DE63" s="197"/>
      <c r="DF63" s="197"/>
      <c r="DG63" s="197"/>
      <c r="DH63" s="197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</row>
    <row r="64" customFormat="false" ht="12.75" hidden="false" customHeight="false" outlineLevel="0" collapsed="false">
      <c r="A64" s="193"/>
      <c r="B64" s="194"/>
      <c r="C64" s="194"/>
      <c r="D64" s="194"/>
      <c r="E64" s="194"/>
      <c r="F64" s="194"/>
      <c r="G64" s="194"/>
      <c r="H64" s="195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6"/>
      <c r="BL64" s="197"/>
      <c r="BM64" s="197"/>
      <c r="BN64" s="197"/>
      <c r="BO64" s="197"/>
      <c r="BP64" s="197"/>
      <c r="BQ64" s="197"/>
      <c r="BR64" s="197"/>
      <c r="BS64" s="197"/>
      <c r="BT64" s="197"/>
      <c r="BU64" s="197"/>
      <c r="BV64" s="197"/>
      <c r="BW64" s="197"/>
      <c r="BX64" s="197"/>
      <c r="BY64" s="197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197"/>
      <c r="CM64" s="197"/>
      <c r="CN64" s="197"/>
      <c r="CO64" s="197"/>
      <c r="CP64" s="197"/>
      <c r="CQ64" s="197"/>
      <c r="CR64" s="197"/>
      <c r="CS64" s="197"/>
      <c r="CT64" s="197"/>
      <c r="CU64" s="197"/>
      <c r="CV64" s="197"/>
      <c r="CW64" s="197"/>
      <c r="CX64" s="197"/>
      <c r="CY64" s="197"/>
      <c r="CZ64" s="197"/>
      <c r="DA64" s="197"/>
      <c r="DB64" s="197"/>
      <c r="DC64" s="197"/>
      <c r="DD64" s="197"/>
      <c r="DE64" s="197"/>
      <c r="DF64" s="197"/>
      <c r="DG64" s="197"/>
      <c r="DH64" s="197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</row>
    <row r="65" customFormat="false" ht="12.75" hidden="false" customHeight="false" outlineLevel="0" collapsed="false">
      <c r="A65" s="193"/>
      <c r="B65" s="194"/>
      <c r="C65" s="194"/>
      <c r="D65" s="194"/>
      <c r="E65" s="194"/>
      <c r="F65" s="194"/>
      <c r="G65" s="194"/>
      <c r="H65" s="195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6"/>
      <c r="BL65" s="197"/>
      <c r="BM65" s="197"/>
      <c r="BN65" s="197"/>
      <c r="BO65" s="197"/>
      <c r="BP65" s="197"/>
      <c r="BQ65" s="197"/>
      <c r="BR65" s="197"/>
      <c r="BS65" s="197"/>
      <c r="BT65" s="197"/>
      <c r="BU65" s="197"/>
      <c r="BV65" s="197"/>
      <c r="BW65" s="197"/>
      <c r="BX65" s="197"/>
      <c r="BY65" s="197"/>
      <c r="BZ65" s="197"/>
      <c r="CA65" s="197"/>
      <c r="CB65" s="197"/>
      <c r="CC65" s="197"/>
      <c r="CD65" s="197"/>
      <c r="CE65" s="197"/>
      <c r="CF65" s="197"/>
      <c r="CG65" s="197"/>
      <c r="CH65" s="197"/>
      <c r="CI65" s="197"/>
      <c r="CJ65" s="197"/>
      <c r="CK65" s="197"/>
      <c r="CL65" s="197"/>
      <c r="CM65" s="197"/>
      <c r="CN65" s="197"/>
      <c r="CO65" s="197"/>
      <c r="CP65" s="197"/>
      <c r="CQ65" s="197"/>
      <c r="CR65" s="197"/>
      <c r="CS65" s="197"/>
      <c r="CT65" s="197"/>
      <c r="CU65" s="197"/>
      <c r="CV65" s="197"/>
      <c r="CW65" s="197"/>
      <c r="CX65" s="197"/>
      <c r="CY65" s="197"/>
      <c r="CZ65" s="197"/>
      <c r="DA65" s="197"/>
      <c r="DB65" s="197"/>
      <c r="DC65" s="197"/>
      <c r="DD65" s="197"/>
      <c r="DE65" s="197"/>
      <c r="DF65" s="197"/>
      <c r="DG65" s="197"/>
      <c r="DH65" s="197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</row>
    <row r="66" customFormat="false" ht="12.75" hidden="false" customHeight="false" outlineLevel="0" collapsed="false">
      <c r="A66" s="193"/>
      <c r="B66" s="194"/>
      <c r="C66" s="194"/>
      <c r="D66" s="194"/>
      <c r="E66" s="194"/>
      <c r="F66" s="194"/>
      <c r="G66" s="194"/>
      <c r="H66" s="195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6"/>
      <c r="BL66" s="197"/>
      <c r="BM66" s="197"/>
      <c r="BN66" s="197"/>
      <c r="BO66" s="197"/>
      <c r="BP66" s="197"/>
      <c r="BQ66" s="197"/>
      <c r="BR66" s="197"/>
      <c r="BS66" s="197"/>
      <c r="BT66" s="197"/>
      <c r="BU66" s="197"/>
      <c r="BV66" s="197"/>
      <c r="BW66" s="197"/>
      <c r="BX66" s="197"/>
      <c r="BY66" s="197"/>
      <c r="BZ66" s="197"/>
      <c r="CA66" s="197"/>
      <c r="CB66" s="197"/>
      <c r="CC66" s="197"/>
      <c r="CD66" s="197"/>
      <c r="CE66" s="197"/>
      <c r="CF66" s="197"/>
      <c r="CG66" s="197"/>
      <c r="CH66" s="197"/>
      <c r="CI66" s="197"/>
      <c r="CJ66" s="197"/>
      <c r="CK66" s="197"/>
      <c r="CL66" s="197"/>
      <c r="CM66" s="197"/>
      <c r="CN66" s="197"/>
      <c r="CO66" s="197"/>
      <c r="CP66" s="197"/>
      <c r="CQ66" s="197"/>
      <c r="CR66" s="197"/>
      <c r="CS66" s="197"/>
      <c r="CT66" s="197"/>
      <c r="CU66" s="197"/>
      <c r="CV66" s="197"/>
      <c r="CW66" s="197"/>
      <c r="CX66" s="197"/>
      <c r="CY66" s="197"/>
      <c r="CZ66" s="197"/>
      <c r="DA66" s="197"/>
      <c r="DB66" s="197"/>
      <c r="DC66" s="197"/>
      <c r="DD66" s="197"/>
      <c r="DE66" s="197"/>
      <c r="DF66" s="197"/>
      <c r="DG66" s="197"/>
      <c r="DH66" s="197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</row>
    <row r="67" customFormat="false" ht="12.75" hidden="false" customHeight="false" outlineLevel="0" collapsed="false">
      <c r="A67" s="193"/>
      <c r="B67" s="194"/>
      <c r="C67" s="194"/>
      <c r="D67" s="194"/>
      <c r="E67" s="194"/>
      <c r="F67" s="194"/>
      <c r="G67" s="194"/>
      <c r="H67" s="195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6"/>
      <c r="BL67" s="197"/>
      <c r="BM67" s="197"/>
      <c r="BN67" s="197"/>
      <c r="BO67" s="197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</row>
    <row r="68" customFormat="false" ht="12.75" hidden="false" customHeight="false" outlineLevel="0" collapsed="false">
      <c r="A68" s="193"/>
      <c r="B68" s="194"/>
      <c r="C68" s="194"/>
      <c r="D68" s="194"/>
      <c r="E68" s="194"/>
      <c r="F68" s="194"/>
      <c r="G68" s="194"/>
      <c r="H68" s="195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6"/>
      <c r="BL68" s="197"/>
      <c r="BM68" s="197"/>
      <c r="BN68" s="197"/>
      <c r="BO68" s="197"/>
      <c r="BP68" s="197"/>
      <c r="BQ68" s="197"/>
      <c r="BR68" s="197"/>
      <c r="BS68" s="197"/>
      <c r="BT68" s="197"/>
      <c r="BU68" s="197"/>
      <c r="BV68" s="197"/>
      <c r="BW68" s="197"/>
      <c r="BX68" s="197"/>
      <c r="BY68" s="197"/>
      <c r="BZ68" s="197"/>
      <c r="CA68" s="197"/>
      <c r="CB68" s="197"/>
      <c r="CC68" s="197"/>
      <c r="CD68" s="197"/>
      <c r="CE68" s="197"/>
      <c r="CF68" s="197"/>
      <c r="CG68" s="197"/>
      <c r="CH68" s="197"/>
      <c r="CI68" s="197"/>
      <c r="CJ68" s="197"/>
      <c r="CK68" s="197"/>
      <c r="CL68" s="197"/>
      <c r="CM68" s="197"/>
      <c r="CN68" s="197"/>
      <c r="CO68" s="197"/>
      <c r="CP68" s="197"/>
      <c r="CQ68" s="197"/>
      <c r="CR68" s="197"/>
      <c r="CS68" s="197"/>
      <c r="CT68" s="197"/>
      <c r="CU68" s="197"/>
      <c r="CV68" s="197"/>
      <c r="CW68" s="197"/>
      <c r="CX68" s="197"/>
      <c r="CY68" s="197"/>
      <c r="CZ68" s="197"/>
      <c r="DA68" s="197"/>
      <c r="DB68" s="197"/>
      <c r="DC68" s="197"/>
      <c r="DD68" s="197"/>
      <c r="DE68" s="197"/>
      <c r="DF68" s="197"/>
      <c r="DG68" s="197"/>
      <c r="DH68" s="197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</row>
    <row r="69" customFormat="false" ht="12.75" hidden="false" customHeight="false" outlineLevel="0" collapsed="false">
      <c r="A69" s="193"/>
      <c r="B69" s="194"/>
      <c r="C69" s="194"/>
      <c r="D69" s="194"/>
      <c r="E69" s="194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6"/>
      <c r="BL69" s="197"/>
      <c r="BM69" s="197"/>
      <c r="BN69" s="197"/>
      <c r="BO69" s="197"/>
      <c r="BP69" s="197"/>
      <c r="BQ69" s="197"/>
      <c r="BR69" s="197"/>
      <c r="BS69" s="197"/>
      <c r="BT69" s="197"/>
      <c r="BU69" s="197"/>
      <c r="BV69" s="197"/>
      <c r="BW69" s="197"/>
      <c r="BX69" s="197"/>
      <c r="BY69" s="197"/>
      <c r="BZ69" s="197"/>
      <c r="CA69" s="197"/>
      <c r="CB69" s="197"/>
      <c r="CC69" s="197"/>
      <c r="CD69" s="197"/>
      <c r="CE69" s="197"/>
      <c r="CF69" s="197"/>
      <c r="CG69" s="197"/>
      <c r="CH69" s="197"/>
      <c r="CI69" s="197"/>
      <c r="CJ69" s="197"/>
      <c r="CK69" s="197"/>
      <c r="CL69" s="197"/>
      <c r="CM69" s="197"/>
      <c r="CN69" s="197"/>
      <c r="CO69" s="197"/>
      <c r="CP69" s="197"/>
      <c r="CQ69" s="197"/>
      <c r="CR69" s="197"/>
      <c r="CS69" s="197"/>
      <c r="CT69" s="197"/>
      <c r="CU69" s="197"/>
      <c r="CV69" s="197"/>
      <c r="CW69" s="197"/>
      <c r="CX69" s="197"/>
      <c r="CY69" s="197"/>
      <c r="CZ69" s="197"/>
      <c r="DA69" s="197"/>
      <c r="DB69" s="197"/>
      <c r="DC69" s="197"/>
      <c r="DD69" s="197"/>
      <c r="DE69" s="197"/>
      <c r="DF69" s="197"/>
      <c r="DG69" s="197"/>
      <c r="DH69" s="197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</row>
    <row r="70" customFormat="false" ht="12.75" hidden="false" customHeight="false" outlineLevel="0" collapsed="false">
      <c r="A70" s="193"/>
      <c r="B70" s="194"/>
      <c r="C70" s="194"/>
      <c r="D70" s="194"/>
      <c r="E70" s="194"/>
      <c r="F70" s="194"/>
      <c r="G70" s="194"/>
      <c r="H70" s="195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6"/>
      <c r="BL70" s="197"/>
      <c r="BM70" s="197"/>
      <c r="BN70" s="197"/>
      <c r="BO70" s="197"/>
      <c r="BP70" s="197"/>
      <c r="BQ70" s="197"/>
      <c r="BR70" s="197"/>
      <c r="BS70" s="197"/>
      <c r="BT70" s="197"/>
      <c r="BU70" s="197"/>
      <c r="BV70" s="197"/>
      <c r="BW70" s="197"/>
      <c r="BX70" s="197"/>
      <c r="BY70" s="197"/>
      <c r="BZ70" s="197"/>
      <c r="CA70" s="197"/>
      <c r="CB70" s="197"/>
      <c r="CC70" s="197"/>
      <c r="CD70" s="197"/>
      <c r="CE70" s="197"/>
      <c r="CF70" s="197"/>
      <c r="CG70" s="197"/>
      <c r="CH70" s="197"/>
      <c r="CI70" s="197"/>
      <c r="CJ70" s="197"/>
      <c r="CK70" s="197"/>
      <c r="CL70" s="197"/>
      <c r="CM70" s="197"/>
      <c r="CN70" s="197"/>
      <c r="CO70" s="197"/>
      <c r="CP70" s="197"/>
      <c r="CQ70" s="197"/>
      <c r="CR70" s="197"/>
      <c r="CS70" s="197"/>
      <c r="CT70" s="197"/>
      <c r="CU70" s="197"/>
      <c r="CV70" s="197"/>
      <c r="CW70" s="197"/>
      <c r="CX70" s="197"/>
      <c r="CY70" s="197"/>
      <c r="CZ70" s="197"/>
      <c r="DA70" s="197"/>
      <c r="DB70" s="197"/>
      <c r="DC70" s="197"/>
      <c r="DD70" s="197"/>
      <c r="DE70" s="197"/>
      <c r="DF70" s="197"/>
      <c r="DG70" s="197"/>
      <c r="DH70" s="197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</row>
    <row r="71" customFormat="false" ht="12.75" hidden="false" customHeight="false" outlineLevel="0" collapsed="false">
      <c r="A71" s="193"/>
      <c r="B71" s="194"/>
      <c r="C71" s="194"/>
      <c r="D71" s="194"/>
      <c r="E71" s="194"/>
      <c r="F71" s="194"/>
      <c r="G71" s="194"/>
      <c r="H71" s="195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6"/>
      <c r="BL71" s="197"/>
      <c r="BM71" s="197"/>
      <c r="BN71" s="197"/>
      <c r="BO71" s="197"/>
      <c r="BP71" s="197"/>
      <c r="BQ71" s="197"/>
      <c r="BR71" s="197"/>
      <c r="BS71" s="197"/>
      <c r="BT71" s="197"/>
      <c r="BU71" s="197"/>
      <c r="BV71" s="197"/>
      <c r="BW71" s="197"/>
      <c r="BX71" s="197"/>
      <c r="BY71" s="197"/>
      <c r="BZ71" s="197"/>
      <c r="CA71" s="197"/>
      <c r="CB71" s="197"/>
      <c r="CC71" s="197"/>
      <c r="CD71" s="197"/>
      <c r="CE71" s="197"/>
      <c r="CF71" s="197"/>
      <c r="CG71" s="197"/>
      <c r="CH71" s="197"/>
      <c r="CI71" s="197"/>
      <c r="CJ71" s="197"/>
      <c r="CK71" s="197"/>
      <c r="CL71" s="197"/>
      <c r="CM71" s="197"/>
      <c r="CN71" s="197"/>
      <c r="CO71" s="197"/>
      <c r="CP71" s="197"/>
      <c r="CQ71" s="197"/>
      <c r="CR71" s="197"/>
      <c r="CS71" s="197"/>
      <c r="CT71" s="197"/>
      <c r="CU71" s="197"/>
      <c r="CV71" s="197"/>
      <c r="CW71" s="197"/>
      <c r="CX71" s="197"/>
      <c r="CY71" s="197"/>
      <c r="CZ71" s="197"/>
      <c r="DA71" s="197"/>
      <c r="DB71" s="197"/>
      <c r="DC71" s="197"/>
      <c r="DD71" s="197"/>
      <c r="DE71" s="197"/>
      <c r="DF71" s="197"/>
      <c r="DG71" s="197"/>
      <c r="DH71" s="197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</row>
    <row r="72" customFormat="false" ht="12.75" hidden="false" customHeight="false" outlineLevel="0" collapsed="false">
      <c r="A72" s="193"/>
      <c r="B72" s="194"/>
      <c r="C72" s="194"/>
      <c r="D72" s="194"/>
      <c r="E72" s="194"/>
      <c r="F72" s="194"/>
      <c r="G72" s="194"/>
      <c r="H72" s="195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6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</row>
    <row r="73" customFormat="false" ht="12.75" hidden="false" customHeight="false" outlineLevel="0" collapsed="false">
      <c r="A73" s="193"/>
      <c r="B73" s="194"/>
      <c r="C73" s="194"/>
      <c r="D73" s="194"/>
      <c r="E73" s="194"/>
      <c r="F73" s="194"/>
      <c r="G73" s="194"/>
      <c r="H73" s="195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6"/>
      <c r="BL73" s="197"/>
      <c r="BM73" s="197"/>
      <c r="BN73" s="197"/>
      <c r="BO73" s="197"/>
      <c r="BP73" s="197"/>
      <c r="BQ73" s="197"/>
      <c r="BR73" s="197"/>
      <c r="BS73" s="197"/>
      <c r="BT73" s="197"/>
      <c r="BU73" s="197"/>
      <c r="BV73" s="197"/>
      <c r="BW73" s="197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7"/>
      <c r="CW73" s="197"/>
      <c r="CX73" s="197"/>
      <c r="CY73" s="197"/>
      <c r="CZ73" s="197"/>
      <c r="DA73" s="197"/>
      <c r="DB73" s="197"/>
      <c r="DC73" s="197"/>
      <c r="DD73" s="197"/>
      <c r="DE73" s="197"/>
      <c r="DF73" s="197"/>
      <c r="DG73" s="197"/>
      <c r="DH73" s="197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</row>
    <row r="74" customFormat="false" ht="12.75" hidden="false" customHeight="false" outlineLevel="0" collapsed="false">
      <c r="A74" s="193"/>
      <c r="B74" s="194"/>
      <c r="C74" s="194"/>
      <c r="D74" s="194"/>
      <c r="E74" s="194"/>
      <c r="F74" s="194"/>
      <c r="G74" s="194"/>
      <c r="H74" s="195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6"/>
      <c r="BL74" s="197"/>
      <c r="BM74" s="197"/>
      <c r="BN74" s="197"/>
      <c r="BO74" s="197"/>
      <c r="BP74" s="197"/>
      <c r="BQ74" s="197"/>
      <c r="BR74" s="197"/>
      <c r="BS74" s="197"/>
      <c r="BT74" s="197"/>
      <c r="BU74" s="197"/>
      <c r="BV74" s="197"/>
      <c r="BW74" s="197"/>
      <c r="BX74" s="197"/>
      <c r="BY74" s="197"/>
      <c r="BZ74" s="197"/>
      <c r="CA74" s="197"/>
      <c r="CB74" s="197"/>
      <c r="CC74" s="197"/>
      <c r="CD74" s="197"/>
      <c r="CE74" s="197"/>
      <c r="CF74" s="197"/>
      <c r="CG74" s="197"/>
      <c r="CH74" s="197"/>
      <c r="CI74" s="197"/>
      <c r="CJ74" s="197"/>
      <c r="CK74" s="197"/>
      <c r="CL74" s="197"/>
      <c r="CM74" s="197"/>
      <c r="CN74" s="197"/>
      <c r="CO74" s="197"/>
      <c r="CP74" s="197"/>
      <c r="CQ74" s="197"/>
      <c r="CR74" s="197"/>
      <c r="CS74" s="197"/>
      <c r="CT74" s="197"/>
      <c r="CU74" s="197"/>
      <c r="CV74" s="197"/>
      <c r="CW74" s="197"/>
      <c r="CX74" s="197"/>
      <c r="CY74" s="197"/>
      <c r="CZ74" s="197"/>
      <c r="DA74" s="197"/>
      <c r="DB74" s="197"/>
      <c r="DC74" s="197"/>
      <c r="DD74" s="197"/>
      <c r="DE74" s="197"/>
      <c r="DF74" s="197"/>
      <c r="DG74" s="197"/>
      <c r="DH74" s="197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  <c r="EC74" s="197"/>
      <c r="ED74" s="197"/>
      <c r="EE74" s="197"/>
      <c r="EF74" s="197"/>
      <c r="EG74" s="197"/>
      <c r="EH74" s="197"/>
      <c r="EI74" s="197"/>
      <c r="EJ74" s="197"/>
      <c r="EK74" s="197"/>
      <c r="EL74" s="197"/>
      <c r="EM74" s="197"/>
      <c r="EN74" s="197"/>
      <c r="EO74" s="197"/>
      <c r="EP74" s="197"/>
      <c r="EQ74" s="197"/>
      <c r="ER74" s="197"/>
      <c r="ES74" s="197"/>
      <c r="ET74" s="197"/>
      <c r="EU74" s="197"/>
      <c r="EV74" s="197"/>
      <c r="EW74" s="197"/>
      <c r="EX74" s="197"/>
      <c r="EY74" s="197"/>
      <c r="EZ74" s="197"/>
      <c r="FA74" s="197"/>
      <c r="FB74" s="197"/>
      <c r="FC74" s="197"/>
      <c r="FD74" s="197"/>
      <c r="FE74" s="197"/>
      <c r="FF74" s="197"/>
      <c r="FG74" s="197"/>
      <c r="FH74" s="197"/>
      <c r="FI74" s="197"/>
      <c r="FJ74" s="197"/>
      <c r="FK74" s="197"/>
      <c r="FL74" s="197"/>
      <c r="FM74" s="197"/>
      <c r="FN74" s="197"/>
      <c r="FO74" s="197"/>
      <c r="FP74" s="197"/>
      <c r="FQ74" s="197"/>
      <c r="FR74" s="197"/>
      <c r="FS74" s="197"/>
      <c r="FT74" s="197"/>
      <c r="FU74" s="197"/>
      <c r="FV74" s="197"/>
      <c r="FW74" s="197"/>
      <c r="FX74" s="197"/>
      <c r="FY74" s="197"/>
      <c r="FZ74" s="197"/>
      <c r="GA74" s="197"/>
      <c r="GB74" s="197"/>
      <c r="GC74" s="197"/>
      <c r="GD74" s="197"/>
      <c r="GE74" s="197"/>
      <c r="GF74" s="197"/>
      <c r="GG74" s="197"/>
      <c r="GH74" s="197"/>
      <c r="GI74" s="197"/>
      <c r="GJ74" s="197"/>
      <c r="GK74" s="197"/>
      <c r="GL74" s="197"/>
      <c r="GM74" s="197"/>
      <c r="GN74" s="197"/>
      <c r="GO74" s="197"/>
      <c r="GP74" s="197"/>
      <c r="GQ74" s="197"/>
      <c r="GR74" s="197"/>
      <c r="GS74" s="197"/>
      <c r="GT74" s="197"/>
      <c r="GU74" s="197"/>
      <c r="GV74" s="197"/>
      <c r="GW74" s="197"/>
      <c r="GX74" s="197"/>
      <c r="GY74" s="197"/>
      <c r="GZ74" s="197"/>
      <c r="HA74" s="197"/>
      <c r="HB74" s="197"/>
      <c r="HC74" s="197"/>
      <c r="HD74" s="197"/>
      <c r="HE74" s="197"/>
      <c r="HF74" s="197"/>
      <c r="HG74" s="197"/>
      <c r="HH74" s="197"/>
      <c r="HI74" s="197"/>
      <c r="HJ74" s="197"/>
      <c r="HK74" s="197"/>
      <c r="HL74" s="197"/>
      <c r="HM74" s="197"/>
      <c r="HN74" s="197"/>
      <c r="HO74" s="197"/>
      <c r="HP74" s="197"/>
      <c r="HQ74" s="197"/>
      <c r="HR74" s="197"/>
      <c r="HS74" s="197"/>
      <c r="HT74" s="197"/>
      <c r="HU74" s="197"/>
      <c r="HV74" s="197"/>
      <c r="HW74" s="197"/>
      <c r="HX74" s="197"/>
      <c r="HY74" s="197"/>
      <c r="HZ74" s="197"/>
      <c r="IA74" s="197"/>
      <c r="IB74" s="197"/>
      <c r="IC74" s="197"/>
      <c r="ID74" s="197"/>
      <c r="IE74" s="197"/>
      <c r="IF74" s="197"/>
      <c r="IG74" s="197"/>
      <c r="IH74" s="197"/>
      <c r="II74" s="197"/>
      <c r="IJ74" s="197"/>
      <c r="IK74" s="197"/>
      <c r="IL74" s="197"/>
      <c r="IM74" s="197"/>
      <c r="IN74" s="197"/>
      <c r="IO74" s="197"/>
      <c r="IP74" s="197"/>
      <c r="IQ74" s="197"/>
      <c r="IR74" s="197"/>
      <c r="IS74" s="197"/>
      <c r="IT74" s="197"/>
      <c r="IU74" s="197"/>
      <c r="IV74" s="197"/>
      <c r="IW74" s="197"/>
    </row>
    <row r="75" customFormat="false" ht="12.75" hidden="false" customHeight="false" outlineLevel="0" collapsed="false">
      <c r="A75" s="193"/>
      <c r="B75" s="194"/>
      <c r="C75" s="194"/>
      <c r="D75" s="194"/>
      <c r="E75" s="194"/>
      <c r="F75" s="194"/>
      <c r="G75" s="194"/>
      <c r="H75" s="195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6"/>
      <c r="BL75" s="197"/>
      <c r="BM75" s="197"/>
      <c r="BN75" s="197"/>
      <c r="BO75" s="197"/>
      <c r="BP75" s="197"/>
      <c r="BQ75" s="197"/>
      <c r="BR75" s="197"/>
      <c r="BS75" s="197"/>
      <c r="BT75" s="197"/>
      <c r="BU75" s="197"/>
      <c r="BV75" s="197"/>
      <c r="BW75" s="197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7"/>
      <c r="CW75" s="197"/>
      <c r="CX75" s="197"/>
      <c r="CY75" s="197"/>
      <c r="CZ75" s="197"/>
      <c r="DA75" s="197"/>
      <c r="DB75" s="197"/>
      <c r="DC75" s="197"/>
      <c r="DD75" s="197"/>
      <c r="DE75" s="197"/>
      <c r="DF75" s="197"/>
      <c r="DG75" s="197"/>
      <c r="DH75" s="197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</row>
    <row r="76" customFormat="false" ht="12.75" hidden="false" customHeight="false" outlineLevel="0" collapsed="false">
      <c r="A76" s="193"/>
      <c r="B76" s="194"/>
      <c r="C76" s="194"/>
      <c r="D76" s="194"/>
      <c r="E76" s="194"/>
      <c r="F76" s="194"/>
      <c r="G76" s="194"/>
      <c r="H76" s="195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6"/>
      <c r="BL76" s="197"/>
      <c r="BM76" s="197"/>
      <c r="BN76" s="197"/>
      <c r="BO76" s="197"/>
      <c r="BP76" s="197"/>
      <c r="BQ76" s="197"/>
      <c r="BR76" s="197"/>
      <c r="BS76" s="197"/>
      <c r="BT76" s="197"/>
      <c r="BU76" s="197"/>
      <c r="BV76" s="197"/>
      <c r="BW76" s="197"/>
      <c r="BX76" s="197"/>
      <c r="BY76" s="197"/>
      <c r="BZ76" s="197"/>
      <c r="CA76" s="197"/>
      <c r="CB76" s="197"/>
      <c r="CC76" s="197"/>
      <c r="CD76" s="197"/>
      <c r="CE76" s="197"/>
      <c r="CF76" s="197"/>
      <c r="CG76" s="197"/>
      <c r="CH76" s="197"/>
      <c r="CI76" s="197"/>
      <c r="CJ76" s="197"/>
      <c r="CK76" s="197"/>
      <c r="CL76" s="197"/>
      <c r="CM76" s="197"/>
      <c r="CN76" s="197"/>
      <c r="CO76" s="197"/>
      <c r="CP76" s="197"/>
      <c r="CQ76" s="197"/>
      <c r="CR76" s="197"/>
      <c r="CS76" s="197"/>
      <c r="CT76" s="197"/>
      <c r="CU76" s="197"/>
      <c r="CV76" s="197"/>
      <c r="CW76" s="197"/>
      <c r="CX76" s="197"/>
      <c r="CY76" s="197"/>
      <c r="CZ76" s="197"/>
      <c r="DA76" s="197"/>
      <c r="DB76" s="197"/>
      <c r="DC76" s="197"/>
      <c r="DD76" s="197"/>
      <c r="DE76" s="197"/>
      <c r="DF76" s="197"/>
      <c r="DG76" s="197"/>
      <c r="DH76" s="197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</row>
    <row r="77" customFormat="false" ht="12.75" hidden="false" customHeight="false" outlineLevel="0" collapsed="false">
      <c r="A77" s="193"/>
      <c r="B77" s="194"/>
      <c r="C77" s="194"/>
      <c r="D77" s="194"/>
      <c r="E77" s="194"/>
      <c r="F77" s="194"/>
      <c r="G77" s="194"/>
      <c r="H77" s="195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6"/>
      <c r="BL77" s="197"/>
      <c r="BM77" s="197"/>
      <c r="BN77" s="197"/>
      <c r="BO77" s="197"/>
      <c r="BP77" s="197"/>
      <c r="BQ77" s="197"/>
      <c r="BR77" s="197"/>
      <c r="BS77" s="197"/>
      <c r="BT77" s="197"/>
      <c r="BU77" s="197"/>
      <c r="BV77" s="197"/>
      <c r="BW77" s="197"/>
      <c r="BX77" s="197"/>
      <c r="BY77" s="197"/>
      <c r="BZ77" s="197"/>
      <c r="CA77" s="197"/>
      <c r="CB77" s="197"/>
      <c r="CC77" s="197"/>
      <c r="CD77" s="197"/>
      <c r="CE77" s="197"/>
      <c r="CF77" s="197"/>
      <c r="CG77" s="197"/>
      <c r="CH77" s="197"/>
      <c r="CI77" s="197"/>
      <c r="CJ77" s="197"/>
      <c r="CK77" s="197"/>
      <c r="CL77" s="197"/>
      <c r="CM77" s="197"/>
      <c r="CN77" s="197"/>
      <c r="CO77" s="197"/>
      <c r="CP77" s="197"/>
      <c r="CQ77" s="197"/>
      <c r="CR77" s="197"/>
      <c r="CS77" s="197"/>
      <c r="CT77" s="197"/>
      <c r="CU77" s="197"/>
      <c r="CV77" s="197"/>
      <c r="CW77" s="197"/>
      <c r="CX77" s="197"/>
      <c r="CY77" s="197"/>
      <c r="CZ77" s="197"/>
      <c r="DA77" s="197"/>
      <c r="DB77" s="197"/>
      <c r="DC77" s="197"/>
      <c r="DD77" s="197"/>
      <c r="DE77" s="197"/>
      <c r="DF77" s="197"/>
      <c r="DG77" s="197"/>
      <c r="DH77" s="197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</row>
    <row r="78" customFormat="false" ht="12.75" hidden="false" customHeight="false" outlineLevel="0" collapsed="false">
      <c r="A78" s="193"/>
      <c r="B78" s="194"/>
      <c r="C78" s="194"/>
      <c r="D78" s="194"/>
      <c r="E78" s="194"/>
      <c r="F78" s="194"/>
      <c r="G78" s="194"/>
      <c r="H78" s="195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6"/>
      <c r="BL78" s="197"/>
      <c r="BM78" s="197"/>
      <c r="BN78" s="197"/>
      <c r="BO78" s="197"/>
      <c r="BP78" s="197"/>
      <c r="BQ78" s="197"/>
      <c r="BR78" s="197"/>
      <c r="BS78" s="197"/>
      <c r="BT78" s="197"/>
      <c r="BU78" s="197"/>
      <c r="BV78" s="197"/>
      <c r="BW78" s="197"/>
      <c r="BX78" s="197"/>
      <c r="BY78" s="197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197"/>
      <c r="CM78" s="197"/>
      <c r="CN78" s="197"/>
      <c r="CO78" s="197"/>
      <c r="CP78" s="197"/>
      <c r="CQ78" s="197"/>
      <c r="CR78" s="197"/>
      <c r="CS78" s="197"/>
      <c r="CT78" s="197"/>
      <c r="CU78" s="197"/>
      <c r="CV78" s="197"/>
      <c r="CW78" s="197"/>
      <c r="CX78" s="197"/>
      <c r="CY78" s="197"/>
      <c r="CZ78" s="197"/>
      <c r="DA78" s="197"/>
      <c r="DB78" s="197"/>
      <c r="DC78" s="197"/>
      <c r="DD78" s="197"/>
      <c r="DE78" s="197"/>
      <c r="DF78" s="197"/>
      <c r="DG78" s="197"/>
      <c r="DH78" s="197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</row>
    <row r="79" customFormat="false" ht="12.75" hidden="false" customHeight="false" outlineLevel="0" collapsed="false">
      <c r="A79" s="193"/>
      <c r="B79" s="194"/>
      <c r="C79" s="194"/>
      <c r="D79" s="194"/>
      <c r="E79" s="194"/>
      <c r="F79" s="194"/>
      <c r="G79" s="194"/>
      <c r="H79" s="195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6"/>
      <c r="BL79" s="197"/>
      <c r="BM79" s="197"/>
      <c r="BN79" s="197"/>
      <c r="BO79" s="197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  <c r="EG79" s="197"/>
      <c r="EH79" s="197"/>
      <c r="EI79" s="197"/>
      <c r="EJ79" s="197"/>
      <c r="EK79" s="197"/>
      <c r="EL79" s="197"/>
      <c r="EM79" s="197"/>
      <c r="EN79" s="197"/>
      <c r="EO79" s="197"/>
      <c r="EP79" s="197"/>
      <c r="EQ79" s="197"/>
      <c r="ER79" s="197"/>
      <c r="ES79" s="197"/>
      <c r="ET79" s="197"/>
      <c r="EU79" s="197"/>
      <c r="EV79" s="197"/>
      <c r="EW79" s="197"/>
      <c r="EX79" s="197"/>
      <c r="EY79" s="197"/>
      <c r="EZ79" s="197"/>
      <c r="FA79" s="197"/>
      <c r="FB79" s="197"/>
      <c r="FC79" s="197"/>
      <c r="FD79" s="197"/>
      <c r="FE79" s="197"/>
      <c r="FF79" s="197"/>
      <c r="FG79" s="197"/>
      <c r="FH79" s="197"/>
      <c r="FI79" s="197"/>
      <c r="FJ79" s="197"/>
      <c r="FK79" s="197"/>
      <c r="FL79" s="197"/>
      <c r="FM79" s="197"/>
      <c r="FN79" s="197"/>
      <c r="FO79" s="197"/>
      <c r="FP79" s="197"/>
      <c r="FQ79" s="197"/>
      <c r="FR79" s="197"/>
      <c r="FS79" s="197"/>
      <c r="FT79" s="197"/>
      <c r="FU79" s="197"/>
      <c r="FV79" s="197"/>
      <c r="FW79" s="197"/>
      <c r="FX79" s="197"/>
      <c r="FY79" s="197"/>
      <c r="FZ79" s="197"/>
      <c r="GA79" s="197"/>
      <c r="GB79" s="197"/>
      <c r="GC79" s="197"/>
      <c r="GD79" s="197"/>
      <c r="GE79" s="197"/>
      <c r="GF79" s="197"/>
      <c r="GG79" s="197"/>
      <c r="GH79" s="197"/>
      <c r="GI79" s="197"/>
      <c r="GJ79" s="197"/>
      <c r="GK79" s="197"/>
      <c r="GL79" s="197"/>
      <c r="GM79" s="197"/>
      <c r="GN79" s="197"/>
      <c r="GO79" s="197"/>
      <c r="GP79" s="197"/>
      <c r="GQ79" s="197"/>
      <c r="GR79" s="197"/>
      <c r="GS79" s="197"/>
      <c r="GT79" s="197"/>
      <c r="GU79" s="197"/>
      <c r="GV79" s="197"/>
      <c r="GW79" s="197"/>
      <c r="GX79" s="197"/>
      <c r="GY79" s="197"/>
      <c r="GZ79" s="197"/>
      <c r="HA79" s="197"/>
      <c r="HB79" s="197"/>
      <c r="HC79" s="197"/>
      <c r="HD79" s="197"/>
      <c r="HE79" s="197"/>
      <c r="HF79" s="197"/>
      <c r="HG79" s="197"/>
      <c r="HH79" s="197"/>
      <c r="HI79" s="197"/>
      <c r="HJ79" s="197"/>
      <c r="HK79" s="197"/>
      <c r="HL79" s="197"/>
      <c r="HM79" s="197"/>
      <c r="HN79" s="197"/>
      <c r="HO79" s="197"/>
      <c r="HP79" s="197"/>
      <c r="HQ79" s="197"/>
      <c r="HR79" s="197"/>
      <c r="HS79" s="197"/>
      <c r="HT79" s="197"/>
      <c r="HU79" s="197"/>
      <c r="HV79" s="197"/>
      <c r="HW79" s="197"/>
      <c r="HX79" s="197"/>
      <c r="HY79" s="197"/>
      <c r="HZ79" s="197"/>
      <c r="IA79" s="197"/>
      <c r="IB79" s="197"/>
      <c r="IC79" s="197"/>
      <c r="ID79" s="197"/>
      <c r="IE79" s="197"/>
      <c r="IF79" s="197"/>
      <c r="IG79" s="197"/>
      <c r="IH79" s="197"/>
      <c r="II79" s="197"/>
      <c r="IJ79" s="197"/>
      <c r="IK79" s="197"/>
      <c r="IL79" s="197"/>
      <c r="IM79" s="197"/>
      <c r="IN79" s="197"/>
      <c r="IO79" s="197"/>
      <c r="IP79" s="197"/>
      <c r="IQ79" s="197"/>
      <c r="IR79" s="197"/>
      <c r="IS79" s="197"/>
      <c r="IT79" s="197"/>
      <c r="IU79" s="197"/>
      <c r="IV79" s="197"/>
      <c r="IW79" s="197"/>
    </row>
    <row r="80" customFormat="false" ht="12.75" hidden="false" customHeight="false" outlineLevel="0" collapsed="false">
      <c r="A80" s="193"/>
      <c r="B80" s="194"/>
      <c r="C80" s="194"/>
      <c r="D80" s="194"/>
      <c r="E80" s="194"/>
      <c r="F80" s="194"/>
      <c r="G80" s="194"/>
      <c r="H80" s="195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6"/>
      <c r="BL80" s="197"/>
      <c r="BM80" s="197"/>
      <c r="BN80" s="197"/>
      <c r="BO80" s="197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</row>
    <row r="81" customFormat="false" ht="12.75" hidden="false" customHeight="false" outlineLevel="0" collapsed="false">
      <c r="A81" s="193"/>
      <c r="B81" s="194"/>
      <c r="C81" s="194"/>
      <c r="D81" s="194"/>
      <c r="E81" s="194"/>
      <c r="F81" s="194"/>
      <c r="G81" s="194"/>
      <c r="H81" s="195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6"/>
      <c r="BL81" s="197"/>
      <c r="BM81" s="197"/>
      <c r="BN81" s="197"/>
      <c r="BO81" s="197"/>
      <c r="BP81" s="197"/>
      <c r="BQ81" s="197"/>
      <c r="BR81" s="197"/>
      <c r="BS81" s="197"/>
      <c r="BT81" s="197"/>
      <c r="BU81" s="197"/>
      <c r="BV81" s="197"/>
      <c r="BW81" s="197"/>
      <c r="BX81" s="197"/>
      <c r="BY81" s="197"/>
      <c r="BZ81" s="197"/>
      <c r="CA81" s="197"/>
      <c r="CB81" s="197"/>
      <c r="CC81" s="197"/>
      <c r="CD81" s="197"/>
      <c r="CE81" s="197"/>
      <c r="CF81" s="197"/>
      <c r="CG81" s="197"/>
      <c r="CH81" s="197"/>
      <c r="CI81" s="197"/>
      <c r="CJ81" s="197"/>
      <c r="CK81" s="197"/>
      <c r="CL81" s="197"/>
      <c r="CM81" s="197"/>
      <c r="CN81" s="197"/>
      <c r="CO81" s="197"/>
      <c r="CP81" s="197"/>
      <c r="CQ81" s="197"/>
      <c r="CR81" s="197"/>
      <c r="CS81" s="197"/>
      <c r="CT81" s="197"/>
      <c r="CU81" s="197"/>
      <c r="CV81" s="197"/>
      <c r="CW81" s="197"/>
      <c r="CX81" s="197"/>
      <c r="CY81" s="197"/>
      <c r="CZ81" s="197"/>
      <c r="DA81" s="197"/>
      <c r="DB81" s="197"/>
      <c r="DC81" s="197"/>
      <c r="DD81" s="197"/>
      <c r="DE81" s="197"/>
      <c r="DF81" s="197"/>
      <c r="DG81" s="197"/>
      <c r="DH81" s="197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</row>
    <row r="82" customFormat="false" ht="12.75" hidden="false" customHeight="false" outlineLevel="0" collapsed="false">
      <c r="A82" s="193"/>
      <c r="B82" s="194"/>
      <c r="C82" s="194"/>
      <c r="D82" s="194"/>
      <c r="E82" s="194"/>
      <c r="F82" s="194"/>
      <c r="G82" s="194"/>
      <c r="H82" s="195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6"/>
      <c r="BL82" s="197"/>
      <c r="BM82" s="197"/>
      <c r="BN82" s="197"/>
      <c r="BO82" s="197"/>
      <c r="BP82" s="197"/>
      <c r="BQ82" s="197"/>
      <c r="BR82" s="197"/>
      <c r="BS82" s="197"/>
      <c r="BT82" s="197"/>
      <c r="BU82" s="197"/>
      <c r="BV82" s="197"/>
      <c r="BW82" s="197"/>
      <c r="BX82" s="197"/>
      <c r="BY82" s="197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197"/>
      <c r="CM82" s="197"/>
      <c r="CN82" s="197"/>
      <c r="CO82" s="197"/>
      <c r="CP82" s="197"/>
      <c r="CQ82" s="197"/>
      <c r="CR82" s="197"/>
      <c r="CS82" s="197"/>
      <c r="CT82" s="197"/>
      <c r="CU82" s="197"/>
      <c r="CV82" s="197"/>
      <c r="CW82" s="197"/>
      <c r="CX82" s="197"/>
      <c r="CY82" s="197"/>
      <c r="CZ82" s="197"/>
      <c r="DA82" s="197"/>
      <c r="DB82" s="197"/>
      <c r="DC82" s="197"/>
      <c r="DD82" s="197"/>
      <c r="DE82" s="197"/>
      <c r="DF82" s="197"/>
      <c r="DG82" s="197"/>
      <c r="DH82" s="197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</row>
    <row r="83" customFormat="false" ht="12.75" hidden="false" customHeight="false" outlineLevel="0" collapsed="false">
      <c r="A83" s="193"/>
      <c r="B83" s="194"/>
      <c r="C83" s="194"/>
      <c r="D83" s="194"/>
      <c r="E83" s="194"/>
      <c r="F83" s="194"/>
      <c r="G83" s="194"/>
      <c r="H83" s="195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6"/>
      <c r="BL83" s="197"/>
      <c r="BM83" s="197"/>
      <c r="BN83" s="197"/>
      <c r="BO83" s="197"/>
      <c r="BP83" s="197"/>
      <c r="BQ83" s="197"/>
      <c r="BR83" s="197"/>
      <c r="BS83" s="197"/>
      <c r="BT83" s="197"/>
      <c r="BU83" s="197"/>
      <c r="BV83" s="197"/>
      <c r="BW83" s="197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7"/>
      <c r="CW83" s="197"/>
      <c r="CX83" s="197"/>
      <c r="CY83" s="197"/>
      <c r="CZ83" s="197"/>
      <c r="DA83" s="197"/>
      <c r="DB83" s="197"/>
      <c r="DC83" s="197"/>
      <c r="DD83" s="197"/>
      <c r="DE83" s="197"/>
      <c r="DF83" s="197"/>
      <c r="DG83" s="197"/>
      <c r="DH83" s="197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</row>
    <row r="84" customFormat="false" ht="12.75" hidden="false" customHeight="false" outlineLevel="0" collapsed="false">
      <c r="A84" s="193"/>
      <c r="B84" s="194"/>
      <c r="C84" s="194"/>
      <c r="D84" s="194"/>
      <c r="E84" s="194"/>
      <c r="F84" s="194"/>
      <c r="G84" s="194"/>
      <c r="H84" s="195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6"/>
      <c r="BL84" s="197"/>
      <c r="BM84" s="197"/>
      <c r="BN84" s="197"/>
      <c r="BO84" s="197"/>
      <c r="BP84" s="197"/>
      <c r="BQ84" s="197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</row>
    <row r="85" customFormat="false" ht="12.75" hidden="false" customHeight="false" outlineLevel="0" collapsed="false">
      <c r="A85" s="193"/>
      <c r="B85" s="194"/>
      <c r="C85" s="194"/>
      <c r="D85" s="194"/>
      <c r="E85" s="194"/>
      <c r="F85" s="194"/>
      <c r="G85" s="194"/>
      <c r="H85" s="195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6"/>
      <c r="BL85" s="197"/>
      <c r="BM85" s="197"/>
      <c r="BN85" s="197"/>
      <c r="BO85" s="197"/>
      <c r="BP85" s="197"/>
      <c r="BQ85" s="197"/>
      <c r="BR85" s="197"/>
      <c r="BS85" s="197"/>
      <c r="BT85" s="197"/>
      <c r="BU85" s="197"/>
      <c r="BV85" s="197"/>
      <c r="BW85" s="197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7"/>
      <c r="CW85" s="197"/>
      <c r="CX85" s="197"/>
      <c r="CY85" s="197"/>
      <c r="CZ85" s="197"/>
      <c r="DA85" s="197"/>
      <c r="DB85" s="197"/>
      <c r="DC85" s="197"/>
      <c r="DD85" s="197"/>
      <c r="DE85" s="197"/>
      <c r="DF85" s="197"/>
      <c r="DG85" s="197"/>
      <c r="DH85" s="197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</row>
    <row r="86" customFormat="false" ht="12.75" hidden="false" customHeight="false" outlineLevel="0" collapsed="false">
      <c r="A86" s="193"/>
      <c r="B86" s="194"/>
      <c r="C86" s="194"/>
      <c r="D86" s="194"/>
      <c r="E86" s="194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6"/>
      <c r="BL86" s="197"/>
      <c r="BM86" s="197"/>
      <c r="BN86" s="197"/>
      <c r="BO86" s="197"/>
      <c r="BP86" s="197"/>
      <c r="BQ86" s="197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</row>
    <row r="87" customFormat="false" ht="12.75" hidden="false" customHeight="false" outlineLevel="0" collapsed="false">
      <c r="A87" s="193"/>
      <c r="B87" s="194"/>
      <c r="C87" s="194"/>
      <c r="D87" s="194"/>
      <c r="E87" s="194"/>
      <c r="F87" s="194"/>
      <c r="G87" s="194"/>
      <c r="H87" s="195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6"/>
      <c r="BL87" s="197"/>
      <c r="BM87" s="197"/>
      <c r="BN87" s="197"/>
      <c r="BO87" s="197"/>
      <c r="BP87" s="197"/>
      <c r="BQ87" s="197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G87" s="197"/>
      <c r="FH87" s="197"/>
      <c r="FI87" s="197"/>
      <c r="FJ87" s="197"/>
      <c r="FK87" s="197"/>
      <c r="FL87" s="197"/>
      <c r="FM87" s="197"/>
      <c r="FN87" s="197"/>
      <c r="FO87" s="197"/>
      <c r="FP87" s="197"/>
      <c r="FQ87" s="197"/>
      <c r="FR87" s="197"/>
      <c r="FS87" s="197"/>
      <c r="FT87" s="197"/>
      <c r="FU87" s="197"/>
      <c r="FV87" s="197"/>
      <c r="FW87" s="197"/>
      <c r="FX87" s="197"/>
      <c r="FY87" s="197"/>
      <c r="FZ87" s="197"/>
      <c r="GA87" s="197"/>
      <c r="GB87" s="197"/>
      <c r="GC87" s="197"/>
      <c r="GD87" s="197"/>
      <c r="GE87" s="197"/>
      <c r="GF87" s="197"/>
      <c r="GG87" s="197"/>
      <c r="GH87" s="197"/>
      <c r="GI87" s="197"/>
      <c r="GJ87" s="197"/>
      <c r="GK87" s="197"/>
      <c r="GL87" s="197"/>
      <c r="GM87" s="197"/>
      <c r="GN87" s="197"/>
      <c r="GO87" s="197"/>
      <c r="GP87" s="197"/>
      <c r="GQ87" s="197"/>
      <c r="GR87" s="197"/>
      <c r="GS87" s="197"/>
      <c r="GT87" s="197"/>
      <c r="GU87" s="197"/>
      <c r="GV87" s="197"/>
      <c r="GW87" s="197"/>
      <c r="GX87" s="197"/>
      <c r="GY87" s="197"/>
      <c r="GZ87" s="197"/>
      <c r="HA87" s="197"/>
      <c r="HB87" s="197"/>
      <c r="HC87" s="197"/>
      <c r="HD87" s="197"/>
      <c r="HE87" s="197"/>
      <c r="HF87" s="197"/>
      <c r="HG87" s="197"/>
      <c r="HH87" s="197"/>
      <c r="HI87" s="197"/>
      <c r="HJ87" s="197"/>
      <c r="HK87" s="197"/>
      <c r="HL87" s="197"/>
      <c r="HM87" s="197"/>
      <c r="HN87" s="197"/>
      <c r="HO87" s="197"/>
      <c r="HP87" s="197"/>
      <c r="HQ87" s="197"/>
      <c r="HR87" s="197"/>
      <c r="HS87" s="197"/>
      <c r="HT87" s="197"/>
      <c r="HU87" s="197"/>
      <c r="HV87" s="197"/>
      <c r="HW87" s="197"/>
      <c r="HX87" s="197"/>
      <c r="HY87" s="197"/>
      <c r="HZ87" s="197"/>
      <c r="IA87" s="197"/>
      <c r="IB87" s="197"/>
      <c r="IC87" s="197"/>
      <c r="ID87" s="197"/>
      <c r="IE87" s="197"/>
      <c r="IF87" s="197"/>
      <c r="IG87" s="197"/>
      <c r="IH87" s="197"/>
      <c r="II87" s="197"/>
      <c r="IJ87" s="197"/>
      <c r="IK87" s="197"/>
      <c r="IL87" s="197"/>
      <c r="IM87" s="197"/>
      <c r="IN87" s="197"/>
      <c r="IO87" s="197"/>
      <c r="IP87" s="197"/>
      <c r="IQ87" s="197"/>
      <c r="IR87" s="197"/>
      <c r="IS87" s="197"/>
      <c r="IT87" s="197"/>
      <c r="IU87" s="197"/>
      <c r="IV87" s="197"/>
      <c r="IW87" s="197"/>
    </row>
    <row r="88" customFormat="false" ht="12.75" hidden="false" customHeight="false" outlineLevel="0" collapsed="false">
      <c r="A88" s="193"/>
      <c r="B88" s="194"/>
      <c r="C88" s="194"/>
      <c r="D88" s="194"/>
      <c r="E88" s="194"/>
      <c r="F88" s="194"/>
      <c r="G88" s="194"/>
      <c r="H88" s="195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6"/>
      <c r="BL88" s="197"/>
      <c r="BM88" s="197"/>
      <c r="BN88" s="197"/>
      <c r="BO88" s="197"/>
      <c r="BP88" s="197"/>
      <c r="BQ88" s="197"/>
      <c r="BR88" s="197"/>
      <c r="BS88" s="197"/>
      <c r="BT88" s="197"/>
      <c r="BU88" s="197"/>
      <c r="BV88" s="197"/>
      <c r="BW88" s="197"/>
      <c r="BX88" s="197"/>
      <c r="BY88" s="197"/>
      <c r="BZ88" s="197"/>
      <c r="CA88" s="197"/>
      <c r="CB88" s="197"/>
      <c r="CC88" s="197"/>
      <c r="CD88" s="197"/>
      <c r="CE88" s="197"/>
      <c r="CF88" s="197"/>
      <c r="CG88" s="197"/>
      <c r="CH88" s="197"/>
      <c r="CI88" s="197"/>
      <c r="CJ88" s="197"/>
      <c r="CK88" s="197"/>
      <c r="CL88" s="197"/>
      <c r="CM88" s="197"/>
      <c r="CN88" s="197"/>
      <c r="CO88" s="197"/>
      <c r="CP88" s="197"/>
      <c r="CQ88" s="197"/>
      <c r="CR88" s="197"/>
      <c r="CS88" s="197"/>
      <c r="CT88" s="197"/>
      <c r="CU88" s="197"/>
      <c r="CV88" s="197"/>
      <c r="CW88" s="197"/>
      <c r="CX88" s="197"/>
      <c r="CY88" s="197"/>
      <c r="CZ88" s="197"/>
      <c r="DA88" s="197"/>
      <c r="DB88" s="197"/>
      <c r="DC88" s="197"/>
      <c r="DD88" s="197"/>
      <c r="DE88" s="197"/>
      <c r="DF88" s="197"/>
      <c r="DG88" s="197"/>
      <c r="DH88" s="197"/>
      <c r="DI88" s="197"/>
      <c r="DJ88" s="197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</row>
    <row r="89" customFormat="false" ht="12.75" hidden="false" customHeight="false" outlineLevel="0" collapsed="false">
      <c r="A89" s="193"/>
      <c r="B89" s="194"/>
      <c r="C89" s="194"/>
      <c r="D89" s="194"/>
      <c r="E89" s="194"/>
      <c r="F89" s="194"/>
      <c r="G89" s="194"/>
      <c r="H89" s="195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6"/>
      <c r="BL89" s="197"/>
      <c r="BM89" s="197"/>
      <c r="BN89" s="197"/>
      <c r="BO89" s="197"/>
      <c r="BP89" s="197"/>
      <c r="BQ89" s="197"/>
      <c r="BR89" s="197"/>
      <c r="BS89" s="197"/>
      <c r="BT89" s="197"/>
      <c r="BU89" s="197"/>
      <c r="BV89" s="197"/>
      <c r="BW89" s="197"/>
      <c r="BX89" s="197"/>
      <c r="BY89" s="197"/>
      <c r="BZ89" s="197"/>
      <c r="CA89" s="197"/>
      <c r="CB89" s="197"/>
      <c r="CC89" s="197"/>
      <c r="CD89" s="197"/>
      <c r="CE89" s="197"/>
      <c r="CF89" s="197"/>
      <c r="CG89" s="197"/>
      <c r="CH89" s="197"/>
      <c r="CI89" s="197"/>
      <c r="CJ89" s="197"/>
      <c r="CK89" s="197"/>
      <c r="CL89" s="197"/>
      <c r="CM89" s="197"/>
      <c r="CN89" s="197"/>
      <c r="CO89" s="197"/>
      <c r="CP89" s="197"/>
      <c r="CQ89" s="197"/>
      <c r="CR89" s="197"/>
      <c r="CS89" s="197"/>
      <c r="CT89" s="197"/>
      <c r="CU89" s="197"/>
      <c r="CV89" s="197"/>
      <c r="CW89" s="197"/>
      <c r="CX89" s="197"/>
      <c r="CY89" s="197"/>
      <c r="CZ89" s="197"/>
      <c r="DA89" s="197"/>
      <c r="DB89" s="197"/>
      <c r="DC89" s="197"/>
      <c r="DD89" s="197"/>
      <c r="DE89" s="197"/>
      <c r="DF89" s="197"/>
      <c r="DG89" s="197"/>
      <c r="DH89" s="197"/>
      <c r="DI89" s="197"/>
      <c r="DJ89" s="197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</row>
    <row r="90" customFormat="false" ht="12.75" hidden="false" customHeight="false" outlineLevel="0" collapsed="false">
      <c r="A90" s="193"/>
      <c r="B90" s="194"/>
      <c r="C90" s="194"/>
      <c r="D90" s="194"/>
      <c r="E90" s="194"/>
      <c r="F90" s="194"/>
      <c r="G90" s="194"/>
      <c r="H90" s="195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6"/>
      <c r="BL90" s="197"/>
      <c r="BM90" s="197"/>
      <c r="BN90" s="197"/>
      <c r="BO90" s="197"/>
      <c r="BP90" s="197"/>
      <c r="BQ90" s="197"/>
      <c r="BR90" s="197"/>
      <c r="BS90" s="197"/>
      <c r="BT90" s="197"/>
      <c r="BU90" s="197"/>
      <c r="BV90" s="197"/>
      <c r="BW90" s="197"/>
      <c r="BX90" s="197"/>
      <c r="BY90" s="197"/>
      <c r="BZ90" s="197"/>
      <c r="CA90" s="197"/>
      <c r="CB90" s="197"/>
      <c r="CC90" s="197"/>
      <c r="CD90" s="197"/>
      <c r="CE90" s="197"/>
      <c r="CF90" s="197"/>
      <c r="CG90" s="197"/>
      <c r="CH90" s="197"/>
      <c r="CI90" s="197"/>
      <c r="CJ90" s="197"/>
      <c r="CK90" s="197"/>
      <c r="CL90" s="197"/>
      <c r="CM90" s="197"/>
      <c r="CN90" s="197"/>
      <c r="CO90" s="197"/>
      <c r="CP90" s="197"/>
      <c r="CQ90" s="197"/>
      <c r="CR90" s="197"/>
      <c r="CS90" s="197"/>
      <c r="CT90" s="197"/>
      <c r="CU90" s="197"/>
      <c r="CV90" s="197"/>
      <c r="CW90" s="197"/>
      <c r="CX90" s="197"/>
      <c r="CY90" s="197"/>
      <c r="CZ90" s="197"/>
      <c r="DA90" s="197"/>
      <c r="DB90" s="197"/>
      <c r="DC90" s="197"/>
      <c r="DD90" s="197"/>
      <c r="DE90" s="197"/>
      <c r="DF90" s="197"/>
      <c r="DG90" s="197"/>
      <c r="DH90" s="197"/>
      <c r="DI90" s="197"/>
      <c r="DJ90" s="197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</row>
    <row r="91" customFormat="false" ht="12.75" hidden="false" customHeight="false" outlineLevel="0" collapsed="false">
      <c r="A91" s="193"/>
      <c r="B91" s="194"/>
      <c r="C91" s="194"/>
      <c r="D91" s="194"/>
      <c r="E91" s="194"/>
      <c r="F91" s="194"/>
      <c r="G91" s="194"/>
      <c r="H91" s="195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6"/>
      <c r="BL91" s="197"/>
      <c r="BM91" s="197"/>
      <c r="BN91" s="197"/>
      <c r="BO91" s="197"/>
      <c r="BP91" s="197"/>
      <c r="BQ91" s="197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</row>
    <row r="92" customFormat="false" ht="12.75" hidden="false" customHeight="false" outlineLevel="0" collapsed="false">
      <c r="A92" s="193"/>
      <c r="B92" s="194"/>
      <c r="C92" s="194"/>
      <c r="D92" s="194"/>
      <c r="E92" s="194"/>
      <c r="F92" s="194"/>
      <c r="G92" s="194"/>
      <c r="H92" s="195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6"/>
      <c r="BL92" s="197"/>
      <c r="BM92" s="197"/>
      <c r="BN92" s="197"/>
      <c r="BO92" s="197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</row>
    <row r="93" customFormat="false" ht="12.75" hidden="false" customHeight="false" outlineLevel="0" collapsed="false">
      <c r="A93" s="193"/>
      <c r="B93" s="194"/>
      <c r="C93" s="194"/>
      <c r="D93" s="194"/>
      <c r="E93" s="194"/>
      <c r="F93" s="194"/>
      <c r="G93" s="194"/>
      <c r="H93" s="195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6"/>
      <c r="BL93" s="197"/>
      <c r="BM93" s="197"/>
      <c r="BN93" s="197"/>
      <c r="BO93" s="197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G93" s="197"/>
      <c r="FH93" s="197"/>
      <c r="FI93" s="197"/>
      <c r="FJ93" s="197"/>
      <c r="FK93" s="197"/>
      <c r="FL93" s="197"/>
      <c r="FM93" s="197"/>
      <c r="FN93" s="197"/>
      <c r="FO93" s="197"/>
      <c r="FP93" s="197"/>
      <c r="FQ93" s="197"/>
      <c r="FR93" s="197"/>
      <c r="FS93" s="197"/>
      <c r="FT93" s="197"/>
      <c r="FU93" s="197"/>
      <c r="FV93" s="197"/>
      <c r="FW93" s="197"/>
      <c r="FX93" s="197"/>
      <c r="FY93" s="197"/>
      <c r="FZ93" s="197"/>
      <c r="GA93" s="197"/>
      <c r="GB93" s="197"/>
      <c r="GC93" s="197"/>
      <c r="GD93" s="197"/>
      <c r="GE93" s="197"/>
      <c r="GF93" s="197"/>
      <c r="GG93" s="197"/>
      <c r="GH93" s="197"/>
      <c r="GI93" s="197"/>
      <c r="GJ93" s="197"/>
      <c r="GK93" s="197"/>
      <c r="GL93" s="197"/>
      <c r="GM93" s="197"/>
      <c r="GN93" s="197"/>
      <c r="GO93" s="197"/>
      <c r="GP93" s="197"/>
      <c r="GQ93" s="197"/>
      <c r="GR93" s="197"/>
      <c r="GS93" s="197"/>
      <c r="GT93" s="197"/>
      <c r="GU93" s="197"/>
      <c r="GV93" s="197"/>
      <c r="GW93" s="197"/>
      <c r="GX93" s="197"/>
      <c r="GY93" s="197"/>
      <c r="GZ93" s="197"/>
      <c r="HA93" s="197"/>
      <c r="HB93" s="197"/>
      <c r="HC93" s="197"/>
      <c r="HD93" s="197"/>
      <c r="HE93" s="197"/>
      <c r="HF93" s="197"/>
      <c r="HG93" s="197"/>
      <c r="HH93" s="197"/>
      <c r="HI93" s="197"/>
      <c r="HJ93" s="197"/>
      <c r="HK93" s="197"/>
      <c r="HL93" s="197"/>
      <c r="HM93" s="197"/>
      <c r="HN93" s="197"/>
      <c r="HO93" s="197"/>
      <c r="HP93" s="197"/>
      <c r="HQ93" s="197"/>
      <c r="HR93" s="197"/>
      <c r="HS93" s="197"/>
      <c r="HT93" s="197"/>
      <c r="HU93" s="197"/>
      <c r="HV93" s="197"/>
      <c r="HW93" s="197"/>
      <c r="HX93" s="197"/>
      <c r="HY93" s="197"/>
      <c r="HZ93" s="197"/>
      <c r="IA93" s="197"/>
      <c r="IB93" s="197"/>
      <c r="IC93" s="197"/>
      <c r="ID93" s="197"/>
      <c r="IE93" s="197"/>
      <c r="IF93" s="197"/>
      <c r="IG93" s="197"/>
      <c r="IH93" s="197"/>
      <c r="II93" s="197"/>
      <c r="IJ93" s="197"/>
      <c r="IK93" s="197"/>
      <c r="IL93" s="197"/>
      <c r="IM93" s="197"/>
      <c r="IN93" s="197"/>
      <c r="IO93" s="197"/>
      <c r="IP93" s="197"/>
      <c r="IQ93" s="197"/>
      <c r="IR93" s="197"/>
      <c r="IS93" s="197"/>
      <c r="IT93" s="197"/>
      <c r="IU93" s="197"/>
      <c r="IV93" s="197"/>
      <c r="IW93" s="197"/>
    </row>
    <row r="94" customFormat="false" ht="12.75" hidden="false" customHeight="false" outlineLevel="0" collapsed="false">
      <c r="A94" s="193"/>
      <c r="B94" s="194"/>
      <c r="C94" s="194"/>
      <c r="D94" s="194"/>
      <c r="E94" s="194"/>
      <c r="F94" s="194"/>
      <c r="G94" s="194"/>
      <c r="H94" s="195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6"/>
      <c r="BL94" s="197"/>
      <c r="BM94" s="197"/>
      <c r="BN94" s="197"/>
      <c r="BO94" s="197"/>
      <c r="BP94" s="197"/>
      <c r="BQ94" s="197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</row>
    <row r="95" customFormat="false" ht="12.75" hidden="false" customHeight="false" outlineLevel="0" collapsed="false">
      <c r="A95" s="193"/>
      <c r="B95" s="194"/>
      <c r="C95" s="194"/>
      <c r="D95" s="194"/>
      <c r="E95" s="194"/>
      <c r="F95" s="194"/>
      <c r="G95" s="194"/>
      <c r="H95" s="195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6"/>
      <c r="BL95" s="197"/>
      <c r="BM95" s="197"/>
      <c r="BN95" s="197"/>
      <c r="BO95" s="197"/>
      <c r="BP95" s="197"/>
      <c r="BQ95" s="197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</row>
    <row r="96" customFormat="false" ht="12.75" hidden="false" customHeight="false" outlineLevel="0" collapsed="false">
      <c r="A96" s="193"/>
      <c r="B96" s="194"/>
      <c r="C96" s="194"/>
      <c r="D96" s="194"/>
      <c r="E96" s="194"/>
      <c r="F96" s="194"/>
      <c r="G96" s="194"/>
      <c r="H96" s="195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6"/>
      <c r="BL96" s="197"/>
      <c r="BM96" s="197"/>
      <c r="BN96" s="197"/>
      <c r="BO96" s="197"/>
      <c r="BP96" s="197"/>
      <c r="BQ96" s="197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</row>
    <row r="97" customFormat="false" ht="12.75" hidden="false" customHeight="false" outlineLevel="0" collapsed="false">
      <c r="A97" s="193"/>
      <c r="B97" s="194"/>
      <c r="C97" s="194"/>
      <c r="D97" s="194"/>
      <c r="E97" s="194"/>
      <c r="F97" s="194"/>
      <c r="G97" s="194"/>
      <c r="H97" s="195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6"/>
      <c r="BL97" s="197"/>
      <c r="BM97" s="197"/>
      <c r="BN97" s="197"/>
      <c r="BO97" s="197"/>
      <c r="BP97" s="197"/>
      <c r="BQ97" s="197"/>
      <c r="BR97" s="197"/>
      <c r="BS97" s="197"/>
      <c r="BT97" s="197"/>
      <c r="BU97" s="197"/>
      <c r="BV97" s="197"/>
      <c r="BW97" s="197"/>
      <c r="BX97" s="197"/>
      <c r="BY97" s="197"/>
      <c r="BZ97" s="197"/>
      <c r="CA97" s="197"/>
      <c r="CB97" s="197"/>
      <c r="CC97" s="197"/>
      <c r="CD97" s="197"/>
      <c r="CE97" s="197"/>
      <c r="CF97" s="197"/>
      <c r="CG97" s="197"/>
      <c r="CH97" s="197"/>
      <c r="CI97" s="197"/>
      <c r="CJ97" s="197"/>
      <c r="CK97" s="197"/>
      <c r="CL97" s="197"/>
      <c r="CM97" s="197"/>
      <c r="CN97" s="197"/>
      <c r="CO97" s="197"/>
      <c r="CP97" s="197"/>
      <c r="CQ97" s="197"/>
      <c r="CR97" s="197"/>
      <c r="CS97" s="197"/>
      <c r="CT97" s="197"/>
      <c r="CU97" s="197"/>
      <c r="CV97" s="197"/>
      <c r="CW97" s="197"/>
      <c r="CX97" s="197"/>
      <c r="CY97" s="197"/>
      <c r="CZ97" s="197"/>
      <c r="DA97" s="197"/>
      <c r="DB97" s="197"/>
      <c r="DC97" s="197"/>
      <c r="DD97" s="197"/>
      <c r="DE97" s="197"/>
      <c r="DF97" s="197"/>
      <c r="DG97" s="197"/>
      <c r="DH97" s="197"/>
      <c r="DI97" s="197"/>
      <c r="DJ97" s="197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</row>
    <row r="98" customFormat="false" ht="12.75" hidden="false" customHeight="false" outlineLevel="0" collapsed="false">
      <c r="A98" s="193"/>
      <c r="B98" s="194"/>
      <c r="C98" s="194"/>
      <c r="D98" s="194"/>
      <c r="E98" s="194"/>
      <c r="F98" s="194"/>
      <c r="G98" s="194"/>
      <c r="H98" s="195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6"/>
      <c r="BL98" s="197"/>
      <c r="BM98" s="197"/>
      <c r="BN98" s="197"/>
      <c r="BO98" s="197"/>
      <c r="BP98" s="197"/>
      <c r="BQ98" s="197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</row>
    <row r="99" customFormat="false" ht="12.75" hidden="false" customHeight="false" outlineLevel="0" collapsed="false">
      <c r="A99" s="193"/>
      <c r="B99" s="194"/>
      <c r="C99" s="194"/>
      <c r="D99" s="194"/>
      <c r="E99" s="194"/>
      <c r="F99" s="194"/>
      <c r="G99" s="194"/>
      <c r="H99" s="195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6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</row>
    <row r="100" customFormat="false" ht="12.75" hidden="false" customHeight="false" outlineLevel="0" collapsed="false">
      <c r="A100" s="193"/>
      <c r="B100" s="194"/>
      <c r="C100" s="194"/>
      <c r="D100" s="194"/>
      <c r="E100" s="194"/>
      <c r="F100" s="194"/>
      <c r="G100" s="194"/>
      <c r="H100" s="195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6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</row>
    <row r="101" customFormat="false" ht="12.75" hidden="false" customHeight="false" outlineLevel="0" collapsed="false">
      <c r="A101" s="193"/>
      <c r="B101" s="194"/>
      <c r="C101" s="194"/>
      <c r="D101" s="194"/>
      <c r="E101" s="194"/>
      <c r="F101" s="194"/>
      <c r="G101" s="194"/>
      <c r="H101" s="195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6"/>
      <c r="BL101" s="197"/>
      <c r="BM101" s="197"/>
      <c r="BN101" s="197"/>
      <c r="BO101" s="197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</row>
    <row r="102" customFormat="false" ht="12.75" hidden="false" customHeight="false" outlineLevel="0" collapsed="false">
      <c r="A102" s="193"/>
      <c r="B102" s="194"/>
      <c r="C102" s="194"/>
      <c r="D102" s="194"/>
      <c r="E102" s="194"/>
      <c r="F102" s="194"/>
      <c r="G102" s="194"/>
      <c r="H102" s="195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6"/>
      <c r="BL102" s="197"/>
      <c r="BM102" s="197"/>
      <c r="BN102" s="197"/>
      <c r="BO102" s="197"/>
      <c r="BP102" s="197"/>
      <c r="BQ102" s="197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</row>
    <row r="103" customFormat="false" ht="12.75" hidden="false" customHeight="false" outlineLevel="0" collapsed="false">
      <c r="A103" s="193"/>
      <c r="B103" s="194"/>
      <c r="C103" s="194"/>
      <c r="D103" s="194"/>
      <c r="E103" s="194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6"/>
      <c r="BL103" s="197"/>
      <c r="BM103" s="197"/>
      <c r="BN103" s="197"/>
      <c r="BO103" s="197"/>
      <c r="BP103" s="197"/>
      <c r="BQ103" s="197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</row>
    <row r="104" customFormat="false" ht="12.75" hidden="false" customHeight="false" outlineLevel="0" collapsed="false">
      <c r="A104" s="193"/>
      <c r="B104" s="194"/>
      <c r="C104" s="194"/>
      <c r="D104" s="194"/>
      <c r="E104" s="194"/>
      <c r="F104" s="194"/>
      <c r="G104" s="194"/>
      <c r="H104" s="195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6"/>
      <c r="BL104" s="197"/>
      <c r="BM104" s="197"/>
      <c r="BN104" s="197"/>
      <c r="BO104" s="197"/>
      <c r="BP104" s="197"/>
      <c r="BQ104" s="197"/>
      <c r="BR104" s="197"/>
      <c r="BS104" s="197"/>
      <c r="BT104" s="197"/>
      <c r="BU104" s="197"/>
      <c r="BV104" s="197"/>
      <c r="BW104" s="197"/>
      <c r="BX104" s="197"/>
      <c r="BY104" s="197"/>
      <c r="BZ104" s="197"/>
      <c r="CA104" s="197"/>
      <c r="CB104" s="197"/>
      <c r="CC104" s="197"/>
      <c r="CD104" s="197"/>
      <c r="CE104" s="197"/>
      <c r="CF104" s="197"/>
      <c r="CG104" s="197"/>
      <c r="CH104" s="197"/>
      <c r="CI104" s="197"/>
      <c r="CJ104" s="197"/>
      <c r="CK104" s="197"/>
      <c r="CL104" s="197"/>
      <c r="CM104" s="197"/>
      <c r="CN104" s="197"/>
      <c r="CO104" s="197"/>
      <c r="CP104" s="197"/>
      <c r="CQ104" s="197"/>
      <c r="CR104" s="197"/>
      <c r="CS104" s="197"/>
      <c r="CT104" s="197"/>
      <c r="CU104" s="197"/>
      <c r="CV104" s="197"/>
      <c r="CW104" s="197"/>
      <c r="CX104" s="197"/>
      <c r="CY104" s="197"/>
      <c r="CZ104" s="197"/>
      <c r="DA104" s="197"/>
      <c r="DB104" s="197"/>
      <c r="DC104" s="197"/>
      <c r="DD104" s="197"/>
      <c r="DE104" s="197"/>
      <c r="DF104" s="197"/>
      <c r="DG104" s="197"/>
      <c r="DH104" s="197"/>
      <c r="DI104" s="197"/>
      <c r="DJ104" s="197"/>
      <c r="DK104" s="197"/>
      <c r="DL104" s="197"/>
      <c r="DM104" s="197"/>
      <c r="DN104" s="197"/>
      <c r="DO104" s="197"/>
      <c r="DP104" s="197"/>
      <c r="DQ104" s="197"/>
      <c r="DR104" s="197"/>
      <c r="DS104" s="197"/>
      <c r="DT104" s="197"/>
      <c r="DU104" s="197"/>
      <c r="DV104" s="197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</row>
    <row r="105" customFormat="false" ht="12.75" hidden="false" customHeight="false" outlineLevel="0" collapsed="false">
      <c r="A105" s="193"/>
      <c r="B105" s="194"/>
      <c r="C105" s="194"/>
      <c r="D105" s="194"/>
      <c r="E105" s="194"/>
      <c r="F105" s="194"/>
      <c r="G105" s="194"/>
      <c r="H105" s="195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6"/>
      <c r="BL105" s="197"/>
      <c r="BM105" s="197"/>
      <c r="BN105" s="197"/>
      <c r="BO105" s="197"/>
      <c r="BP105" s="197"/>
      <c r="BQ105" s="197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</row>
    <row r="106" customFormat="false" ht="12.75" hidden="false" customHeight="false" outlineLevel="0" collapsed="false">
      <c r="A106" s="193"/>
      <c r="B106" s="194"/>
      <c r="C106" s="194"/>
      <c r="D106" s="194"/>
      <c r="E106" s="194"/>
      <c r="F106" s="194"/>
      <c r="G106" s="194"/>
      <c r="H106" s="195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6"/>
      <c r="BL106" s="197"/>
      <c r="BM106" s="197"/>
      <c r="BN106" s="197"/>
      <c r="BO106" s="197"/>
      <c r="BP106" s="197"/>
      <c r="BQ106" s="197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</row>
    <row r="107" customFormat="false" ht="12.75" hidden="false" customHeight="false" outlineLevel="0" collapsed="false">
      <c r="A107" s="193"/>
      <c r="B107" s="194"/>
      <c r="C107" s="194"/>
      <c r="D107" s="194"/>
      <c r="E107" s="194"/>
      <c r="F107" s="194"/>
      <c r="G107" s="194"/>
      <c r="H107" s="195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6"/>
      <c r="BL107" s="197"/>
      <c r="BM107" s="197"/>
      <c r="BN107" s="197"/>
      <c r="BO107" s="197"/>
      <c r="BP107" s="197"/>
      <c r="BQ107" s="197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</row>
    <row r="108" customFormat="false" ht="12.75" hidden="false" customHeight="false" outlineLevel="0" collapsed="false">
      <c r="A108" s="193"/>
      <c r="B108" s="194"/>
      <c r="C108" s="194"/>
      <c r="D108" s="194"/>
      <c r="E108" s="194"/>
      <c r="F108" s="194"/>
      <c r="G108" s="194"/>
      <c r="H108" s="195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6"/>
      <c r="BL108" s="197"/>
      <c r="BM108" s="197"/>
      <c r="BN108" s="197"/>
      <c r="BO108" s="197"/>
      <c r="BP108" s="197"/>
      <c r="BQ108" s="197"/>
      <c r="BR108" s="197"/>
      <c r="BS108" s="197"/>
      <c r="BT108" s="197"/>
      <c r="BU108" s="197"/>
      <c r="BV108" s="197"/>
      <c r="BW108" s="197"/>
      <c r="BX108" s="197"/>
      <c r="BY108" s="197"/>
      <c r="BZ108" s="197"/>
      <c r="CA108" s="197"/>
      <c r="CB108" s="197"/>
      <c r="CC108" s="197"/>
      <c r="CD108" s="197"/>
      <c r="CE108" s="197"/>
      <c r="CF108" s="197"/>
      <c r="CG108" s="197"/>
      <c r="CH108" s="197"/>
      <c r="CI108" s="197"/>
      <c r="CJ108" s="197"/>
      <c r="CK108" s="197"/>
      <c r="CL108" s="197"/>
      <c r="CM108" s="197"/>
      <c r="CN108" s="197"/>
      <c r="CO108" s="197"/>
      <c r="CP108" s="197"/>
      <c r="CQ108" s="197"/>
      <c r="CR108" s="197"/>
      <c r="CS108" s="197"/>
      <c r="CT108" s="197"/>
      <c r="CU108" s="197"/>
      <c r="CV108" s="197"/>
      <c r="CW108" s="197"/>
      <c r="CX108" s="197"/>
      <c r="CY108" s="197"/>
      <c r="CZ108" s="197"/>
      <c r="DA108" s="197"/>
      <c r="DB108" s="197"/>
      <c r="DC108" s="197"/>
      <c r="DD108" s="197"/>
      <c r="DE108" s="197"/>
      <c r="DF108" s="197"/>
      <c r="DG108" s="197"/>
      <c r="DH108" s="197"/>
      <c r="DI108" s="197"/>
      <c r="DJ108" s="197"/>
      <c r="DK108" s="197"/>
      <c r="DL108" s="197"/>
      <c r="DM108" s="197"/>
      <c r="DN108" s="197"/>
      <c r="DO108" s="197"/>
      <c r="DP108" s="197"/>
      <c r="DQ108" s="197"/>
      <c r="DR108" s="197"/>
      <c r="DS108" s="197"/>
      <c r="DT108" s="197"/>
      <c r="DU108" s="197"/>
      <c r="DV108" s="197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</row>
    <row r="109" customFormat="false" ht="12.75" hidden="false" customHeight="false" outlineLevel="0" collapsed="false">
      <c r="A109" s="193"/>
      <c r="B109" s="194"/>
      <c r="C109" s="194"/>
      <c r="D109" s="194"/>
      <c r="E109" s="194"/>
      <c r="F109" s="194"/>
      <c r="G109" s="194"/>
      <c r="H109" s="195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6"/>
      <c r="BL109" s="197"/>
      <c r="BM109" s="197"/>
      <c r="BN109" s="197"/>
      <c r="BO109" s="197"/>
      <c r="BP109" s="197"/>
      <c r="BQ109" s="197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</row>
    <row r="110" customFormat="false" ht="12.75" hidden="false" customHeight="false" outlineLevel="0" collapsed="false">
      <c r="A110" s="193"/>
      <c r="B110" s="194"/>
      <c r="C110" s="194"/>
      <c r="D110" s="194"/>
      <c r="E110" s="194"/>
      <c r="F110" s="194"/>
      <c r="G110" s="194"/>
      <c r="H110" s="195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6"/>
      <c r="BL110" s="197"/>
      <c r="BM110" s="197"/>
      <c r="BN110" s="197"/>
      <c r="BO110" s="197"/>
      <c r="BP110" s="197"/>
      <c r="BQ110" s="197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</row>
    <row r="111" customFormat="false" ht="12.75" hidden="false" customHeight="false" outlineLevel="0" collapsed="false">
      <c r="A111" s="193"/>
      <c r="B111" s="194"/>
      <c r="C111" s="194"/>
      <c r="D111" s="194"/>
      <c r="E111" s="194"/>
      <c r="F111" s="194"/>
      <c r="G111" s="194"/>
      <c r="H111" s="195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6"/>
      <c r="BL111" s="197"/>
      <c r="BM111" s="197"/>
      <c r="BN111" s="197"/>
      <c r="BO111" s="197"/>
      <c r="BP111" s="197"/>
      <c r="BQ111" s="197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</row>
    <row r="112" customFormat="false" ht="12.75" hidden="false" customHeight="false" outlineLevel="0" collapsed="false">
      <c r="A112" s="193"/>
      <c r="B112" s="194"/>
      <c r="C112" s="194"/>
      <c r="D112" s="194"/>
      <c r="E112" s="194"/>
      <c r="F112" s="194"/>
      <c r="G112" s="194"/>
      <c r="H112" s="195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6"/>
      <c r="BL112" s="197"/>
      <c r="BM112" s="197"/>
      <c r="BN112" s="197"/>
      <c r="BO112" s="197"/>
      <c r="BP112" s="197"/>
      <c r="BQ112" s="197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</row>
    <row r="113" customFormat="false" ht="12.75" hidden="false" customHeight="false" outlineLevel="0" collapsed="false">
      <c r="A113" s="193"/>
      <c r="B113" s="194"/>
      <c r="C113" s="194"/>
      <c r="D113" s="194"/>
      <c r="E113" s="194"/>
      <c r="F113" s="194"/>
      <c r="G113" s="194"/>
      <c r="H113" s="195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6"/>
      <c r="BL113" s="197"/>
      <c r="BM113" s="197"/>
      <c r="BN113" s="197"/>
      <c r="BO113" s="197"/>
      <c r="BP113" s="197"/>
      <c r="BQ113" s="197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</row>
    <row r="114" customFormat="false" ht="12.75" hidden="false" customHeight="false" outlineLevel="0" collapsed="false">
      <c r="A114" s="193"/>
      <c r="B114" s="194"/>
      <c r="C114" s="194"/>
      <c r="D114" s="194"/>
      <c r="E114" s="194"/>
      <c r="F114" s="194"/>
      <c r="G114" s="194"/>
      <c r="H114" s="195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6"/>
      <c r="BL114" s="197"/>
      <c r="BM114" s="197"/>
      <c r="BN114" s="197"/>
      <c r="BO114" s="197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</row>
    <row r="115" customFormat="false" ht="12.75" hidden="false" customHeight="false" outlineLevel="0" collapsed="false">
      <c r="A115" s="193"/>
      <c r="B115" s="194"/>
      <c r="C115" s="194"/>
      <c r="D115" s="194"/>
      <c r="E115" s="194"/>
      <c r="F115" s="194"/>
      <c r="G115" s="194"/>
      <c r="H115" s="195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6"/>
      <c r="BL115" s="197"/>
      <c r="BM115" s="197"/>
      <c r="BN115" s="197"/>
      <c r="BO115" s="197"/>
      <c r="BP115" s="197"/>
      <c r="BQ115" s="197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</row>
    <row r="116" customFormat="false" ht="12.75" hidden="false" customHeight="false" outlineLevel="0" collapsed="false">
      <c r="A116" s="193"/>
      <c r="B116" s="194"/>
      <c r="C116" s="194"/>
      <c r="D116" s="194"/>
      <c r="E116" s="194"/>
      <c r="F116" s="194"/>
      <c r="G116" s="194"/>
      <c r="H116" s="195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6"/>
      <c r="BL116" s="197"/>
      <c r="BM116" s="197"/>
      <c r="BN116" s="197"/>
      <c r="BO116" s="197"/>
      <c r="BP116" s="197"/>
      <c r="BQ116" s="197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G116" s="197"/>
      <c r="FH116" s="197"/>
      <c r="FI116" s="197"/>
      <c r="FJ116" s="197"/>
      <c r="FK116" s="197"/>
      <c r="FL116" s="197"/>
      <c r="FM116" s="197"/>
      <c r="FN116" s="197"/>
      <c r="FO116" s="197"/>
      <c r="FP116" s="197"/>
      <c r="FQ116" s="197"/>
      <c r="FR116" s="197"/>
      <c r="FS116" s="197"/>
      <c r="FT116" s="197"/>
      <c r="FU116" s="197"/>
      <c r="FV116" s="197"/>
      <c r="FW116" s="197"/>
      <c r="FX116" s="197"/>
      <c r="FY116" s="197"/>
      <c r="FZ116" s="197"/>
      <c r="GA116" s="197"/>
      <c r="GB116" s="197"/>
      <c r="GC116" s="197"/>
      <c r="GD116" s="197"/>
      <c r="GE116" s="197"/>
      <c r="GF116" s="197"/>
      <c r="GG116" s="197"/>
      <c r="GH116" s="197"/>
      <c r="GI116" s="197"/>
      <c r="GJ116" s="197"/>
      <c r="GK116" s="197"/>
      <c r="GL116" s="197"/>
      <c r="GM116" s="197"/>
      <c r="GN116" s="197"/>
      <c r="GO116" s="197"/>
      <c r="GP116" s="197"/>
      <c r="GQ116" s="197"/>
      <c r="GR116" s="197"/>
      <c r="GS116" s="197"/>
      <c r="GT116" s="197"/>
      <c r="GU116" s="197"/>
      <c r="GV116" s="197"/>
      <c r="GW116" s="197"/>
      <c r="GX116" s="197"/>
      <c r="GY116" s="197"/>
      <c r="GZ116" s="197"/>
      <c r="HA116" s="197"/>
      <c r="HB116" s="197"/>
      <c r="HC116" s="197"/>
      <c r="HD116" s="197"/>
      <c r="HE116" s="197"/>
      <c r="HF116" s="197"/>
      <c r="HG116" s="197"/>
      <c r="HH116" s="197"/>
      <c r="HI116" s="197"/>
      <c r="HJ116" s="197"/>
      <c r="HK116" s="197"/>
      <c r="HL116" s="197"/>
      <c r="HM116" s="197"/>
      <c r="HN116" s="197"/>
      <c r="HO116" s="197"/>
      <c r="HP116" s="197"/>
      <c r="HQ116" s="197"/>
      <c r="HR116" s="197"/>
      <c r="HS116" s="197"/>
      <c r="HT116" s="197"/>
      <c r="HU116" s="197"/>
      <c r="HV116" s="197"/>
      <c r="HW116" s="197"/>
      <c r="HX116" s="197"/>
      <c r="HY116" s="197"/>
      <c r="HZ116" s="197"/>
      <c r="IA116" s="197"/>
      <c r="IB116" s="197"/>
      <c r="IC116" s="197"/>
      <c r="ID116" s="197"/>
      <c r="IE116" s="197"/>
      <c r="IF116" s="197"/>
      <c r="IG116" s="197"/>
      <c r="IH116" s="197"/>
      <c r="II116" s="197"/>
      <c r="IJ116" s="197"/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</row>
    <row r="117" customFormat="false" ht="12.75" hidden="false" customHeight="false" outlineLevel="0" collapsed="false">
      <c r="A117" s="193"/>
      <c r="B117" s="194"/>
      <c r="C117" s="194"/>
      <c r="D117" s="194"/>
      <c r="E117" s="194"/>
      <c r="F117" s="194"/>
      <c r="G117" s="194"/>
      <c r="H117" s="195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6"/>
      <c r="BL117" s="197"/>
      <c r="BM117" s="197"/>
      <c r="BN117" s="197"/>
      <c r="BO117" s="197"/>
      <c r="BP117" s="197"/>
      <c r="BQ117" s="197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</row>
    <row r="118" customFormat="false" ht="12.75" hidden="false" customHeight="false" outlineLevel="0" collapsed="false">
      <c r="A118" s="193"/>
      <c r="B118" s="194"/>
      <c r="C118" s="194"/>
      <c r="D118" s="194"/>
      <c r="E118" s="194"/>
      <c r="F118" s="194"/>
      <c r="G118" s="194"/>
      <c r="H118" s="195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6"/>
      <c r="BL118" s="197"/>
      <c r="BM118" s="197"/>
      <c r="BN118" s="197"/>
      <c r="BO118" s="197"/>
      <c r="BP118" s="197"/>
      <c r="BQ118" s="197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</row>
    <row r="119" customFormat="false" ht="12.75" hidden="false" customHeight="false" outlineLevel="0" collapsed="false">
      <c r="A119" s="193"/>
      <c r="B119" s="194"/>
      <c r="C119" s="194"/>
      <c r="D119" s="194"/>
      <c r="E119" s="194"/>
      <c r="F119" s="194"/>
      <c r="G119" s="194"/>
      <c r="H119" s="195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6"/>
      <c r="BL119" s="197"/>
      <c r="BM119" s="197"/>
      <c r="BN119" s="197"/>
      <c r="BO119" s="197"/>
      <c r="BP119" s="197"/>
      <c r="BQ119" s="197"/>
      <c r="BR119" s="197"/>
      <c r="BS119" s="197"/>
      <c r="BT119" s="197"/>
      <c r="BU119" s="197"/>
      <c r="BV119" s="197"/>
      <c r="BW119" s="197"/>
      <c r="BX119" s="197"/>
      <c r="BY119" s="197"/>
      <c r="BZ119" s="197"/>
      <c r="CA119" s="197"/>
      <c r="CB119" s="197"/>
      <c r="CC119" s="197"/>
      <c r="CD119" s="197"/>
      <c r="CE119" s="197"/>
      <c r="CF119" s="197"/>
      <c r="CG119" s="197"/>
      <c r="CH119" s="197"/>
      <c r="CI119" s="197"/>
      <c r="CJ119" s="197"/>
      <c r="CK119" s="197"/>
      <c r="CL119" s="197"/>
      <c r="CM119" s="197"/>
      <c r="CN119" s="197"/>
      <c r="CO119" s="197"/>
      <c r="CP119" s="197"/>
      <c r="CQ119" s="197"/>
      <c r="CR119" s="197"/>
      <c r="CS119" s="197"/>
      <c r="CT119" s="197"/>
      <c r="CU119" s="197"/>
      <c r="CV119" s="197"/>
      <c r="CW119" s="197"/>
      <c r="CX119" s="197"/>
      <c r="CY119" s="197"/>
      <c r="CZ119" s="197"/>
      <c r="DA119" s="197"/>
      <c r="DB119" s="197"/>
      <c r="DC119" s="197"/>
      <c r="DD119" s="197"/>
      <c r="DE119" s="197"/>
      <c r="DF119" s="197"/>
      <c r="DG119" s="197"/>
      <c r="DH119" s="197"/>
      <c r="DI119" s="197"/>
      <c r="DJ119" s="197"/>
      <c r="DK119" s="197"/>
      <c r="DL119" s="197"/>
      <c r="DM119" s="197"/>
      <c r="DN119" s="197"/>
      <c r="DO119" s="197"/>
      <c r="DP119" s="197"/>
      <c r="DQ119" s="197"/>
      <c r="DR119" s="197"/>
      <c r="DS119" s="197"/>
      <c r="DT119" s="197"/>
      <c r="DU119" s="197"/>
      <c r="DV119" s="197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</row>
    <row r="120" customFormat="false" ht="12.75" hidden="false" customHeight="false" outlineLevel="0" collapsed="false">
      <c r="A120" s="193"/>
      <c r="B120" s="194"/>
      <c r="C120" s="194"/>
      <c r="D120" s="194"/>
      <c r="E120" s="194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6"/>
      <c r="BL120" s="197"/>
      <c r="BM120" s="197"/>
      <c r="BN120" s="197"/>
      <c r="BO120" s="197"/>
      <c r="BP120" s="197"/>
      <c r="BQ120" s="197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</row>
    <row r="121" customFormat="false" ht="12.75" hidden="false" customHeight="false" outlineLevel="0" collapsed="false">
      <c r="A121" s="193"/>
      <c r="B121" s="194"/>
      <c r="C121" s="194"/>
      <c r="D121" s="194"/>
      <c r="E121" s="194"/>
      <c r="F121" s="194"/>
      <c r="G121" s="194"/>
      <c r="H121" s="195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6"/>
      <c r="BL121" s="197"/>
      <c r="BM121" s="197"/>
      <c r="BN121" s="197"/>
      <c r="BO121" s="197"/>
      <c r="BP121" s="197"/>
      <c r="BQ121" s="197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G121" s="197"/>
      <c r="FH121" s="197"/>
      <c r="FI121" s="197"/>
      <c r="FJ121" s="197"/>
      <c r="FK121" s="197"/>
      <c r="FL121" s="197"/>
      <c r="FM121" s="197"/>
      <c r="FN121" s="197"/>
      <c r="FO121" s="197"/>
      <c r="FP121" s="197"/>
      <c r="FQ121" s="197"/>
      <c r="FR121" s="197"/>
      <c r="FS121" s="197"/>
      <c r="FT121" s="197"/>
      <c r="FU121" s="197"/>
      <c r="FV121" s="197"/>
      <c r="FW121" s="197"/>
      <c r="FX121" s="197"/>
      <c r="FY121" s="197"/>
      <c r="FZ121" s="197"/>
      <c r="GA121" s="197"/>
      <c r="GB121" s="197"/>
      <c r="GC121" s="197"/>
      <c r="GD121" s="197"/>
      <c r="GE121" s="197"/>
      <c r="GF121" s="197"/>
      <c r="GG121" s="197"/>
      <c r="GH121" s="197"/>
      <c r="GI121" s="197"/>
      <c r="GJ121" s="197"/>
      <c r="GK121" s="197"/>
      <c r="GL121" s="197"/>
      <c r="GM121" s="197"/>
      <c r="GN121" s="197"/>
      <c r="GO121" s="197"/>
      <c r="GP121" s="197"/>
      <c r="GQ121" s="197"/>
      <c r="GR121" s="197"/>
      <c r="GS121" s="197"/>
      <c r="GT121" s="197"/>
      <c r="GU121" s="197"/>
      <c r="GV121" s="197"/>
      <c r="GW121" s="197"/>
      <c r="GX121" s="197"/>
      <c r="GY121" s="197"/>
      <c r="GZ121" s="197"/>
      <c r="HA121" s="197"/>
      <c r="HB121" s="197"/>
      <c r="HC121" s="197"/>
      <c r="HD121" s="197"/>
      <c r="HE121" s="197"/>
      <c r="HF121" s="197"/>
      <c r="HG121" s="197"/>
      <c r="HH121" s="197"/>
      <c r="HI121" s="197"/>
      <c r="HJ121" s="197"/>
      <c r="HK121" s="197"/>
      <c r="HL121" s="197"/>
      <c r="HM121" s="197"/>
      <c r="HN121" s="197"/>
      <c r="HO121" s="197"/>
      <c r="HP121" s="197"/>
      <c r="HQ121" s="197"/>
      <c r="HR121" s="197"/>
      <c r="HS121" s="197"/>
      <c r="HT121" s="197"/>
      <c r="HU121" s="197"/>
      <c r="HV121" s="197"/>
      <c r="HW121" s="197"/>
      <c r="HX121" s="197"/>
      <c r="HY121" s="197"/>
      <c r="HZ121" s="197"/>
      <c r="IA121" s="197"/>
      <c r="IB121" s="197"/>
      <c r="IC121" s="197"/>
      <c r="ID121" s="197"/>
      <c r="IE121" s="197"/>
      <c r="IF121" s="197"/>
      <c r="IG121" s="197"/>
      <c r="IH121" s="197"/>
      <c r="II121" s="197"/>
      <c r="IJ121" s="197"/>
      <c r="IK121" s="197"/>
      <c r="IL121" s="197"/>
      <c r="IM121" s="197"/>
      <c r="IN121" s="197"/>
      <c r="IO121" s="197"/>
      <c r="IP121" s="197"/>
      <c r="IQ121" s="197"/>
      <c r="IR121" s="197"/>
      <c r="IS121" s="197"/>
      <c r="IT121" s="197"/>
      <c r="IU121" s="197"/>
      <c r="IV121" s="197"/>
      <c r="IW121" s="197"/>
    </row>
    <row r="122" customFormat="false" ht="12.75" hidden="false" customHeight="false" outlineLevel="0" collapsed="false">
      <c r="A122" s="193"/>
      <c r="B122" s="194"/>
      <c r="C122" s="194"/>
      <c r="D122" s="194"/>
      <c r="E122" s="194"/>
      <c r="F122" s="194"/>
      <c r="G122" s="194"/>
      <c r="H122" s="195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6"/>
      <c r="BL122" s="197"/>
      <c r="BM122" s="197"/>
      <c r="BN122" s="197"/>
      <c r="BO122" s="197"/>
      <c r="BP122" s="197"/>
      <c r="BQ122" s="197"/>
      <c r="BR122" s="197"/>
      <c r="BS122" s="197"/>
      <c r="BT122" s="197"/>
      <c r="BU122" s="197"/>
      <c r="BV122" s="197"/>
      <c r="BW122" s="197"/>
      <c r="BX122" s="197"/>
      <c r="BY122" s="197"/>
      <c r="BZ122" s="197"/>
      <c r="CA122" s="197"/>
      <c r="CB122" s="197"/>
      <c r="CC122" s="197"/>
      <c r="CD122" s="197"/>
      <c r="CE122" s="197"/>
      <c r="CF122" s="197"/>
      <c r="CG122" s="197"/>
      <c r="CH122" s="197"/>
      <c r="CI122" s="197"/>
      <c r="CJ122" s="197"/>
      <c r="CK122" s="197"/>
      <c r="CL122" s="197"/>
      <c r="CM122" s="197"/>
      <c r="CN122" s="197"/>
      <c r="CO122" s="197"/>
      <c r="CP122" s="197"/>
      <c r="CQ122" s="197"/>
      <c r="CR122" s="197"/>
      <c r="CS122" s="197"/>
      <c r="CT122" s="197"/>
      <c r="CU122" s="197"/>
      <c r="CV122" s="197"/>
      <c r="CW122" s="197"/>
      <c r="CX122" s="197"/>
      <c r="CY122" s="197"/>
      <c r="CZ122" s="197"/>
      <c r="DA122" s="197"/>
      <c r="DB122" s="197"/>
      <c r="DC122" s="197"/>
      <c r="DD122" s="197"/>
      <c r="DE122" s="197"/>
      <c r="DF122" s="197"/>
      <c r="DG122" s="197"/>
      <c r="DH122" s="197"/>
      <c r="DI122" s="197"/>
      <c r="DJ122" s="197"/>
      <c r="DK122" s="197"/>
      <c r="DL122" s="197"/>
      <c r="DM122" s="197"/>
      <c r="DN122" s="197"/>
      <c r="DO122" s="197"/>
      <c r="DP122" s="197"/>
      <c r="DQ122" s="197"/>
      <c r="DR122" s="197"/>
      <c r="DS122" s="197"/>
      <c r="DT122" s="197"/>
      <c r="DU122" s="197"/>
      <c r="DV122" s="197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</row>
    <row r="123" customFormat="false" ht="12.75" hidden="false" customHeight="false" outlineLevel="0" collapsed="false">
      <c r="A123" s="193"/>
      <c r="B123" s="194"/>
      <c r="C123" s="194"/>
      <c r="D123" s="194"/>
      <c r="E123" s="194"/>
      <c r="F123" s="194"/>
      <c r="G123" s="194"/>
      <c r="H123" s="195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6"/>
      <c r="BL123" s="197"/>
      <c r="BM123" s="197"/>
      <c r="BN123" s="197"/>
      <c r="BO123" s="197"/>
      <c r="BP123" s="197"/>
      <c r="BQ123" s="197"/>
      <c r="BR123" s="197"/>
      <c r="BS123" s="197"/>
      <c r="BT123" s="197"/>
      <c r="BU123" s="197"/>
      <c r="BV123" s="197"/>
      <c r="BW123" s="197"/>
      <c r="BX123" s="197"/>
      <c r="BY123" s="197"/>
      <c r="BZ123" s="197"/>
      <c r="CA123" s="197"/>
      <c r="CB123" s="197"/>
      <c r="CC123" s="197"/>
      <c r="CD123" s="197"/>
      <c r="CE123" s="197"/>
      <c r="CF123" s="197"/>
      <c r="CG123" s="197"/>
      <c r="CH123" s="197"/>
      <c r="CI123" s="197"/>
      <c r="CJ123" s="197"/>
      <c r="CK123" s="197"/>
      <c r="CL123" s="197"/>
      <c r="CM123" s="197"/>
      <c r="CN123" s="197"/>
      <c r="CO123" s="197"/>
      <c r="CP123" s="197"/>
      <c r="CQ123" s="197"/>
      <c r="CR123" s="197"/>
      <c r="CS123" s="197"/>
      <c r="CT123" s="197"/>
      <c r="CU123" s="197"/>
      <c r="CV123" s="197"/>
      <c r="CW123" s="197"/>
      <c r="CX123" s="197"/>
      <c r="CY123" s="197"/>
      <c r="CZ123" s="197"/>
      <c r="DA123" s="197"/>
      <c r="DB123" s="197"/>
      <c r="DC123" s="197"/>
      <c r="DD123" s="197"/>
      <c r="DE123" s="197"/>
      <c r="DF123" s="197"/>
      <c r="DG123" s="197"/>
      <c r="DH123" s="197"/>
      <c r="DI123" s="197"/>
      <c r="DJ123" s="197"/>
      <c r="DK123" s="197"/>
      <c r="DL123" s="197"/>
      <c r="DM123" s="197"/>
      <c r="DN123" s="197"/>
      <c r="DO123" s="197"/>
      <c r="DP123" s="197"/>
      <c r="DQ123" s="197"/>
      <c r="DR123" s="197"/>
      <c r="DS123" s="197"/>
      <c r="DT123" s="197"/>
      <c r="DU123" s="197"/>
      <c r="DV123" s="197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</row>
    <row r="124" customFormat="false" ht="12.75" hidden="false" customHeight="false" outlineLevel="0" collapsed="false">
      <c r="A124" s="193"/>
      <c r="B124" s="194"/>
      <c r="C124" s="194"/>
      <c r="D124" s="194"/>
      <c r="E124" s="194"/>
      <c r="F124" s="194"/>
      <c r="G124" s="194"/>
      <c r="H124" s="195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6"/>
      <c r="BL124" s="197"/>
      <c r="BM124" s="197"/>
      <c r="BN124" s="197"/>
      <c r="BO124" s="197"/>
      <c r="BP124" s="197"/>
      <c r="BQ124" s="197"/>
      <c r="BR124" s="197"/>
      <c r="BS124" s="197"/>
      <c r="BT124" s="197"/>
      <c r="BU124" s="197"/>
      <c r="BV124" s="197"/>
      <c r="BW124" s="197"/>
      <c r="BX124" s="197"/>
      <c r="BY124" s="197"/>
      <c r="BZ124" s="197"/>
      <c r="CA124" s="197"/>
      <c r="CB124" s="197"/>
      <c r="CC124" s="197"/>
      <c r="CD124" s="197"/>
      <c r="CE124" s="197"/>
      <c r="CF124" s="197"/>
      <c r="CG124" s="197"/>
      <c r="CH124" s="197"/>
      <c r="CI124" s="197"/>
      <c r="CJ124" s="197"/>
      <c r="CK124" s="197"/>
      <c r="CL124" s="197"/>
      <c r="CM124" s="197"/>
      <c r="CN124" s="197"/>
      <c r="CO124" s="197"/>
      <c r="CP124" s="197"/>
      <c r="CQ124" s="197"/>
      <c r="CR124" s="197"/>
      <c r="CS124" s="197"/>
      <c r="CT124" s="197"/>
      <c r="CU124" s="197"/>
      <c r="CV124" s="197"/>
      <c r="CW124" s="197"/>
      <c r="CX124" s="197"/>
      <c r="CY124" s="197"/>
      <c r="CZ124" s="197"/>
      <c r="DA124" s="197"/>
      <c r="DB124" s="197"/>
      <c r="DC124" s="197"/>
      <c r="DD124" s="197"/>
      <c r="DE124" s="197"/>
      <c r="DF124" s="197"/>
      <c r="DG124" s="197"/>
      <c r="DH124" s="197"/>
      <c r="DI124" s="197"/>
      <c r="DJ124" s="197"/>
      <c r="DK124" s="197"/>
      <c r="DL124" s="197"/>
      <c r="DM124" s="197"/>
      <c r="DN124" s="197"/>
      <c r="DO124" s="197"/>
      <c r="DP124" s="197"/>
      <c r="DQ124" s="197"/>
      <c r="DR124" s="197"/>
      <c r="DS124" s="197"/>
      <c r="DT124" s="197"/>
      <c r="DU124" s="197"/>
      <c r="DV124" s="197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</row>
    <row r="125" customFormat="false" ht="12.75" hidden="false" customHeight="false" outlineLevel="0" collapsed="false">
      <c r="A125" s="193"/>
      <c r="B125" s="194"/>
      <c r="C125" s="194"/>
      <c r="D125" s="194"/>
      <c r="E125" s="194"/>
      <c r="F125" s="194"/>
      <c r="G125" s="194"/>
      <c r="H125" s="195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6"/>
      <c r="BL125" s="197"/>
      <c r="BM125" s="197"/>
      <c r="BN125" s="197"/>
      <c r="BO125" s="197"/>
      <c r="BP125" s="197"/>
      <c r="BQ125" s="197"/>
      <c r="BR125" s="197"/>
      <c r="BS125" s="197"/>
      <c r="BT125" s="197"/>
      <c r="BU125" s="197"/>
      <c r="BV125" s="197"/>
      <c r="BW125" s="197"/>
      <c r="BX125" s="197"/>
      <c r="BY125" s="197"/>
      <c r="BZ125" s="197"/>
      <c r="CA125" s="197"/>
      <c r="CB125" s="197"/>
      <c r="CC125" s="197"/>
      <c r="CD125" s="197"/>
      <c r="CE125" s="197"/>
      <c r="CF125" s="197"/>
      <c r="CG125" s="197"/>
      <c r="CH125" s="197"/>
      <c r="CI125" s="197"/>
      <c r="CJ125" s="197"/>
      <c r="CK125" s="197"/>
      <c r="CL125" s="197"/>
      <c r="CM125" s="197"/>
      <c r="CN125" s="197"/>
      <c r="CO125" s="197"/>
      <c r="CP125" s="197"/>
      <c r="CQ125" s="197"/>
      <c r="CR125" s="197"/>
      <c r="CS125" s="197"/>
      <c r="CT125" s="197"/>
      <c r="CU125" s="197"/>
      <c r="CV125" s="197"/>
      <c r="CW125" s="197"/>
      <c r="CX125" s="197"/>
      <c r="CY125" s="197"/>
      <c r="CZ125" s="197"/>
      <c r="DA125" s="197"/>
      <c r="DB125" s="197"/>
      <c r="DC125" s="197"/>
      <c r="DD125" s="197"/>
      <c r="DE125" s="197"/>
      <c r="DF125" s="197"/>
      <c r="DG125" s="197"/>
      <c r="DH125" s="197"/>
      <c r="DI125" s="197"/>
      <c r="DJ125" s="197"/>
      <c r="DK125" s="197"/>
      <c r="DL125" s="197"/>
      <c r="DM125" s="197"/>
      <c r="DN125" s="197"/>
      <c r="DO125" s="197"/>
      <c r="DP125" s="197"/>
      <c r="DQ125" s="197"/>
      <c r="DR125" s="197"/>
      <c r="DS125" s="197"/>
      <c r="DT125" s="197"/>
      <c r="DU125" s="197"/>
      <c r="DV125" s="197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</row>
    <row r="126" customFormat="false" ht="12.75" hidden="false" customHeight="false" outlineLevel="0" collapsed="false">
      <c r="A126" s="193"/>
      <c r="B126" s="194"/>
      <c r="C126" s="194"/>
      <c r="D126" s="194"/>
      <c r="E126" s="194"/>
      <c r="F126" s="194"/>
      <c r="G126" s="194"/>
      <c r="H126" s="195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6"/>
      <c r="BL126" s="197"/>
      <c r="BM126" s="197"/>
      <c r="BN126" s="197"/>
      <c r="BO126" s="197"/>
      <c r="BP126" s="197"/>
      <c r="BQ126" s="197"/>
      <c r="BR126" s="197"/>
      <c r="BS126" s="197"/>
      <c r="BT126" s="197"/>
      <c r="BU126" s="197"/>
      <c r="BV126" s="197"/>
      <c r="BW126" s="197"/>
      <c r="BX126" s="197"/>
      <c r="BY126" s="197"/>
      <c r="BZ126" s="197"/>
      <c r="CA126" s="197"/>
      <c r="CB126" s="197"/>
      <c r="CC126" s="197"/>
      <c r="CD126" s="197"/>
      <c r="CE126" s="197"/>
      <c r="CF126" s="197"/>
      <c r="CG126" s="197"/>
      <c r="CH126" s="197"/>
      <c r="CI126" s="197"/>
      <c r="CJ126" s="197"/>
      <c r="CK126" s="197"/>
      <c r="CL126" s="197"/>
      <c r="CM126" s="197"/>
      <c r="CN126" s="197"/>
      <c r="CO126" s="197"/>
      <c r="CP126" s="197"/>
      <c r="CQ126" s="197"/>
      <c r="CR126" s="197"/>
      <c r="CS126" s="197"/>
      <c r="CT126" s="197"/>
      <c r="CU126" s="197"/>
      <c r="CV126" s="197"/>
      <c r="CW126" s="197"/>
      <c r="CX126" s="197"/>
      <c r="CY126" s="197"/>
      <c r="CZ126" s="197"/>
      <c r="DA126" s="197"/>
      <c r="DB126" s="197"/>
      <c r="DC126" s="197"/>
      <c r="DD126" s="197"/>
      <c r="DE126" s="197"/>
      <c r="DF126" s="197"/>
      <c r="DG126" s="197"/>
      <c r="DH126" s="197"/>
      <c r="DI126" s="197"/>
      <c r="DJ126" s="197"/>
      <c r="DK126" s="197"/>
      <c r="DL126" s="197"/>
      <c r="DM126" s="197"/>
      <c r="DN126" s="197"/>
      <c r="DO126" s="197"/>
      <c r="DP126" s="197"/>
      <c r="DQ126" s="197"/>
      <c r="DR126" s="197"/>
      <c r="DS126" s="197"/>
      <c r="DT126" s="197"/>
      <c r="DU126" s="197"/>
      <c r="DV126" s="197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</row>
    <row r="127" customFormat="false" ht="12.75" hidden="false" customHeight="false" outlineLevel="0" collapsed="false">
      <c r="A127" s="193"/>
      <c r="B127" s="194"/>
      <c r="C127" s="194"/>
      <c r="D127" s="194"/>
      <c r="E127" s="194"/>
      <c r="F127" s="194"/>
      <c r="G127" s="194"/>
      <c r="H127" s="195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6"/>
      <c r="BL127" s="197"/>
      <c r="BM127" s="197"/>
      <c r="BN127" s="197"/>
      <c r="BO127" s="197"/>
      <c r="BP127" s="197"/>
      <c r="BQ127" s="197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</row>
    <row r="128" customFormat="false" ht="12.75" hidden="false" customHeight="false" outlineLevel="0" collapsed="false">
      <c r="A128" s="193"/>
      <c r="B128" s="194"/>
      <c r="C128" s="194"/>
      <c r="D128" s="194"/>
      <c r="E128" s="194"/>
      <c r="F128" s="194"/>
      <c r="G128" s="194"/>
      <c r="H128" s="195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6"/>
      <c r="BL128" s="197"/>
      <c r="BM128" s="197"/>
      <c r="BN128" s="197"/>
      <c r="BO128" s="197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</row>
    <row r="129" customFormat="false" ht="12.75" hidden="false" customHeight="false" outlineLevel="0" collapsed="false">
      <c r="A129" s="193"/>
      <c r="B129" s="194"/>
      <c r="C129" s="194"/>
      <c r="D129" s="194"/>
      <c r="E129" s="194"/>
      <c r="F129" s="194"/>
      <c r="G129" s="194"/>
      <c r="H129" s="195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6"/>
      <c r="BL129" s="197"/>
      <c r="BM129" s="197"/>
      <c r="BN129" s="197"/>
      <c r="BO129" s="197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G129" s="197"/>
      <c r="FH129" s="197"/>
      <c r="FI129" s="197"/>
      <c r="FJ129" s="197"/>
      <c r="FK129" s="197"/>
      <c r="FL129" s="197"/>
      <c r="FM129" s="197"/>
      <c r="FN129" s="197"/>
      <c r="FO129" s="197"/>
      <c r="FP129" s="197"/>
      <c r="FQ129" s="197"/>
      <c r="FR129" s="197"/>
      <c r="FS129" s="197"/>
      <c r="FT129" s="197"/>
      <c r="FU129" s="197"/>
      <c r="FV129" s="197"/>
      <c r="FW129" s="197"/>
      <c r="FX129" s="197"/>
      <c r="FY129" s="197"/>
      <c r="FZ129" s="197"/>
      <c r="GA129" s="197"/>
      <c r="GB129" s="197"/>
      <c r="GC129" s="197"/>
      <c r="GD129" s="197"/>
      <c r="GE129" s="197"/>
      <c r="GF129" s="197"/>
      <c r="GG129" s="197"/>
      <c r="GH129" s="197"/>
      <c r="GI129" s="197"/>
      <c r="GJ129" s="197"/>
      <c r="GK129" s="197"/>
      <c r="GL129" s="197"/>
      <c r="GM129" s="197"/>
      <c r="GN129" s="197"/>
      <c r="GO129" s="197"/>
      <c r="GP129" s="197"/>
      <c r="GQ129" s="197"/>
      <c r="GR129" s="197"/>
      <c r="GS129" s="197"/>
      <c r="GT129" s="197"/>
      <c r="GU129" s="197"/>
      <c r="GV129" s="197"/>
      <c r="GW129" s="197"/>
      <c r="GX129" s="197"/>
      <c r="GY129" s="197"/>
      <c r="GZ129" s="197"/>
      <c r="HA129" s="197"/>
      <c r="HB129" s="197"/>
      <c r="HC129" s="197"/>
      <c r="HD129" s="197"/>
      <c r="HE129" s="197"/>
      <c r="HF129" s="197"/>
      <c r="HG129" s="197"/>
      <c r="HH129" s="197"/>
      <c r="HI129" s="197"/>
      <c r="HJ129" s="197"/>
      <c r="HK129" s="197"/>
      <c r="HL129" s="197"/>
      <c r="HM129" s="197"/>
      <c r="HN129" s="197"/>
      <c r="HO129" s="197"/>
      <c r="HP129" s="197"/>
      <c r="HQ129" s="197"/>
      <c r="HR129" s="197"/>
      <c r="HS129" s="197"/>
      <c r="HT129" s="197"/>
      <c r="HU129" s="197"/>
      <c r="HV129" s="197"/>
      <c r="HW129" s="197"/>
      <c r="HX129" s="197"/>
      <c r="HY129" s="197"/>
      <c r="HZ129" s="197"/>
      <c r="IA129" s="197"/>
      <c r="IB129" s="197"/>
      <c r="IC129" s="197"/>
      <c r="ID129" s="197"/>
      <c r="IE129" s="197"/>
      <c r="IF129" s="197"/>
      <c r="IG129" s="197"/>
      <c r="IH129" s="197"/>
      <c r="II129" s="197"/>
      <c r="IJ129" s="197"/>
      <c r="IK129" s="197"/>
      <c r="IL129" s="197"/>
      <c r="IM129" s="197"/>
      <c r="IN129" s="197"/>
      <c r="IO129" s="197"/>
      <c r="IP129" s="197"/>
      <c r="IQ129" s="197"/>
      <c r="IR129" s="197"/>
      <c r="IS129" s="197"/>
      <c r="IT129" s="197"/>
      <c r="IU129" s="197"/>
      <c r="IV129" s="197"/>
      <c r="IW129" s="197"/>
    </row>
    <row r="130" customFormat="false" ht="12.75" hidden="false" customHeight="false" outlineLevel="0" collapsed="false">
      <c r="A130" s="193"/>
      <c r="B130" s="194"/>
      <c r="C130" s="194"/>
      <c r="D130" s="194"/>
      <c r="E130" s="194"/>
      <c r="F130" s="194"/>
      <c r="G130" s="194"/>
      <c r="H130" s="195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6"/>
      <c r="BL130" s="197"/>
      <c r="BM130" s="197"/>
      <c r="BN130" s="197"/>
      <c r="BO130" s="197"/>
      <c r="BP130" s="197"/>
      <c r="BQ130" s="197"/>
      <c r="BR130" s="197"/>
      <c r="BS130" s="197"/>
      <c r="BT130" s="197"/>
      <c r="BU130" s="197"/>
      <c r="BV130" s="197"/>
      <c r="BW130" s="197"/>
      <c r="BX130" s="197"/>
      <c r="BY130" s="197"/>
      <c r="BZ130" s="197"/>
      <c r="CA130" s="197"/>
      <c r="CB130" s="197"/>
      <c r="CC130" s="197"/>
      <c r="CD130" s="197"/>
      <c r="CE130" s="197"/>
      <c r="CF130" s="197"/>
      <c r="CG130" s="197"/>
      <c r="CH130" s="197"/>
      <c r="CI130" s="197"/>
      <c r="CJ130" s="197"/>
      <c r="CK130" s="197"/>
      <c r="CL130" s="197"/>
      <c r="CM130" s="197"/>
      <c r="CN130" s="197"/>
      <c r="CO130" s="197"/>
      <c r="CP130" s="197"/>
      <c r="CQ130" s="197"/>
      <c r="CR130" s="197"/>
      <c r="CS130" s="197"/>
      <c r="CT130" s="197"/>
      <c r="CU130" s="197"/>
      <c r="CV130" s="197"/>
      <c r="CW130" s="197"/>
      <c r="CX130" s="197"/>
      <c r="CY130" s="197"/>
      <c r="CZ130" s="197"/>
      <c r="DA130" s="197"/>
      <c r="DB130" s="197"/>
      <c r="DC130" s="197"/>
      <c r="DD130" s="197"/>
      <c r="DE130" s="197"/>
      <c r="DF130" s="197"/>
      <c r="DG130" s="197"/>
      <c r="DH130" s="197"/>
      <c r="DI130" s="197"/>
      <c r="DJ130" s="197"/>
      <c r="DK130" s="197"/>
      <c r="DL130" s="197"/>
      <c r="DM130" s="197"/>
      <c r="DN130" s="197"/>
      <c r="DO130" s="197"/>
      <c r="DP130" s="197"/>
      <c r="DQ130" s="197"/>
      <c r="DR130" s="197"/>
      <c r="DS130" s="197"/>
      <c r="DT130" s="197"/>
      <c r="DU130" s="197"/>
      <c r="DV130" s="197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</row>
    <row r="131" customFormat="false" ht="12.75" hidden="false" customHeight="false" outlineLevel="0" collapsed="false">
      <c r="A131" s="193"/>
      <c r="B131" s="194"/>
      <c r="C131" s="194"/>
      <c r="D131" s="194"/>
      <c r="E131" s="194"/>
      <c r="F131" s="194"/>
      <c r="G131" s="194"/>
      <c r="H131" s="195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6"/>
      <c r="BL131" s="197"/>
      <c r="BM131" s="197"/>
      <c r="BN131" s="197"/>
      <c r="BO131" s="197"/>
      <c r="BP131" s="197"/>
      <c r="BQ131" s="197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</row>
    <row r="132" customFormat="false" ht="12.75" hidden="false" customHeight="false" outlineLevel="0" collapsed="false">
      <c r="A132" s="193"/>
      <c r="B132" s="194"/>
      <c r="C132" s="194"/>
      <c r="D132" s="194"/>
      <c r="E132" s="194"/>
      <c r="F132" s="194"/>
      <c r="G132" s="194"/>
      <c r="H132" s="195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6"/>
      <c r="BL132" s="197"/>
      <c r="BM132" s="197"/>
      <c r="BN132" s="197"/>
      <c r="BO132" s="197"/>
      <c r="BP132" s="197"/>
      <c r="BQ132" s="197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</row>
    <row r="133" customFormat="false" ht="12.75" hidden="false" customHeight="false" outlineLevel="0" collapsed="false">
      <c r="A133" s="193"/>
      <c r="B133" s="194"/>
      <c r="C133" s="194"/>
      <c r="D133" s="194"/>
      <c r="E133" s="194"/>
      <c r="F133" s="194"/>
      <c r="G133" s="194"/>
      <c r="H133" s="195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6"/>
      <c r="BL133" s="197"/>
      <c r="BM133" s="197"/>
      <c r="BN133" s="197"/>
      <c r="BO133" s="197"/>
      <c r="BP133" s="197"/>
      <c r="BQ133" s="197"/>
      <c r="BR133" s="197"/>
      <c r="BS133" s="197"/>
      <c r="BT133" s="197"/>
      <c r="BU133" s="197"/>
      <c r="BV133" s="197"/>
      <c r="BW133" s="197"/>
      <c r="BX133" s="197"/>
      <c r="BY133" s="197"/>
      <c r="BZ133" s="197"/>
      <c r="CA133" s="197"/>
      <c r="CB133" s="197"/>
      <c r="CC133" s="197"/>
      <c r="CD133" s="197"/>
      <c r="CE133" s="197"/>
      <c r="CF133" s="197"/>
      <c r="CG133" s="197"/>
      <c r="CH133" s="197"/>
      <c r="CI133" s="197"/>
      <c r="CJ133" s="197"/>
      <c r="CK133" s="197"/>
      <c r="CL133" s="197"/>
      <c r="CM133" s="197"/>
      <c r="CN133" s="197"/>
      <c r="CO133" s="197"/>
      <c r="CP133" s="197"/>
      <c r="CQ133" s="197"/>
      <c r="CR133" s="197"/>
      <c r="CS133" s="197"/>
      <c r="CT133" s="197"/>
      <c r="CU133" s="197"/>
      <c r="CV133" s="197"/>
      <c r="CW133" s="197"/>
      <c r="CX133" s="197"/>
      <c r="CY133" s="197"/>
      <c r="CZ133" s="197"/>
      <c r="DA133" s="197"/>
      <c r="DB133" s="197"/>
      <c r="DC133" s="197"/>
      <c r="DD133" s="197"/>
      <c r="DE133" s="197"/>
      <c r="DF133" s="197"/>
      <c r="DG133" s="197"/>
      <c r="DH133" s="197"/>
      <c r="DI133" s="197"/>
      <c r="DJ133" s="197"/>
      <c r="DK133" s="197"/>
      <c r="DL133" s="197"/>
      <c r="DM133" s="197"/>
      <c r="DN133" s="197"/>
      <c r="DO133" s="197"/>
      <c r="DP133" s="197"/>
      <c r="DQ133" s="197"/>
      <c r="DR133" s="197"/>
      <c r="DS133" s="197"/>
      <c r="DT133" s="197"/>
      <c r="DU133" s="197"/>
      <c r="DV133" s="197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</row>
    <row r="134" customFormat="false" ht="12.75" hidden="false" customHeight="false" outlineLevel="0" collapsed="false">
      <c r="A134" s="193"/>
      <c r="B134" s="194"/>
      <c r="C134" s="194"/>
      <c r="D134" s="194"/>
      <c r="E134" s="194"/>
      <c r="F134" s="194"/>
      <c r="G134" s="194"/>
      <c r="H134" s="195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6"/>
      <c r="BL134" s="197"/>
      <c r="BM134" s="197"/>
      <c r="BN134" s="197"/>
      <c r="BO134" s="197"/>
      <c r="BP134" s="197"/>
      <c r="BQ134" s="197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</row>
    <row r="135" customFormat="false" ht="12.75" hidden="false" customHeight="false" outlineLevel="0" collapsed="false">
      <c r="A135" s="193"/>
      <c r="B135" s="194"/>
      <c r="C135" s="194"/>
      <c r="D135" s="194"/>
      <c r="E135" s="194"/>
      <c r="F135" s="194"/>
      <c r="G135" s="194"/>
      <c r="H135" s="195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6"/>
      <c r="BL135" s="197"/>
      <c r="BM135" s="197"/>
      <c r="BN135" s="197"/>
      <c r="BO135" s="197"/>
      <c r="BP135" s="197"/>
      <c r="BQ135" s="197"/>
      <c r="BR135" s="197"/>
      <c r="BS135" s="197"/>
      <c r="BT135" s="197"/>
      <c r="BU135" s="197"/>
      <c r="BV135" s="197"/>
      <c r="BW135" s="197"/>
      <c r="BX135" s="197"/>
      <c r="BY135" s="197"/>
      <c r="BZ135" s="197"/>
      <c r="CA135" s="197"/>
      <c r="CB135" s="197"/>
      <c r="CC135" s="197"/>
      <c r="CD135" s="197"/>
      <c r="CE135" s="197"/>
      <c r="CF135" s="197"/>
      <c r="CG135" s="197"/>
      <c r="CH135" s="197"/>
      <c r="CI135" s="197"/>
      <c r="CJ135" s="197"/>
      <c r="CK135" s="197"/>
      <c r="CL135" s="197"/>
      <c r="CM135" s="197"/>
      <c r="CN135" s="197"/>
      <c r="CO135" s="197"/>
      <c r="CP135" s="197"/>
      <c r="CQ135" s="197"/>
      <c r="CR135" s="197"/>
      <c r="CS135" s="197"/>
      <c r="CT135" s="197"/>
      <c r="CU135" s="197"/>
      <c r="CV135" s="197"/>
      <c r="CW135" s="197"/>
      <c r="CX135" s="197"/>
      <c r="CY135" s="197"/>
      <c r="CZ135" s="197"/>
      <c r="DA135" s="197"/>
      <c r="DB135" s="197"/>
      <c r="DC135" s="197"/>
      <c r="DD135" s="197"/>
      <c r="DE135" s="197"/>
      <c r="DF135" s="197"/>
      <c r="DG135" s="197"/>
      <c r="DH135" s="197"/>
      <c r="DI135" s="197"/>
      <c r="DJ135" s="197"/>
      <c r="DK135" s="197"/>
      <c r="DL135" s="197"/>
      <c r="DM135" s="197"/>
      <c r="DN135" s="197"/>
      <c r="DO135" s="197"/>
      <c r="DP135" s="197"/>
      <c r="DQ135" s="197"/>
      <c r="DR135" s="197"/>
      <c r="DS135" s="197"/>
      <c r="DT135" s="197"/>
      <c r="DU135" s="197"/>
      <c r="DV135" s="197"/>
      <c r="DW135" s="197"/>
      <c r="DX135" s="197"/>
      <c r="DY135" s="197"/>
      <c r="DZ135" s="197"/>
      <c r="EA135" s="197"/>
      <c r="EB135" s="197"/>
      <c r="EC135" s="197"/>
      <c r="ED135" s="197"/>
      <c r="EE135" s="197"/>
      <c r="EF135" s="197"/>
      <c r="EG135" s="197"/>
      <c r="EH135" s="197"/>
      <c r="EI135" s="197"/>
      <c r="EJ135" s="197"/>
      <c r="EK135" s="197"/>
      <c r="EL135" s="197"/>
      <c r="EM135" s="197"/>
      <c r="EN135" s="197"/>
      <c r="EO135" s="197"/>
      <c r="EP135" s="197"/>
      <c r="EQ135" s="197"/>
      <c r="ER135" s="197"/>
      <c r="ES135" s="197"/>
      <c r="ET135" s="197"/>
      <c r="EU135" s="197"/>
      <c r="EV135" s="197"/>
      <c r="EW135" s="197"/>
      <c r="EX135" s="197"/>
      <c r="EY135" s="197"/>
      <c r="EZ135" s="197"/>
      <c r="FA135" s="197"/>
      <c r="FB135" s="197"/>
      <c r="FC135" s="197"/>
      <c r="FD135" s="197"/>
      <c r="FE135" s="197"/>
      <c r="FF135" s="197"/>
      <c r="FG135" s="197"/>
      <c r="FH135" s="197"/>
      <c r="FI135" s="197"/>
      <c r="FJ135" s="197"/>
      <c r="FK135" s="197"/>
      <c r="FL135" s="197"/>
      <c r="FM135" s="197"/>
      <c r="FN135" s="197"/>
      <c r="FO135" s="197"/>
      <c r="FP135" s="197"/>
      <c r="FQ135" s="197"/>
      <c r="FR135" s="197"/>
      <c r="FS135" s="197"/>
      <c r="FT135" s="197"/>
      <c r="FU135" s="197"/>
      <c r="FV135" s="197"/>
      <c r="FW135" s="197"/>
      <c r="FX135" s="197"/>
      <c r="FY135" s="197"/>
      <c r="FZ135" s="197"/>
      <c r="GA135" s="197"/>
      <c r="GB135" s="197"/>
      <c r="GC135" s="197"/>
      <c r="GD135" s="197"/>
      <c r="GE135" s="197"/>
      <c r="GF135" s="197"/>
      <c r="GG135" s="197"/>
      <c r="GH135" s="197"/>
      <c r="GI135" s="197"/>
      <c r="GJ135" s="197"/>
      <c r="GK135" s="197"/>
      <c r="GL135" s="197"/>
      <c r="GM135" s="197"/>
      <c r="GN135" s="197"/>
      <c r="GO135" s="197"/>
      <c r="GP135" s="197"/>
      <c r="GQ135" s="197"/>
      <c r="GR135" s="197"/>
      <c r="GS135" s="197"/>
      <c r="GT135" s="197"/>
      <c r="GU135" s="197"/>
      <c r="GV135" s="197"/>
      <c r="GW135" s="197"/>
      <c r="GX135" s="197"/>
      <c r="GY135" s="197"/>
      <c r="GZ135" s="197"/>
      <c r="HA135" s="197"/>
      <c r="HB135" s="197"/>
      <c r="HC135" s="197"/>
      <c r="HD135" s="197"/>
      <c r="HE135" s="197"/>
      <c r="HF135" s="197"/>
      <c r="HG135" s="197"/>
      <c r="HH135" s="197"/>
      <c r="HI135" s="197"/>
      <c r="HJ135" s="197"/>
      <c r="HK135" s="197"/>
      <c r="HL135" s="197"/>
      <c r="HM135" s="197"/>
      <c r="HN135" s="197"/>
      <c r="HO135" s="197"/>
      <c r="HP135" s="197"/>
      <c r="HQ135" s="197"/>
      <c r="HR135" s="197"/>
      <c r="HS135" s="197"/>
      <c r="HT135" s="197"/>
      <c r="HU135" s="197"/>
      <c r="HV135" s="197"/>
      <c r="HW135" s="197"/>
      <c r="HX135" s="197"/>
      <c r="HY135" s="197"/>
      <c r="HZ135" s="197"/>
      <c r="IA135" s="197"/>
      <c r="IB135" s="197"/>
      <c r="IC135" s="197"/>
      <c r="ID135" s="197"/>
      <c r="IE135" s="197"/>
      <c r="IF135" s="197"/>
      <c r="IG135" s="197"/>
      <c r="IH135" s="197"/>
      <c r="II135" s="197"/>
      <c r="IJ135" s="197"/>
      <c r="IK135" s="197"/>
      <c r="IL135" s="197"/>
      <c r="IM135" s="197"/>
      <c r="IN135" s="197"/>
      <c r="IO135" s="197"/>
      <c r="IP135" s="197"/>
      <c r="IQ135" s="197"/>
      <c r="IR135" s="197"/>
      <c r="IS135" s="197"/>
      <c r="IT135" s="197"/>
      <c r="IU135" s="197"/>
      <c r="IV135" s="197"/>
      <c r="IW135" s="197"/>
    </row>
    <row r="136" customFormat="false" ht="12.75" hidden="false" customHeight="false" outlineLevel="0" collapsed="false">
      <c r="A136" s="193"/>
      <c r="B136" s="194"/>
      <c r="C136" s="194"/>
      <c r="D136" s="194"/>
      <c r="E136" s="194"/>
      <c r="F136" s="194"/>
      <c r="G136" s="194"/>
      <c r="H136" s="195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6"/>
      <c r="BL136" s="197"/>
      <c r="BM136" s="197"/>
      <c r="BN136" s="197"/>
      <c r="BO136" s="197"/>
      <c r="BP136" s="197"/>
      <c r="BQ136" s="197"/>
      <c r="BR136" s="197"/>
      <c r="BS136" s="197"/>
      <c r="BT136" s="197"/>
      <c r="BU136" s="197"/>
      <c r="BV136" s="197"/>
      <c r="BW136" s="197"/>
      <c r="BX136" s="197"/>
      <c r="BY136" s="197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19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197"/>
      <c r="DC136" s="197"/>
      <c r="DD136" s="197"/>
      <c r="DE136" s="197"/>
      <c r="DF136" s="197"/>
      <c r="DG136" s="197"/>
      <c r="DH136" s="197"/>
      <c r="DI136" s="197"/>
      <c r="DJ136" s="197"/>
      <c r="DK136" s="197"/>
      <c r="DL136" s="197"/>
      <c r="DM136" s="197"/>
      <c r="DN136" s="197"/>
      <c r="DO136" s="197"/>
      <c r="DP136" s="197"/>
      <c r="DQ136" s="197"/>
      <c r="DR136" s="197"/>
      <c r="DS136" s="197"/>
      <c r="DT136" s="197"/>
      <c r="DU136" s="197"/>
      <c r="DV136" s="197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</row>
    <row r="137" customFormat="false" ht="12.75" hidden="false" customHeight="false" outlineLevel="0" collapsed="false">
      <c r="A137" s="193"/>
      <c r="B137" s="194"/>
      <c r="C137" s="194"/>
      <c r="D137" s="194"/>
      <c r="E137" s="194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6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</row>
    <row r="138" customFormat="false" ht="12.75" hidden="false" customHeight="false" outlineLevel="0" collapsed="false">
      <c r="A138" s="193"/>
      <c r="B138" s="194"/>
      <c r="C138" s="194"/>
      <c r="D138" s="194"/>
      <c r="E138" s="194"/>
      <c r="F138" s="194"/>
      <c r="G138" s="194"/>
      <c r="H138" s="195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6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</row>
    <row r="139" customFormat="false" ht="12.75" hidden="false" customHeight="false" outlineLevel="0" collapsed="false">
      <c r="A139" s="193"/>
      <c r="B139" s="194"/>
      <c r="C139" s="194"/>
      <c r="D139" s="194"/>
      <c r="E139" s="194"/>
      <c r="F139" s="194"/>
      <c r="G139" s="194"/>
      <c r="H139" s="195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6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</row>
    <row r="140" customFormat="false" ht="12.75" hidden="false" customHeight="false" outlineLevel="0" collapsed="false">
      <c r="A140" s="193"/>
      <c r="B140" s="194"/>
      <c r="C140" s="194"/>
      <c r="D140" s="194"/>
      <c r="E140" s="194"/>
      <c r="F140" s="194"/>
      <c r="G140" s="194"/>
      <c r="H140" s="195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6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</row>
    <row r="141" customFormat="false" ht="12.75" hidden="false" customHeight="false" outlineLevel="0" collapsed="false">
      <c r="A141" s="193"/>
      <c r="B141" s="194"/>
      <c r="C141" s="194"/>
      <c r="D141" s="194"/>
      <c r="E141" s="194"/>
      <c r="F141" s="194"/>
      <c r="G141" s="194"/>
      <c r="H141" s="195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6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</row>
    <row r="142" customFormat="false" ht="12.75" hidden="false" customHeight="false" outlineLevel="0" collapsed="false">
      <c r="A142" s="193"/>
      <c r="B142" s="194"/>
      <c r="C142" s="194"/>
      <c r="D142" s="194"/>
      <c r="E142" s="194"/>
      <c r="F142" s="194"/>
      <c r="G142" s="194"/>
      <c r="H142" s="195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6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</row>
    <row r="143" customFormat="false" ht="12.75" hidden="false" customHeight="false" outlineLevel="0" collapsed="false">
      <c r="A143" s="193"/>
      <c r="B143" s="194"/>
      <c r="C143" s="194"/>
      <c r="D143" s="194"/>
      <c r="E143" s="194"/>
      <c r="F143" s="194"/>
      <c r="G143" s="194"/>
      <c r="H143" s="195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6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</row>
    <row r="144" customFormat="false" ht="12.75" hidden="false" customHeight="false" outlineLevel="0" collapsed="false">
      <c r="A144" s="193"/>
      <c r="B144" s="194"/>
      <c r="C144" s="194"/>
      <c r="D144" s="194"/>
      <c r="E144" s="194"/>
      <c r="F144" s="194"/>
      <c r="G144" s="194"/>
      <c r="H144" s="195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6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</row>
    <row r="145" customFormat="false" ht="12.75" hidden="false" customHeight="false" outlineLevel="0" collapsed="false">
      <c r="A145" s="193"/>
      <c r="B145" s="194"/>
      <c r="C145" s="194"/>
      <c r="D145" s="194"/>
      <c r="E145" s="194"/>
      <c r="F145" s="194"/>
      <c r="G145" s="194"/>
      <c r="H145" s="195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6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</row>
    <row r="146" customFormat="false" ht="12.75" hidden="false" customHeight="false" outlineLevel="0" collapsed="false">
      <c r="A146" s="193"/>
      <c r="B146" s="194"/>
      <c r="C146" s="194"/>
      <c r="D146" s="194"/>
      <c r="E146" s="194"/>
      <c r="F146" s="194"/>
      <c r="G146" s="194"/>
      <c r="H146" s="195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6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</row>
    <row r="147" customFormat="false" ht="12.75" hidden="false" customHeight="false" outlineLevel="0" collapsed="false">
      <c r="A147" s="193"/>
      <c r="B147" s="194"/>
      <c r="C147" s="194"/>
      <c r="D147" s="194"/>
      <c r="E147" s="194"/>
      <c r="F147" s="194"/>
      <c r="G147" s="194"/>
      <c r="H147" s="195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6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</row>
    <row r="148" customFormat="false" ht="12.75" hidden="false" customHeight="false" outlineLevel="0" collapsed="false">
      <c r="A148" s="193"/>
      <c r="B148" s="194"/>
      <c r="C148" s="194"/>
      <c r="D148" s="194"/>
      <c r="E148" s="194"/>
      <c r="F148" s="194"/>
      <c r="G148" s="194"/>
      <c r="H148" s="195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6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</row>
    <row r="149" customFormat="false" ht="12.75" hidden="false" customHeight="false" outlineLevel="0" collapsed="false">
      <c r="A149" s="193"/>
      <c r="B149" s="194"/>
      <c r="C149" s="194"/>
      <c r="D149" s="194"/>
      <c r="E149" s="194"/>
      <c r="F149" s="194"/>
      <c r="G149" s="194"/>
      <c r="H149" s="195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6"/>
      <c r="BL149" s="197"/>
      <c r="BM149" s="197"/>
      <c r="BN149" s="197"/>
      <c r="BO149" s="197"/>
      <c r="BP149" s="197"/>
      <c r="BQ149" s="197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</row>
    <row r="150" customFormat="false" ht="12.75" hidden="false" customHeight="false" outlineLevel="0" collapsed="false">
      <c r="A150" s="193"/>
      <c r="B150" s="194"/>
      <c r="C150" s="194"/>
      <c r="D150" s="194"/>
      <c r="E150" s="194"/>
      <c r="F150" s="194"/>
      <c r="G150" s="194"/>
      <c r="H150" s="195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6"/>
      <c r="BL150" s="197"/>
      <c r="BM150" s="197"/>
      <c r="BN150" s="197"/>
      <c r="BO150" s="197"/>
      <c r="BP150" s="197"/>
      <c r="BQ150" s="197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</row>
    <row r="151" customFormat="false" ht="12.75" hidden="false" customHeight="false" outlineLevel="0" collapsed="false">
      <c r="A151" s="193"/>
      <c r="B151" s="194"/>
      <c r="C151" s="194"/>
      <c r="D151" s="194"/>
      <c r="E151" s="194"/>
      <c r="F151" s="194"/>
      <c r="G151" s="194"/>
      <c r="H151" s="195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6"/>
      <c r="BL151" s="197"/>
      <c r="BM151" s="197"/>
      <c r="BN151" s="197"/>
      <c r="BO151" s="197"/>
      <c r="BP151" s="197"/>
      <c r="BQ151" s="197"/>
      <c r="BR151" s="197"/>
      <c r="BS151" s="197"/>
      <c r="BT151" s="197"/>
      <c r="BU151" s="197"/>
      <c r="BV151" s="197"/>
      <c r="BW151" s="197"/>
      <c r="BX151" s="197"/>
      <c r="BY151" s="197"/>
      <c r="BZ151" s="197"/>
      <c r="CA151" s="197"/>
      <c r="CB151" s="197"/>
      <c r="CC151" s="197"/>
      <c r="CD151" s="197"/>
      <c r="CE151" s="197"/>
      <c r="CF151" s="197"/>
      <c r="CG151" s="197"/>
      <c r="CH151" s="197"/>
      <c r="CI151" s="197"/>
      <c r="CJ151" s="197"/>
      <c r="CK151" s="197"/>
      <c r="CL151" s="197"/>
      <c r="CM151" s="197"/>
      <c r="CN151" s="197"/>
      <c r="CO151" s="197"/>
      <c r="CP151" s="197"/>
      <c r="CQ151" s="197"/>
      <c r="CR151" s="197"/>
      <c r="CS151" s="197"/>
      <c r="CT151" s="197"/>
      <c r="CU151" s="197"/>
      <c r="CV151" s="197"/>
      <c r="CW151" s="197"/>
      <c r="CX151" s="197"/>
      <c r="CY151" s="197"/>
      <c r="CZ151" s="197"/>
      <c r="DA151" s="197"/>
      <c r="DB151" s="197"/>
      <c r="DC151" s="197"/>
      <c r="DD151" s="197"/>
      <c r="DE151" s="197"/>
      <c r="DF151" s="197"/>
      <c r="DG151" s="197"/>
      <c r="DH151" s="197"/>
      <c r="DI151" s="197"/>
      <c r="DJ151" s="197"/>
      <c r="DK151" s="197"/>
      <c r="DL151" s="197"/>
      <c r="DM151" s="197"/>
      <c r="DN151" s="197"/>
      <c r="DO151" s="197"/>
      <c r="DP151" s="197"/>
      <c r="DQ151" s="197"/>
      <c r="DR151" s="197"/>
      <c r="DS151" s="197"/>
      <c r="DT151" s="197"/>
      <c r="DU151" s="197"/>
      <c r="DV151" s="197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</row>
    <row r="152" customFormat="false" ht="12.75" hidden="false" customHeight="false" outlineLevel="0" collapsed="false">
      <c r="A152" s="193"/>
      <c r="B152" s="194"/>
      <c r="C152" s="194"/>
      <c r="D152" s="194"/>
      <c r="E152" s="194"/>
      <c r="F152" s="194"/>
      <c r="G152" s="194"/>
      <c r="H152" s="195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6"/>
      <c r="BL152" s="197"/>
      <c r="BM152" s="197"/>
      <c r="BN152" s="197"/>
      <c r="BO152" s="197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</row>
    <row r="153" customFormat="false" ht="12.75" hidden="false" customHeight="false" outlineLevel="0" collapsed="false">
      <c r="A153" s="193"/>
      <c r="B153" s="194"/>
      <c r="C153" s="194"/>
      <c r="D153" s="194"/>
      <c r="E153" s="194"/>
      <c r="F153" s="194"/>
      <c r="G153" s="194"/>
      <c r="H153" s="195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6"/>
      <c r="BL153" s="197"/>
      <c r="BM153" s="197"/>
      <c r="BN153" s="197"/>
      <c r="BO153" s="197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</row>
    <row r="154" customFormat="false" ht="12.75" hidden="false" customHeight="false" outlineLevel="0" collapsed="false">
      <c r="A154" s="193"/>
      <c r="B154" s="194"/>
      <c r="C154" s="194"/>
      <c r="D154" s="194"/>
      <c r="E154" s="194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6"/>
      <c r="BL154" s="197"/>
      <c r="BM154" s="197"/>
      <c r="BN154" s="197"/>
      <c r="BO154" s="197"/>
      <c r="BP154" s="197"/>
      <c r="BQ154" s="197"/>
      <c r="BR154" s="197"/>
      <c r="BS154" s="197"/>
      <c r="BT154" s="197"/>
      <c r="BU154" s="197"/>
      <c r="BV154" s="197"/>
      <c r="BW154" s="197"/>
      <c r="BX154" s="197"/>
      <c r="BY154" s="197"/>
      <c r="BZ154" s="197"/>
      <c r="CA154" s="197"/>
      <c r="CB154" s="197"/>
      <c r="CC154" s="197"/>
      <c r="CD154" s="197"/>
      <c r="CE154" s="197"/>
      <c r="CF154" s="197"/>
      <c r="CG154" s="197"/>
      <c r="CH154" s="197"/>
      <c r="CI154" s="197"/>
      <c r="CJ154" s="197"/>
      <c r="CK154" s="197"/>
      <c r="CL154" s="197"/>
      <c r="CM154" s="197"/>
      <c r="CN154" s="197"/>
      <c r="CO154" s="197"/>
      <c r="CP154" s="197"/>
      <c r="CQ154" s="197"/>
      <c r="CR154" s="197"/>
      <c r="CS154" s="197"/>
      <c r="CT154" s="197"/>
      <c r="CU154" s="197"/>
      <c r="CV154" s="197"/>
      <c r="CW154" s="197"/>
      <c r="CX154" s="197"/>
      <c r="CY154" s="197"/>
      <c r="CZ154" s="197"/>
      <c r="DA154" s="197"/>
      <c r="DB154" s="197"/>
      <c r="DC154" s="197"/>
      <c r="DD154" s="197"/>
      <c r="DE154" s="197"/>
      <c r="DF154" s="197"/>
      <c r="DG154" s="197"/>
      <c r="DH154" s="197"/>
      <c r="DI154" s="197"/>
      <c r="DJ154" s="197"/>
      <c r="DK154" s="197"/>
      <c r="DL154" s="197"/>
      <c r="DM154" s="197"/>
      <c r="DN154" s="197"/>
      <c r="DO154" s="197"/>
      <c r="DP154" s="197"/>
      <c r="DQ154" s="197"/>
      <c r="DR154" s="197"/>
      <c r="DS154" s="197"/>
      <c r="DT154" s="197"/>
      <c r="DU154" s="197"/>
      <c r="DV154" s="197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</row>
    <row r="155" customFormat="false" ht="12.75" hidden="false" customHeight="false" outlineLevel="0" collapsed="false">
      <c r="A155" s="193"/>
      <c r="B155" s="194"/>
      <c r="C155" s="194"/>
      <c r="D155" s="194"/>
      <c r="E155" s="194"/>
      <c r="F155" s="194"/>
      <c r="G155" s="194"/>
      <c r="H155" s="195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6"/>
      <c r="BL155" s="197"/>
      <c r="BM155" s="197"/>
      <c r="BN155" s="197"/>
      <c r="BO155" s="197"/>
      <c r="BP155" s="197"/>
      <c r="BQ155" s="197"/>
      <c r="BR155" s="197"/>
      <c r="BS155" s="197"/>
      <c r="BT155" s="197"/>
      <c r="BU155" s="197"/>
      <c r="BV155" s="197"/>
      <c r="BW155" s="197"/>
      <c r="BX155" s="197"/>
      <c r="BY155" s="197"/>
      <c r="BZ155" s="197"/>
      <c r="CA155" s="197"/>
      <c r="CB155" s="197"/>
      <c r="CC155" s="197"/>
      <c r="CD155" s="197"/>
      <c r="CE155" s="197"/>
      <c r="CF155" s="197"/>
      <c r="CG155" s="197"/>
      <c r="CH155" s="197"/>
      <c r="CI155" s="197"/>
      <c r="CJ155" s="197"/>
      <c r="CK155" s="197"/>
      <c r="CL155" s="197"/>
      <c r="CM155" s="197"/>
      <c r="CN155" s="197"/>
      <c r="CO155" s="197"/>
      <c r="CP155" s="197"/>
      <c r="CQ155" s="197"/>
      <c r="CR155" s="197"/>
      <c r="CS155" s="197"/>
      <c r="CT155" s="197"/>
      <c r="CU155" s="197"/>
      <c r="CV155" s="197"/>
      <c r="CW155" s="197"/>
      <c r="CX155" s="197"/>
      <c r="CY155" s="197"/>
      <c r="CZ155" s="197"/>
      <c r="DA155" s="197"/>
      <c r="DB155" s="197"/>
      <c r="DC155" s="197"/>
      <c r="DD155" s="197"/>
      <c r="DE155" s="197"/>
      <c r="DF155" s="197"/>
      <c r="DG155" s="197"/>
      <c r="DH155" s="197"/>
      <c r="DI155" s="197"/>
      <c r="DJ155" s="197"/>
      <c r="DK155" s="197"/>
      <c r="DL155" s="197"/>
      <c r="DM155" s="197"/>
      <c r="DN155" s="197"/>
      <c r="DO155" s="197"/>
      <c r="DP155" s="197"/>
      <c r="DQ155" s="197"/>
      <c r="DR155" s="197"/>
      <c r="DS155" s="197"/>
      <c r="DT155" s="197"/>
      <c r="DU155" s="197"/>
      <c r="DV155" s="197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</row>
    <row r="156" customFormat="false" ht="12.75" hidden="false" customHeight="false" outlineLevel="0" collapsed="false">
      <c r="A156" s="193"/>
      <c r="B156" s="194"/>
      <c r="C156" s="194"/>
      <c r="D156" s="194"/>
      <c r="E156" s="194"/>
      <c r="F156" s="194"/>
      <c r="G156" s="194"/>
      <c r="H156" s="195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6"/>
      <c r="BL156" s="197"/>
      <c r="BM156" s="197"/>
      <c r="BN156" s="197"/>
      <c r="BO156" s="197"/>
      <c r="BP156" s="197"/>
      <c r="BQ156" s="197"/>
      <c r="BR156" s="197"/>
      <c r="BS156" s="197"/>
      <c r="BT156" s="197"/>
      <c r="BU156" s="197"/>
      <c r="BV156" s="197"/>
      <c r="BW156" s="197"/>
      <c r="BX156" s="197"/>
      <c r="BY156" s="197"/>
      <c r="BZ156" s="197"/>
      <c r="CA156" s="197"/>
      <c r="CB156" s="197"/>
      <c r="CC156" s="197"/>
      <c r="CD156" s="197"/>
      <c r="CE156" s="197"/>
      <c r="CF156" s="197"/>
      <c r="CG156" s="197"/>
      <c r="CH156" s="197"/>
      <c r="CI156" s="197"/>
      <c r="CJ156" s="197"/>
      <c r="CK156" s="197"/>
      <c r="CL156" s="197"/>
      <c r="CM156" s="197"/>
      <c r="CN156" s="197"/>
      <c r="CO156" s="197"/>
      <c r="CP156" s="197"/>
      <c r="CQ156" s="197"/>
      <c r="CR156" s="197"/>
      <c r="CS156" s="197"/>
      <c r="CT156" s="197"/>
      <c r="CU156" s="197"/>
      <c r="CV156" s="197"/>
      <c r="CW156" s="197"/>
      <c r="CX156" s="197"/>
      <c r="CY156" s="197"/>
      <c r="CZ156" s="197"/>
      <c r="DA156" s="197"/>
      <c r="DB156" s="197"/>
      <c r="DC156" s="197"/>
      <c r="DD156" s="197"/>
      <c r="DE156" s="197"/>
      <c r="DF156" s="197"/>
      <c r="DG156" s="197"/>
      <c r="DH156" s="197"/>
      <c r="DI156" s="197"/>
      <c r="DJ156" s="197"/>
      <c r="DK156" s="197"/>
      <c r="DL156" s="197"/>
      <c r="DM156" s="197"/>
      <c r="DN156" s="197"/>
      <c r="DO156" s="197"/>
      <c r="DP156" s="197"/>
      <c r="DQ156" s="197"/>
      <c r="DR156" s="197"/>
      <c r="DS156" s="197"/>
      <c r="DT156" s="197"/>
      <c r="DU156" s="197"/>
      <c r="DV156" s="197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</row>
    <row r="157" customFormat="false" ht="12.75" hidden="false" customHeight="false" outlineLevel="0" collapsed="false">
      <c r="A157" s="193"/>
      <c r="B157" s="194"/>
      <c r="C157" s="194"/>
      <c r="D157" s="194"/>
      <c r="E157" s="194"/>
      <c r="F157" s="194"/>
      <c r="G157" s="194"/>
      <c r="H157" s="195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6"/>
      <c r="BL157" s="197"/>
      <c r="BM157" s="197"/>
      <c r="BN157" s="197"/>
      <c r="BO157" s="197"/>
      <c r="BP157" s="197"/>
      <c r="BQ157" s="197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</row>
    <row r="158" customFormat="false" ht="12.75" hidden="false" customHeight="false" outlineLevel="0" collapsed="false">
      <c r="A158" s="193"/>
      <c r="B158" s="194"/>
      <c r="C158" s="194"/>
      <c r="D158" s="194"/>
      <c r="E158" s="194"/>
      <c r="F158" s="194"/>
      <c r="G158" s="194"/>
      <c r="H158" s="195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6"/>
      <c r="BL158" s="197"/>
      <c r="BM158" s="197"/>
      <c r="BN158" s="197"/>
      <c r="BO158" s="197"/>
      <c r="BP158" s="197"/>
      <c r="BQ158" s="197"/>
      <c r="BR158" s="197"/>
      <c r="BS158" s="197"/>
      <c r="BT158" s="197"/>
      <c r="BU158" s="197"/>
      <c r="BV158" s="197"/>
      <c r="BW158" s="197"/>
      <c r="BX158" s="197"/>
      <c r="BY158" s="197"/>
      <c r="BZ158" s="197"/>
      <c r="CA158" s="197"/>
      <c r="CB158" s="197"/>
      <c r="CC158" s="197"/>
      <c r="CD158" s="197"/>
      <c r="CE158" s="197"/>
      <c r="CF158" s="197"/>
      <c r="CG158" s="197"/>
      <c r="CH158" s="197"/>
      <c r="CI158" s="197"/>
      <c r="CJ158" s="197"/>
      <c r="CK158" s="197"/>
      <c r="CL158" s="197"/>
      <c r="CM158" s="197"/>
      <c r="CN158" s="197"/>
      <c r="CO158" s="197"/>
      <c r="CP158" s="197"/>
      <c r="CQ158" s="197"/>
      <c r="CR158" s="197"/>
      <c r="CS158" s="197"/>
      <c r="CT158" s="197"/>
      <c r="CU158" s="197"/>
      <c r="CV158" s="197"/>
      <c r="CW158" s="197"/>
      <c r="CX158" s="197"/>
      <c r="CY158" s="197"/>
      <c r="CZ158" s="197"/>
      <c r="DA158" s="197"/>
      <c r="DB158" s="197"/>
      <c r="DC158" s="197"/>
      <c r="DD158" s="197"/>
      <c r="DE158" s="197"/>
      <c r="DF158" s="197"/>
      <c r="DG158" s="197"/>
      <c r="DH158" s="197"/>
      <c r="DI158" s="197"/>
      <c r="DJ158" s="197"/>
      <c r="DK158" s="197"/>
      <c r="DL158" s="197"/>
      <c r="DM158" s="197"/>
      <c r="DN158" s="197"/>
      <c r="DO158" s="197"/>
      <c r="DP158" s="197"/>
      <c r="DQ158" s="197"/>
      <c r="DR158" s="197"/>
      <c r="DS158" s="197"/>
      <c r="DT158" s="197"/>
      <c r="DU158" s="197"/>
      <c r="DV158" s="197"/>
      <c r="DW158" s="197"/>
      <c r="DX158" s="197"/>
      <c r="DY158" s="197"/>
      <c r="DZ158" s="197"/>
      <c r="EA158" s="197"/>
      <c r="EB158" s="197"/>
      <c r="EC158" s="197"/>
      <c r="ED158" s="197"/>
      <c r="EE158" s="197"/>
      <c r="EF158" s="197"/>
      <c r="EG158" s="197"/>
      <c r="EH158" s="197"/>
      <c r="EI158" s="197"/>
      <c r="EJ158" s="197"/>
      <c r="EK158" s="197"/>
      <c r="EL158" s="197"/>
      <c r="EM158" s="197"/>
      <c r="EN158" s="197"/>
      <c r="EO158" s="197"/>
      <c r="EP158" s="197"/>
      <c r="EQ158" s="197"/>
      <c r="ER158" s="197"/>
      <c r="ES158" s="197"/>
      <c r="ET158" s="197"/>
      <c r="EU158" s="197"/>
      <c r="EV158" s="197"/>
      <c r="EW158" s="197"/>
      <c r="EX158" s="197"/>
      <c r="EY158" s="197"/>
      <c r="EZ158" s="197"/>
      <c r="FA158" s="197"/>
      <c r="FB158" s="197"/>
      <c r="FC158" s="197"/>
      <c r="FD158" s="197"/>
      <c r="FE158" s="197"/>
      <c r="FF158" s="197"/>
      <c r="FG158" s="197"/>
      <c r="FH158" s="197"/>
      <c r="FI158" s="197"/>
      <c r="FJ158" s="197"/>
      <c r="FK158" s="197"/>
      <c r="FL158" s="197"/>
      <c r="FM158" s="197"/>
      <c r="FN158" s="197"/>
      <c r="FO158" s="197"/>
      <c r="FP158" s="197"/>
      <c r="FQ158" s="197"/>
      <c r="FR158" s="197"/>
      <c r="FS158" s="197"/>
      <c r="FT158" s="197"/>
      <c r="FU158" s="197"/>
      <c r="FV158" s="197"/>
      <c r="FW158" s="197"/>
      <c r="FX158" s="197"/>
      <c r="FY158" s="197"/>
      <c r="FZ158" s="197"/>
      <c r="GA158" s="197"/>
      <c r="GB158" s="197"/>
      <c r="GC158" s="197"/>
      <c r="GD158" s="197"/>
      <c r="GE158" s="197"/>
      <c r="GF158" s="197"/>
      <c r="GG158" s="197"/>
      <c r="GH158" s="197"/>
      <c r="GI158" s="197"/>
      <c r="GJ158" s="197"/>
      <c r="GK158" s="197"/>
      <c r="GL158" s="197"/>
      <c r="GM158" s="197"/>
      <c r="GN158" s="197"/>
      <c r="GO158" s="197"/>
      <c r="GP158" s="197"/>
      <c r="GQ158" s="197"/>
      <c r="GR158" s="197"/>
      <c r="GS158" s="197"/>
      <c r="GT158" s="197"/>
      <c r="GU158" s="197"/>
      <c r="GV158" s="197"/>
      <c r="GW158" s="197"/>
      <c r="GX158" s="197"/>
      <c r="GY158" s="197"/>
      <c r="GZ158" s="197"/>
      <c r="HA158" s="197"/>
      <c r="HB158" s="197"/>
      <c r="HC158" s="197"/>
      <c r="HD158" s="197"/>
      <c r="HE158" s="197"/>
      <c r="HF158" s="197"/>
      <c r="HG158" s="197"/>
      <c r="HH158" s="197"/>
      <c r="HI158" s="197"/>
      <c r="HJ158" s="197"/>
      <c r="HK158" s="197"/>
      <c r="HL158" s="197"/>
      <c r="HM158" s="197"/>
      <c r="HN158" s="197"/>
      <c r="HO158" s="197"/>
      <c r="HP158" s="197"/>
      <c r="HQ158" s="197"/>
      <c r="HR158" s="197"/>
      <c r="HS158" s="197"/>
      <c r="HT158" s="197"/>
      <c r="HU158" s="197"/>
      <c r="HV158" s="197"/>
      <c r="HW158" s="197"/>
      <c r="HX158" s="197"/>
      <c r="HY158" s="197"/>
      <c r="HZ158" s="197"/>
      <c r="IA158" s="197"/>
      <c r="IB158" s="197"/>
      <c r="IC158" s="197"/>
      <c r="ID158" s="197"/>
      <c r="IE158" s="197"/>
      <c r="IF158" s="197"/>
      <c r="IG158" s="197"/>
      <c r="IH158" s="197"/>
      <c r="II158" s="197"/>
      <c r="IJ158" s="197"/>
      <c r="IK158" s="197"/>
      <c r="IL158" s="197"/>
      <c r="IM158" s="197"/>
      <c r="IN158" s="197"/>
      <c r="IO158" s="197"/>
      <c r="IP158" s="197"/>
      <c r="IQ158" s="197"/>
      <c r="IR158" s="197"/>
      <c r="IS158" s="197"/>
      <c r="IT158" s="197"/>
      <c r="IU158" s="197"/>
      <c r="IV158" s="197"/>
      <c r="IW158" s="197"/>
    </row>
    <row r="159" customFormat="false" ht="12.75" hidden="false" customHeight="false" outlineLevel="0" collapsed="false">
      <c r="A159" s="193"/>
      <c r="B159" s="194"/>
      <c r="C159" s="194"/>
      <c r="D159" s="194"/>
      <c r="E159" s="194"/>
      <c r="F159" s="194"/>
      <c r="G159" s="194"/>
      <c r="H159" s="195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6"/>
      <c r="BL159" s="197"/>
      <c r="BM159" s="197"/>
      <c r="BN159" s="197"/>
      <c r="BO159" s="197"/>
      <c r="BP159" s="197"/>
      <c r="BQ159" s="197"/>
      <c r="BR159" s="197"/>
      <c r="BS159" s="197"/>
      <c r="BT159" s="197"/>
      <c r="BU159" s="197"/>
      <c r="BV159" s="197"/>
      <c r="BW159" s="197"/>
      <c r="BX159" s="197"/>
      <c r="BY159" s="197"/>
      <c r="BZ159" s="197"/>
      <c r="CA159" s="197"/>
      <c r="CB159" s="197"/>
      <c r="CC159" s="197"/>
      <c r="CD159" s="197"/>
      <c r="CE159" s="197"/>
      <c r="CF159" s="197"/>
      <c r="CG159" s="197"/>
      <c r="CH159" s="197"/>
      <c r="CI159" s="197"/>
      <c r="CJ159" s="197"/>
      <c r="CK159" s="197"/>
      <c r="CL159" s="197"/>
      <c r="CM159" s="197"/>
      <c r="CN159" s="197"/>
      <c r="CO159" s="197"/>
      <c r="CP159" s="197"/>
      <c r="CQ159" s="197"/>
      <c r="CR159" s="197"/>
      <c r="CS159" s="197"/>
      <c r="CT159" s="197"/>
      <c r="CU159" s="197"/>
      <c r="CV159" s="197"/>
      <c r="CW159" s="197"/>
      <c r="CX159" s="197"/>
      <c r="CY159" s="197"/>
      <c r="CZ159" s="197"/>
      <c r="DA159" s="197"/>
      <c r="DB159" s="197"/>
      <c r="DC159" s="197"/>
      <c r="DD159" s="197"/>
      <c r="DE159" s="197"/>
      <c r="DF159" s="197"/>
      <c r="DG159" s="197"/>
      <c r="DH159" s="197"/>
      <c r="DI159" s="197"/>
      <c r="DJ159" s="197"/>
      <c r="DK159" s="197"/>
      <c r="DL159" s="197"/>
      <c r="DM159" s="197"/>
      <c r="DN159" s="197"/>
      <c r="DO159" s="197"/>
      <c r="DP159" s="197"/>
      <c r="DQ159" s="197"/>
      <c r="DR159" s="197"/>
      <c r="DS159" s="197"/>
      <c r="DT159" s="197"/>
      <c r="DU159" s="197"/>
      <c r="DV159" s="197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</row>
    <row r="160" customFormat="false" ht="12.75" hidden="false" customHeight="false" outlineLevel="0" collapsed="false">
      <c r="A160" s="193"/>
      <c r="B160" s="194"/>
      <c r="C160" s="194"/>
      <c r="D160" s="194"/>
      <c r="E160" s="194"/>
      <c r="F160" s="194"/>
      <c r="G160" s="194"/>
      <c r="H160" s="195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6"/>
      <c r="BL160" s="197"/>
      <c r="BM160" s="197"/>
      <c r="BN160" s="197"/>
      <c r="BO160" s="197"/>
      <c r="BP160" s="197"/>
      <c r="BQ160" s="197"/>
      <c r="BR160" s="197"/>
      <c r="BS160" s="197"/>
      <c r="BT160" s="197"/>
      <c r="BU160" s="197"/>
      <c r="BV160" s="197"/>
      <c r="BW160" s="197"/>
      <c r="BX160" s="197"/>
      <c r="BY160" s="197"/>
      <c r="BZ160" s="197"/>
      <c r="CA160" s="197"/>
      <c r="CB160" s="197"/>
      <c r="CC160" s="197"/>
      <c r="CD160" s="197"/>
      <c r="CE160" s="197"/>
      <c r="CF160" s="197"/>
      <c r="CG160" s="197"/>
      <c r="CH160" s="197"/>
      <c r="CI160" s="197"/>
      <c r="CJ160" s="197"/>
      <c r="CK160" s="197"/>
      <c r="CL160" s="197"/>
      <c r="CM160" s="197"/>
      <c r="CN160" s="197"/>
      <c r="CO160" s="197"/>
      <c r="CP160" s="197"/>
      <c r="CQ160" s="197"/>
      <c r="CR160" s="197"/>
      <c r="CS160" s="197"/>
      <c r="CT160" s="197"/>
      <c r="CU160" s="197"/>
      <c r="CV160" s="197"/>
      <c r="CW160" s="197"/>
      <c r="CX160" s="197"/>
      <c r="CY160" s="197"/>
      <c r="CZ160" s="197"/>
      <c r="DA160" s="197"/>
      <c r="DB160" s="197"/>
      <c r="DC160" s="197"/>
      <c r="DD160" s="197"/>
      <c r="DE160" s="197"/>
      <c r="DF160" s="197"/>
      <c r="DG160" s="197"/>
      <c r="DH160" s="197"/>
      <c r="DI160" s="197"/>
      <c r="DJ160" s="197"/>
      <c r="DK160" s="197"/>
      <c r="DL160" s="197"/>
      <c r="DM160" s="197"/>
      <c r="DN160" s="197"/>
      <c r="DO160" s="197"/>
      <c r="DP160" s="197"/>
      <c r="DQ160" s="197"/>
      <c r="DR160" s="197"/>
      <c r="DS160" s="197"/>
      <c r="DT160" s="197"/>
      <c r="DU160" s="197"/>
      <c r="DV160" s="197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</row>
    <row r="161" customFormat="false" ht="12.75" hidden="false" customHeight="false" outlineLevel="0" collapsed="false">
      <c r="A161" s="193"/>
      <c r="B161" s="194"/>
      <c r="C161" s="194"/>
      <c r="D161" s="194"/>
      <c r="E161" s="194"/>
      <c r="F161" s="194"/>
      <c r="G161" s="194"/>
      <c r="H161" s="195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6"/>
      <c r="BL161" s="197"/>
      <c r="BM161" s="197"/>
      <c r="BN161" s="197"/>
      <c r="BO161" s="197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</row>
    <row r="162" customFormat="false" ht="12.75" hidden="false" customHeight="false" outlineLevel="0" collapsed="false">
      <c r="A162" s="193"/>
      <c r="B162" s="194"/>
      <c r="C162" s="194"/>
      <c r="D162" s="194"/>
      <c r="E162" s="194"/>
      <c r="F162" s="194"/>
      <c r="G162" s="194"/>
      <c r="H162" s="195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6"/>
      <c r="BL162" s="197"/>
      <c r="BM162" s="197"/>
      <c r="BN162" s="197"/>
      <c r="BO162" s="197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</row>
    <row r="163" customFormat="false" ht="12.75" hidden="false" customHeight="false" outlineLevel="0" collapsed="false">
      <c r="A163" s="193"/>
      <c r="B163" s="194"/>
      <c r="C163" s="194"/>
      <c r="D163" s="194"/>
      <c r="E163" s="194"/>
      <c r="F163" s="194"/>
      <c r="G163" s="194"/>
      <c r="H163" s="195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6"/>
      <c r="BL163" s="197"/>
      <c r="BM163" s="197"/>
      <c r="BN163" s="197"/>
      <c r="BO163" s="197"/>
      <c r="BP163" s="197"/>
      <c r="BQ163" s="197"/>
      <c r="BR163" s="197"/>
      <c r="BS163" s="197"/>
      <c r="BT163" s="197"/>
      <c r="BU163" s="197"/>
      <c r="BV163" s="197"/>
      <c r="BW163" s="197"/>
      <c r="BX163" s="197"/>
      <c r="BY163" s="197"/>
      <c r="BZ163" s="197"/>
      <c r="CA163" s="197"/>
      <c r="CB163" s="197"/>
      <c r="CC163" s="197"/>
      <c r="CD163" s="197"/>
      <c r="CE163" s="197"/>
      <c r="CF163" s="197"/>
      <c r="CG163" s="197"/>
      <c r="CH163" s="197"/>
      <c r="CI163" s="197"/>
      <c r="CJ163" s="197"/>
      <c r="CK163" s="197"/>
      <c r="CL163" s="197"/>
      <c r="CM163" s="197"/>
      <c r="CN163" s="197"/>
      <c r="CO163" s="197"/>
      <c r="CP163" s="197"/>
      <c r="CQ163" s="197"/>
      <c r="CR163" s="197"/>
      <c r="CS163" s="197"/>
      <c r="CT163" s="197"/>
      <c r="CU163" s="197"/>
      <c r="CV163" s="197"/>
      <c r="CW163" s="197"/>
      <c r="CX163" s="197"/>
      <c r="CY163" s="197"/>
      <c r="CZ163" s="197"/>
      <c r="DA163" s="197"/>
      <c r="DB163" s="197"/>
      <c r="DC163" s="197"/>
      <c r="DD163" s="197"/>
      <c r="DE163" s="197"/>
      <c r="DF163" s="197"/>
      <c r="DG163" s="197"/>
      <c r="DH163" s="197"/>
      <c r="DI163" s="197"/>
      <c r="DJ163" s="197"/>
      <c r="DK163" s="197"/>
      <c r="DL163" s="197"/>
      <c r="DM163" s="197"/>
      <c r="DN163" s="197"/>
      <c r="DO163" s="197"/>
      <c r="DP163" s="197"/>
      <c r="DQ163" s="197"/>
      <c r="DR163" s="197"/>
      <c r="DS163" s="197"/>
      <c r="DT163" s="197"/>
      <c r="DU163" s="197"/>
      <c r="DV163" s="197"/>
      <c r="DW163" s="197"/>
      <c r="DX163" s="197"/>
      <c r="DY163" s="197"/>
      <c r="DZ163" s="197"/>
      <c r="EA163" s="197"/>
      <c r="EB163" s="197"/>
      <c r="EC163" s="197"/>
      <c r="ED163" s="197"/>
      <c r="EE163" s="197"/>
      <c r="EF163" s="197"/>
      <c r="EG163" s="197"/>
      <c r="EH163" s="197"/>
      <c r="EI163" s="197"/>
      <c r="EJ163" s="197"/>
      <c r="EK163" s="197"/>
      <c r="EL163" s="197"/>
      <c r="EM163" s="197"/>
      <c r="EN163" s="197"/>
      <c r="EO163" s="197"/>
      <c r="EP163" s="197"/>
      <c r="EQ163" s="197"/>
      <c r="ER163" s="197"/>
      <c r="ES163" s="197"/>
      <c r="ET163" s="197"/>
      <c r="EU163" s="197"/>
      <c r="EV163" s="197"/>
      <c r="EW163" s="197"/>
      <c r="EX163" s="197"/>
      <c r="EY163" s="197"/>
      <c r="EZ163" s="197"/>
      <c r="FA163" s="197"/>
      <c r="FB163" s="197"/>
      <c r="FC163" s="197"/>
      <c r="FD163" s="197"/>
      <c r="FE163" s="197"/>
      <c r="FF163" s="197"/>
      <c r="FG163" s="197"/>
      <c r="FH163" s="197"/>
      <c r="FI163" s="197"/>
      <c r="FJ163" s="197"/>
      <c r="FK163" s="197"/>
      <c r="FL163" s="197"/>
      <c r="FM163" s="197"/>
      <c r="FN163" s="197"/>
      <c r="FO163" s="197"/>
      <c r="FP163" s="197"/>
      <c r="FQ163" s="197"/>
      <c r="FR163" s="197"/>
      <c r="FS163" s="197"/>
      <c r="FT163" s="197"/>
      <c r="FU163" s="197"/>
      <c r="FV163" s="197"/>
      <c r="FW163" s="197"/>
      <c r="FX163" s="197"/>
      <c r="FY163" s="197"/>
      <c r="FZ163" s="197"/>
      <c r="GA163" s="197"/>
      <c r="GB163" s="197"/>
      <c r="GC163" s="197"/>
      <c r="GD163" s="197"/>
      <c r="GE163" s="197"/>
      <c r="GF163" s="197"/>
      <c r="GG163" s="197"/>
      <c r="GH163" s="197"/>
      <c r="GI163" s="197"/>
      <c r="GJ163" s="197"/>
      <c r="GK163" s="197"/>
      <c r="GL163" s="197"/>
      <c r="GM163" s="197"/>
      <c r="GN163" s="197"/>
      <c r="GO163" s="197"/>
      <c r="GP163" s="197"/>
      <c r="GQ163" s="197"/>
      <c r="GR163" s="197"/>
      <c r="GS163" s="197"/>
      <c r="GT163" s="197"/>
      <c r="GU163" s="197"/>
      <c r="GV163" s="197"/>
      <c r="GW163" s="197"/>
      <c r="GX163" s="197"/>
      <c r="GY163" s="197"/>
      <c r="GZ163" s="197"/>
      <c r="HA163" s="197"/>
      <c r="HB163" s="197"/>
      <c r="HC163" s="197"/>
      <c r="HD163" s="197"/>
      <c r="HE163" s="197"/>
      <c r="HF163" s="197"/>
      <c r="HG163" s="197"/>
      <c r="HH163" s="197"/>
      <c r="HI163" s="197"/>
      <c r="HJ163" s="197"/>
      <c r="HK163" s="197"/>
      <c r="HL163" s="197"/>
      <c r="HM163" s="197"/>
      <c r="HN163" s="197"/>
      <c r="HO163" s="197"/>
      <c r="HP163" s="197"/>
      <c r="HQ163" s="197"/>
      <c r="HR163" s="197"/>
      <c r="HS163" s="197"/>
      <c r="HT163" s="197"/>
      <c r="HU163" s="197"/>
      <c r="HV163" s="197"/>
      <c r="HW163" s="197"/>
      <c r="HX163" s="197"/>
      <c r="HY163" s="197"/>
      <c r="HZ163" s="197"/>
      <c r="IA163" s="197"/>
      <c r="IB163" s="197"/>
      <c r="IC163" s="197"/>
      <c r="ID163" s="197"/>
      <c r="IE163" s="197"/>
      <c r="IF163" s="197"/>
      <c r="IG163" s="197"/>
      <c r="IH163" s="197"/>
      <c r="II163" s="197"/>
      <c r="IJ163" s="197"/>
      <c r="IK163" s="197"/>
      <c r="IL163" s="197"/>
      <c r="IM163" s="197"/>
      <c r="IN163" s="197"/>
      <c r="IO163" s="197"/>
      <c r="IP163" s="197"/>
      <c r="IQ163" s="197"/>
      <c r="IR163" s="197"/>
      <c r="IS163" s="197"/>
      <c r="IT163" s="197"/>
      <c r="IU163" s="197"/>
      <c r="IV163" s="197"/>
      <c r="IW163" s="197"/>
    </row>
    <row r="164" customFormat="false" ht="12.75" hidden="false" customHeight="false" outlineLevel="0" collapsed="false">
      <c r="A164" s="193"/>
      <c r="B164" s="194"/>
      <c r="C164" s="194"/>
      <c r="D164" s="194"/>
      <c r="E164" s="194"/>
      <c r="F164" s="194"/>
      <c r="G164" s="194"/>
      <c r="H164" s="195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6"/>
      <c r="BL164" s="197"/>
      <c r="BM164" s="197"/>
      <c r="BN164" s="197"/>
      <c r="BO164" s="197"/>
      <c r="BP164" s="197"/>
      <c r="BQ164" s="197"/>
      <c r="BR164" s="197"/>
      <c r="BS164" s="197"/>
      <c r="BT164" s="197"/>
      <c r="BU164" s="197"/>
      <c r="BV164" s="197"/>
      <c r="BW164" s="197"/>
      <c r="BX164" s="197"/>
      <c r="BY164" s="197"/>
      <c r="BZ164" s="197"/>
      <c r="CA164" s="197"/>
      <c r="CB164" s="197"/>
      <c r="CC164" s="197"/>
      <c r="CD164" s="197"/>
      <c r="CE164" s="197"/>
      <c r="CF164" s="197"/>
      <c r="CG164" s="197"/>
      <c r="CH164" s="197"/>
      <c r="CI164" s="197"/>
      <c r="CJ164" s="197"/>
      <c r="CK164" s="197"/>
      <c r="CL164" s="197"/>
      <c r="CM164" s="197"/>
      <c r="CN164" s="197"/>
      <c r="CO164" s="197"/>
      <c r="CP164" s="197"/>
      <c r="CQ164" s="197"/>
      <c r="CR164" s="197"/>
      <c r="CS164" s="197"/>
      <c r="CT164" s="197"/>
      <c r="CU164" s="197"/>
      <c r="CV164" s="197"/>
      <c r="CW164" s="197"/>
      <c r="CX164" s="197"/>
      <c r="CY164" s="197"/>
      <c r="CZ164" s="197"/>
      <c r="DA164" s="197"/>
      <c r="DB164" s="197"/>
      <c r="DC164" s="197"/>
      <c r="DD164" s="197"/>
      <c r="DE164" s="197"/>
      <c r="DF164" s="197"/>
      <c r="DG164" s="197"/>
      <c r="DH164" s="197"/>
      <c r="DI164" s="197"/>
      <c r="DJ164" s="197"/>
      <c r="DK164" s="197"/>
      <c r="DL164" s="197"/>
      <c r="DM164" s="197"/>
      <c r="DN164" s="197"/>
      <c r="DO164" s="197"/>
      <c r="DP164" s="197"/>
      <c r="DQ164" s="197"/>
      <c r="DR164" s="197"/>
      <c r="DS164" s="197"/>
      <c r="DT164" s="197"/>
      <c r="DU164" s="197"/>
      <c r="DV164" s="197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</row>
    <row r="165" customFormat="false" ht="12.75" hidden="false" customHeight="false" outlineLevel="0" collapsed="false">
      <c r="A165" s="193"/>
      <c r="B165" s="194"/>
      <c r="C165" s="194"/>
      <c r="D165" s="194"/>
      <c r="E165" s="194"/>
      <c r="F165" s="194"/>
      <c r="G165" s="194"/>
      <c r="H165" s="195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6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  <c r="CR165" s="197"/>
      <c r="CS165" s="197"/>
      <c r="CT165" s="197"/>
      <c r="CU165" s="197"/>
      <c r="CV165" s="197"/>
      <c r="CW165" s="197"/>
      <c r="CX165" s="197"/>
      <c r="CY165" s="197"/>
      <c r="CZ165" s="197"/>
      <c r="DA165" s="197"/>
      <c r="DB165" s="197"/>
      <c r="DC165" s="197"/>
      <c r="DD165" s="197"/>
      <c r="DE165" s="197"/>
      <c r="DF165" s="197"/>
      <c r="DG165" s="197"/>
      <c r="DH165" s="197"/>
      <c r="DI165" s="197"/>
      <c r="DJ165" s="197"/>
      <c r="DK165" s="197"/>
      <c r="DL165" s="197"/>
      <c r="DM165" s="197"/>
      <c r="DN165" s="197"/>
      <c r="DO165" s="197"/>
      <c r="DP165" s="197"/>
      <c r="DQ165" s="197"/>
      <c r="DR165" s="197"/>
      <c r="DS165" s="197"/>
      <c r="DT165" s="197"/>
      <c r="DU165" s="197"/>
      <c r="DV165" s="197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</row>
    <row r="166" customFormat="false" ht="12.75" hidden="false" customHeight="false" outlineLevel="0" collapsed="false">
      <c r="A166" s="193"/>
      <c r="B166" s="194"/>
      <c r="C166" s="194"/>
      <c r="D166" s="194"/>
      <c r="E166" s="194"/>
      <c r="F166" s="194"/>
      <c r="G166" s="194"/>
      <c r="H166" s="195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6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  <c r="CR166" s="197"/>
      <c r="CS166" s="197"/>
      <c r="CT166" s="197"/>
      <c r="CU166" s="197"/>
      <c r="CV166" s="197"/>
      <c r="CW166" s="197"/>
      <c r="CX166" s="197"/>
      <c r="CY166" s="197"/>
      <c r="CZ166" s="197"/>
      <c r="DA166" s="197"/>
      <c r="DB166" s="197"/>
      <c r="DC166" s="197"/>
      <c r="DD166" s="197"/>
      <c r="DE166" s="197"/>
      <c r="DF166" s="197"/>
      <c r="DG166" s="197"/>
      <c r="DH166" s="197"/>
      <c r="DI166" s="197"/>
      <c r="DJ166" s="197"/>
      <c r="DK166" s="197"/>
      <c r="DL166" s="197"/>
      <c r="DM166" s="197"/>
      <c r="DN166" s="197"/>
      <c r="DO166" s="197"/>
      <c r="DP166" s="197"/>
      <c r="DQ166" s="197"/>
      <c r="DR166" s="197"/>
      <c r="DS166" s="197"/>
      <c r="DT166" s="197"/>
      <c r="DU166" s="197"/>
      <c r="DV166" s="197"/>
      <c r="DW166" s="197"/>
      <c r="DX166" s="197"/>
      <c r="DY166" s="197"/>
      <c r="DZ166" s="197"/>
      <c r="EA166" s="197"/>
      <c r="EB166" s="197"/>
      <c r="EC166" s="197"/>
      <c r="ED166" s="197"/>
      <c r="EE166" s="197"/>
      <c r="EF166" s="197"/>
      <c r="EG166" s="197"/>
      <c r="EH166" s="197"/>
      <c r="EI166" s="197"/>
      <c r="EJ166" s="197"/>
      <c r="EK166" s="197"/>
      <c r="EL166" s="197"/>
      <c r="EM166" s="197"/>
      <c r="EN166" s="197"/>
      <c r="EO166" s="197"/>
      <c r="EP166" s="197"/>
      <c r="EQ166" s="197"/>
      <c r="ER166" s="197"/>
      <c r="ES166" s="197"/>
      <c r="ET166" s="197"/>
      <c r="EU166" s="197"/>
      <c r="EV166" s="197"/>
      <c r="EW166" s="197"/>
      <c r="EX166" s="197"/>
      <c r="EY166" s="197"/>
      <c r="EZ166" s="197"/>
      <c r="FA166" s="197"/>
      <c r="FB166" s="197"/>
      <c r="FC166" s="197"/>
      <c r="FD166" s="197"/>
      <c r="FE166" s="197"/>
      <c r="FF166" s="197"/>
      <c r="FG166" s="197"/>
      <c r="FH166" s="197"/>
      <c r="FI166" s="197"/>
      <c r="FJ166" s="197"/>
      <c r="FK166" s="197"/>
      <c r="FL166" s="197"/>
      <c r="FM166" s="197"/>
      <c r="FN166" s="197"/>
      <c r="FO166" s="197"/>
      <c r="FP166" s="197"/>
      <c r="FQ166" s="197"/>
      <c r="FR166" s="197"/>
      <c r="FS166" s="197"/>
      <c r="FT166" s="197"/>
      <c r="FU166" s="197"/>
      <c r="FV166" s="197"/>
      <c r="FW166" s="197"/>
      <c r="FX166" s="197"/>
      <c r="FY166" s="197"/>
      <c r="FZ166" s="197"/>
      <c r="GA166" s="197"/>
      <c r="GB166" s="197"/>
      <c r="GC166" s="197"/>
      <c r="GD166" s="197"/>
      <c r="GE166" s="197"/>
      <c r="GF166" s="197"/>
      <c r="GG166" s="197"/>
      <c r="GH166" s="197"/>
      <c r="GI166" s="197"/>
      <c r="GJ166" s="197"/>
      <c r="GK166" s="197"/>
      <c r="GL166" s="197"/>
      <c r="GM166" s="197"/>
      <c r="GN166" s="197"/>
      <c r="GO166" s="197"/>
      <c r="GP166" s="197"/>
      <c r="GQ166" s="197"/>
      <c r="GR166" s="197"/>
      <c r="GS166" s="197"/>
      <c r="GT166" s="197"/>
      <c r="GU166" s="197"/>
      <c r="GV166" s="197"/>
      <c r="GW166" s="197"/>
      <c r="GX166" s="197"/>
      <c r="GY166" s="197"/>
      <c r="GZ166" s="197"/>
      <c r="HA166" s="197"/>
      <c r="HB166" s="197"/>
      <c r="HC166" s="197"/>
      <c r="HD166" s="197"/>
      <c r="HE166" s="197"/>
      <c r="HF166" s="197"/>
      <c r="HG166" s="197"/>
      <c r="HH166" s="197"/>
      <c r="HI166" s="197"/>
      <c r="HJ166" s="197"/>
      <c r="HK166" s="197"/>
      <c r="HL166" s="197"/>
      <c r="HM166" s="197"/>
      <c r="HN166" s="197"/>
      <c r="HO166" s="197"/>
      <c r="HP166" s="197"/>
      <c r="HQ166" s="197"/>
      <c r="HR166" s="197"/>
      <c r="HS166" s="197"/>
      <c r="HT166" s="197"/>
      <c r="HU166" s="197"/>
      <c r="HV166" s="197"/>
      <c r="HW166" s="197"/>
      <c r="HX166" s="197"/>
      <c r="HY166" s="197"/>
      <c r="HZ166" s="197"/>
      <c r="IA166" s="197"/>
      <c r="IB166" s="197"/>
      <c r="IC166" s="197"/>
      <c r="ID166" s="197"/>
      <c r="IE166" s="197"/>
      <c r="IF166" s="197"/>
      <c r="IG166" s="197"/>
      <c r="IH166" s="197"/>
      <c r="II166" s="197"/>
      <c r="IJ166" s="197"/>
      <c r="IK166" s="197"/>
      <c r="IL166" s="197"/>
      <c r="IM166" s="197"/>
      <c r="IN166" s="197"/>
      <c r="IO166" s="197"/>
      <c r="IP166" s="197"/>
      <c r="IQ166" s="197"/>
      <c r="IR166" s="197"/>
      <c r="IS166" s="197"/>
      <c r="IT166" s="197"/>
      <c r="IU166" s="197"/>
      <c r="IV166" s="197"/>
      <c r="IW166" s="197"/>
    </row>
    <row r="167" customFormat="false" ht="12.75" hidden="false" customHeight="false" outlineLevel="0" collapsed="false">
      <c r="A167" s="193"/>
      <c r="B167" s="194"/>
      <c r="C167" s="194"/>
      <c r="D167" s="194"/>
      <c r="E167" s="194"/>
      <c r="F167" s="194"/>
      <c r="G167" s="194"/>
      <c r="H167" s="195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6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  <c r="CR167" s="197"/>
      <c r="CS167" s="197"/>
      <c r="CT167" s="197"/>
      <c r="CU167" s="197"/>
      <c r="CV167" s="197"/>
      <c r="CW167" s="197"/>
      <c r="CX167" s="197"/>
      <c r="CY167" s="197"/>
      <c r="CZ167" s="197"/>
      <c r="DA167" s="197"/>
      <c r="DB167" s="197"/>
      <c r="DC167" s="197"/>
      <c r="DD167" s="197"/>
      <c r="DE167" s="197"/>
      <c r="DF167" s="197"/>
      <c r="DG167" s="197"/>
      <c r="DH167" s="197"/>
      <c r="DI167" s="197"/>
      <c r="DJ167" s="197"/>
      <c r="DK167" s="197"/>
      <c r="DL167" s="197"/>
      <c r="DM167" s="197"/>
      <c r="DN167" s="197"/>
      <c r="DO167" s="197"/>
      <c r="DP167" s="197"/>
      <c r="DQ167" s="197"/>
      <c r="DR167" s="197"/>
      <c r="DS167" s="197"/>
      <c r="DT167" s="197"/>
      <c r="DU167" s="197"/>
      <c r="DV167" s="197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</row>
    <row r="168" customFormat="false" ht="12.75" hidden="false" customHeight="false" outlineLevel="0" collapsed="false">
      <c r="A168" s="193"/>
      <c r="B168" s="194"/>
      <c r="C168" s="194"/>
      <c r="D168" s="194"/>
      <c r="E168" s="194"/>
      <c r="F168" s="194"/>
      <c r="G168" s="194"/>
      <c r="H168" s="195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6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  <c r="CR168" s="197"/>
      <c r="CS168" s="197"/>
      <c r="CT168" s="197"/>
      <c r="CU168" s="197"/>
      <c r="CV168" s="197"/>
      <c r="CW168" s="197"/>
      <c r="CX168" s="197"/>
      <c r="CY168" s="197"/>
      <c r="CZ168" s="197"/>
      <c r="DA168" s="197"/>
      <c r="DB168" s="197"/>
      <c r="DC168" s="197"/>
      <c r="DD168" s="197"/>
      <c r="DE168" s="197"/>
      <c r="DF168" s="197"/>
      <c r="DG168" s="197"/>
      <c r="DH168" s="197"/>
      <c r="DI168" s="197"/>
      <c r="DJ168" s="197"/>
      <c r="DK168" s="197"/>
      <c r="DL168" s="197"/>
      <c r="DM168" s="197"/>
      <c r="DN168" s="197"/>
      <c r="DO168" s="197"/>
      <c r="DP168" s="197"/>
      <c r="DQ168" s="197"/>
      <c r="DR168" s="197"/>
      <c r="DS168" s="197"/>
      <c r="DT168" s="197"/>
      <c r="DU168" s="197"/>
      <c r="DV168" s="197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</row>
    <row r="169" customFormat="false" ht="12.75" hidden="false" customHeight="false" outlineLevel="0" collapsed="false">
      <c r="A169" s="193"/>
      <c r="B169" s="194"/>
      <c r="C169" s="194"/>
      <c r="D169" s="194"/>
      <c r="E169" s="194"/>
      <c r="F169" s="194"/>
      <c r="G169" s="194"/>
      <c r="H169" s="195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6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  <c r="CR169" s="197"/>
      <c r="CS169" s="197"/>
      <c r="CT169" s="197"/>
      <c r="CU169" s="197"/>
      <c r="CV169" s="197"/>
      <c r="CW169" s="197"/>
      <c r="CX169" s="197"/>
      <c r="CY169" s="197"/>
      <c r="CZ169" s="197"/>
      <c r="DA169" s="197"/>
      <c r="DB169" s="197"/>
      <c r="DC169" s="197"/>
      <c r="DD169" s="197"/>
      <c r="DE169" s="197"/>
      <c r="DF169" s="197"/>
      <c r="DG169" s="197"/>
      <c r="DH169" s="197"/>
      <c r="DI169" s="197"/>
      <c r="DJ169" s="197"/>
      <c r="DK169" s="197"/>
      <c r="DL169" s="197"/>
      <c r="DM169" s="197"/>
      <c r="DN169" s="197"/>
      <c r="DO169" s="197"/>
      <c r="DP169" s="197"/>
      <c r="DQ169" s="197"/>
      <c r="DR169" s="197"/>
      <c r="DS169" s="197"/>
      <c r="DT169" s="197"/>
      <c r="DU169" s="197"/>
      <c r="DV169" s="197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</row>
    <row r="170" customFormat="false" ht="12.75" hidden="false" customHeight="false" outlineLevel="0" collapsed="false">
      <c r="A170" s="193"/>
      <c r="B170" s="194"/>
      <c r="C170" s="194"/>
      <c r="D170" s="194"/>
      <c r="E170" s="194"/>
      <c r="F170" s="194"/>
      <c r="G170" s="194"/>
      <c r="H170" s="195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6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</row>
    <row r="171" customFormat="false" ht="12.75" hidden="false" customHeight="false" outlineLevel="0" collapsed="false">
      <c r="A171" s="193"/>
      <c r="B171" s="194"/>
      <c r="C171" s="194"/>
      <c r="D171" s="194"/>
      <c r="E171" s="194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6"/>
      <c r="BL171" s="197"/>
      <c r="BM171" s="197"/>
      <c r="BN171" s="197"/>
      <c r="BO171" s="197"/>
      <c r="BP171" s="197"/>
      <c r="BQ171" s="197"/>
      <c r="BR171" s="197"/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197"/>
      <c r="CF171" s="197"/>
      <c r="CG171" s="197"/>
      <c r="CH171" s="197"/>
      <c r="CI171" s="197"/>
      <c r="CJ171" s="197"/>
      <c r="CK171" s="197"/>
      <c r="CL171" s="197"/>
      <c r="CM171" s="197"/>
      <c r="CN171" s="197"/>
      <c r="CO171" s="197"/>
      <c r="CP171" s="197"/>
      <c r="CQ171" s="197"/>
      <c r="CR171" s="197"/>
      <c r="CS171" s="197"/>
      <c r="CT171" s="197"/>
      <c r="CU171" s="197"/>
      <c r="CV171" s="197"/>
      <c r="CW171" s="197"/>
      <c r="CX171" s="197"/>
      <c r="CY171" s="197"/>
      <c r="CZ171" s="197"/>
      <c r="DA171" s="197"/>
      <c r="DB171" s="197"/>
      <c r="DC171" s="197"/>
      <c r="DD171" s="197"/>
      <c r="DE171" s="197"/>
      <c r="DF171" s="197"/>
      <c r="DG171" s="197"/>
      <c r="DH171" s="197"/>
      <c r="DI171" s="197"/>
      <c r="DJ171" s="197"/>
      <c r="DK171" s="197"/>
      <c r="DL171" s="197"/>
      <c r="DM171" s="197"/>
      <c r="DN171" s="197"/>
      <c r="DO171" s="197"/>
      <c r="DP171" s="197"/>
      <c r="DQ171" s="197"/>
      <c r="DR171" s="197"/>
      <c r="DS171" s="197"/>
      <c r="DT171" s="197"/>
      <c r="DU171" s="197"/>
      <c r="DV171" s="197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</row>
    <row r="172" customFormat="false" ht="12.75" hidden="false" customHeight="false" outlineLevel="0" collapsed="false">
      <c r="A172" s="193"/>
      <c r="B172" s="194"/>
      <c r="C172" s="194"/>
      <c r="D172" s="194"/>
      <c r="E172" s="194"/>
      <c r="F172" s="194"/>
      <c r="G172" s="194"/>
      <c r="H172" s="195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6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  <c r="BV172" s="197"/>
      <c r="BW172" s="197"/>
      <c r="BX172" s="197"/>
      <c r="BY172" s="197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197"/>
      <c r="CM172" s="197"/>
      <c r="CN172" s="197"/>
      <c r="CO172" s="197"/>
      <c r="CP172" s="197"/>
      <c r="CQ172" s="197"/>
      <c r="CR172" s="197"/>
      <c r="CS172" s="197"/>
      <c r="CT172" s="197"/>
      <c r="CU172" s="197"/>
      <c r="CV172" s="197"/>
      <c r="CW172" s="197"/>
      <c r="CX172" s="197"/>
      <c r="CY172" s="197"/>
      <c r="CZ172" s="197"/>
      <c r="DA172" s="197"/>
      <c r="DB172" s="197"/>
      <c r="DC172" s="197"/>
      <c r="DD172" s="197"/>
      <c r="DE172" s="197"/>
      <c r="DF172" s="197"/>
      <c r="DG172" s="197"/>
      <c r="DH172" s="197"/>
      <c r="DI172" s="197"/>
      <c r="DJ172" s="197"/>
      <c r="DK172" s="197"/>
      <c r="DL172" s="197"/>
      <c r="DM172" s="197"/>
      <c r="DN172" s="197"/>
      <c r="DO172" s="197"/>
      <c r="DP172" s="197"/>
      <c r="DQ172" s="197"/>
      <c r="DR172" s="197"/>
      <c r="DS172" s="197"/>
      <c r="DT172" s="197"/>
      <c r="DU172" s="197"/>
      <c r="DV172" s="197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</row>
    <row r="173" customFormat="false" ht="12.75" hidden="false" customHeight="false" outlineLevel="0" collapsed="false">
      <c r="A173" s="193"/>
      <c r="B173" s="194"/>
      <c r="C173" s="194"/>
      <c r="D173" s="194"/>
      <c r="E173" s="194"/>
      <c r="F173" s="194"/>
      <c r="G173" s="194"/>
      <c r="H173" s="195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6"/>
      <c r="BL173" s="197"/>
      <c r="BM173" s="197"/>
      <c r="BN173" s="197"/>
      <c r="BO173" s="197"/>
      <c r="BP173" s="197"/>
      <c r="BQ173" s="197"/>
      <c r="BR173" s="197"/>
      <c r="BS173" s="197"/>
      <c r="BT173" s="197"/>
      <c r="BU173" s="197"/>
      <c r="BV173" s="197"/>
      <c r="BW173" s="197"/>
      <c r="BX173" s="197"/>
      <c r="BY173" s="197"/>
      <c r="BZ173" s="197"/>
      <c r="CA173" s="197"/>
      <c r="CB173" s="197"/>
      <c r="CC173" s="197"/>
      <c r="CD173" s="197"/>
      <c r="CE173" s="197"/>
      <c r="CF173" s="197"/>
      <c r="CG173" s="197"/>
      <c r="CH173" s="197"/>
      <c r="CI173" s="197"/>
      <c r="CJ173" s="197"/>
      <c r="CK173" s="197"/>
      <c r="CL173" s="197"/>
      <c r="CM173" s="197"/>
      <c r="CN173" s="197"/>
      <c r="CO173" s="197"/>
      <c r="CP173" s="197"/>
      <c r="CQ173" s="197"/>
      <c r="CR173" s="197"/>
      <c r="CS173" s="197"/>
      <c r="CT173" s="197"/>
      <c r="CU173" s="197"/>
      <c r="CV173" s="197"/>
      <c r="CW173" s="197"/>
      <c r="CX173" s="197"/>
      <c r="CY173" s="197"/>
      <c r="CZ173" s="197"/>
      <c r="DA173" s="197"/>
      <c r="DB173" s="197"/>
      <c r="DC173" s="197"/>
      <c r="DD173" s="197"/>
      <c r="DE173" s="197"/>
      <c r="DF173" s="197"/>
      <c r="DG173" s="197"/>
      <c r="DH173" s="197"/>
      <c r="DI173" s="197"/>
      <c r="DJ173" s="197"/>
      <c r="DK173" s="197"/>
      <c r="DL173" s="197"/>
      <c r="DM173" s="197"/>
      <c r="DN173" s="197"/>
      <c r="DO173" s="197"/>
      <c r="DP173" s="197"/>
      <c r="DQ173" s="197"/>
      <c r="DR173" s="197"/>
      <c r="DS173" s="197"/>
      <c r="DT173" s="197"/>
      <c r="DU173" s="197"/>
      <c r="DV173" s="197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</row>
    <row r="174" customFormat="false" ht="12.75" hidden="false" customHeight="false" outlineLevel="0" collapsed="false">
      <c r="A174" s="193"/>
      <c r="B174" s="194"/>
      <c r="C174" s="194"/>
      <c r="D174" s="194"/>
      <c r="E174" s="194"/>
      <c r="F174" s="194"/>
      <c r="G174" s="194"/>
      <c r="H174" s="195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6"/>
      <c r="BL174" s="197"/>
      <c r="BM174" s="197"/>
      <c r="BN174" s="197"/>
      <c r="BO174" s="197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</row>
    <row r="175" customFormat="false" ht="12.75" hidden="false" customHeight="false" outlineLevel="0" collapsed="false">
      <c r="A175" s="193"/>
      <c r="B175" s="194"/>
      <c r="C175" s="194"/>
      <c r="D175" s="194"/>
      <c r="E175" s="194"/>
      <c r="F175" s="194"/>
      <c r="G175" s="194"/>
      <c r="H175" s="195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6"/>
      <c r="BL175" s="197"/>
      <c r="BM175" s="197"/>
      <c r="BN175" s="197"/>
      <c r="BO175" s="197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</row>
    <row r="176" customFormat="false" ht="12.75" hidden="false" customHeight="false" outlineLevel="0" collapsed="false">
      <c r="A176" s="193"/>
      <c r="B176" s="194"/>
      <c r="C176" s="194"/>
      <c r="D176" s="194"/>
      <c r="E176" s="194"/>
      <c r="F176" s="194"/>
      <c r="G176" s="194"/>
      <c r="H176" s="195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6"/>
      <c r="BL176" s="197"/>
      <c r="BM176" s="197"/>
      <c r="BN176" s="197"/>
      <c r="BO176" s="197"/>
      <c r="BP176" s="197"/>
      <c r="BQ176" s="197"/>
      <c r="BR176" s="197"/>
      <c r="BS176" s="197"/>
      <c r="BT176" s="197"/>
      <c r="BU176" s="197"/>
      <c r="BV176" s="197"/>
      <c r="BW176" s="197"/>
      <c r="BX176" s="197"/>
      <c r="BY176" s="197"/>
      <c r="BZ176" s="197"/>
      <c r="CA176" s="197"/>
      <c r="CB176" s="197"/>
      <c r="CC176" s="197"/>
      <c r="CD176" s="197"/>
      <c r="CE176" s="197"/>
      <c r="CF176" s="197"/>
      <c r="CG176" s="197"/>
      <c r="CH176" s="197"/>
      <c r="CI176" s="197"/>
      <c r="CJ176" s="197"/>
      <c r="CK176" s="197"/>
      <c r="CL176" s="197"/>
      <c r="CM176" s="197"/>
      <c r="CN176" s="197"/>
      <c r="CO176" s="197"/>
      <c r="CP176" s="197"/>
      <c r="CQ176" s="197"/>
      <c r="CR176" s="197"/>
      <c r="CS176" s="197"/>
      <c r="CT176" s="197"/>
      <c r="CU176" s="197"/>
      <c r="CV176" s="197"/>
      <c r="CW176" s="197"/>
      <c r="CX176" s="197"/>
      <c r="CY176" s="197"/>
      <c r="CZ176" s="197"/>
      <c r="DA176" s="197"/>
      <c r="DB176" s="197"/>
      <c r="DC176" s="197"/>
      <c r="DD176" s="197"/>
      <c r="DE176" s="197"/>
      <c r="DF176" s="197"/>
      <c r="DG176" s="197"/>
      <c r="DH176" s="197"/>
      <c r="DI176" s="197"/>
      <c r="DJ176" s="197"/>
      <c r="DK176" s="197"/>
      <c r="DL176" s="197"/>
      <c r="DM176" s="197"/>
      <c r="DN176" s="197"/>
      <c r="DO176" s="197"/>
      <c r="DP176" s="197"/>
      <c r="DQ176" s="197"/>
      <c r="DR176" s="197"/>
      <c r="DS176" s="197"/>
      <c r="DT176" s="197"/>
      <c r="DU176" s="197"/>
      <c r="DV176" s="197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</row>
    <row r="177" customFormat="false" ht="12.75" hidden="false" customHeight="false" outlineLevel="0" collapsed="false">
      <c r="A177" s="193"/>
      <c r="B177" s="194"/>
      <c r="C177" s="194"/>
      <c r="D177" s="194"/>
      <c r="E177" s="194"/>
      <c r="F177" s="194"/>
      <c r="G177" s="194"/>
      <c r="H177" s="195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6"/>
      <c r="BL177" s="197"/>
      <c r="BM177" s="197"/>
      <c r="BN177" s="197"/>
      <c r="BO177" s="197"/>
      <c r="BP177" s="197"/>
      <c r="BQ177" s="197"/>
      <c r="BR177" s="197"/>
      <c r="BS177" s="197"/>
      <c r="BT177" s="197"/>
      <c r="BU177" s="197"/>
      <c r="BV177" s="197"/>
      <c r="BW177" s="197"/>
      <c r="BX177" s="197"/>
      <c r="BY177" s="197"/>
      <c r="BZ177" s="197"/>
      <c r="CA177" s="197"/>
      <c r="CB177" s="197"/>
      <c r="CC177" s="197"/>
      <c r="CD177" s="197"/>
      <c r="CE177" s="197"/>
      <c r="CF177" s="197"/>
      <c r="CG177" s="197"/>
      <c r="CH177" s="197"/>
      <c r="CI177" s="197"/>
      <c r="CJ177" s="197"/>
      <c r="CK177" s="197"/>
      <c r="CL177" s="197"/>
      <c r="CM177" s="197"/>
      <c r="CN177" s="197"/>
      <c r="CO177" s="197"/>
      <c r="CP177" s="197"/>
      <c r="CQ177" s="197"/>
      <c r="CR177" s="197"/>
      <c r="CS177" s="197"/>
      <c r="CT177" s="197"/>
      <c r="CU177" s="197"/>
      <c r="CV177" s="197"/>
      <c r="CW177" s="197"/>
      <c r="CX177" s="197"/>
      <c r="CY177" s="197"/>
      <c r="CZ177" s="197"/>
      <c r="DA177" s="197"/>
      <c r="DB177" s="197"/>
      <c r="DC177" s="197"/>
      <c r="DD177" s="197"/>
      <c r="DE177" s="197"/>
      <c r="DF177" s="197"/>
      <c r="DG177" s="197"/>
      <c r="DH177" s="197"/>
      <c r="DI177" s="197"/>
      <c r="DJ177" s="197"/>
      <c r="DK177" s="197"/>
      <c r="DL177" s="197"/>
      <c r="DM177" s="197"/>
      <c r="DN177" s="197"/>
      <c r="DO177" s="197"/>
      <c r="DP177" s="197"/>
      <c r="DQ177" s="197"/>
      <c r="DR177" s="197"/>
      <c r="DS177" s="197"/>
      <c r="DT177" s="197"/>
      <c r="DU177" s="197"/>
      <c r="DV177" s="197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</row>
    <row r="178" customFormat="false" ht="12.75" hidden="false" customHeight="false" outlineLevel="0" collapsed="false">
      <c r="A178" s="193"/>
      <c r="B178" s="194"/>
      <c r="C178" s="194"/>
      <c r="D178" s="194"/>
      <c r="E178" s="194"/>
      <c r="F178" s="194"/>
      <c r="G178" s="194"/>
      <c r="H178" s="195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6"/>
      <c r="BL178" s="197"/>
      <c r="BM178" s="197"/>
      <c r="BN178" s="197"/>
      <c r="BO178" s="197"/>
      <c r="BP178" s="197"/>
      <c r="BQ178" s="197"/>
      <c r="BR178" s="197"/>
      <c r="BS178" s="197"/>
      <c r="BT178" s="197"/>
      <c r="BU178" s="197"/>
      <c r="BV178" s="197"/>
      <c r="BW178" s="197"/>
      <c r="BX178" s="197"/>
      <c r="BY178" s="197"/>
      <c r="BZ178" s="197"/>
      <c r="CA178" s="197"/>
      <c r="CB178" s="197"/>
      <c r="CC178" s="197"/>
      <c r="CD178" s="197"/>
      <c r="CE178" s="197"/>
      <c r="CF178" s="197"/>
      <c r="CG178" s="197"/>
      <c r="CH178" s="197"/>
      <c r="CI178" s="197"/>
      <c r="CJ178" s="197"/>
      <c r="CK178" s="197"/>
      <c r="CL178" s="197"/>
      <c r="CM178" s="197"/>
      <c r="CN178" s="197"/>
      <c r="CO178" s="197"/>
      <c r="CP178" s="197"/>
      <c r="CQ178" s="197"/>
      <c r="CR178" s="197"/>
      <c r="CS178" s="197"/>
      <c r="CT178" s="197"/>
      <c r="CU178" s="197"/>
      <c r="CV178" s="197"/>
      <c r="CW178" s="197"/>
      <c r="CX178" s="197"/>
      <c r="CY178" s="197"/>
      <c r="CZ178" s="197"/>
      <c r="DA178" s="197"/>
      <c r="DB178" s="197"/>
      <c r="DC178" s="197"/>
      <c r="DD178" s="197"/>
      <c r="DE178" s="197"/>
      <c r="DF178" s="197"/>
      <c r="DG178" s="197"/>
      <c r="DH178" s="197"/>
      <c r="DI178" s="197"/>
      <c r="DJ178" s="197"/>
      <c r="DK178" s="197"/>
      <c r="DL178" s="197"/>
      <c r="DM178" s="197"/>
      <c r="DN178" s="197"/>
      <c r="DO178" s="197"/>
      <c r="DP178" s="197"/>
      <c r="DQ178" s="197"/>
      <c r="DR178" s="197"/>
      <c r="DS178" s="197"/>
      <c r="DT178" s="197"/>
      <c r="DU178" s="197"/>
      <c r="DV178" s="197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</row>
    <row r="179" customFormat="false" ht="12.75" hidden="false" customHeight="false" outlineLevel="0" collapsed="false">
      <c r="A179" s="193"/>
      <c r="B179" s="194"/>
      <c r="C179" s="194"/>
      <c r="D179" s="194"/>
      <c r="E179" s="194"/>
      <c r="F179" s="194"/>
      <c r="G179" s="194"/>
      <c r="H179" s="195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6"/>
      <c r="BL179" s="197"/>
      <c r="BM179" s="197"/>
      <c r="BN179" s="197"/>
      <c r="BO179" s="197"/>
      <c r="BP179" s="197"/>
      <c r="BQ179" s="197"/>
      <c r="BR179" s="197"/>
      <c r="BS179" s="197"/>
      <c r="BT179" s="197"/>
      <c r="BU179" s="197"/>
      <c r="BV179" s="197"/>
      <c r="BW179" s="197"/>
      <c r="BX179" s="197"/>
      <c r="BY179" s="197"/>
      <c r="BZ179" s="197"/>
      <c r="CA179" s="197"/>
      <c r="CB179" s="197"/>
      <c r="CC179" s="197"/>
      <c r="CD179" s="197"/>
      <c r="CE179" s="197"/>
      <c r="CF179" s="197"/>
      <c r="CG179" s="197"/>
      <c r="CH179" s="197"/>
      <c r="CI179" s="197"/>
      <c r="CJ179" s="197"/>
      <c r="CK179" s="197"/>
      <c r="CL179" s="197"/>
      <c r="CM179" s="197"/>
      <c r="CN179" s="197"/>
      <c r="CO179" s="197"/>
      <c r="CP179" s="197"/>
      <c r="CQ179" s="197"/>
      <c r="CR179" s="197"/>
      <c r="CS179" s="197"/>
      <c r="CT179" s="197"/>
      <c r="CU179" s="197"/>
      <c r="CV179" s="197"/>
      <c r="CW179" s="197"/>
      <c r="CX179" s="197"/>
      <c r="CY179" s="197"/>
      <c r="CZ179" s="197"/>
      <c r="DA179" s="197"/>
      <c r="DB179" s="197"/>
      <c r="DC179" s="197"/>
      <c r="DD179" s="197"/>
      <c r="DE179" s="197"/>
      <c r="DF179" s="197"/>
      <c r="DG179" s="197"/>
      <c r="DH179" s="197"/>
      <c r="DI179" s="197"/>
      <c r="DJ179" s="197"/>
      <c r="DK179" s="197"/>
      <c r="DL179" s="197"/>
      <c r="DM179" s="197"/>
      <c r="DN179" s="197"/>
      <c r="DO179" s="197"/>
      <c r="DP179" s="197"/>
      <c r="DQ179" s="197"/>
      <c r="DR179" s="197"/>
      <c r="DS179" s="197"/>
      <c r="DT179" s="197"/>
      <c r="DU179" s="197"/>
      <c r="DV179" s="197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</row>
    <row r="180" customFormat="false" ht="12.75" hidden="false" customHeight="false" outlineLevel="0" collapsed="false">
      <c r="A180" s="193"/>
      <c r="B180" s="194"/>
      <c r="C180" s="194"/>
      <c r="D180" s="194"/>
      <c r="E180" s="194"/>
      <c r="F180" s="194"/>
      <c r="G180" s="194"/>
      <c r="H180" s="195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6"/>
      <c r="BL180" s="197"/>
      <c r="BM180" s="197"/>
      <c r="BN180" s="197"/>
      <c r="BO180" s="197"/>
      <c r="BP180" s="197"/>
      <c r="BQ180" s="197"/>
      <c r="BR180" s="197"/>
      <c r="BS180" s="197"/>
      <c r="BT180" s="197"/>
      <c r="BU180" s="197"/>
      <c r="BV180" s="197"/>
      <c r="BW180" s="197"/>
      <c r="BX180" s="197"/>
      <c r="BY180" s="197"/>
      <c r="BZ180" s="197"/>
      <c r="CA180" s="197"/>
      <c r="CB180" s="197"/>
      <c r="CC180" s="197"/>
      <c r="CD180" s="197"/>
      <c r="CE180" s="197"/>
      <c r="CF180" s="197"/>
      <c r="CG180" s="197"/>
      <c r="CH180" s="197"/>
      <c r="CI180" s="197"/>
      <c r="CJ180" s="197"/>
      <c r="CK180" s="197"/>
      <c r="CL180" s="197"/>
      <c r="CM180" s="197"/>
      <c r="CN180" s="197"/>
      <c r="CO180" s="197"/>
      <c r="CP180" s="197"/>
      <c r="CQ180" s="197"/>
      <c r="CR180" s="197"/>
      <c r="CS180" s="197"/>
      <c r="CT180" s="197"/>
      <c r="CU180" s="197"/>
      <c r="CV180" s="197"/>
      <c r="CW180" s="197"/>
      <c r="CX180" s="197"/>
      <c r="CY180" s="197"/>
      <c r="CZ180" s="197"/>
      <c r="DA180" s="197"/>
      <c r="DB180" s="197"/>
      <c r="DC180" s="197"/>
      <c r="DD180" s="197"/>
      <c r="DE180" s="197"/>
      <c r="DF180" s="197"/>
      <c r="DG180" s="197"/>
      <c r="DH180" s="197"/>
      <c r="DI180" s="197"/>
      <c r="DJ180" s="197"/>
      <c r="DK180" s="197"/>
      <c r="DL180" s="197"/>
      <c r="DM180" s="197"/>
      <c r="DN180" s="197"/>
      <c r="DO180" s="197"/>
      <c r="DP180" s="197"/>
      <c r="DQ180" s="197"/>
      <c r="DR180" s="197"/>
      <c r="DS180" s="197"/>
      <c r="DT180" s="197"/>
      <c r="DU180" s="197"/>
      <c r="DV180" s="197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</row>
    <row r="181" customFormat="false" ht="12.75" hidden="false" customHeight="false" outlineLevel="0" collapsed="false">
      <c r="A181" s="193"/>
      <c r="B181" s="194"/>
      <c r="C181" s="194"/>
      <c r="D181" s="194"/>
      <c r="E181" s="194"/>
      <c r="F181" s="194"/>
      <c r="G181" s="194"/>
      <c r="H181" s="195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6"/>
      <c r="BL181" s="197"/>
      <c r="BM181" s="197"/>
      <c r="BN181" s="197"/>
      <c r="BO181" s="197"/>
      <c r="BP181" s="197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97"/>
      <c r="CV181" s="197"/>
      <c r="CW181" s="197"/>
      <c r="CX181" s="197"/>
      <c r="CY181" s="197"/>
      <c r="CZ181" s="197"/>
      <c r="DA181" s="197"/>
      <c r="DB181" s="197"/>
      <c r="DC181" s="197"/>
      <c r="DD181" s="197"/>
      <c r="DE181" s="197"/>
      <c r="DF181" s="197"/>
      <c r="DG181" s="197"/>
      <c r="DH181" s="197"/>
      <c r="DI181" s="197"/>
      <c r="DJ181" s="197"/>
      <c r="DK181" s="197"/>
      <c r="DL181" s="197"/>
      <c r="DM181" s="197"/>
      <c r="DN181" s="197"/>
      <c r="DO181" s="197"/>
      <c r="DP181" s="197"/>
      <c r="DQ181" s="197"/>
      <c r="DR181" s="197"/>
      <c r="DS181" s="197"/>
      <c r="DT181" s="197"/>
      <c r="DU181" s="197"/>
      <c r="DV181" s="197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</row>
    <row r="182" customFormat="false" ht="12.75" hidden="false" customHeight="false" outlineLevel="0" collapsed="false">
      <c r="A182" s="193"/>
      <c r="B182" s="194"/>
      <c r="C182" s="194"/>
      <c r="D182" s="194"/>
      <c r="E182" s="194"/>
      <c r="F182" s="194"/>
      <c r="G182" s="194"/>
      <c r="H182" s="195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6"/>
      <c r="BL182" s="197"/>
      <c r="BM182" s="197"/>
      <c r="BN182" s="197"/>
      <c r="BO182" s="197"/>
      <c r="BP182" s="197"/>
      <c r="BQ182" s="197"/>
      <c r="BR182" s="197"/>
      <c r="BS182" s="197"/>
      <c r="BT182" s="197"/>
      <c r="BU182" s="197"/>
      <c r="BV182" s="197"/>
      <c r="BW182" s="197"/>
      <c r="BX182" s="197"/>
      <c r="BY182" s="197"/>
      <c r="BZ182" s="197"/>
      <c r="CA182" s="197"/>
      <c r="CB182" s="197"/>
      <c r="CC182" s="197"/>
      <c r="CD182" s="197"/>
      <c r="CE182" s="197"/>
      <c r="CF182" s="197"/>
      <c r="CG182" s="197"/>
      <c r="CH182" s="197"/>
      <c r="CI182" s="197"/>
      <c r="CJ182" s="197"/>
      <c r="CK182" s="197"/>
      <c r="CL182" s="197"/>
      <c r="CM182" s="197"/>
      <c r="CN182" s="197"/>
      <c r="CO182" s="197"/>
      <c r="CP182" s="197"/>
      <c r="CQ182" s="197"/>
      <c r="CR182" s="197"/>
      <c r="CS182" s="197"/>
      <c r="CT182" s="197"/>
      <c r="CU182" s="197"/>
      <c r="CV182" s="197"/>
      <c r="CW182" s="197"/>
      <c r="CX182" s="197"/>
      <c r="CY182" s="197"/>
      <c r="CZ182" s="197"/>
      <c r="DA182" s="197"/>
      <c r="DB182" s="197"/>
      <c r="DC182" s="197"/>
      <c r="DD182" s="197"/>
      <c r="DE182" s="197"/>
      <c r="DF182" s="197"/>
      <c r="DG182" s="197"/>
      <c r="DH182" s="197"/>
      <c r="DI182" s="197"/>
      <c r="DJ182" s="197"/>
      <c r="DK182" s="197"/>
      <c r="DL182" s="197"/>
      <c r="DM182" s="197"/>
      <c r="DN182" s="197"/>
      <c r="DO182" s="197"/>
      <c r="DP182" s="197"/>
      <c r="DQ182" s="197"/>
      <c r="DR182" s="197"/>
      <c r="DS182" s="197"/>
      <c r="DT182" s="197"/>
      <c r="DU182" s="197"/>
      <c r="DV182" s="197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</row>
    <row r="183" customFormat="false" ht="12.75" hidden="false" customHeight="false" outlineLevel="0" collapsed="false">
      <c r="A183" s="193"/>
      <c r="B183" s="194"/>
      <c r="C183" s="194"/>
      <c r="D183" s="194"/>
      <c r="E183" s="194"/>
      <c r="F183" s="194"/>
      <c r="G183" s="194"/>
      <c r="H183" s="195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6"/>
      <c r="BL183" s="197"/>
      <c r="BM183" s="197"/>
      <c r="BN183" s="197"/>
      <c r="BO183" s="197"/>
      <c r="BP183" s="197"/>
      <c r="BQ183" s="197"/>
      <c r="BR183" s="197"/>
      <c r="BS183" s="197"/>
      <c r="BT183" s="197"/>
      <c r="BU183" s="197"/>
      <c r="BV183" s="197"/>
      <c r="BW183" s="197"/>
      <c r="BX183" s="197"/>
      <c r="BY183" s="197"/>
      <c r="BZ183" s="197"/>
      <c r="CA183" s="197"/>
      <c r="CB183" s="197"/>
      <c r="CC183" s="197"/>
      <c r="CD183" s="197"/>
      <c r="CE183" s="197"/>
      <c r="CF183" s="197"/>
      <c r="CG183" s="197"/>
      <c r="CH183" s="197"/>
      <c r="CI183" s="197"/>
      <c r="CJ183" s="197"/>
      <c r="CK183" s="197"/>
      <c r="CL183" s="197"/>
      <c r="CM183" s="197"/>
      <c r="CN183" s="197"/>
      <c r="CO183" s="197"/>
      <c r="CP183" s="197"/>
      <c r="CQ183" s="197"/>
      <c r="CR183" s="197"/>
      <c r="CS183" s="197"/>
      <c r="CT183" s="197"/>
      <c r="CU183" s="197"/>
      <c r="CV183" s="197"/>
      <c r="CW183" s="197"/>
      <c r="CX183" s="197"/>
      <c r="CY183" s="197"/>
      <c r="CZ183" s="197"/>
      <c r="DA183" s="197"/>
      <c r="DB183" s="197"/>
      <c r="DC183" s="197"/>
      <c r="DD183" s="197"/>
      <c r="DE183" s="197"/>
      <c r="DF183" s="197"/>
      <c r="DG183" s="197"/>
      <c r="DH183" s="197"/>
      <c r="DI183" s="197"/>
      <c r="DJ183" s="197"/>
      <c r="DK183" s="197"/>
      <c r="DL183" s="197"/>
      <c r="DM183" s="197"/>
      <c r="DN183" s="197"/>
      <c r="DO183" s="197"/>
      <c r="DP183" s="197"/>
      <c r="DQ183" s="197"/>
      <c r="DR183" s="197"/>
      <c r="DS183" s="197"/>
      <c r="DT183" s="197"/>
      <c r="DU183" s="197"/>
      <c r="DV183" s="197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</row>
    <row r="184" customFormat="false" ht="12.75" hidden="false" customHeight="false" outlineLevel="0" collapsed="false">
      <c r="A184" s="193"/>
      <c r="B184" s="194"/>
      <c r="C184" s="194"/>
      <c r="D184" s="194"/>
      <c r="E184" s="194"/>
      <c r="F184" s="194"/>
      <c r="G184" s="194"/>
      <c r="H184" s="195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6"/>
      <c r="BL184" s="197"/>
      <c r="BM184" s="197"/>
      <c r="BN184" s="197"/>
      <c r="BO184" s="197"/>
      <c r="BP184" s="197"/>
      <c r="BQ184" s="197"/>
      <c r="BR184" s="197"/>
      <c r="BS184" s="197"/>
      <c r="BT184" s="197"/>
      <c r="BU184" s="197"/>
      <c r="BV184" s="197"/>
      <c r="BW184" s="197"/>
      <c r="BX184" s="197"/>
      <c r="BY184" s="197"/>
      <c r="BZ184" s="197"/>
      <c r="CA184" s="197"/>
      <c r="CB184" s="197"/>
      <c r="CC184" s="197"/>
      <c r="CD184" s="197"/>
      <c r="CE184" s="197"/>
      <c r="CF184" s="197"/>
      <c r="CG184" s="197"/>
      <c r="CH184" s="197"/>
      <c r="CI184" s="197"/>
      <c r="CJ184" s="197"/>
      <c r="CK184" s="197"/>
      <c r="CL184" s="197"/>
      <c r="CM184" s="197"/>
      <c r="CN184" s="197"/>
      <c r="CO184" s="197"/>
      <c r="CP184" s="197"/>
      <c r="CQ184" s="197"/>
      <c r="CR184" s="197"/>
      <c r="CS184" s="197"/>
      <c r="CT184" s="197"/>
      <c r="CU184" s="197"/>
      <c r="CV184" s="197"/>
      <c r="CW184" s="197"/>
      <c r="CX184" s="197"/>
      <c r="CY184" s="197"/>
      <c r="CZ184" s="197"/>
      <c r="DA184" s="197"/>
      <c r="DB184" s="197"/>
      <c r="DC184" s="197"/>
      <c r="DD184" s="197"/>
      <c r="DE184" s="197"/>
      <c r="DF184" s="197"/>
      <c r="DG184" s="197"/>
      <c r="DH184" s="197"/>
      <c r="DI184" s="197"/>
      <c r="DJ184" s="197"/>
      <c r="DK184" s="197"/>
      <c r="DL184" s="197"/>
      <c r="DM184" s="197"/>
      <c r="DN184" s="197"/>
      <c r="DO184" s="197"/>
      <c r="DP184" s="197"/>
      <c r="DQ184" s="197"/>
      <c r="DR184" s="197"/>
      <c r="DS184" s="197"/>
      <c r="DT184" s="197"/>
      <c r="DU184" s="197"/>
      <c r="DV184" s="197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</row>
    <row r="185" customFormat="false" ht="12.75" hidden="false" customHeight="false" outlineLevel="0" collapsed="false">
      <c r="A185" s="193"/>
      <c r="B185" s="194"/>
      <c r="C185" s="194"/>
      <c r="D185" s="194"/>
      <c r="E185" s="194"/>
      <c r="F185" s="194"/>
      <c r="G185" s="194"/>
      <c r="H185" s="195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6"/>
      <c r="BL185" s="197"/>
      <c r="BM185" s="197"/>
      <c r="BN185" s="197"/>
      <c r="BO185" s="197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</row>
    <row r="186" customFormat="false" ht="12.75" hidden="false" customHeight="false" outlineLevel="0" collapsed="false">
      <c r="A186" s="193"/>
      <c r="B186" s="194"/>
      <c r="C186" s="194"/>
      <c r="D186" s="194"/>
      <c r="E186" s="194"/>
      <c r="F186" s="194"/>
      <c r="G186" s="194"/>
      <c r="H186" s="195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6"/>
      <c r="BL186" s="197"/>
      <c r="BM186" s="197"/>
      <c r="BN186" s="197"/>
      <c r="BO186" s="197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</row>
    <row r="187" customFormat="false" ht="12.75" hidden="false" customHeight="false" outlineLevel="0" collapsed="false">
      <c r="A187" s="193"/>
      <c r="B187" s="194"/>
      <c r="C187" s="194"/>
      <c r="D187" s="194"/>
      <c r="E187" s="194"/>
      <c r="F187" s="194"/>
      <c r="G187" s="194"/>
      <c r="H187" s="195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6"/>
      <c r="BL187" s="197"/>
      <c r="BM187" s="197"/>
      <c r="BN187" s="197"/>
      <c r="BO187" s="197"/>
      <c r="BP187" s="197"/>
      <c r="BQ187" s="197"/>
      <c r="BR187" s="197"/>
      <c r="BS187" s="197"/>
      <c r="BT187" s="197"/>
      <c r="BU187" s="197"/>
      <c r="BV187" s="197"/>
      <c r="BW187" s="197"/>
      <c r="BX187" s="197"/>
      <c r="BY187" s="197"/>
      <c r="BZ187" s="197"/>
      <c r="CA187" s="197"/>
      <c r="CB187" s="197"/>
      <c r="CC187" s="197"/>
      <c r="CD187" s="197"/>
      <c r="CE187" s="197"/>
      <c r="CF187" s="197"/>
      <c r="CG187" s="197"/>
      <c r="CH187" s="197"/>
      <c r="CI187" s="197"/>
      <c r="CJ187" s="197"/>
      <c r="CK187" s="197"/>
      <c r="CL187" s="197"/>
      <c r="CM187" s="197"/>
      <c r="CN187" s="197"/>
      <c r="CO187" s="197"/>
      <c r="CP187" s="197"/>
      <c r="CQ187" s="197"/>
      <c r="CR187" s="197"/>
      <c r="CS187" s="197"/>
      <c r="CT187" s="197"/>
      <c r="CU187" s="197"/>
      <c r="CV187" s="197"/>
      <c r="CW187" s="197"/>
      <c r="CX187" s="197"/>
      <c r="CY187" s="197"/>
      <c r="CZ187" s="197"/>
      <c r="DA187" s="197"/>
      <c r="DB187" s="197"/>
      <c r="DC187" s="197"/>
      <c r="DD187" s="197"/>
      <c r="DE187" s="197"/>
      <c r="DF187" s="197"/>
      <c r="DG187" s="197"/>
      <c r="DH187" s="197"/>
      <c r="DI187" s="197"/>
      <c r="DJ187" s="197"/>
      <c r="DK187" s="197"/>
      <c r="DL187" s="197"/>
      <c r="DM187" s="197"/>
      <c r="DN187" s="197"/>
      <c r="DO187" s="197"/>
      <c r="DP187" s="197"/>
      <c r="DQ187" s="197"/>
      <c r="DR187" s="197"/>
      <c r="DS187" s="197"/>
      <c r="DT187" s="197"/>
      <c r="DU187" s="197"/>
      <c r="DV187" s="197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</row>
    <row r="188" customFormat="false" ht="12.75" hidden="false" customHeight="false" outlineLevel="0" collapsed="false">
      <c r="A188" s="193"/>
      <c r="B188" s="194"/>
      <c r="C188" s="194"/>
      <c r="D188" s="194"/>
      <c r="E188" s="194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6"/>
      <c r="BL188" s="197"/>
      <c r="BM188" s="197"/>
      <c r="BN188" s="197"/>
      <c r="BO188" s="197"/>
      <c r="BP188" s="197"/>
      <c r="BQ188" s="197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</row>
    <row r="189" customFormat="false" ht="12.75" hidden="false" customHeight="false" outlineLevel="0" collapsed="false">
      <c r="A189" s="193"/>
      <c r="B189" s="194"/>
      <c r="C189" s="194"/>
      <c r="D189" s="194"/>
      <c r="E189" s="194"/>
      <c r="F189" s="194"/>
      <c r="G189" s="194"/>
      <c r="H189" s="195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6"/>
      <c r="BL189" s="197"/>
      <c r="BM189" s="197"/>
      <c r="BN189" s="197"/>
      <c r="BO189" s="197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  <c r="EC189" s="197"/>
      <c r="ED189" s="197"/>
      <c r="EE189" s="197"/>
      <c r="EF189" s="197"/>
      <c r="EG189" s="197"/>
      <c r="EH189" s="197"/>
      <c r="EI189" s="197"/>
      <c r="EJ189" s="197"/>
      <c r="EK189" s="197"/>
      <c r="EL189" s="197"/>
      <c r="EM189" s="197"/>
      <c r="EN189" s="197"/>
      <c r="EO189" s="197"/>
      <c r="EP189" s="197"/>
      <c r="EQ189" s="197"/>
      <c r="ER189" s="197"/>
      <c r="ES189" s="197"/>
      <c r="ET189" s="197"/>
      <c r="EU189" s="197"/>
      <c r="EV189" s="197"/>
      <c r="EW189" s="197"/>
      <c r="EX189" s="197"/>
      <c r="EY189" s="197"/>
      <c r="EZ189" s="197"/>
      <c r="FA189" s="197"/>
      <c r="FB189" s="197"/>
      <c r="FC189" s="197"/>
      <c r="FD189" s="197"/>
      <c r="FE189" s="197"/>
      <c r="FF189" s="197"/>
      <c r="FG189" s="197"/>
      <c r="FH189" s="197"/>
      <c r="FI189" s="197"/>
      <c r="FJ189" s="197"/>
      <c r="FK189" s="197"/>
      <c r="FL189" s="197"/>
      <c r="FM189" s="197"/>
      <c r="FN189" s="197"/>
      <c r="FO189" s="197"/>
      <c r="FP189" s="197"/>
      <c r="FQ189" s="197"/>
      <c r="FR189" s="197"/>
      <c r="FS189" s="197"/>
      <c r="FT189" s="197"/>
      <c r="FU189" s="197"/>
      <c r="FV189" s="197"/>
      <c r="FW189" s="197"/>
      <c r="FX189" s="197"/>
      <c r="FY189" s="197"/>
      <c r="FZ189" s="197"/>
      <c r="GA189" s="197"/>
      <c r="GB189" s="197"/>
      <c r="GC189" s="197"/>
      <c r="GD189" s="197"/>
      <c r="GE189" s="197"/>
      <c r="GF189" s="197"/>
      <c r="GG189" s="197"/>
      <c r="GH189" s="197"/>
      <c r="GI189" s="197"/>
      <c r="GJ189" s="197"/>
      <c r="GK189" s="197"/>
      <c r="GL189" s="197"/>
      <c r="GM189" s="197"/>
      <c r="GN189" s="197"/>
      <c r="GO189" s="197"/>
      <c r="GP189" s="197"/>
      <c r="GQ189" s="197"/>
      <c r="GR189" s="197"/>
      <c r="GS189" s="197"/>
      <c r="GT189" s="197"/>
      <c r="GU189" s="197"/>
      <c r="GV189" s="197"/>
      <c r="GW189" s="197"/>
      <c r="GX189" s="197"/>
      <c r="GY189" s="197"/>
      <c r="GZ189" s="197"/>
      <c r="HA189" s="197"/>
      <c r="HB189" s="197"/>
      <c r="HC189" s="197"/>
      <c r="HD189" s="197"/>
      <c r="HE189" s="197"/>
      <c r="HF189" s="197"/>
      <c r="HG189" s="197"/>
      <c r="HH189" s="197"/>
      <c r="HI189" s="197"/>
      <c r="HJ189" s="197"/>
      <c r="HK189" s="197"/>
      <c r="HL189" s="197"/>
      <c r="HM189" s="197"/>
      <c r="HN189" s="197"/>
      <c r="HO189" s="197"/>
      <c r="HP189" s="197"/>
      <c r="HQ189" s="197"/>
      <c r="HR189" s="197"/>
      <c r="HS189" s="197"/>
      <c r="HT189" s="197"/>
      <c r="HU189" s="197"/>
      <c r="HV189" s="197"/>
      <c r="HW189" s="197"/>
      <c r="HX189" s="197"/>
      <c r="HY189" s="197"/>
      <c r="HZ189" s="197"/>
      <c r="IA189" s="197"/>
      <c r="IB189" s="197"/>
      <c r="IC189" s="197"/>
      <c r="ID189" s="197"/>
      <c r="IE189" s="197"/>
      <c r="IF189" s="197"/>
      <c r="IG189" s="197"/>
      <c r="IH189" s="197"/>
      <c r="II189" s="197"/>
      <c r="IJ189" s="197"/>
      <c r="IK189" s="197"/>
      <c r="IL189" s="197"/>
      <c r="IM189" s="197"/>
      <c r="IN189" s="197"/>
      <c r="IO189" s="197"/>
      <c r="IP189" s="197"/>
      <c r="IQ189" s="197"/>
      <c r="IR189" s="197"/>
      <c r="IS189" s="197"/>
      <c r="IT189" s="197"/>
      <c r="IU189" s="197"/>
      <c r="IV189" s="197"/>
      <c r="IW189" s="197"/>
    </row>
    <row r="190" customFormat="false" ht="12.75" hidden="false" customHeight="false" outlineLevel="0" collapsed="false">
      <c r="A190" s="193"/>
      <c r="B190" s="194"/>
      <c r="C190" s="194"/>
      <c r="D190" s="194"/>
      <c r="E190" s="194"/>
      <c r="F190" s="194"/>
      <c r="G190" s="194"/>
      <c r="H190" s="195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6"/>
      <c r="BL190" s="197"/>
      <c r="BM190" s="197"/>
      <c r="BN190" s="197"/>
      <c r="BO190" s="197"/>
      <c r="BP190" s="197"/>
      <c r="BQ190" s="197"/>
      <c r="BR190" s="197"/>
      <c r="BS190" s="197"/>
      <c r="BT190" s="197"/>
      <c r="BU190" s="197"/>
      <c r="BV190" s="197"/>
      <c r="BW190" s="197"/>
      <c r="BX190" s="197"/>
      <c r="BY190" s="197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197"/>
      <c r="CM190" s="197"/>
      <c r="CN190" s="197"/>
      <c r="CO190" s="197"/>
      <c r="CP190" s="197"/>
      <c r="CQ190" s="197"/>
      <c r="CR190" s="197"/>
      <c r="CS190" s="197"/>
      <c r="CT190" s="197"/>
      <c r="CU190" s="197"/>
      <c r="CV190" s="197"/>
      <c r="CW190" s="197"/>
      <c r="CX190" s="197"/>
      <c r="CY190" s="197"/>
      <c r="CZ190" s="197"/>
      <c r="DA190" s="197"/>
      <c r="DB190" s="197"/>
      <c r="DC190" s="197"/>
      <c r="DD190" s="197"/>
      <c r="DE190" s="197"/>
      <c r="DF190" s="197"/>
      <c r="DG190" s="197"/>
      <c r="DH190" s="197"/>
      <c r="DI190" s="197"/>
      <c r="DJ190" s="197"/>
      <c r="DK190" s="197"/>
      <c r="DL190" s="197"/>
      <c r="DM190" s="197"/>
      <c r="DN190" s="197"/>
      <c r="DO190" s="197"/>
      <c r="DP190" s="197"/>
      <c r="DQ190" s="197"/>
      <c r="DR190" s="197"/>
      <c r="DS190" s="197"/>
      <c r="DT190" s="197"/>
      <c r="DU190" s="197"/>
      <c r="DV190" s="197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</row>
    <row r="191" customFormat="false" ht="12.75" hidden="false" customHeight="false" outlineLevel="0" collapsed="false">
      <c r="A191" s="193"/>
      <c r="B191" s="194"/>
      <c r="C191" s="194"/>
      <c r="D191" s="194"/>
      <c r="E191" s="194"/>
      <c r="F191" s="194"/>
      <c r="G191" s="194"/>
      <c r="H191" s="195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6"/>
      <c r="BL191" s="197"/>
      <c r="BM191" s="197"/>
      <c r="BN191" s="197"/>
      <c r="BO191" s="197"/>
      <c r="BP191" s="197"/>
      <c r="BQ191" s="197"/>
      <c r="BR191" s="197"/>
      <c r="BS191" s="197"/>
      <c r="BT191" s="197"/>
      <c r="BU191" s="197"/>
      <c r="BV191" s="197"/>
      <c r="BW191" s="197"/>
      <c r="BX191" s="197"/>
      <c r="BY191" s="197"/>
      <c r="BZ191" s="197"/>
      <c r="CA191" s="197"/>
      <c r="CB191" s="197"/>
      <c r="CC191" s="197"/>
      <c r="CD191" s="197"/>
      <c r="CE191" s="197"/>
      <c r="CF191" s="197"/>
      <c r="CG191" s="197"/>
      <c r="CH191" s="197"/>
      <c r="CI191" s="197"/>
      <c r="CJ191" s="197"/>
      <c r="CK191" s="197"/>
      <c r="CL191" s="197"/>
      <c r="CM191" s="197"/>
      <c r="CN191" s="197"/>
      <c r="CO191" s="197"/>
      <c r="CP191" s="197"/>
      <c r="CQ191" s="197"/>
      <c r="CR191" s="197"/>
      <c r="CS191" s="197"/>
      <c r="CT191" s="197"/>
      <c r="CU191" s="197"/>
      <c r="CV191" s="197"/>
      <c r="CW191" s="197"/>
      <c r="CX191" s="197"/>
      <c r="CY191" s="197"/>
      <c r="CZ191" s="197"/>
      <c r="DA191" s="197"/>
      <c r="DB191" s="197"/>
      <c r="DC191" s="197"/>
      <c r="DD191" s="197"/>
      <c r="DE191" s="197"/>
      <c r="DF191" s="197"/>
      <c r="DG191" s="197"/>
      <c r="DH191" s="197"/>
      <c r="DI191" s="197"/>
      <c r="DJ191" s="197"/>
      <c r="DK191" s="197"/>
      <c r="DL191" s="197"/>
      <c r="DM191" s="197"/>
      <c r="DN191" s="197"/>
      <c r="DO191" s="197"/>
      <c r="DP191" s="197"/>
      <c r="DQ191" s="197"/>
      <c r="DR191" s="197"/>
      <c r="DS191" s="197"/>
      <c r="DT191" s="197"/>
      <c r="DU191" s="197"/>
      <c r="DV191" s="197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</row>
    <row r="192" customFormat="false" ht="12.75" hidden="false" customHeight="false" outlineLevel="0" collapsed="false">
      <c r="A192" s="193"/>
      <c r="B192" s="194"/>
      <c r="C192" s="194"/>
      <c r="D192" s="194"/>
      <c r="E192" s="194"/>
      <c r="F192" s="194"/>
      <c r="G192" s="194"/>
      <c r="H192" s="195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6"/>
      <c r="BL192" s="197"/>
      <c r="BM192" s="197"/>
      <c r="BN192" s="197"/>
      <c r="BO192" s="197"/>
      <c r="BP192" s="197"/>
      <c r="BQ192" s="197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</row>
    <row r="193" customFormat="false" ht="12.75" hidden="false" customHeight="false" outlineLevel="0" collapsed="false">
      <c r="A193" s="193"/>
      <c r="B193" s="194"/>
      <c r="C193" s="194"/>
      <c r="D193" s="194"/>
      <c r="E193" s="194"/>
      <c r="F193" s="194"/>
      <c r="G193" s="194"/>
      <c r="H193" s="195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6"/>
      <c r="BL193" s="197"/>
      <c r="BM193" s="197"/>
      <c r="BN193" s="197"/>
      <c r="BO193" s="197"/>
      <c r="BP193" s="197"/>
      <c r="BQ193" s="197"/>
      <c r="BR193" s="197"/>
      <c r="BS193" s="197"/>
      <c r="BT193" s="197"/>
      <c r="BU193" s="197"/>
      <c r="BV193" s="197"/>
      <c r="BW193" s="197"/>
      <c r="BX193" s="197"/>
      <c r="BY193" s="197"/>
      <c r="BZ193" s="197"/>
      <c r="CA193" s="197"/>
      <c r="CB193" s="197"/>
      <c r="CC193" s="197"/>
      <c r="CD193" s="197"/>
      <c r="CE193" s="197"/>
      <c r="CF193" s="197"/>
      <c r="CG193" s="197"/>
      <c r="CH193" s="197"/>
      <c r="CI193" s="197"/>
      <c r="CJ193" s="197"/>
      <c r="CK193" s="197"/>
      <c r="CL193" s="197"/>
      <c r="CM193" s="197"/>
      <c r="CN193" s="197"/>
      <c r="CO193" s="197"/>
      <c r="CP193" s="197"/>
      <c r="CQ193" s="197"/>
      <c r="CR193" s="197"/>
      <c r="CS193" s="197"/>
      <c r="CT193" s="197"/>
      <c r="CU193" s="197"/>
      <c r="CV193" s="197"/>
      <c r="CW193" s="197"/>
      <c r="CX193" s="197"/>
      <c r="CY193" s="197"/>
      <c r="CZ193" s="197"/>
      <c r="DA193" s="197"/>
      <c r="DB193" s="197"/>
      <c r="DC193" s="197"/>
      <c r="DD193" s="197"/>
      <c r="DE193" s="197"/>
      <c r="DF193" s="197"/>
      <c r="DG193" s="197"/>
      <c r="DH193" s="197"/>
      <c r="DI193" s="197"/>
      <c r="DJ193" s="197"/>
      <c r="DK193" s="197"/>
      <c r="DL193" s="197"/>
      <c r="DM193" s="197"/>
      <c r="DN193" s="197"/>
      <c r="DO193" s="197"/>
      <c r="DP193" s="197"/>
      <c r="DQ193" s="197"/>
      <c r="DR193" s="197"/>
      <c r="DS193" s="197"/>
      <c r="DT193" s="197"/>
      <c r="DU193" s="197"/>
      <c r="DV193" s="197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</row>
    <row r="194" customFormat="false" ht="12.75" hidden="false" customHeight="false" outlineLevel="0" collapsed="false">
      <c r="A194" s="193"/>
      <c r="B194" s="194"/>
      <c r="C194" s="194"/>
      <c r="D194" s="194"/>
      <c r="E194" s="194"/>
      <c r="F194" s="194"/>
      <c r="G194" s="194"/>
      <c r="H194" s="195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6"/>
      <c r="BL194" s="197"/>
      <c r="BM194" s="197"/>
      <c r="BN194" s="197"/>
      <c r="BO194" s="197"/>
      <c r="BP194" s="197"/>
      <c r="BQ194" s="197"/>
      <c r="BR194" s="197"/>
      <c r="BS194" s="197"/>
      <c r="BT194" s="197"/>
      <c r="BU194" s="197"/>
      <c r="BV194" s="197"/>
      <c r="BW194" s="197"/>
      <c r="BX194" s="197"/>
      <c r="BY194" s="197"/>
      <c r="BZ194" s="197"/>
      <c r="CA194" s="197"/>
      <c r="CB194" s="197"/>
      <c r="CC194" s="197"/>
      <c r="CD194" s="197"/>
      <c r="CE194" s="197"/>
      <c r="CF194" s="197"/>
      <c r="CG194" s="197"/>
      <c r="CH194" s="197"/>
      <c r="CI194" s="197"/>
      <c r="CJ194" s="197"/>
      <c r="CK194" s="197"/>
      <c r="CL194" s="197"/>
      <c r="CM194" s="197"/>
      <c r="CN194" s="197"/>
      <c r="CO194" s="197"/>
      <c r="CP194" s="197"/>
      <c r="CQ194" s="197"/>
      <c r="CR194" s="197"/>
      <c r="CS194" s="197"/>
      <c r="CT194" s="197"/>
      <c r="CU194" s="197"/>
      <c r="CV194" s="197"/>
      <c r="CW194" s="197"/>
      <c r="CX194" s="197"/>
      <c r="CY194" s="197"/>
      <c r="CZ194" s="197"/>
      <c r="DA194" s="197"/>
      <c r="DB194" s="197"/>
      <c r="DC194" s="197"/>
      <c r="DD194" s="197"/>
      <c r="DE194" s="197"/>
      <c r="DF194" s="197"/>
      <c r="DG194" s="197"/>
      <c r="DH194" s="197"/>
      <c r="DI194" s="197"/>
      <c r="DJ194" s="197"/>
      <c r="DK194" s="197"/>
      <c r="DL194" s="197"/>
      <c r="DM194" s="197"/>
      <c r="DN194" s="197"/>
      <c r="DO194" s="197"/>
      <c r="DP194" s="197"/>
      <c r="DQ194" s="197"/>
      <c r="DR194" s="197"/>
      <c r="DS194" s="197"/>
      <c r="DT194" s="197"/>
      <c r="DU194" s="197"/>
      <c r="DV194" s="197"/>
      <c r="DW194" s="197"/>
      <c r="DX194" s="197"/>
      <c r="DY194" s="197"/>
      <c r="DZ194" s="197"/>
      <c r="EA194" s="197"/>
      <c r="EB194" s="197"/>
      <c r="EC194" s="197"/>
      <c r="ED194" s="197"/>
      <c r="EE194" s="197"/>
      <c r="EF194" s="197"/>
      <c r="EG194" s="197"/>
      <c r="EH194" s="197"/>
      <c r="EI194" s="197"/>
      <c r="EJ194" s="197"/>
      <c r="EK194" s="197"/>
      <c r="EL194" s="197"/>
      <c r="EM194" s="197"/>
      <c r="EN194" s="197"/>
      <c r="EO194" s="197"/>
      <c r="EP194" s="197"/>
      <c r="EQ194" s="197"/>
      <c r="ER194" s="197"/>
      <c r="ES194" s="197"/>
      <c r="ET194" s="197"/>
      <c r="EU194" s="197"/>
      <c r="EV194" s="197"/>
      <c r="EW194" s="197"/>
      <c r="EX194" s="197"/>
      <c r="EY194" s="197"/>
      <c r="EZ194" s="197"/>
      <c r="FA194" s="197"/>
      <c r="FB194" s="197"/>
      <c r="FC194" s="197"/>
      <c r="FD194" s="197"/>
      <c r="FE194" s="197"/>
      <c r="FF194" s="197"/>
      <c r="FG194" s="197"/>
      <c r="FH194" s="197"/>
      <c r="FI194" s="197"/>
      <c r="FJ194" s="197"/>
      <c r="FK194" s="197"/>
      <c r="FL194" s="197"/>
      <c r="FM194" s="197"/>
      <c r="FN194" s="197"/>
      <c r="FO194" s="197"/>
      <c r="FP194" s="197"/>
      <c r="FQ194" s="197"/>
      <c r="FR194" s="197"/>
      <c r="FS194" s="197"/>
      <c r="FT194" s="197"/>
      <c r="FU194" s="197"/>
      <c r="FV194" s="197"/>
      <c r="FW194" s="197"/>
      <c r="FX194" s="197"/>
      <c r="FY194" s="197"/>
      <c r="FZ194" s="197"/>
      <c r="GA194" s="197"/>
      <c r="GB194" s="197"/>
      <c r="GC194" s="197"/>
      <c r="GD194" s="197"/>
      <c r="GE194" s="197"/>
      <c r="GF194" s="197"/>
      <c r="GG194" s="197"/>
      <c r="GH194" s="197"/>
      <c r="GI194" s="197"/>
      <c r="GJ194" s="197"/>
      <c r="GK194" s="197"/>
      <c r="GL194" s="197"/>
      <c r="GM194" s="197"/>
      <c r="GN194" s="197"/>
      <c r="GO194" s="197"/>
      <c r="GP194" s="197"/>
      <c r="GQ194" s="197"/>
      <c r="GR194" s="197"/>
      <c r="GS194" s="197"/>
      <c r="GT194" s="197"/>
      <c r="GU194" s="197"/>
      <c r="GV194" s="197"/>
      <c r="GW194" s="197"/>
      <c r="GX194" s="197"/>
      <c r="GY194" s="197"/>
      <c r="GZ194" s="197"/>
      <c r="HA194" s="197"/>
      <c r="HB194" s="197"/>
      <c r="HC194" s="197"/>
      <c r="HD194" s="197"/>
      <c r="HE194" s="197"/>
      <c r="HF194" s="197"/>
      <c r="HG194" s="197"/>
      <c r="HH194" s="197"/>
      <c r="HI194" s="197"/>
      <c r="HJ194" s="197"/>
      <c r="HK194" s="197"/>
      <c r="HL194" s="197"/>
      <c r="HM194" s="197"/>
      <c r="HN194" s="197"/>
      <c r="HO194" s="197"/>
      <c r="HP194" s="197"/>
      <c r="HQ194" s="197"/>
      <c r="HR194" s="197"/>
      <c r="HS194" s="197"/>
      <c r="HT194" s="197"/>
      <c r="HU194" s="197"/>
      <c r="HV194" s="197"/>
      <c r="HW194" s="197"/>
      <c r="HX194" s="197"/>
      <c r="HY194" s="197"/>
      <c r="HZ194" s="197"/>
      <c r="IA194" s="197"/>
      <c r="IB194" s="197"/>
      <c r="IC194" s="197"/>
      <c r="ID194" s="197"/>
      <c r="IE194" s="197"/>
      <c r="IF194" s="197"/>
      <c r="IG194" s="197"/>
      <c r="IH194" s="197"/>
      <c r="II194" s="197"/>
      <c r="IJ194" s="197"/>
      <c r="IK194" s="197"/>
      <c r="IL194" s="197"/>
      <c r="IM194" s="197"/>
      <c r="IN194" s="197"/>
      <c r="IO194" s="197"/>
      <c r="IP194" s="197"/>
      <c r="IQ194" s="197"/>
      <c r="IR194" s="197"/>
      <c r="IS194" s="197"/>
      <c r="IT194" s="197"/>
      <c r="IU194" s="197"/>
      <c r="IV194" s="197"/>
      <c r="IW194" s="197"/>
    </row>
    <row r="195" customFormat="false" ht="12.75" hidden="false" customHeight="false" outlineLevel="0" collapsed="false">
      <c r="A195" s="193"/>
      <c r="B195" s="194"/>
      <c r="C195" s="194"/>
      <c r="D195" s="194"/>
      <c r="E195" s="194"/>
      <c r="F195" s="194"/>
      <c r="G195" s="194"/>
      <c r="H195" s="195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6"/>
      <c r="BL195" s="197"/>
      <c r="BM195" s="197"/>
      <c r="BN195" s="197"/>
      <c r="BO195" s="197"/>
      <c r="BP195" s="197"/>
      <c r="BQ195" s="197"/>
      <c r="BR195" s="197"/>
      <c r="BS195" s="197"/>
      <c r="BT195" s="197"/>
      <c r="BU195" s="197"/>
      <c r="BV195" s="197"/>
      <c r="BW195" s="197"/>
      <c r="BX195" s="197"/>
      <c r="BY195" s="197"/>
      <c r="BZ195" s="197"/>
      <c r="CA195" s="197"/>
      <c r="CB195" s="197"/>
      <c r="CC195" s="197"/>
      <c r="CD195" s="197"/>
      <c r="CE195" s="197"/>
      <c r="CF195" s="197"/>
      <c r="CG195" s="197"/>
      <c r="CH195" s="197"/>
      <c r="CI195" s="197"/>
      <c r="CJ195" s="197"/>
      <c r="CK195" s="197"/>
      <c r="CL195" s="197"/>
      <c r="CM195" s="197"/>
      <c r="CN195" s="197"/>
      <c r="CO195" s="197"/>
      <c r="CP195" s="197"/>
      <c r="CQ195" s="197"/>
      <c r="CR195" s="197"/>
      <c r="CS195" s="197"/>
      <c r="CT195" s="197"/>
      <c r="CU195" s="197"/>
      <c r="CV195" s="197"/>
      <c r="CW195" s="197"/>
      <c r="CX195" s="197"/>
      <c r="CY195" s="197"/>
      <c r="CZ195" s="197"/>
      <c r="DA195" s="197"/>
      <c r="DB195" s="197"/>
      <c r="DC195" s="197"/>
      <c r="DD195" s="197"/>
      <c r="DE195" s="197"/>
      <c r="DF195" s="197"/>
      <c r="DG195" s="197"/>
      <c r="DH195" s="197"/>
      <c r="DI195" s="197"/>
      <c r="DJ195" s="197"/>
      <c r="DK195" s="197"/>
      <c r="DL195" s="197"/>
      <c r="DM195" s="197"/>
      <c r="DN195" s="197"/>
      <c r="DO195" s="197"/>
      <c r="DP195" s="197"/>
      <c r="DQ195" s="197"/>
      <c r="DR195" s="197"/>
      <c r="DS195" s="197"/>
      <c r="DT195" s="197"/>
      <c r="DU195" s="197"/>
      <c r="DV195" s="197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</row>
    <row r="196" customFormat="false" ht="12.75" hidden="false" customHeight="false" outlineLevel="0" collapsed="false">
      <c r="A196" s="193"/>
      <c r="B196" s="194"/>
      <c r="C196" s="194"/>
      <c r="D196" s="194"/>
      <c r="E196" s="194"/>
      <c r="F196" s="194"/>
      <c r="G196" s="194"/>
      <c r="H196" s="195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6"/>
      <c r="BL196" s="197"/>
      <c r="BM196" s="197"/>
      <c r="BN196" s="197"/>
      <c r="BO196" s="197"/>
      <c r="BP196" s="197"/>
      <c r="BQ196" s="197"/>
      <c r="BR196" s="197"/>
      <c r="BS196" s="197"/>
      <c r="BT196" s="197"/>
      <c r="BU196" s="197"/>
      <c r="BV196" s="197"/>
      <c r="BW196" s="197"/>
      <c r="BX196" s="197"/>
      <c r="BY196" s="197"/>
      <c r="BZ196" s="197"/>
      <c r="CA196" s="197"/>
      <c r="CB196" s="197"/>
      <c r="CC196" s="197"/>
      <c r="CD196" s="197"/>
      <c r="CE196" s="197"/>
      <c r="CF196" s="197"/>
      <c r="CG196" s="197"/>
      <c r="CH196" s="197"/>
      <c r="CI196" s="197"/>
      <c r="CJ196" s="197"/>
      <c r="CK196" s="197"/>
      <c r="CL196" s="197"/>
      <c r="CM196" s="197"/>
      <c r="CN196" s="197"/>
      <c r="CO196" s="197"/>
      <c r="CP196" s="197"/>
      <c r="CQ196" s="197"/>
      <c r="CR196" s="197"/>
      <c r="CS196" s="197"/>
      <c r="CT196" s="197"/>
      <c r="CU196" s="197"/>
      <c r="CV196" s="197"/>
      <c r="CW196" s="197"/>
      <c r="CX196" s="197"/>
      <c r="CY196" s="197"/>
      <c r="CZ196" s="197"/>
      <c r="DA196" s="197"/>
      <c r="DB196" s="197"/>
      <c r="DC196" s="197"/>
      <c r="DD196" s="197"/>
      <c r="DE196" s="197"/>
      <c r="DF196" s="197"/>
      <c r="DG196" s="197"/>
      <c r="DH196" s="197"/>
      <c r="DI196" s="197"/>
      <c r="DJ196" s="197"/>
      <c r="DK196" s="197"/>
      <c r="DL196" s="197"/>
      <c r="DM196" s="197"/>
      <c r="DN196" s="197"/>
      <c r="DO196" s="197"/>
      <c r="DP196" s="197"/>
      <c r="DQ196" s="197"/>
      <c r="DR196" s="197"/>
      <c r="DS196" s="197"/>
      <c r="DT196" s="197"/>
      <c r="DU196" s="197"/>
      <c r="DV196" s="197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</row>
    <row r="197" customFormat="false" ht="12.75" hidden="false" customHeight="false" outlineLevel="0" collapsed="false">
      <c r="A197" s="193"/>
      <c r="B197" s="194"/>
      <c r="C197" s="194"/>
      <c r="D197" s="194"/>
      <c r="E197" s="194"/>
      <c r="F197" s="194"/>
      <c r="G197" s="194"/>
      <c r="H197" s="195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6"/>
      <c r="BL197" s="197"/>
      <c r="BM197" s="197"/>
      <c r="BN197" s="197"/>
      <c r="BO197" s="197"/>
      <c r="BP197" s="197"/>
      <c r="BQ197" s="197"/>
      <c r="BR197" s="197"/>
      <c r="BS197" s="197"/>
      <c r="BT197" s="197"/>
      <c r="BU197" s="197"/>
      <c r="BV197" s="197"/>
      <c r="BW197" s="197"/>
      <c r="BX197" s="197"/>
      <c r="BY197" s="197"/>
      <c r="BZ197" s="197"/>
      <c r="CA197" s="197"/>
      <c r="CB197" s="197"/>
      <c r="CC197" s="197"/>
      <c r="CD197" s="197"/>
      <c r="CE197" s="197"/>
      <c r="CF197" s="197"/>
      <c r="CG197" s="197"/>
      <c r="CH197" s="197"/>
      <c r="CI197" s="197"/>
      <c r="CJ197" s="197"/>
      <c r="CK197" s="197"/>
      <c r="CL197" s="197"/>
      <c r="CM197" s="197"/>
      <c r="CN197" s="197"/>
      <c r="CO197" s="197"/>
      <c r="CP197" s="197"/>
      <c r="CQ197" s="197"/>
      <c r="CR197" s="197"/>
      <c r="CS197" s="197"/>
      <c r="CT197" s="197"/>
      <c r="CU197" s="197"/>
      <c r="CV197" s="197"/>
      <c r="CW197" s="197"/>
      <c r="CX197" s="197"/>
      <c r="CY197" s="197"/>
      <c r="CZ197" s="197"/>
      <c r="DA197" s="197"/>
      <c r="DB197" s="197"/>
      <c r="DC197" s="197"/>
      <c r="DD197" s="197"/>
      <c r="DE197" s="197"/>
      <c r="DF197" s="197"/>
      <c r="DG197" s="197"/>
      <c r="DH197" s="197"/>
      <c r="DI197" s="197"/>
      <c r="DJ197" s="197"/>
      <c r="DK197" s="197"/>
      <c r="DL197" s="197"/>
      <c r="DM197" s="197"/>
      <c r="DN197" s="197"/>
      <c r="DO197" s="197"/>
      <c r="DP197" s="197"/>
      <c r="DQ197" s="197"/>
      <c r="DR197" s="197"/>
      <c r="DS197" s="197"/>
      <c r="DT197" s="197"/>
      <c r="DU197" s="197"/>
      <c r="DV197" s="197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</row>
    <row r="198" customFormat="false" ht="12.75" hidden="false" customHeight="false" outlineLevel="0" collapsed="false">
      <c r="A198" s="193"/>
      <c r="B198" s="194"/>
      <c r="C198" s="194"/>
      <c r="D198" s="194"/>
      <c r="E198" s="194"/>
      <c r="F198" s="194"/>
      <c r="G198" s="194"/>
      <c r="H198" s="195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6"/>
      <c r="BL198" s="197"/>
      <c r="BM198" s="197"/>
      <c r="BN198" s="197"/>
      <c r="BO198" s="197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</row>
    <row r="199" customFormat="false" ht="12.75" hidden="false" customHeight="false" outlineLevel="0" collapsed="false">
      <c r="A199" s="193"/>
      <c r="B199" s="194"/>
      <c r="C199" s="194"/>
      <c r="D199" s="194"/>
      <c r="E199" s="194"/>
      <c r="F199" s="194"/>
      <c r="G199" s="194"/>
      <c r="H199" s="195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6"/>
      <c r="BL199" s="197"/>
      <c r="BM199" s="197"/>
      <c r="BN199" s="197"/>
      <c r="BO199" s="197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</row>
    <row r="200" customFormat="false" ht="12.75" hidden="false" customHeight="false" outlineLevel="0" collapsed="false">
      <c r="A200" s="193"/>
      <c r="B200" s="194"/>
      <c r="C200" s="194"/>
      <c r="D200" s="194"/>
      <c r="E200" s="194"/>
      <c r="F200" s="194"/>
      <c r="G200" s="194"/>
      <c r="H200" s="195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6"/>
      <c r="BL200" s="197"/>
      <c r="BM200" s="197"/>
      <c r="BN200" s="197"/>
      <c r="BO200" s="197"/>
      <c r="BP200" s="197"/>
      <c r="BQ200" s="197"/>
      <c r="BR200" s="197"/>
      <c r="BS200" s="197"/>
      <c r="BT200" s="197"/>
      <c r="BU200" s="197"/>
      <c r="BV200" s="197"/>
      <c r="BW200" s="197"/>
      <c r="BX200" s="197"/>
      <c r="BY200" s="197"/>
      <c r="BZ200" s="197"/>
      <c r="CA200" s="197"/>
      <c r="CB200" s="197"/>
      <c r="CC200" s="197"/>
      <c r="CD200" s="197"/>
      <c r="CE200" s="197"/>
      <c r="CF200" s="197"/>
      <c r="CG200" s="197"/>
      <c r="CH200" s="197"/>
      <c r="CI200" s="197"/>
      <c r="CJ200" s="197"/>
      <c r="CK200" s="197"/>
      <c r="CL200" s="197"/>
      <c r="CM200" s="197"/>
      <c r="CN200" s="197"/>
      <c r="CO200" s="197"/>
      <c r="CP200" s="197"/>
      <c r="CQ200" s="197"/>
      <c r="CR200" s="197"/>
      <c r="CS200" s="197"/>
      <c r="CT200" s="197"/>
      <c r="CU200" s="197"/>
      <c r="CV200" s="197"/>
      <c r="CW200" s="197"/>
      <c r="CX200" s="197"/>
      <c r="CY200" s="197"/>
      <c r="CZ200" s="197"/>
      <c r="DA200" s="197"/>
      <c r="DB200" s="197"/>
      <c r="DC200" s="197"/>
      <c r="DD200" s="197"/>
      <c r="DE200" s="197"/>
      <c r="DF200" s="197"/>
      <c r="DG200" s="197"/>
      <c r="DH200" s="197"/>
      <c r="DI200" s="197"/>
      <c r="DJ200" s="197"/>
      <c r="DK200" s="197"/>
      <c r="DL200" s="197"/>
      <c r="DM200" s="197"/>
      <c r="DN200" s="197"/>
      <c r="DO200" s="197"/>
      <c r="DP200" s="197"/>
      <c r="DQ200" s="197"/>
      <c r="DR200" s="197"/>
      <c r="DS200" s="197"/>
      <c r="DT200" s="197"/>
      <c r="DU200" s="197"/>
      <c r="DV200" s="197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</row>
    <row r="201" customFormat="false" ht="12.75" hidden="false" customHeight="false" outlineLevel="0" collapsed="false">
      <c r="A201" s="193"/>
      <c r="B201" s="194"/>
      <c r="C201" s="194"/>
      <c r="D201" s="194"/>
      <c r="E201" s="194"/>
      <c r="F201" s="194"/>
      <c r="G201" s="194"/>
      <c r="H201" s="195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196"/>
      <c r="BL201" s="197"/>
      <c r="BM201" s="197"/>
      <c r="BN201" s="197"/>
      <c r="BO201" s="197"/>
      <c r="BP201" s="197"/>
      <c r="BQ201" s="197"/>
      <c r="BR201" s="197"/>
      <c r="BS201" s="197"/>
      <c r="BT201" s="197"/>
      <c r="BU201" s="197"/>
      <c r="BV201" s="197"/>
      <c r="BW201" s="197"/>
      <c r="BX201" s="197"/>
      <c r="BY201" s="197"/>
      <c r="BZ201" s="197"/>
      <c r="CA201" s="197"/>
      <c r="CB201" s="197"/>
      <c r="CC201" s="197"/>
      <c r="CD201" s="197"/>
      <c r="CE201" s="197"/>
      <c r="CF201" s="197"/>
      <c r="CG201" s="197"/>
      <c r="CH201" s="197"/>
      <c r="CI201" s="197"/>
      <c r="CJ201" s="197"/>
      <c r="CK201" s="197"/>
      <c r="CL201" s="197"/>
      <c r="CM201" s="197"/>
      <c r="CN201" s="197"/>
      <c r="CO201" s="197"/>
      <c r="CP201" s="197"/>
      <c r="CQ201" s="197"/>
      <c r="CR201" s="197"/>
      <c r="CS201" s="197"/>
      <c r="CT201" s="197"/>
      <c r="CU201" s="197"/>
      <c r="CV201" s="197"/>
      <c r="CW201" s="197"/>
      <c r="CX201" s="197"/>
      <c r="CY201" s="197"/>
      <c r="CZ201" s="197"/>
      <c r="DA201" s="197"/>
      <c r="DB201" s="197"/>
      <c r="DC201" s="197"/>
      <c r="DD201" s="197"/>
      <c r="DE201" s="197"/>
      <c r="DF201" s="197"/>
      <c r="DG201" s="197"/>
      <c r="DH201" s="197"/>
      <c r="DI201" s="197"/>
      <c r="DJ201" s="197"/>
      <c r="DK201" s="197"/>
      <c r="DL201" s="197"/>
      <c r="DM201" s="197"/>
      <c r="DN201" s="197"/>
      <c r="DO201" s="197"/>
      <c r="DP201" s="197"/>
      <c r="DQ201" s="197"/>
      <c r="DR201" s="197"/>
      <c r="DS201" s="197"/>
      <c r="DT201" s="197"/>
      <c r="DU201" s="197"/>
      <c r="DV201" s="197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</row>
    <row r="202" customFormat="false" ht="12.75" hidden="false" customHeight="false" outlineLevel="0" collapsed="false">
      <c r="A202" s="193"/>
      <c r="B202" s="194"/>
      <c r="C202" s="194"/>
      <c r="D202" s="194"/>
      <c r="E202" s="194"/>
      <c r="F202" s="194"/>
      <c r="G202" s="194"/>
      <c r="H202" s="195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6"/>
      <c r="BL202" s="197"/>
      <c r="BM202" s="197"/>
      <c r="BN202" s="197"/>
      <c r="BO202" s="197"/>
      <c r="BP202" s="197"/>
      <c r="BQ202" s="197"/>
      <c r="BR202" s="197"/>
      <c r="BS202" s="197"/>
      <c r="BT202" s="197"/>
      <c r="BU202" s="197"/>
      <c r="BV202" s="197"/>
      <c r="BW202" s="197"/>
      <c r="BX202" s="197"/>
      <c r="BY202" s="197"/>
      <c r="BZ202" s="197"/>
      <c r="CA202" s="197"/>
      <c r="CB202" s="197"/>
      <c r="CC202" s="197"/>
      <c r="CD202" s="197"/>
      <c r="CE202" s="197"/>
      <c r="CF202" s="197"/>
      <c r="CG202" s="197"/>
      <c r="CH202" s="197"/>
      <c r="CI202" s="197"/>
      <c r="CJ202" s="197"/>
      <c r="CK202" s="197"/>
      <c r="CL202" s="197"/>
      <c r="CM202" s="197"/>
      <c r="CN202" s="197"/>
      <c r="CO202" s="197"/>
      <c r="CP202" s="197"/>
      <c r="CQ202" s="197"/>
      <c r="CR202" s="197"/>
      <c r="CS202" s="197"/>
      <c r="CT202" s="197"/>
      <c r="CU202" s="197"/>
      <c r="CV202" s="197"/>
      <c r="CW202" s="197"/>
      <c r="CX202" s="197"/>
      <c r="CY202" s="197"/>
      <c r="CZ202" s="197"/>
      <c r="DA202" s="197"/>
      <c r="DB202" s="197"/>
      <c r="DC202" s="197"/>
      <c r="DD202" s="197"/>
      <c r="DE202" s="197"/>
      <c r="DF202" s="197"/>
      <c r="DG202" s="197"/>
      <c r="DH202" s="197"/>
      <c r="DI202" s="197"/>
      <c r="DJ202" s="197"/>
      <c r="DK202" s="197"/>
      <c r="DL202" s="197"/>
      <c r="DM202" s="197"/>
      <c r="DN202" s="197"/>
      <c r="DO202" s="197"/>
      <c r="DP202" s="197"/>
      <c r="DQ202" s="197"/>
      <c r="DR202" s="197"/>
      <c r="DS202" s="197"/>
      <c r="DT202" s="197"/>
      <c r="DU202" s="197"/>
      <c r="DV202" s="197"/>
      <c r="DW202" s="197"/>
      <c r="DX202" s="197"/>
      <c r="DY202" s="197"/>
      <c r="DZ202" s="197"/>
      <c r="EA202" s="197"/>
      <c r="EB202" s="197"/>
      <c r="EC202" s="197"/>
      <c r="ED202" s="197"/>
      <c r="EE202" s="197"/>
      <c r="EF202" s="197"/>
      <c r="EG202" s="197"/>
      <c r="EH202" s="197"/>
      <c r="EI202" s="197"/>
      <c r="EJ202" s="197"/>
      <c r="EK202" s="197"/>
      <c r="EL202" s="197"/>
      <c r="EM202" s="197"/>
      <c r="EN202" s="197"/>
      <c r="EO202" s="197"/>
      <c r="EP202" s="197"/>
      <c r="EQ202" s="197"/>
      <c r="ER202" s="197"/>
      <c r="ES202" s="197"/>
      <c r="ET202" s="197"/>
      <c r="EU202" s="197"/>
      <c r="EV202" s="197"/>
      <c r="EW202" s="197"/>
      <c r="EX202" s="197"/>
      <c r="EY202" s="197"/>
      <c r="EZ202" s="197"/>
      <c r="FA202" s="197"/>
      <c r="FB202" s="197"/>
      <c r="FC202" s="197"/>
      <c r="FD202" s="197"/>
      <c r="FE202" s="197"/>
      <c r="FF202" s="197"/>
      <c r="FG202" s="197"/>
      <c r="FH202" s="197"/>
      <c r="FI202" s="197"/>
      <c r="FJ202" s="197"/>
      <c r="FK202" s="197"/>
      <c r="FL202" s="197"/>
      <c r="FM202" s="197"/>
      <c r="FN202" s="197"/>
      <c r="FO202" s="197"/>
      <c r="FP202" s="197"/>
      <c r="FQ202" s="197"/>
      <c r="FR202" s="197"/>
      <c r="FS202" s="197"/>
      <c r="FT202" s="197"/>
      <c r="FU202" s="197"/>
      <c r="FV202" s="197"/>
      <c r="FW202" s="197"/>
      <c r="FX202" s="197"/>
      <c r="FY202" s="197"/>
      <c r="FZ202" s="197"/>
      <c r="GA202" s="197"/>
      <c r="GB202" s="197"/>
      <c r="GC202" s="197"/>
      <c r="GD202" s="197"/>
      <c r="GE202" s="197"/>
      <c r="GF202" s="197"/>
      <c r="GG202" s="197"/>
      <c r="GH202" s="197"/>
      <c r="GI202" s="197"/>
      <c r="GJ202" s="197"/>
      <c r="GK202" s="197"/>
      <c r="GL202" s="197"/>
      <c r="GM202" s="197"/>
      <c r="GN202" s="197"/>
      <c r="GO202" s="197"/>
      <c r="GP202" s="197"/>
      <c r="GQ202" s="197"/>
      <c r="GR202" s="197"/>
      <c r="GS202" s="197"/>
      <c r="GT202" s="197"/>
      <c r="GU202" s="197"/>
      <c r="GV202" s="197"/>
      <c r="GW202" s="197"/>
      <c r="GX202" s="197"/>
      <c r="GY202" s="197"/>
      <c r="GZ202" s="197"/>
      <c r="HA202" s="197"/>
      <c r="HB202" s="197"/>
      <c r="HC202" s="197"/>
      <c r="HD202" s="197"/>
      <c r="HE202" s="197"/>
      <c r="HF202" s="197"/>
      <c r="HG202" s="197"/>
      <c r="HH202" s="197"/>
      <c r="HI202" s="197"/>
      <c r="HJ202" s="197"/>
      <c r="HK202" s="197"/>
      <c r="HL202" s="197"/>
      <c r="HM202" s="197"/>
      <c r="HN202" s="197"/>
      <c r="HO202" s="197"/>
      <c r="HP202" s="197"/>
      <c r="HQ202" s="197"/>
      <c r="HR202" s="197"/>
      <c r="HS202" s="197"/>
      <c r="HT202" s="197"/>
      <c r="HU202" s="197"/>
      <c r="HV202" s="197"/>
      <c r="HW202" s="197"/>
      <c r="HX202" s="197"/>
      <c r="HY202" s="197"/>
      <c r="HZ202" s="197"/>
      <c r="IA202" s="197"/>
      <c r="IB202" s="197"/>
      <c r="IC202" s="197"/>
      <c r="ID202" s="197"/>
      <c r="IE202" s="197"/>
      <c r="IF202" s="197"/>
      <c r="IG202" s="197"/>
      <c r="IH202" s="197"/>
      <c r="II202" s="197"/>
      <c r="IJ202" s="197"/>
      <c r="IK202" s="197"/>
      <c r="IL202" s="197"/>
      <c r="IM202" s="197"/>
      <c r="IN202" s="197"/>
      <c r="IO202" s="197"/>
      <c r="IP202" s="197"/>
      <c r="IQ202" s="197"/>
      <c r="IR202" s="197"/>
      <c r="IS202" s="197"/>
      <c r="IT202" s="197"/>
      <c r="IU202" s="197"/>
      <c r="IV202" s="197"/>
      <c r="IW202" s="197"/>
    </row>
    <row r="203" customFormat="false" ht="12.75" hidden="false" customHeight="false" outlineLevel="0" collapsed="false">
      <c r="A203" s="193"/>
      <c r="B203" s="194"/>
      <c r="C203" s="194"/>
      <c r="D203" s="194"/>
      <c r="E203" s="194"/>
      <c r="F203" s="194"/>
      <c r="G203" s="194"/>
      <c r="H203" s="195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6"/>
      <c r="BL203" s="197"/>
      <c r="BM203" s="197"/>
      <c r="BN203" s="197"/>
      <c r="BO203" s="197"/>
      <c r="BP203" s="197"/>
      <c r="BQ203" s="197"/>
      <c r="BR203" s="197"/>
      <c r="BS203" s="197"/>
      <c r="BT203" s="197"/>
      <c r="BU203" s="197"/>
      <c r="BV203" s="197"/>
      <c r="BW203" s="197"/>
      <c r="BX203" s="197"/>
      <c r="BY203" s="197"/>
      <c r="BZ203" s="197"/>
      <c r="CA203" s="197"/>
      <c r="CB203" s="197"/>
      <c r="CC203" s="197"/>
      <c r="CD203" s="197"/>
      <c r="CE203" s="197"/>
      <c r="CF203" s="197"/>
      <c r="CG203" s="197"/>
      <c r="CH203" s="197"/>
      <c r="CI203" s="197"/>
      <c r="CJ203" s="197"/>
      <c r="CK203" s="197"/>
      <c r="CL203" s="197"/>
      <c r="CM203" s="197"/>
      <c r="CN203" s="197"/>
      <c r="CO203" s="197"/>
      <c r="CP203" s="197"/>
      <c r="CQ203" s="197"/>
      <c r="CR203" s="197"/>
      <c r="CS203" s="197"/>
      <c r="CT203" s="197"/>
      <c r="CU203" s="197"/>
      <c r="CV203" s="197"/>
      <c r="CW203" s="197"/>
      <c r="CX203" s="197"/>
      <c r="CY203" s="197"/>
      <c r="CZ203" s="197"/>
      <c r="DA203" s="197"/>
      <c r="DB203" s="197"/>
      <c r="DC203" s="197"/>
      <c r="DD203" s="197"/>
      <c r="DE203" s="197"/>
      <c r="DF203" s="197"/>
      <c r="DG203" s="197"/>
      <c r="DH203" s="197"/>
      <c r="DI203" s="197"/>
      <c r="DJ203" s="197"/>
      <c r="DK203" s="197"/>
      <c r="DL203" s="197"/>
      <c r="DM203" s="197"/>
      <c r="DN203" s="197"/>
      <c r="DO203" s="197"/>
      <c r="DP203" s="197"/>
      <c r="DQ203" s="197"/>
      <c r="DR203" s="197"/>
      <c r="DS203" s="197"/>
      <c r="DT203" s="197"/>
      <c r="DU203" s="197"/>
      <c r="DV203" s="197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</row>
    <row r="204" customFormat="false" ht="12.75" hidden="false" customHeight="false" outlineLevel="0" collapsed="false">
      <c r="A204" s="193"/>
      <c r="B204" s="194"/>
      <c r="C204" s="194"/>
      <c r="D204" s="194"/>
      <c r="E204" s="194"/>
      <c r="F204" s="194"/>
      <c r="G204" s="194"/>
      <c r="H204" s="195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6"/>
      <c r="BL204" s="197"/>
      <c r="BM204" s="197"/>
      <c r="BN204" s="197"/>
      <c r="BO204" s="197"/>
      <c r="BP204" s="197"/>
      <c r="BQ204" s="197"/>
      <c r="BR204" s="197"/>
      <c r="BS204" s="197"/>
      <c r="BT204" s="197"/>
      <c r="BU204" s="197"/>
      <c r="BV204" s="197"/>
      <c r="BW204" s="197"/>
      <c r="BX204" s="197"/>
      <c r="BY204" s="197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197"/>
      <c r="CM204" s="197"/>
      <c r="CN204" s="197"/>
      <c r="CO204" s="197"/>
      <c r="CP204" s="197"/>
      <c r="CQ204" s="197"/>
      <c r="CR204" s="197"/>
      <c r="CS204" s="197"/>
      <c r="CT204" s="197"/>
      <c r="CU204" s="197"/>
      <c r="CV204" s="197"/>
      <c r="CW204" s="197"/>
      <c r="CX204" s="197"/>
      <c r="CY204" s="197"/>
      <c r="CZ204" s="197"/>
      <c r="DA204" s="197"/>
      <c r="DB204" s="197"/>
      <c r="DC204" s="197"/>
      <c r="DD204" s="197"/>
      <c r="DE204" s="197"/>
      <c r="DF204" s="197"/>
      <c r="DG204" s="197"/>
      <c r="DH204" s="197"/>
      <c r="DI204" s="197"/>
      <c r="DJ204" s="197"/>
      <c r="DK204" s="197"/>
      <c r="DL204" s="197"/>
      <c r="DM204" s="197"/>
      <c r="DN204" s="197"/>
      <c r="DO204" s="197"/>
      <c r="DP204" s="197"/>
      <c r="DQ204" s="197"/>
      <c r="DR204" s="197"/>
      <c r="DS204" s="197"/>
      <c r="DT204" s="197"/>
      <c r="DU204" s="197"/>
      <c r="DV204" s="197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</row>
    <row r="205" customFormat="false" ht="12.75" hidden="false" customHeight="false" outlineLevel="0" collapsed="false">
      <c r="A205" s="193"/>
      <c r="B205" s="194"/>
      <c r="C205" s="194"/>
      <c r="D205" s="194"/>
      <c r="E205" s="194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6"/>
      <c r="BL205" s="197"/>
      <c r="BM205" s="197"/>
      <c r="BN205" s="197"/>
      <c r="BO205" s="197"/>
      <c r="BP205" s="197"/>
      <c r="BQ205" s="197"/>
      <c r="BR205" s="197"/>
      <c r="BS205" s="197"/>
      <c r="BT205" s="197"/>
      <c r="BU205" s="197"/>
      <c r="BV205" s="197"/>
      <c r="BW205" s="197"/>
      <c r="BX205" s="197"/>
      <c r="BY205" s="197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197"/>
      <c r="CM205" s="197"/>
      <c r="CN205" s="197"/>
      <c r="CO205" s="197"/>
      <c r="CP205" s="197"/>
      <c r="CQ205" s="197"/>
      <c r="CR205" s="197"/>
      <c r="CS205" s="197"/>
      <c r="CT205" s="197"/>
      <c r="CU205" s="197"/>
      <c r="CV205" s="197"/>
      <c r="CW205" s="197"/>
      <c r="CX205" s="197"/>
      <c r="CY205" s="197"/>
      <c r="CZ205" s="197"/>
      <c r="DA205" s="197"/>
      <c r="DB205" s="197"/>
      <c r="DC205" s="197"/>
      <c r="DD205" s="197"/>
      <c r="DE205" s="197"/>
      <c r="DF205" s="197"/>
      <c r="DG205" s="197"/>
      <c r="DH205" s="197"/>
      <c r="DI205" s="197"/>
      <c r="DJ205" s="197"/>
      <c r="DK205" s="197"/>
      <c r="DL205" s="197"/>
      <c r="DM205" s="197"/>
      <c r="DN205" s="197"/>
      <c r="DO205" s="197"/>
      <c r="DP205" s="197"/>
      <c r="DQ205" s="197"/>
      <c r="DR205" s="197"/>
      <c r="DS205" s="197"/>
      <c r="DT205" s="197"/>
      <c r="DU205" s="197"/>
      <c r="DV205" s="197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</row>
    <row r="206" customFormat="false" ht="12.75" hidden="false" customHeight="false" outlineLevel="0" collapsed="false">
      <c r="A206" s="193"/>
      <c r="B206" s="194"/>
      <c r="C206" s="194"/>
      <c r="D206" s="194"/>
      <c r="E206" s="194"/>
      <c r="F206" s="194"/>
      <c r="G206" s="194"/>
      <c r="H206" s="195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6"/>
      <c r="BL206" s="197"/>
      <c r="BM206" s="197"/>
      <c r="BN206" s="197"/>
      <c r="BO206" s="197"/>
      <c r="BP206" s="197"/>
      <c r="BQ206" s="197"/>
      <c r="BR206" s="197"/>
      <c r="BS206" s="197"/>
      <c r="BT206" s="197"/>
      <c r="BU206" s="197"/>
      <c r="BV206" s="197"/>
      <c r="BW206" s="197"/>
      <c r="BX206" s="197"/>
      <c r="BY206" s="197"/>
      <c r="BZ206" s="197"/>
      <c r="CA206" s="197"/>
      <c r="CB206" s="197"/>
      <c r="CC206" s="197"/>
      <c r="CD206" s="197"/>
      <c r="CE206" s="197"/>
      <c r="CF206" s="197"/>
      <c r="CG206" s="197"/>
      <c r="CH206" s="197"/>
      <c r="CI206" s="197"/>
      <c r="CJ206" s="197"/>
      <c r="CK206" s="197"/>
      <c r="CL206" s="197"/>
      <c r="CM206" s="197"/>
      <c r="CN206" s="197"/>
      <c r="CO206" s="197"/>
      <c r="CP206" s="197"/>
      <c r="CQ206" s="197"/>
      <c r="CR206" s="197"/>
      <c r="CS206" s="197"/>
      <c r="CT206" s="197"/>
      <c r="CU206" s="197"/>
      <c r="CV206" s="197"/>
      <c r="CW206" s="197"/>
      <c r="CX206" s="197"/>
      <c r="CY206" s="197"/>
      <c r="CZ206" s="197"/>
      <c r="DA206" s="197"/>
      <c r="DB206" s="197"/>
      <c r="DC206" s="197"/>
      <c r="DD206" s="197"/>
      <c r="DE206" s="197"/>
      <c r="DF206" s="197"/>
      <c r="DG206" s="197"/>
      <c r="DH206" s="197"/>
      <c r="DI206" s="197"/>
      <c r="DJ206" s="197"/>
      <c r="DK206" s="197"/>
      <c r="DL206" s="197"/>
      <c r="DM206" s="197"/>
      <c r="DN206" s="197"/>
      <c r="DO206" s="197"/>
      <c r="DP206" s="197"/>
      <c r="DQ206" s="197"/>
      <c r="DR206" s="197"/>
      <c r="DS206" s="197"/>
      <c r="DT206" s="197"/>
      <c r="DU206" s="197"/>
      <c r="DV206" s="197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</row>
    <row r="207" customFormat="false" ht="12.75" hidden="false" customHeight="false" outlineLevel="0" collapsed="false">
      <c r="A207" s="193"/>
      <c r="B207" s="194"/>
      <c r="C207" s="194"/>
      <c r="D207" s="194"/>
      <c r="E207" s="194"/>
      <c r="F207" s="194"/>
      <c r="G207" s="194"/>
      <c r="H207" s="195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6"/>
      <c r="BL207" s="197"/>
      <c r="BM207" s="197"/>
      <c r="BN207" s="197"/>
      <c r="BO207" s="197"/>
      <c r="BP207" s="197"/>
      <c r="BQ207" s="197"/>
      <c r="BR207" s="197"/>
      <c r="BS207" s="197"/>
      <c r="BT207" s="197"/>
      <c r="BU207" s="197"/>
      <c r="BV207" s="197"/>
      <c r="BW207" s="197"/>
      <c r="BX207" s="197"/>
      <c r="BY207" s="197"/>
      <c r="BZ207" s="197"/>
      <c r="CA207" s="197"/>
      <c r="CB207" s="197"/>
      <c r="CC207" s="197"/>
      <c r="CD207" s="197"/>
      <c r="CE207" s="197"/>
      <c r="CF207" s="197"/>
      <c r="CG207" s="197"/>
      <c r="CH207" s="197"/>
      <c r="CI207" s="197"/>
      <c r="CJ207" s="197"/>
      <c r="CK207" s="197"/>
      <c r="CL207" s="197"/>
      <c r="CM207" s="197"/>
      <c r="CN207" s="197"/>
      <c r="CO207" s="197"/>
      <c r="CP207" s="197"/>
      <c r="CQ207" s="197"/>
      <c r="CR207" s="197"/>
      <c r="CS207" s="197"/>
      <c r="CT207" s="197"/>
      <c r="CU207" s="197"/>
      <c r="CV207" s="197"/>
      <c r="CW207" s="197"/>
      <c r="CX207" s="197"/>
      <c r="CY207" s="197"/>
      <c r="CZ207" s="197"/>
      <c r="DA207" s="197"/>
      <c r="DB207" s="197"/>
      <c r="DC207" s="197"/>
      <c r="DD207" s="197"/>
      <c r="DE207" s="197"/>
      <c r="DF207" s="197"/>
      <c r="DG207" s="197"/>
      <c r="DH207" s="197"/>
      <c r="DI207" s="197"/>
      <c r="DJ207" s="197"/>
      <c r="DK207" s="197"/>
      <c r="DL207" s="197"/>
      <c r="DM207" s="197"/>
      <c r="DN207" s="197"/>
      <c r="DO207" s="197"/>
      <c r="DP207" s="197"/>
      <c r="DQ207" s="197"/>
      <c r="DR207" s="197"/>
      <c r="DS207" s="197"/>
      <c r="DT207" s="197"/>
      <c r="DU207" s="197"/>
      <c r="DV207" s="197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</row>
    <row r="208" customFormat="false" ht="12.75" hidden="false" customHeight="false" outlineLevel="0" collapsed="false">
      <c r="A208" s="193"/>
      <c r="B208" s="194"/>
      <c r="C208" s="194"/>
      <c r="D208" s="194"/>
      <c r="E208" s="194"/>
      <c r="F208" s="194"/>
      <c r="G208" s="194"/>
      <c r="H208" s="195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6"/>
      <c r="BL208" s="197"/>
      <c r="BM208" s="197"/>
      <c r="BN208" s="197"/>
      <c r="BO208" s="197"/>
      <c r="BP208" s="197"/>
      <c r="BQ208" s="197"/>
      <c r="BR208" s="197"/>
      <c r="BS208" s="197"/>
      <c r="BT208" s="197"/>
      <c r="BU208" s="197"/>
      <c r="BV208" s="197"/>
      <c r="BW208" s="197"/>
      <c r="BX208" s="197"/>
      <c r="BY208" s="197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197"/>
      <c r="CM208" s="197"/>
      <c r="CN208" s="197"/>
      <c r="CO208" s="197"/>
      <c r="CP208" s="197"/>
      <c r="CQ208" s="197"/>
      <c r="CR208" s="197"/>
      <c r="CS208" s="197"/>
      <c r="CT208" s="197"/>
      <c r="CU208" s="197"/>
      <c r="CV208" s="197"/>
      <c r="CW208" s="197"/>
      <c r="CX208" s="197"/>
      <c r="CY208" s="197"/>
      <c r="CZ208" s="197"/>
      <c r="DA208" s="197"/>
      <c r="DB208" s="197"/>
      <c r="DC208" s="197"/>
      <c r="DD208" s="197"/>
      <c r="DE208" s="197"/>
      <c r="DF208" s="197"/>
      <c r="DG208" s="197"/>
      <c r="DH208" s="197"/>
      <c r="DI208" s="197"/>
      <c r="DJ208" s="197"/>
      <c r="DK208" s="197"/>
      <c r="DL208" s="197"/>
      <c r="DM208" s="197"/>
      <c r="DN208" s="197"/>
      <c r="DO208" s="197"/>
      <c r="DP208" s="197"/>
      <c r="DQ208" s="197"/>
      <c r="DR208" s="197"/>
      <c r="DS208" s="197"/>
      <c r="DT208" s="197"/>
      <c r="DU208" s="197"/>
      <c r="DV208" s="197"/>
      <c r="DW208" s="197"/>
      <c r="DX208" s="197"/>
      <c r="DY208" s="197"/>
      <c r="DZ208" s="197"/>
      <c r="EA208" s="197"/>
      <c r="EB208" s="197"/>
      <c r="EC208" s="197"/>
      <c r="ED208" s="197"/>
      <c r="EE208" s="197"/>
      <c r="EF208" s="197"/>
      <c r="EG208" s="197"/>
      <c r="EH208" s="197"/>
      <c r="EI208" s="197"/>
      <c r="EJ208" s="197"/>
      <c r="EK208" s="197"/>
      <c r="EL208" s="197"/>
      <c r="EM208" s="197"/>
      <c r="EN208" s="197"/>
      <c r="EO208" s="197"/>
      <c r="EP208" s="197"/>
      <c r="EQ208" s="197"/>
      <c r="ER208" s="197"/>
      <c r="ES208" s="197"/>
      <c r="ET208" s="197"/>
      <c r="EU208" s="197"/>
      <c r="EV208" s="197"/>
      <c r="EW208" s="197"/>
      <c r="EX208" s="197"/>
      <c r="EY208" s="197"/>
      <c r="EZ208" s="197"/>
      <c r="FA208" s="197"/>
      <c r="FB208" s="197"/>
      <c r="FC208" s="197"/>
      <c r="FD208" s="197"/>
      <c r="FE208" s="197"/>
      <c r="FF208" s="197"/>
      <c r="FG208" s="197"/>
      <c r="FH208" s="197"/>
      <c r="FI208" s="197"/>
      <c r="FJ208" s="197"/>
      <c r="FK208" s="197"/>
      <c r="FL208" s="197"/>
      <c r="FM208" s="197"/>
      <c r="FN208" s="197"/>
      <c r="FO208" s="197"/>
      <c r="FP208" s="197"/>
      <c r="FQ208" s="197"/>
      <c r="FR208" s="197"/>
      <c r="FS208" s="197"/>
      <c r="FT208" s="197"/>
      <c r="FU208" s="197"/>
      <c r="FV208" s="197"/>
      <c r="FW208" s="197"/>
      <c r="FX208" s="197"/>
      <c r="FY208" s="197"/>
      <c r="FZ208" s="197"/>
      <c r="GA208" s="197"/>
      <c r="GB208" s="197"/>
      <c r="GC208" s="197"/>
      <c r="GD208" s="197"/>
      <c r="GE208" s="197"/>
      <c r="GF208" s="197"/>
      <c r="GG208" s="197"/>
      <c r="GH208" s="197"/>
      <c r="GI208" s="197"/>
      <c r="GJ208" s="197"/>
      <c r="GK208" s="197"/>
      <c r="GL208" s="197"/>
      <c r="GM208" s="197"/>
      <c r="GN208" s="197"/>
      <c r="GO208" s="197"/>
      <c r="GP208" s="197"/>
      <c r="GQ208" s="197"/>
      <c r="GR208" s="197"/>
      <c r="GS208" s="197"/>
      <c r="GT208" s="197"/>
      <c r="GU208" s="197"/>
      <c r="GV208" s="197"/>
      <c r="GW208" s="197"/>
      <c r="GX208" s="197"/>
      <c r="GY208" s="197"/>
      <c r="GZ208" s="197"/>
      <c r="HA208" s="197"/>
      <c r="HB208" s="197"/>
      <c r="HC208" s="197"/>
      <c r="HD208" s="197"/>
      <c r="HE208" s="197"/>
      <c r="HF208" s="197"/>
      <c r="HG208" s="197"/>
      <c r="HH208" s="197"/>
      <c r="HI208" s="197"/>
      <c r="HJ208" s="197"/>
      <c r="HK208" s="197"/>
      <c r="HL208" s="197"/>
      <c r="HM208" s="197"/>
      <c r="HN208" s="197"/>
      <c r="HO208" s="197"/>
      <c r="HP208" s="197"/>
      <c r="HQ208" s="197"/>
      <c r="HR208" s="197"/>
      <c r="HS208" s="197"/>
      <c r="HT208" s="197"/>
      <c r="HU208" s="197"/>
      <c r="HV208" s="197"/>
      <c r="HW208" s="197"/>
      <c r="HX208" s="197"/>
      <c r="HY208" s="197"/>
      <c r="HZ208" s="197"/>
      <c r="IA208" s="197"/>
      <c r="IB208" s="197"/>
      <c r="IC208" s="197"/>
      <c r="ID208" s="197"/>
      <c r="IE208" s="197"/>
      <c r="IF208" s="197"/>
      <c r="IG208" s="197"/>
      <c r="IH208" s="197"/>
      <c r="II208" s="197"/>
      <c r="IJ208" s="197"/>
      <c r="IK208" s="197"/>
      <c r="IL208" s="197"/>
      <c r="IM208" s="197"/>
      <c r="IN208" s="197"/>
      <c r="IO208" s="197"/>
      <c r="IP208" s="197"/>
      <c r="IQ208" s="197"/>
      <c r="IR208" s="197"/>
      <c r="IS208" s="197"/>
      <c r="IT208" s="197"/>
      <c r="IU208" s="197"/>
      <c r="IV208" s="197"/>
      <c r="IW208" s="197"/>
    </row>
    <row r="209" customFormat="false" ht="12.75" hidden="false" customHeight="false" outlineLevel="0" collapsed="false">
      <c r="A209" s="193"/>
      <c r="B209" s="194"/>
      <c r="C209" s="194"/>
      <c r="D209" s="194"/>
      <c r="E209" s="194"/>
      <c r="F209" s="194"/>
      <c r="G209" s="194"/>
      <c r="H209" s="195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6"/>
      <c r="BL209" s="197"/>
      <c r="BM209" s="197"/>
      <c r="BN209" s="197"/>
      <c r="BO209" s="197"/>
      <c r="BP209" s="197"/>
      <c r="BQ209" s="197"/>
      <c r="BR209" s="197"/>
      <c r="BS209" s="197"/>
      <c r="BT209" s="197"/>
      <c r="BU209" s="197"/>
      <c r="BV209" s="197"/>
      <c r="BW209" s="197"/>
      <c r="BX209" s="197"/>
      <c r="BY209" s="197"/>
      <c r="BZ209" s="197"/>
      <c r="CA209" s="197"/>
      <c r="CB209" s="197"/>
      <c r="CC209" s="197"/>
      <c r="CD209" s="197"/>
      <c r="CE209" s="197"/>
      <c r="CF209" s="197"/>
      <c r="CG209" s="197"/>
      <c r="CH209" s="197"/>
      <c r="CI209" s="197"/>
      <c r="CJ209" s="197"/>
      <c r="CK209" s="197"/>
      <c r="CL209" s="197"/>
      <c r="CM209" s="197"/>
      <c r="CN209" s="197"/>
      <c r="CO209" s="197"/>
      <c r="CP209" s="197"/>
      <c r="CQ209" s="197"/>
      <c r="CR209" s="197"/>
      <c r="CS209" s="197"/>
      <c r="CT209" s="197"/>
      <c r="CU209" s="197"/>
      <c r="CV209" s="197"/>
      <c r="CW209" s="197"/>
      <c r="CX209" s="197"/>
      <c r="CY209" s="197"/>
      <c r="CZ209" s="197"/>
      <c r="DA209" s="197"/>
      <c r="DB209" s="197"/>
      <c r="DC209" s="197"/>
      <c r="DD209" s="197"/>
      <c r="DE209" s="197"/>
      <c r="DF209" s="197"/>
      <c r="DG209" s="197"/>
      <c r="DH209" s="197"/>
      <c r="DI209" s="197"/>
      <c r="DJ209" s="197"/>
      <c r="DK209" s="197"/>
      <c r="DL209" s="197"/>
      <c r="DM209" s="197"/>
      <c r="DN209" s="197"/>
      <c r="DO209" s="197"/>
      <c r="DP209" s="197"/>
      <c r="DQ209" s="197"/>
      <c r="DR209" s="197"/>
      <c r="DS209" s="197"/>
      <c r="DT209" s="197"/>
      <c r="DU209" s="197"/>
      <c r="DV209" s="197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</row>
    <row r="210" customFormat="false" ht="12.75" hidden="false" customHeight="false" outlineLevel="0" collapsed="false">
      <c r="A210" s="193"/>
      <c r="B210" s="194"/>
      <c r="C210" s="194"/>
      <c r="D210" s="194"/>
      <c r="E210" s="194"/>
      <c r="F210" s="194"/>
      <c r="G210" s="194"/>
      <c r="H210" s="195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6"/>
      <c r="BL210" s="197"/>
      <c r="BM210" s="197"/>
      <c r="BN210" s="197"/>
      <c r="BO210" s="197"/>
      <c r="BP210" s="197"/>
      <c r="BQ210" s="197"/>
      <c r="BR210" s="197"/>
      <c r="BS210" s="197"/>
      <c r="BT210" s="197"/>
      <c r="BU210" s="197"/>
      <c r="BV210" s="197"/>
      <c r="BW210" s="197"/>
      <c r="BX210" s="197"/>
      <c r="BY210" s="197"/>
      <c r="BZ210" s="197"/>
      <c r="CA210" s="197"/>
      <c r="CB210" s="197"/>
      <c r="CC210" s="197"/>
      <c r="CD210" s="197"/>
      <c r="CE210" s="197"/>
      <c r="CF210" s="197"/>
      <c r="CG210" s="197"/>
      <c r="CH210" s="197"/>
      <c r="CI210" s="197"/>
      <c r="CJ210" s="197"/>
      <c r="CK210" s="197"/>
      <c r="CL210" s="197"/>
      <c r="CM210" s="197"/>
      <c r="CN210" s="197"/>
      <c r="CO210" s="197"/>
      <c r="CP210" s="197"/>
      <c r="CQ210" s="197"/>
      <c r="CR210" s="197"/>
      <c r="CS210" s="197"/>
      <c r="CT210" s="197"/>
      <c r="CU210" s="197"/>
      <c r="CV210" s="197"/>
      <c r="CW210" s="197"/>
      <c r="CX210" s="197"/>
      <c r="CY210" s="197"/>
      <c r="CZ210" s="197"/>
      <c r="DA210" s="197"/>
      <c r="DB210" s="197"/>
      <c r="DC210" s="197"/>
      <c r="DD210" s="197"/>
      <c r="DE210" s="197"/>
      <c r="DF210" s="197"/>
      <c r="DG210" s="197"/>
      <c r="DH210" s="197"/>
      <c r="DI210" s="197"/>
      <c r="DJ210" s="197"/>
      <c r="DK210" s="197"/>
      <c r="DL210" s="197"/>
      <c r="DM210" s="197"/>
      <c r="DN210" s="197"/>
      <c r="DO210" s="197"/>
      <c r="DP210" s="197"/>
      <c r="DQ210" s="197"/>
      <c r="DR210" s="197"/>
      <c r="DS210" s="197"/>
      <c r="DT210" s="197"/>
      <c r="DU210" s="197"/>
      <c r="DV210" s="197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</row>
    <row r="211" customFormat="false" ht="12.75" hidden="false" customHeight="false" outlineLevel="0" collapsed="false">
      <c r="A211" s="193"/>
      <c r="B211" s="194"/>
      <c r="C211" s="194"/>
      <c r="D211" s="194"/>
      <c r="E211" s="194"/>
      <c r="F211" s="194"/>
      <c r="G211" s="194"/>
      <c r="H211" s="195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6"/>
      <c r="BL211" s="197"/>
      <c r="BM211" s="197"/>
      <c r="BN211" s="197"/>
      <c r="BO211" s="197"/>
      <c r="BP211" s="197"/>
      <c r="BQ211" s="197"/>
      <c r="BR211" s="197"/>
      <c r="BS211" s="197"/>
      <c r="BT211" s="197"/>
      <c r="BU211" s="197"/>
      <c r="BV211" s="197"/>
      <c r="BW211" s="197"/>
      <c r="BX211" s="197"/>
      <c r="BY211" s="197"/>
      <c r="BZ211" s="197"/>
      <c r="CA211" s="197"/>
      <c r="CB211" s="197"/>
      <c r="CC211" s="197"/>
      <c r="CD211" s="197"/>
      <c r="CE211" s="197"/>
      <c r="CF211" s="197"/>
      <c r="CG211" s="197"/>
      <c r="CH211" s="197"/>
      <c r="CI211" s="197"/>
      <c r="CJ211" s="197"/>
      <c r="CK211" s="197"/>
      <c r="CL211" s="197"/>
      <c r="CM211" s="197"/>
      <c r="CN211" s="197"/>
      <c r="CO211" s="197"/>
      <c r="CP211" s="197"/>
      <c r="CQ211" s="197"/>
      <c r="CR211" s="197"/>
      <c r="CS211" s="197"/>
      <c r="CT211" s="197"/>
      <c r="CU211" s="197"/>
      <c r="CV211" s="197"/>
      <c r="CW211" s="197"/>
      <c r="CX211" s="197"/>
      <c r="CY211" s="197"/>
      <c r="CZ211" s="197"/>
      <c r="DA211" s="197"/>
      <c r="DB211" s="197"/>
      <c r="DC211" s="197"/>
      <c r="DD211" s="197"/>
      <c r="DE211" s="197"/>
      <c r="DF211" s="197"/>
      <c r="DG211" s="197"/>
      <c r="DH211" s="197"/>
      <c r="DI211" s="197"/>
      <c r="DJ211" s="197"/>
      <c r="DK211" s="197"/>
      <c r="DL211" s="197"/>
      <c r="DM211" s="197"/>
      <c r="DN211" s="197"/>
      <c r="DO211" s="197"/>
      <c r="DP211" s="197"/>
      <c r="DQ211" s="197"/>
      <c r="DR211" s="197"/>
      <c r="DS211" s="197"/>
      <c r="DT211" s="197"/>
      <c r="DU211" s="197"/>
      <c r="DV211" s="197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</row>
    <row r="212" customFormat="false" ht="12.75" hidden="false" customHeight="false" outlineLevel="0" collapsed="false">
      <c r="A212" s="193"/>
      <c r="B212" s="194"/>
      <c r="C212" s="194"/>
      <c r="D212" s="194"/>
      <c r="E212" s="194"/>
      <c r="F212" s="194"/>
      <c r="G212" s="194"/>
      <c r="H212" s="195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6"/>
      <c r="BL212" s="197"/>
      <c r="BM212" s="197"/>
      <c r="BN212" s="197"/>
      <c r="BO212" s="197"/>
      <c r="BP212" s="197"/>
      <c r="BQ212" s="197"/>
      <c r="BR212" s="197"/>
      <c r="BS212" s="197"/>
      <c r="BT212" s="197"/>
      <c r="BU212" s="197"/>
      <c r="BV212" s="197"/>
      <c r="BW212" s="197"/>
      <c r="BX212" s="197"/>
      <c r="BY212" s="197"/>
      <c r="BZ212" s="197"/>
      <c r="CA212" s="197"/>
      <c r="CB212" s="197"/>
      <c r="CC212" s="197"/>
      <c r="CD212" s="197"/>
      <c r="CE212" s="197"/>
      <c r="CF212" s="197"/>
      <c r="CG212" s="197"/>
      <c r="CH212" s="197"/>
      <c r="CI212" s="197"/>
      <c r="CJ212" s="197"/>
      <c r="CK212" s="197"/>
      <c r="CL212" s="197"/>
      <c r="CM212" s="197"/>
      <c r="CN212" s="197"/>
      <c r="CO212" s="197"/>
      <c r="CP212" s="197"/>
      <c r="CQ212" s="197"/>
      <c r="CR212" s="197"/>
      <c r="CS212" s="197"/>
      <c r="CT212" s="197"/>
      <c r="CU212" s="197"/>
      <c r="CV212" s="197"/>
      <c r="CW212" s="197"/>
      <c r="CX212" s="197"/>
      <c r="CY212" s="197"/>
      <c r="CZ212" s="197"/>
      <c r="DA212" s="197"/>
      <c r="DB212" s="197"/>
      <c r="DC212" s="197"/>
      <c r="DD212" s="197"/>
      <c r="DE212" s="197"/>
      <c r="DF212" s="197"/>
      <c r="DG212" s="197"/>
      <c r="DH212" s="197"/>
      <c r="DI212" s="197"/>
      <c r="DJ212" s="197"/>
      <c r="DK212" s="197"/>
      <c r="DL212" s="197"/>
      <c r="DM212" s="197"/>
      <c r="DN212" s="197"/>
      <c r="DO212" s="197"/>
      <c r="DP212" s="197"/>
      <c r="DQ212" s="197"/>
      <c r="DR212" s="197"/>
      <c r="DS212" s="197"/>
      <c r="DT212" s="197"/>
      <c r="DU212" s="197"/>
      <c r="DV212" s="197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</row>
    <row r="213" customFormat="false" ht="12.75" hidden="false" customHeight="false" outlineLevel="0" collapsed="false">
      <c r="A213" s="193"/>
      <c r="B213" s="194"/>
      <c r="C213" s="194"/>
      <c r="D213" s="194"/>
      <c r="E213" s="194"/>
      <c r="F213" s="194"/>
      <c r="G213" s="194"/>
      <c r="H213" s="195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6"/>
      <c r="BL213" s="197"/>
      <c r="BM213" s="197"/>
      <c r="BN213" s="197"/>
      <c r="BO213" s="197"/>
      <c r="BP213" s="197"/>
      <c r="BQ213" s="197"/>
      <c r="BR213" s="197"/>
      <c r="BS213" s="197"/>
      <c r="BT213" s="197"/>
      <c r="BU213" s="197"/>
      <c r="BV213" s="197"/>
      <c r="BW213" s="197"/>
      <c r="BX213" s="197"/>
      <c r="BY213" s="197"/>
      <c r="BZ213" s="197"/>
      <c r="CA213" s="197"/>
      <c r="CB213" s="197"/>
      <c r="CC213" s="197"/>
      <c r="CD213" s="197"/>
      <c r="CE213" s="197"/>
      <c r="CF213" s="197"/>
      <c r="CG213" s="197"/>
      <c r="CH213" s="197"/>
      <c r="CI213" s="197"/>
      <c r="CJ213" s="197"/>
      <c r="CK213" s="197"/>
      <c r="CL213" s="197"/>
      <c r="CM213" s="197"/>
      <c r="CN213" s="197"/>
      <c r="CO213" s="197"/>
      <c r="CP213" s="197"/>
      <c r="CQ213" s="197"/>
      <c r="CR213" s="197"/>
      <c r="CS213" s="197"/>
      <c r="CT213" s="197"/>
      <c r="CU213" s="197"/>
      <c r="CV213" s="197"/>
      <c r="CW213" s="197"/>
      <c r="CX213" s="197"/>
      <c r="CY213" s="197"/>
      <c r="CZ213" s="197"/>
      <c r="DA213" s="197"/>
      <c r="DB213" s="197"/>
      <c r="DC213" s="197"/>
      <c r="DD213" s="197"/>
      <c r="DE213" s="197"/>
      <c r="DF213" s="197"/>
      <c r="DG213" s="197"/>
      <c r="DH213" s="197"/>
      <c r="DI213" s="197"/>
      <c r="DJ213" s="197"/>
      <c r="DK213" s="197"/>
      <c r="DL213" s="197"/>
      <c r="DM213" s="197"/>
      <c r="DN213" s="197"/>
      <c r="DO213" s="197"/>
      <c r="DP213" s="197"/>
      <c r="DQ213" s="197"/>
      <c r="DR213" s="197"/>
      <c r="DS213" s="197"/>
      <c r="DT213" s="197"/>
      <c r="DU213" s="197"/>
      <c r="DV213" s="197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</row>
    <row r="214" customFormat="false" ht="12.75" hidden="false" customHeight="false" outlineLevel="0" collapsed="false">
      <c r="A214" s="193"/>
      <c r="B214" s="194"/>
      <c r="C214" s="194"/>
      <c r="D214" s="194"/>
      <c r="E214" s="194"/>
      <c r="F214" s="194"/>
      <c r="G214" s="194"/>
      <c r="H214" s="195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6"/>
      <c r="BL214" s="197"/>
      <c r="BM214" s="197"/>
      <c r="BN214" s="197"/>
      <c r="BO214" s="197"/>
      <c r="BP214" s="197"/>
      <c r="BQ214" s="197"/>
      <c r="BR214" s="197"/>
      <c r="BS214" s="197"/>
      <c r="BT214" s="197"/>
      <c r="BU214" s="197"/>
      <c r="BV214" s="197"/>
      <c r="BW214" s="197"/>
      <c r="BX214" s="197"/>
      <c r="BY214" s="197"/>
      <c r="BZ214" s="197"/>
      <c r="CA214" s="197"/>
      <c r="CB214" s="197"/>
      <c r="CC214" s="197"/>
      <c r="CD214" s="197"/>
      <c r="CE214" s="197"/>
      <c r="CF214" s="197"/>
      <c r="CG214" s="197"/>
      <c r="CH214" s="197"/>
      <c r="CI214" s="197"/>
      <c r="CJ214" s="197"/>
      <c r="CK214" s="197"/>
      <c r="CL214" s="197"/>
      <c r="CM214" s="197"/>
      <c r="CN214" s="197"/>
      <c r="CO214" s="197"/>
      <c r="CP214" s="197"/>
      <c r="CQ214" s="197"/>
      <c r="CR214" s="197"/>
      <c r="CS214" s="197"/>
      <c r="CT214" s="197"/>
      <c r="CU214" s="197"/>
      <c r="CV214" s="197"/>
      <c r="CW214" s="197"/>
      <c r="CX214" s="197"/>
      <c r="CY214" s="197"/>
      <c r="CZ214" s="197"/>
      <c r="DA214" s="197"/>
      <c r="DB214" s="197"/>
      <c r="DC214" s="197"/>
      <c r="DD214" s="197"/>
      <c r="DE214" s="197"/>
      <c r="DF214" s="197"/>
      <c r="DG214" s="197"/>
      <c r="DH214" s="197"/>
      <c r="DI214" s="197"/>
      <c r="DJ214" s="197"/>
      <c r="DK214" s="197"/>
      <c r="DL214" s="197"/>
      <c r="DM214" s="197"/>
      <c r="DN214" s="197"/>
      <c r="DO214" s="197"/>
      <c r="DP214" s="197"/>
      <c r="DQ214" s="197"/>
      <c r="DR214" s="197"/>
      <c r="DS214" s="197"/>
      <c r="DT214" s="197"/>
      <c r="DU214" s="197"/>
      <c r="DV214" s="197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</row>
    <row r="215" customFormat="false" ht="12.75" hidden="false" customHeight="false" outlineLevel="0" collapsed="false">
      <c r="A215" s="193"/>
      <c r="B215" s="194"/>
      <c r="C215" s="194"/>
      <c r="D215" s="194"/>
      <c r="E215" s="194"/>
      <c r="F215" s="194"/>
      <c r="G215" s="194"/>
      <c r="H215" s="195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6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</row>
    <row r="216" customFormat="false" ht="12.75" hidden="false" customHeight="false" outlineLevel="0" collapsed="false">
      <c r="A216" s="193"/>
      <c r="B216" s="194"/>
      <c r="C216" s="194"/>
      <c r="D216" s="194"/>
      <c r="E216" s="194"/>
      <c r="F216" s="194"/>
      <c r="G216" s="194"/>
      <c r="H216" s="195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6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197"/>
      <c r="CQ216" s="197"/>
      <c r="CR216" s="197"/>
      <c r="CS216" s="197"/>
      <c r="CT216" s="197"/>
      <c r="CU216" s="197"/>
      <c r="CV216" s="197"/>
      <c r="CW216" s="197"/>
      <c r="CX216" s="197"/>
      <c r="CY216" s="197"/>
      <c r="CZ216" s="197"/>
      <c r="DA216" s="197"/>
      <c r="DB216" s="197"/>
      <c r="DC216" s="197"/>
      <c r="DD216" s="197"/>
      <c r="DE216" s="197"/>
      <c r="DF216" s="197"/>
      <c r="DG216" s="197"/>
      <c r="DH216" s="197"/>
      <c r="DI216" s="197"/>
      <c r="DJ216" s="197"/>
      <c r="DK216" s="197"/>
      <c r="DL216" s="197"/>
      <c r="DM216" s="197"/>
      <c r="DN216" s="197"/>
      <c r="DO216" s="197"/>
      <c r="DP216" s="197"/>
      <c r="DQ216" s="197"/>
      <c r="DR216" s="197"/>
      <c r="DS216" s="197"/>
      <c r="DT216" s="197"/>
      <c r="DU216" s="197"/>
      <c r="DV216" s="197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</row>
    <row r="217" customFormat="false" ht="12.75" hidden="false" customHeight="false" outlineLevel="0" collapsed="false">
      <c r="A217" s="193"/>
      <c r="B217" s="194"/>
      <c r="C217" s="194"/>
      <c r="D217" s="194"/>
      <c r="E217" s="194"/>
      <c r="F217" s="194"/>
      <c r="G217" s="194"/>
      <c r="H217" s="195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6"/>
      <c r="BL217" s="197"/>
      <c r="BM217" s="197"/>
      <c r="BN217" s="197"/>
      <c r="BO217" s="197"/>
      <c r="BP217" s="197"/>
      <c r="BQ217" s="197"/>
      <c r="BR217" s="197"/>
      <c r="BS217" s="197"/>
      <c r="BT217" s="197"/>
      <c r="BU217" s="197"/>
      <c r="BV217" s="197"/>
      <c r="BW217" s="197"/>
      <c r="BX217" s="197"/>
      <c r="BY217" s="197"/>
      <c r="BZ217" s="197"/>
      <c r="CA217" s="197"/>
      <c r="CB217" s="197"/>
      <c r="CC217" s="197"/>
      <c r="CD217" s="197"/>
      <c r="CE217" s="197"/>
      <c r="CF217" s="197"/>
      <c r="CG217" s="197"/>
      <c r="CH217" s="197"/>
      <c r="CI217" s="197"/>
      <c r="CJ217" s="197"/>
      <c r="CK217" s="197"/>
      <c r="CL217" s="197"/>
      <c r="CM217" s="197"/>
      <c r="CN217" s="197"/>
      <c r="CO217" s="197"/>
      <c r="CP217" s="197"/>
      <c r="CQ217" s="197"/>
      <c r="CR217" s="197"/>
      <c r="CS217" s="197"/>
      <c r="CT217" s="197"/>
      <c r="CU217" s="197"/>
      <c r="CV217" s="197"/>
      <c r="CW217" s="197"/>
      <c r="CX217" s="197"/>
      <c r="CY217" s="197"/>
      <c r="CZ217" s="197"/>
      <c r="DA217" s="197"/>
      <c r="DB217" s="197"/>
      <c r="DC217" s="197"/>
      <c r="DD217" s="197"/>
      <c r="DE217" s="197"/>
      <c r="DF217" s="197"/>
      <c r="DG217" s="197"/>
      <c r="DH217" s="197"/>
      <c r="DI217" s="197"/>
      <c r="DJ217" s="197"/>
      <c r="DK217" s="197"/>
      <c r="DL217" s="197"/>
      <c r="DM217" s="197"/>
      <c r="DN217" s="197"/>
      <c r="DO217" s="197"/>
      <c r="DP217" s="197"/>
      <c r="DQ217" s="197"/>
      <c r="DR217" s="197"/>
      <c r="DS217" s="197"/>
      <c r="DT217" s="197"/>
      <c r="DU217" s="197"/>
      <c r="DV217" s="197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</row>
    <row r="218" customFormat="false" ht="12.75" hidden="false" customHeight="false" outlineLevel="0" collapsed="false">
      <c r="A218" s="193"/>
      <c r="B218" s="194"/>
      <c r="C218" s="194"/>
      <c r="D218" s="194"/>
      <c r="E218" s="194"/>
      <c r="F218" s="194"/>
      <c r="G218" s="194"/>
      <c r="H218" s="195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6"/>
      <c r="BL218" s="197"/>
      <c r="BM218" s="197"/>
      <c r="BN218" s="197"/>
      <c r="BO218" s="197"/>
      <c r="BP218" s="197"/>
      <c r="BQ218" s="197"/>
      <c r="BR218" s="197"/>
      <c r="BS218" s="197"/>
      <c r="BT218" s="197"/>
      <c r="BU218" s="197"/>
      <c r="BV218" s="197"/>
      <c r="BW218" s="197"/>
      <c r="BX218" s="197"/>
      <c r="BY218" s="197"/>
      <c r="BZ218" s="197"/>
      <c r="CA218" s="197"/>
      <c r="CB218" s="197"/>
      <c r="CC218" s="197"/>
      <c r="CD218" s="197"/>
      <c r="CE218" s="197"/>
      <c r="CF218" s="197"/>
      <c r="CG218" s="197"/>
      <c r="CH218" s="197"/>
      <c r="CI218" s="197"/>
      <c r="CJ218" s="197"/>
      <c r="CK218" s="197"/>
      <c r="CL218" s="197"/>
      <c r="CM218" s="197"/>
      <c r="CN218" s="197"/>
      <c r="CO218" s="197"/>
      <c r="CP218" s="197"/>
      <c r="CQ218" s="197"/>
      <c r="CR218" s="197"/>
      <c r="CS218" s="197"/>
      <c r="CT218" s="197"/>
      <c r="CU218" s="197"/>
      <c r="CV218" s="197"/>
      <c r="CW218" s="197"/>
      <c r="CX218" s="197"/>
      <c r="CY218" s="197"/>
      <c r="CZ218" s="197"/>
      <c r="DA218" s="197"/>
      <c r="DB218" s="197"/>
      <c r="DC218" s="197"/>
      <c r="DD218" s="197"/>
      <c r="DE218" s="197"/>
      <c r="DF218" s="197"/>
      <c r="DG218" s="197"/>
      <c r="DH218" s="197"/>
      <c r="DI218" s="197"/>
      <c r="DJ218" s="197"/>
      <c r="DK218" s="197"/>
      <c r="DL218" s="197"/>
      <c r="DM218" s="197"/>
      <c r="DN218" s="197"/>
      <c r="DO218" s="197"/>
      <c r="DP218" s="197"/>
      <c r="DQ218" s="197"/>
      <c r="DR218" s="197"/>
      <c r="DS218" s="197"/>
      <c r="DT218" s="197"/>
      <c r="DU218" s="197"/>
      <c r="DV218" s="197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</row>
    <row r="219" customFormat="false" ht="12.75" hidden="false" customHeight="false" outlineLevel="0" collapsed="false">
      <c r="A219" s="193"/>
      <c r="B219" s="194"/>
      <c r="C219" s="194"/>
      <c r="D219" s="194"/>
      <c r="E219" s="194"/>
      <c r="F219" s="194"/>
      <c r="G219" s="194"/>
      <c r="H219" s="195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6"/>
      <c r="BL219" s="197"/>
      <c r="BM219" s="197"/>
      <c r="BN219" s="197"/>
      <c r="BO219" s="197"/>
      <c r="BP219" s="197"/>
      <c r="BQ219" s="197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</row>
    <row r="220" customFormat="false" ht="12.75" hidden="false" customHeight="false" outlineLevel="0" collapsed="false">
      <c r="A220" s="193"/>
      <c r="B220" s="194"/>
      <c r="C220" s="194"/>
      <c r="D220" s="194"/>
      <c r="E220" s="194"/>
      <c r="F220" s="194"/>
      <c r="G220" s="194"/>
      <c r="H220" s="195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6"/>
      <c r="BL220" s="197"/>
      <c r="BM220" s="197"/>
      <c r="BN220" s="197"/>
      <c r="BO220" s="197"/>
      <c r="BP220" s="197"/>
      <c r="BQ220" s="197"/>
      <c r="BR220" s="197"/>
      <c r="BS220" s="197"/>
      <c r="BT220" s="197"/>
      <c r="BU220" s="197"/>
      <c r="BV220" s="197"/>
      <c r="BW220" s="197"/>
      <c r="BX220" s="197"/>
      <c r="BY220" s="197"/>
      <c r="BZ220" s="197"/>
      <c r="CA220" s="197"/>
      <c r="CB220" s="197"/>
      <c r="CC220" s="197"/>
      <c r="CD220" s="197"/>
      <c r="CE220" s="197"/>
      <c r="CF220" s="197"/>
      <c r="CG220" s="197"/>
      <c r="CH220" s="197"/>
      <c r="CI220" s="197"/>
      <c r="CJ220" s="197"/>
      <c r="CK220" s="197"/>
      <c r="CL220" s="197"/>
      <c r="CM220" s="197"/>
      <c r="CN220" s="197"/>
      <c r="CO220" s="197"/>
      <c r="CP220" s="197"/>
      <c r="CQ220" s="197"/>
      <c r="CR220" s="197"/>
      <c r="CS220" s="197"/>
      <c r="CT220" s="197"/>
      <c r="CU220" s="197"/>
      <c r="CV220" s="197"/>
      <c r="CW220" s="197"/>
      <c r="CX220" s="197"/>
      <c r="CY220" s="197"/>
      <c r="CZ220" s="197"/>
      <c r="DA220" s="197"/>
      <c r="DB220" s="197"/>
      <c r="DC220" s="197"/>
      <c r="DD220" s="197"/>
      <c r="DE220" s="197"/>
      <c r="DF220" s="197"/>
      <c r="DG220" s="197"/>
      <c r="DH220" s="197"/>
      <c r="DI220" s="197"/>
      <c r="DJ220" s="197"/>
      <c r="DK220" s="197"/>
      <c r="DL220" s="197"/>
      <c r="DM220" s="197"/>
      <c r="DN220" s="197"/>
      <c r="DO220" s="197"/>
      <c r="DP220" s="197"/>
      <c r="DQ220" s="197"/>
      <c r="DR220" s="197"/>
      <c r="DS220" s="197"/>
      <c r="DT220" s="197"/>
      <c r="DU220" s="197"/>
      <c r="DV220" s="197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</row>
    <row r="221" customFormat="false" ht="12.75" hidden="false" customHeight="false" outlineLevel="0" collapsed="false">
      <c r="A221" s="193"/>
      <c r="B221" s="194"/>
      <c r="C221" s="194"/>
      <c r="D221" s="194"/>
      <c r="E221" s="194"/>
      <c r="F221" s="194"/>
      <c r="G221" s="194"/>
      <c r="H221" s="195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6"/>
      <c r="BL221" s="197"/>
      <c r="BM221" s="197"/>
      <c r="BN221" s="197"/>
      <c r="BO221" s="197"/>
      <c r="BP221" s="197"/>
      <c r="BQ221" s="197"/>
      <c r="BR221" s="197"/>
      <c r="BS221" s="197"/>
      <c r="BT221" s="197"/>
      <c r="BU221" s="197"/>
      <c r="BV221" s="197"/>
      <c r="BW221" s="197"/>
      <c r="BX221" s="197"/>
      <c r="BY221" s="197"/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197"/>
      <c r="CM221" s="197"/>
      <c r="CN221" s="197"/>
      <c r="CO221" s="197"/>
      <c r="CP221" s="197"/>
      <c r="CQ221" s="197"/>
      <c r="CR221" s="197"/>
      <c r="CS221" s="197"/>
      <c r="CT221" s="197"/>
      <c r="CU221" s="197"/>
      <c r="CV221" s="197"/>
      <c r="CW221" s="197"/>
      <c r="CX221" s="197"/>
      <c r="CY221" s="197"/>
      <c r="CZ221" s="197"/>
      <c r="DA221" s="197"/>
      <c r="DB221" s="197"/>
      <c r="DC221" s="197"/>
      <c r="DD221" s="197"/>
      <c r="DE221" s="197"/>
      <c r="DF221" s="197"/>
      <c r="DG221" s="197"/>
      <c r="DH221" s="197"/>
      <c r="DI221" s="197"/>
      <c r="DJ221" s="197"/>
      <c r="DK221" s="197"/>
      <c r="DL221" s="197"/>
      <c r="DM221" s="197"/>
      <c r="DN221" s="197"/>
      <c r="DO221" s="197"/>
      <c r="DP221" s="197"/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</row>
    <row r="222" customFormat="false" ht="12.75" hidden="false" customHeight="false" outlineLevel="0" collapsed="false">
      <c r="A222" s="193"/>
      <c r="B222" s="194"/>
      <c r="C222" s="194"/>
      <c r="D222" s="194"/>
      <c r="E222" s="194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6"/>
      <c r="BL222" s="197"/>
      <c r="BM222" s="197"/>
      <c r="BN222" s="197"/>
      <c r="BO222" s="197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197"/>
      <c r="CQ222" s="197"/>
      <c r="CR222" s="197"/>
      <c r="CS222" s="197"/>
      <c r="CT222" s="197"/>
      <c r="CU222" s="197"/>
      <c r="CV222" s="197"/>
      <c r="CW222" s="197"/>
      <c r="CX222" s="197"/>
      <c r="CY222" s="197"/>
      <c r="CZ222" s="197"/>
      <c r="DA222" s="197"/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7"/>
      <c r="DL222" s="197"/>
      <c r="DM222" s="197"/>
      <c r="DN222" s="197"/>
      <c r="DO222" s="197"/>
      <c r="DP222" s="197"/>
      <c r="DQ222" s="197"/>
      <c r="DR222" s="197"/>
      <c r="DS222" s="197"/>
      <c r="DT222" s="197"/>
      <c r="DU222" s="197"/>
      <c r="DV222" s="197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</row>
    <row r="223" customFormat="false" ht="12.75" hidden="false" customHeight="false" outlineLevel="0" collapsed="false">
      <c r="A223" s="193"/>
      <c r="B223" s="194"/>
      <c r="C223" s="194"/>
      <c r="D223" s="194"/>
      <c r="E223" s="194"/>
      <c r="F223" s="194"/>
      <c r="G223" s="194"/>
      <c r="H223" s="195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  <c r="BK223" s="196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</row>
    <row r="224" customFormat="false" ht="12.75" hidden="false" customHeight="false" outlineLevel="0" collapsed="false">
      <c r="A224" s="193"/>
      <c r="B224" s="194"/>
      <c r="C224" s="194"/>
      <c r="D224" s="194"/>
      <c r="E224" s="194"/>
      <c r="F224" s="194"/>
      <c r="G224" s="194"/>
      <c r="H224" s="195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6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</row>
    <row r="225" customFormat="false" ht="12.75" hidden="false" customHeight="false" outlineLevel="0" collapsed="false">
      <c r="A225" s="193"/>
      <c r="B225" s="194"/>
      <c r="C225" s="194"/>
      <c r="D225" s="194"/>
      <c r="E225" s="194"/>
      <c r="F225" s="194"/>
      <c r="G225" s="194"/>
      <c r="H225" s="195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6"/>
      <c r="BL225" s="197"/>
      <c r="BM225" s="197"/>
      <c r="BN225" s="197"/>
      <c r="BO225" s="197"/>
      <c r="BP225" s="197"/>
      <c r="BQ225" s="197"/>
      <c r="BR225" s="197"/>
      <c r="BS225" s="197"/>
      <c r="BT225" s="197"/>
      <c r="BU225" s="197"/>
      <c r="BV225" s="197"/>
      <c r="BW225" s="197"/>
      <c r="BX225" s="197"/>
      <c r="BY225" s="197"/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97"/>
      <c r="CJ225" s="197"/>
      <c r="CK225" s="197"/>
      <c r="CL225" s="197"/>
      <c r="CM225" s="197"/>
      <c r="CN225" s="197"/>
      <c r="CO225" s="197"/>
      <c r="CP225" s="197"/>
      <c r="CQ225" s="197"/>
      <c r="CR225" s="197"/>
      <c r="CS225" s="197"/>
      <c r="CT225" s="197"/>
      <c r="CU225" s="197"/>
      <c r="CV225" s="197"/>
      <c r="CW225" s="197"/>
      <c r="CX225" s="197"/>
      <c r="CY225" s="197"/>
      <c r="CZ225" s="197"/>
      <c r="DA225" s="197"/>
      <c r="DB225" s="197"/>
      <c r="DC225" s="197"/>
      <c r="DD225" s="197"/>
      <c r="DE225" s="197"/>
      <c r="DF225" s="197"/>
      <c r="DG225" s="197"/>
      <c r="DH225" s="197"/>
      <c r="DI225" s="197"/>
      <c r="DJ225" s="197"/>
      <c r="DK225" s="197"/>
      <c r="DL225" s="197"/>
      <c r="DM225" s="197"/>
      <c r="DN225" s="197"/>
      <c r="DO225" s="197"/>
      <c r="DP225" s="197"/>
      <c r="DQ225" s="197"/>
      <c r="DR225" s="197"/>
      <c r="DS225" s="197"/>
      <c r="DT225" s="197"/>
      <c r="DU225" s="197"/>
      <c r="DV225" s="197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</row>
    <row r="226" customFormat="false" ht="12.75" hidden="false" customHeight="false" outlineLevel="0" collapsed="false">
      <c r="A226" s="193"/>
      <c r="B226" s="194"/>
      <c r="C226" s="194"/>
      <c r="D226" s="194"/>
      <c r="E226" s="194"/>
      <c r="F226" s="194"/>
      <c r="G226" s="194"/>
      <c r="H226" s="195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6"/>
      <c r="BL226" s="197"/>
      <c r="BM226" s="197"/>
      <c r="BN226" s="197"/>
      <c r="BO226" s="197"/>
      <c r="BP226" s="197"/>
      <c r="BQ226" s="197"/>
      <c r="BR226" s="197"/>
      <c r="BS226" s="197"/>
      <c r="BT226" s="197"/>
      <c r="BU226" s="197"/>
      <c r="BV226" s="197"/>
      <c r="BW226" s="197"/>
      <c r="BX226" s="197"/>
      <c r="BY226" s="197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197"/>
      <c r="CM226" s="197"/>
      <c r="CN226" s="197"/>
      <c r="CO226" s="197"/>
      <c r="CP226" s="197"/>
      <c r="CQ226" s="197"/>
      <c r="CR226" s="197"/>
      <c r="CS226" s="197"/>
      <c r="CT226" s="197"/>
      <c r="CU226" s="197"/>
      <c r="CV226" s="197"/>
      <c r="CW226" s="197"/>
      <c r="CX226" s="197"/>
      <c r="CY226" s="197"/>
      <c r="CZ226" s="197"/>
      <c r="DA226" s="197"/>
      <c r="DB226" s="197"/>
      <c r="DC226" s="197"/>
      <c r="DD226" s="197"/>
      <c r="DE226" s="197"/>
      <c r="DF226" s="197"/>
      <c r="DG226" s="197"/>
      <c r="DH226" s="197"/>
      <c r="DI226" s="197"/>
      <c r="DJ226" s="197"/>
      <c r="DK226" s="197"/>
      <c r="DL226" s="197"/>
      <c r="DM226" s="197"/>
      <c r="DN226" s="197"/>
      <c r="DO226" s="197"/>
      <c r="DP226" s="197"/>
      <c r="DQ226" s="197"/>
      <c r="DR226" s="197"/>
      <c r="DS226" s="197"/>
      <c r="DT226" s="197"/>
      <c r="DU226" s="197"/>
      <c r="DV226" s="197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</row>
    <row r="227" customFormat="false" ht="12.75" hidden="false" customHeight="false" outlineLevel="0" collapsed="false">
      <c r="A227" s="193"/>
      <c r="B227" s="194"/>
      <c r="C227" s="194"/>
      <c r="D227" s="194"/>
      <c r="E227" s="194"/>
      <c r="F227" s="194"/>
      <c r="G227" s="194"/>
      <c r="H227" s="195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6"/>
      <c r="BL227" s="197"/>
      <c r="BM227" s="197"/>
      <c r="BN227" s="197"/>
      <c r="BO227" s="197"/>
      <c r="BP227" s="197"/>
      <c r="BQ227" s="197"/>
      <c r="BR227" s="197"/>
      <c r="BS227" s="197"/>
      <c r="BT227" s="197"/>
      <c r="BU227" s="197"/>
      <c r="BV227" s="197"/>
      <c r="BW227" s="197"/>
      <c r="BX227" s="197"/>
      <c r="BY227" s="197"/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97"/>
      <c r="CJ227" s="197"/>
      <c r="CK227" s="197"/>
      <c r="CL227" s="197"/>
      <c r="CM227" s="197"/>
      <c r="CN227" s="197"/>
      <c r="CO227" s="197"/>
      <c r="CP227" s="197"/>
      <c r="CQ227" s="197"/>
      <c r="CR227" s="197"/>
      <c r="CS227" s="197"/>
      <c r="CT227" s="197"/>
      <c r="CU227" s="197"/>
      <c r="CV227" s="197"/>
      <c r="CW227" s="197"/>
      <c r="CX227" s="197"/>
      <c r="CY227" s="197"/>
      <c r="CZ227" s="197"/>
      <c r="DA227" s="197"/>
      <c r="DB227" s="197"/>
      <c r="DC227" s="197"/>
      <c r="DD227" s="197"/>
      <c r="DE227" s="197"/>
      <c r="DF227" s="197"/>
      <c r="DG227" s="197"/>
      <c r="DH227" s="197"/>
      <c r="DI227" s="197"/>
      <c r="DJ227" s="197"/>
      <c r="DK227" s="197"/>
      <c r="DL227" s="197"/>
      <c r="DM227" s="197"/>
      <c r="DN227" s="197"/>
      <c r="DO227" s="197"/>
      <c r="DP227" s="197"/>
      <c r="DQ227" s="197"/>
      <c r="DR227" s="197"/>
      <c r="DS227" s="197"/>
      <c r="DT227" s="197"/>
      <c r="DU227" s="197"/>
      <c r="DV227" s="197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</row>
    <row r="228" customFormat="false" ht="12.75" hidden="false" customHeight="false" outlineLevel="0" collapsed="false">
      <c r="A228" s="193"/>
      <c r="B228" s="194"/>
      <c r="C228" s="194"/>
      <c r="D228" s="194"/>
      <c r="E228" s="194"/>
      <c r="F228" s="194"/>
      <c r="G228" s="194"/>
      <c r="H228" s="195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6"/>
      <c r="BL228" s="197"/>
      <c r="BM228" s="197"/>
      <c r="BN228" s="197"/>
      <c r="BO228" s="197"/>
      <c r="BP228" s="197"/>
      <c r="BQ228" s="197"/>
      <c r="BR228" s="197"/>
      <c r="BS228" s="197"/>
      <c r="BT228" s="197"/>
      <c r="BU228" s="197"/>
      <c r="BV228" s="197"/>
      <c r="BW228" s="197"/>
      <c r="BX228" s="197"/>
      <c r="BY228" s="197"/>
      <c r="BZ228" s="197"/>
      <c r="CA228" s="197"/>
      <c r="CB228" s="197"/>
      <c r="CC228" s="197"/>
      <c r="CD228" s="197"/>
      <c r="CE228" s="197"/>
      <c r="CF228" s="197"/>
      <c r="CG228" s="197"/>
      <c r="CH228" s="197"/>
      <c r="CI228" s="197"/>
      <c r="CJ228" s="197"/>
      <c r="CK228" s="197"/>
      <c r="CL228" s="197"/>
      <c r="CM228" s="197"/>
      <c r="CN228" s="197"/>
      <c r="CO228" s="197"/>
      <c r="CP228" s="197"/>
      <c r="CQ228" s="197"/>
      <c r="CR228" s="197"/>
      <c r="CS228" s="197"/>
      <c r="CT228" s="197"/>
      <c r="CU228" s="197"/>
      <c r="CV228" s="197"/>
      <c r="CW228" s="197"/>
      <c r="CX228" s="197"/>
      <c r="CY228" s="197"/>
      <c r="CZ228" s="197"/>
      <c r="DA228" s="197"/>
      <c r="DB228" s="197"/>
      <c r="DC228" s="197"/>
      <c r="DD228" s="197"/>
      <c r="DE228" s="197"/>
      <c r="DF228" s="197"/>
      <c r="DG228" s="197"/>
      <c r="DH228" s="197"/>
      <c r="DI228" s="197"/>
      <c r="DJ228" s="197"/>
      <c r="DK228" s="197"/>
      <c r="DL228" s="197"/>
      <c r="DM228" s="197"/>
      <c r="DN228" s="197"/>
      <c r="DO228" s="197"/>
      <c r="DP228" s="197"/>
      <c r="DQ228" s="197"/>
      <c r="DR228" s="197"/>
      <c r="DS228" s="197"/>
      <c r="DT228" s="197"/>
      <c r="DU228" s="197"/>
      <c r="DV228" s="197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</row>
    <row r="229" customFormat="false" ht="12.75" hidden="false" customHeight="false" outlineLevel="0" collapsed="false">
      <c r="A229" s="193"/>
      <c r="B229" s="194"/>
      <c r="C229" s="194"/>
      <c r="D229" s="194"/>
      <c r="E229" s="194"/>
      <c r="F229" s="194"/>
      <c r="G229" s="194"/>
      <c r="H229" s="195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6"/>
      <c r="BL229" s="197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197"/>
      <c r="BW229" s="197"/>
      <c r="BX229" s="197"/>
      <c r="BY229" s="197"/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97"/>
      <c r="CJ229" s="197"/>
      <c r="CK229" s="197"/>
      <c r="CL229" s="197"/>
      <c r="CM229" s="197"/>
      <c r="CN229" s="197"/>
      <c r="CO229" s="197"/>
      <c r="CP229" s="197"/>
      <c r="CQ229" s="197"/>
      <c r="CR229" s="197"/>
      <c r="CS229" s="197"/>
      <c r="CT229" s="197"/>
      <c r="CU229" s="197"/>
      <c r="CV229" s="197"/>
      <c r="CW229" s="197"/>
      <c r="CX229" s="197"/>
      <c r="CY229" s="197"/>
      <c r="CZ229" s="197"/>
      <c r="DA229" s="197"/>
      <c r="DB229" s="197"/>
      <c r="DC229" s="197"/>
      <c r="DD229" s="197"/>
      <c r="DE229" s="197"/>
      <c r="DF229" s="197"/>
      <c r="DG229" s="197"/>
      <c r="DH229" s="197"/>
      <c r="DI229" s="197"/>
      <c r="DJ229" s="197"/>
      <c r="DK229" s="197"/>
      <c r="DL229" s="197"/>
      <c r="DM229" s="197"/>
      <c r="DN229" s="197"/>
      <c r="DO229" s="197"/>
      <c r="DP229" s="197"/>
      <c r="DQ229" s="197"/>
      <c r="DR229" s="197"/>
      <c r="DS229" s="197"/>
      <c r="DT229" s="197"/>
      <c r="DU229" s="197"/>
      <c r="DV229" s="197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</row>
    <row r="230" customFormat="false" ht="12.75" hidden="false" customHeight="false" outlineLevel="0" collapsed="false">
      <c r="A230" s="193"/>
      <c r="B230" s="194"/>
      <c r="C230" s="194"/>
      <c r="D230" s="194"/>
      <c r="E230" s="194"/>
      <c r="F230" s="194"/>
      <c r="G230" s="194"/>
      <c r="H230" s="195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6"/>
      <c r="BL230" s="197"/>
      <c r="BM230" s="197"/>
      <c r="BN230" s="197"/>
      <c r="BO230" s="197"/>
      <c r="BP230" s="197"/>
      <c r="BQ230" s="197"/>
      <c r="BR230" s="197"/>
      <c r="BS230" s="197"/>
      <c r="BT230" s="197"/>
      <c r="BU230" s="197"/>
      <c r="BV230" s="197"/>
      <c r="BW230" s="197"/>
      <c r="BX230" s="197"/>
      <c r="BY230" s="197"/>
      <c r="BZ230" s="197"/>
      <c r="CA230" s="197"/>
      <c r="CB230" s="197"/>
      <c r="CC230" s="197"/>
      <c r="CD230" s="197"/>
      <c r="CE230" s="197"/>
      <c r="CF230" s="197"/>
      <c r="CG230" s="197"/>
      <c r="CH230" s="197"/>
      <c r="CI230" s="197"/>
      <c r="CJ230" s="197"/>
      <c r="CK230" s="197"/>
      <c r="CL230" s="197"/>
      <c r="CM230" s="197"/>
      <c r="CN230" s="197"/>
      <c r="CO230" s="197"/>
      <c r="CP230" s="197"/>
      <c r="CQ230" s="197"/>
      <c r="CR230" s="197"/>
      <c r="CS230" s="197"/>
      <c r="CT230" s="197"/>
      <c r="CU230" s="197"/>
      <c r="CV230" s="197"/>
      <c r="CW230" s="197"/>
      <c r="CX230" s="197"/>
      <c r="CY230" s="197"/>
      <c r="CZ230" s="197"/>
      <c r="DA230" s="197"/>
      <c r="DB230" s="197"/>
      <c r="DC230" s="197"/>
      <c r="DD230" s="197"/>
      <c r="DE230" s="197"/>
      <c r="DF230" s="197"/>
      <c r="DG230" s="197"/>
      <c r="DH230" s="197"/>
      <c r="DI230" s="197"/>
      <c r="DJ230" s="197"/>
      <c r="DK230" s="197"/>
      <c r="DL230" s="197"/>
      <c r="DM230" s="197"/>
      <c r="DN230" s="197"/>
      <c r="DO230" s="197"/>
      <c r="DP230" s="197"/>
      <c r="DQ230" s="197"/>
      <c r="DR230" s="197"/>
      <c r="DS230" s="197"/>
      <c r="DT230" s="197"/>
      <c r="DU230" s="197"/>
      <c r="DV230" s="197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</row>
    <row r="231" customFormat="false" ht="12.75" hidden="false" customHeight="false" outlineLevel="0" collapsed="false">
      <c r="A231" s="193"/>
      <c r="B231" s="194"/>
      <c r="C231" s="194"/>
      <c r="D231" s="194"/>
      <c r="E231" s="194"/>
      <c r="F231" s="194"/>
      <c r="G231" s="194"/>
      <c r="H231" s="195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196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/>
      <c r="DF231" s="197"/>
      <c r="DG231" s="197"/>
      <c r="DH231" s="197"/>
      <c r="DI231" s="197"/>
      <c r="DJ231" s="197"/>
      <c r="DK231" s="197"/>
      <c r="DL231" s="197"/>
      <c r="DM231" s="197"/>
      <c r="DN231" s="197"/>
      <c r="DO231" s="197"/>
      <c r="DP231" s="197"/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97"/>
      <c r="EB231" s="197"/>
      <c r="EC231" s="197"/>
      <c r="ED231" s="197"/>
      <c r="EE231" s="197"/>
      <c r="EF231" s="197"/>
      <c r="EG231" s="197"/>
      <c r="EH231" s="197"/>
      <c r="EI231" s="197"/>
      <c r="EJ231" s="197"/>
      <c r="EK231" s="197"/>
      <c r="EL231" s="197"/>
      <c r="EM231" s="197"/>
      <c r="EN231" s="197"/>
      <c r="EO231" s="197"/>
      <c r="EP231" s="197"/>
      <c r="EQ231" s="197"/>
      <c r="ER231" s="197"/>
      <c r="ES231" s="197"/>
      <c r="ET231" s="197"/>
      <c r="EU231" s="197"/>
      <c r="EV231" s="197"/>
      <c r="EW231" s="197"/>
      <c r="EX231" s="197"/>
      <c r="EY231" s="197"/>
      <c r="EZ231" s="197"/>
      <c r="FA231" s="197"/>
      <c r="FB231" s="197"/>
      <c r="FC231" s="197"/>
      <c r="FD231" s="197"/>
      <c r="FE231" s="197"/>
      <c r="FF231" s="197"/>
      <c r="FG231" s="197"/>
      <c r="FH231" s="197"/>
      <c r="FI231" s="197"/>
      <c r="FJ231" s="197"/>
      <c r="FK231" s="197"/>
      <c r="FL231" s="197"/>
      <c r="FM231" s="197"/>
      <c r="FN231" s="197"/>
      <c r="FO231" s="197"/>
      <c r="FP231" s="197"/>
      <c r="FQ231" s="197"/>
      <c r="FR231" s="197"/>
      <c r="FS231" s="197"/>
      <c r="FT231" s="197"/>
      <c r="FU231" s="197"/>
      <c r="FV231" s="197"/>
      <c r="FW231" s="197"/>
      <c r="FX231" s="197"/>
      <c r="FY231" s="197"/>
      <c r="FZ231" s="197"/>
      <c r="GA231" s="197"/>
      <c r="GB231" s="197"/>
      <c r="GC231" s="197"/>
      <c r="GD231" s="197"/>
      <c r="GE231" s="197"/>
      <c r="GF231" s="197"/>
      <c r="GG231" s="197"/>
      <c r="GH231" s="197"/>
      <c r="GI231" s="197"/>
      <c r="GJ231" s="197"/>
      <c r="GK231" s="197"/>
      <c r="GL231" s="197"/>
      <c r="GM231" s="197"/>
      <c r="GN231" s="197"/>
      <c r="GO231" s="197"/>
      <c r="GP231" s="197"/>
      <c r="GQ231" s="197"/>
      <c r="GR231" s="197"/>
      <c r="GS231" s="197"/>
      <c r="GT231" s="197"/>
      <c r="GU231" s="197"/>
      <c r="GV231" s="197"/>
      <c r="GW231" s="197"/>
      <c r="GX231" s="197"/>
      <c r="GY231" s="197"/>
      <c r="GZ231" s="197"/>
      <c r="HA231" s="197"/>
      <c r="HB231" s="197"/>
      <c r="HC231" s="197"/>
      <c r="HD231" s="197"/>
      <c r="HE231" s="197"/>
      <c r="HF231" s="197"/>
      <c r="HG231" s="197"/>
      <c r="HH231" s="197"/>
      <c r="HI231" s="197"/>
      <c r="HJ231" s="197"/>
      <c r="HK231" s="197"/>
      <c r="HL231" s="197"/>
      <c r="HM231" s="197"/>
      <c r="HN231" s="197"/>
      <c r="HO231" s="197"/>
      <c r="HP231" s="197"/>
      <c r="HQ231" s="197"/>
      <c r="HR231" s="197"/>
      <c r="HS231" s="197"/>
      <c r="HT231" s="197"/>
      <c r="HU231" s="197"/>
      <c r="HV231" s="197"/>
      <c r="HW231" s="197"/>
      <c r="HX231" s="197"/>
      <c r="HY231" s="197"/>
      <c r="HZ231" s="197"/>
      <c r="IA231" s="197"/>
      <c r="IB231" s="197"/>
      <c r="IC231" s="197"/>
      <c r="ID231" s="197"/>
      <c r="IE231" s="197"/>
      <c r="IF231" s="197"/>
      <c r="IG231" s="197"/>
      <c r="IH231" s="197"/>
      <c r="II231" s="197"/>
      <c r="IJ231" s="197"/>
      <c r="IK231" s="197"/>
      <c r="IL231" s="197"/>
      <c r="IM231" s="197"/>
      <c r="IN231" s="197"/>
      <c r="IO231" s="197"/>
      <c r="IP231" s="197"/>
      <c r="IQ231" s="197"/>
      <c r="IR231" s="197"/>
      <c r="IS231" s="197"/>
      <c r="IT231" s="197"/>
      <c r="IU231" s="197"/>
      <c r="IV231" s="197"/>
      <c r="IW231" s="197"/>
    </row>
    <row r="232" customFormat="false" ht="12.75" hidden="false" customHeight="false" outlineLevel="0" collapsed="false">
      <c r="A232" s="193"/>
      <c r="B232" s="194"/>
      <c r="C232" s="194"/>
      <c r="D232" s="194"/>
      <c r="E232" s="194"/>
      <c r="F232" s="194"/>
      <c r="G232" s="194"/>
      <c r="H232" s="195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6"/>
      <c r="BL232" s="197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197"/>
      <c r="CQ232" s="197"/>
      <c r="CR232" s="197"/>
      <c r="CS232" s="197"/>
      <c r="CT232" s="197"/>
      <c r="CU232" s="197"/>
      <c r="CV232" s="197"/>
      <c r="CW232" s="197"/>
      <c r="CX232" s="197"/>
      <c r="CY232" s="197"/>
      <c r="CZ232" s="197"/>
      <c r="DA232" s="197"/>
      <c r="DB232" s="197"/>
      <c r="DC232" s="197"/>
      <c r="DD232" s="197"/>
      <c r="DE232" s="197"/>
      <c r="DF232" s="197"/>
      <c r="DG232" s="197"/>
      <c r="DH232" s="197"/>
      <c r="DI232" s="197"/>
      <c r="DJ232" s="197"/>
      <c r="DK232" s="197"/>
      <c r="DL232" s="197"/>
      <c r="DM232" s="197"/>
      <c r="DN232" s="197"/>
      <c r="DO232" s="197"/>
      <c r="DP232" s="197"/>
      <c r="DQ232" s="197"/>
      <c r="DR232" s="197"/>
      <c r="DS232" s="197"/>
      <c r="DT232" s="197"/>
      <c r="DU232" s="197"/>
      <c r="DV232" s="197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</row>
    <row r="233" customFormat="false" ht="12.75" hidden="false" customHeight="false" outlineLevel="0" collapsed="false">
      <c r="A233" s="193"/>
      <c r="B233" s="194"/>
      <c r="C233" s="194"/>
      <c r="D233" s="194"/>
      <c r="E233" s="194"/>
      <c r="F233" s="194"/>
      <c r="G233" s="194"/>
      <c r="H233" s="195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6"/>
      <c r="BL233" s="197"/>
      <c r="BM233" s="197"/>
      <c r="BN233" s="197"/>
      <c r="BO233" s="197"/>
      <c r="BP233" s="197"/>
      <c r="BQ233" s="197"/>
      <c r="BR233" s="197"/>
      <c r="BS233" s="197"/>
      <c r="BT233" s="197"/>
      <c r="BU233" s="197"/>
      <c r="BV233" s="197"/>
      <c r="BW233" s="197"/>
      <c r="BX233" s="197"/>
      <c r="BY233" s="197"/>
      <c r="BZ233" s="197"/>
      <c r="CA233" s="197"/>
      <c r="CB233" s="197"/>
      <c r="CC233" s="197"/>
      <c r="CD233" s="197"/>
      <c r="CE233" s="197"/>
      <c r="CF233" s="197"/>
      <c r="CG233" s="197"/>
      <c r="CH233" s="197"/>
      <c r="CI233" s="197"/>
      <c r="CJ233" s="197"/>
      <c r="CK233" s="197"/>
      <c r="CL233" s="197"/>
      <c r="CM233" s="197"/>
      <c r="CN233" s="197"/>
      <c r="CO233" s="197"/>
      <c r="CP233" s="197"/>
      <c r="CQ233" s="197"/>
      <c r="CR233" s="197"/>
      <c r="CS233" s="197"/>
      <c r="CT233" s="197"/>
      <c r="CU233" s="197"/>
      <c r="CV233" s="197"/>
      <c r="CW233" s="197"/>
      <c r="CX233" s="197"/>
      <c r="CY233" s="197"/>
      <c r="CZ233" s="197"/>
      <c r="DA233" s="197"/>
      <c r="DB233" s="197"/>
      <c r="DC233" s="197"/>
      <c r="DD233" s="197"/>
      <c r="DE233" s="197"/>
      <c r="DF233" s="197"/>
      <c r="DG233" s="197"/>
      <c r="DH233" s="197"/>
      <c r="DI233" s="197"/>
      <c r="DJ233" s="197"/>
      <c r="DK233" s="197"/>
      <c r="DL233" s="197"/>
      <c r="DM233" s="197"/>
      <c r="DN233" s="197"/>
      <c r="DO233" s="197"/>
      <c r="DP233" s="197"/>
      <c r="DQ233" s="197"/>
      <c r="DR233" s="197"/>
      <c r="DS233" s="197"/>
      <c r="DT233" s="197"/>
      <c r="DU233" s="197"/>
      <c r="DV233" s="197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</row>
    <row r="234" customFormat="false" ht="12.75" hidden="false" customHeight="false" outlineLevel="0" collapsed="false">
      <c r="A234" s="193"/>
      <c r="B234" s="194"/>
      <c r="C234" s="194"/>
      <c r="D234" s="194"/>
      <c r="E234" s="194"/>
      <c r="F234" s="194"/>
      <c r="G234" s="194"/>
      <c r="H234" s="195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6"/>
      <c r="BL234" s="197"/>
      <c r="BM234" s="197"/>
      <c r="BN234" s="197"/>
      <c r="BO234" s="197"/>
      <c r="BP234" s="197"/>
      <c r="BQ234" s="197"/>
      <c r="BR234" s="197"/>
      <c r="BS234" s="197"/>
      <c r="BT234" s="197"/>
      <c r="BU234" s="197"/>
      <c r="BV234" s="197"/>
      <c r="BW234" s="197"/>
      <c r="BX234" s="197"/>
      <c r="BY234" s="197"/>
      <c r="BZ234" s="197"/>
      <c r="CA234" s="197"/>
      <c r="CB234" s="197"/>
      <c r="CC234" s="197"/>
      <c r="CD234" s="197"/>
      <c r="CE234" s="197"/>
      <c r="CF234" s="197"/>
      <c r="CG234" s="197"/>
      <c r="CH234" s="197"/>
      <c r="CI234" s="197"/>
      <c r="CJ234" s="197"/>
      <c r="CK234" s="197"/>
      <c r="CL234" s="197"/>
      <c r="CM234" s="197"/>
      <c r="CN234" s="197"/>
      <c r="CO234" s="197"/>
      <c r="CP234" s="197"/>
      <c r="CQ234" s="197"/>
      <c r="CR234" s="197"/>
      <c r="CS234" s="197"/>
      <c r="CT234" s="197"/>
      <c r="CU234" s="197"/>
      <c r="CV234" s="197"/>
      <c r="CW234" s="197"/>
      <c r="CX234" s="197"/>
      <c r="CY234" s="197"/>
      <c r="CZ234" s="197"/>
      <c r="DA234" s="197"/>
      <c r="DB234" s="197"/>
      <c r="DC234" s="197"/>
      <c r="DD234" s="197"/>
      <c r="DE234" s="197"/>
      <c r="DF234" s="197"/>
      <c r="DG234" s="197"/>
      <c r="DH234" s="197"/>
      <c r="DI234" s="197"/>
      <c r="DJ234" s="197"/>
      <c r="DK234" s="197"/>
      <c r="DL234" s="197"/>
      <c r="DM234" s="197"/>
      <c r="DN234" s="197"/>
      <c r="DO234" s="197"/>
      <c r="DP234" s="197"/>
      <c r="DQ234" s="197"/>
      <c r="DR234" s="197"/>
      <c r="DS234" s="197"/>
      <c r="DT234" s="197"/>
      <c r="DU234" s="197"/>
      <c r="DV234" s="197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</row>
    <row r="235" customFormat="false" ht="12.75" hidden="false" customHeight="false" outlineLevel="0" collapsed="false">
      <c r="A235" s="193"/>
      <c r="B235" s="194"/>
      <c r="C235" s="194"/>
      <c r="D235" s="194"/>
      <c r="E235" s="194"/>
      <c r="F235" s="194"/>
      <c r="G235" s="194"/>
      <c r="H235" s="195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6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</row>
    <row r="236" customFormat="false" ht="12.75" hidden="false" customHeight="false" outlineLevel="0" collapsed="false">
      <c r="A236" s="193"/>
      <c r="B236" s="194"/>
      <c r="C236" s="194"/>
      <c r="D236" s="194"/>
      <c r="E236" s="194"/>
      <c r="F236" s="194"/>
      <c r="G236" s="194"/>
      <c r="H236" s="195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  <c r="BK236" s="196"/>
      <c r="BL236" s="197"/>
      <c r="BM236" s="197"/>
      <c r="BN236" s="197"/>
      <c r="BO236" s="197"/>
      <c r="BP236" s="197"/>
      <c r="BQ236" s="197"/>
      <c r="BR236" s="197"/>
      <c r="BS236" s="197"/>
      <c r="BT236" s="197"/>
      <c r="BU236" s="197"/>
      <c r="BV236" s="197"/>
      <c r="BW236" s="197"/>
      <c r="BX236" s="197"/>
      <c r="BY236" s="197"/>
      <c r="BZ236" s="197"/>
      <c r="CA236" s="197"/>
      <c r="CB236" s="197"/>
      <c r="CC236" s="197"/>
      <c r="CD236" s="197"/>
      <c r="CE236" s="197"/>
      <c r="CF236" s="197"/>
      <c r="CG236" s="197"/>
      <c r="CH236" s="197"/>
      <c r="CI236" s="197"/>
      <c r="CJ236" s="197"/>
      <c r="CK236" s="197"/>
      <c r="CL236" s="197"/>
      <c r="CM236" s="197"/>
      <c r="CN236" s="197"/>
      <c r="CO236" s="197"/>
      <c r="CP236" s="197"/>
      <c r="CQ236" s="197"/>
      <c r="CR236" s="197"/>
      <c r="CS236" s="197"/>
      <c r="CT236" s="197"/>
      <c r="CU236" s="197"/>
      <c r="CV236" s="197"/>
      <c r="CW236" s="197"/>
      <c r="CX236" s="197"/>
      <c r="CY236" s="197"/>
      <c r="CZ236" s="197"/>
      <c r="DA236" s="197"/>
      <c r="DB236" s="197"/>
      <c r="DC236" s="197"/>
      <c r="DD236" s="197"/>
      <c r="DE236" s="197"/>
      <c r="DF236" s="197"/>
      <c r="DG236" s="197"/>
      <c r="DH236" s="197"/>
      <c r="DI236" s="197"/>
      <c r="DJ236" s="197"/>
      <c r="DK236" s="197"/>
      <c r="DL236" s="197"/>
      <c r="DM236" s="197"/>
      <c r="DN236" s="197"/>
      <c r="DO236" s="197"/>
      <c r="DP236" s="197"/>
      <c r="DQ236" s="197"/>
      <c r="DR236" s="197"/>
      <c r="DS236" s="197"/>
      <c r="DT236" s="197"/>
      <c r="DU236" s="197"/>
      <c r="DV236" s="197"/>
      <c r="DW236" s="197"/>
      <c r="DX236" s="197"/>
      <c r="DY236" s="197"/>
      <c r="DZ236" s="197"/>
      <c r="EA236" s="197"/>
      <c r="EB236" s="197"/>
      <c r="EC236" s="197"/>
      <c r="ED236" s="197"/>
      <c r="EE236" s="197"/>
      <c r="EF236" s="197"/>
      <c r="EG236" s="197"/>
      <c r="EH236" s="197"/>
      <c r="EI236" s="197"/>
      <c r="EJ236" s="197"/>
      <c r="EK236" s="197"/>
      <c r="EL236" s="197"/>
      <c r="EM236" s="197"/>
      <c r="EN236" s="197"/>
      <c r="EO236" s="197"/>
      <c r="EP236" s="197"/>
      <c r="EQ236" s="197"/>
      <c r="ER236" s="197"/>
      <c r="ES236" s="197"/>
      <c r="ET236" s="197"/>
      <c r="EU236" s="197"/>
      <c r="EV236" s="197"/>
      <c r="EW236" s="197"/>
      <c r="EX236" s="197"/>
      <c r="EY236" s="197"/>
      <c r="EZ236" s="197"/>
      <c r="FA236" s="197"/>
      <c r="FB236" s="197"/>
      <c r="FC236" s="197"/>
      <c r="FD236" s="197"/>
      <c r="FE236" s="197"/>
      <c r="FF236" s="197"/>
      <c r="FG236" s="197"/>
      <c r="FH236" s="197"/>
      <c r="FI236" s="197"/>
      <c r="FJ236" s="197"/>
      <c r="FK236" s="197"/>
      <c r="FL236" s="197"/>
      <c r="FM236" s="197"/>
      <c r="FN236" s="197"/>
      <c r="FO236" s="197"/>
      <c r="FP236" s="197"/>
      <c r="FQ236" s="197"/>
      <c r="FR236" s="197"/>
      <c r="FS236" s="197"/>
      <c r="FT236" s="197"/>
      <c r="FU236" s="197"/>
      <c r="FV236" s="197"/>
      <c r="FW236" s="197"/>
      <c r="FX236" s="197"/>
      <c r="FY236" s="197"/>
      <c r="FZ236" s="197"/>
      <c r="GA236" s="197"/>
      <c r="GB236" s="197"/>
      <c r="GC236" s="197"/>
      <c r="GD236" s="197"/>
      <c r="GE236" s="197"/>
      <c r="GF236" s="197"/>
      <c r="GG236" s="197"/>
      <c r="GH236" s="197"/>
      <c r="GI236" s="197"/>
      <c r="GJ236" s="197"/>
      <c r="GK236" s="197"/>
      <c r="GL236" s="197"/>
      <c r="GM236" s="197"/>
      <c r="GN236" s="197"/>
      <c r="GO236" s="197"/>
      <c r="GP236" s="197"/>
      <c r="GQ236" s="197"/>
      <c r="GR236" s="197"/>
      <c r="GS236" s="197"/>
      <c r="GT236" s="197"/>
      <c r="GU236" s="197"/>
      <c r="GV236" s="197"/>
      <c r="GW236" s="197"/>
      <c r="GX236" s="197"/>
      <c r="GY236" s="197"/>
      <c r="GZ236" s="197"/>
      <c r="HA236" s="197"/>
      <c r="HB236" s="197"/>
      <c r="HC236" s="197"/>
      <c r="HD236" s="197"/>
      <c r="HE236" s="197"/>
      <c r="HF236" s="197"/>
      <c r="HG236" s="197"/>
      <c r="HH236" s="197"/>
      <c r="HI236" s="197"/>
      <c r="HJ236" s="197"/>
      <c r="HK236" s="197"/>
      <c r="HL236" s="197"/>
      <c r="HM236" s="197"/>
      <c r="HN236" s="197"/>
      <c r="HO236" s="197"/>
      <c r="HP236" s="197"/>
      <c r="HQ236" s="197"/>
      <c r="HR236" s="197"/>
      <c r="HS236" s="197"/>
      <c r="HT236" s="197"/>
      <c r="HU236" s="197"/>
      <c r="HV236" s="197"/>
      <c r="HW236" s="197"/>
      <c r="HX236" s="197"/>
      <c r="HY236" s="197"/>
      <c r="HZ236" s="197"/>
      <c r="IA236" s="197"/>
      <c r="IB236" s="197"/>
      <c r="IC236" s="197"/>
      <c r="ID236" s="197"/>
      <c r="IE236" s="197"/>
      <c r="IF236" s="197"/>
      <c r="IG236" s="197"/>
      <c r="IH236" s="197"/>
      <c r="II236" s="197"/>
      <c r="IJ236" s="197"/>
      <c r="IK236" s="197"/>
      <c r="IL236" s="197"/>
      <c r="IM236" s="197"/>
      <c r="IN236" s="197"/>
      <c r="IO236" s="197"/>
      <c r="IP236" s="197"/>
      <c r="IQ236" s="197"/>
      <c r="IR236" s="197"/>
      <c r="IS236" s="197"/>
      <c r="IT236" s="197"/>
      <c r="IU236" s="197"/>
      <c r="IV236" s="197"/>
      <c r="IW236" s="197"/>
    </row>
    <row r="237" customFormat="false" ht="12.75" hidden="false" customHeight="false" outlineLevel="0" collapsed="false">
      <c r="A237" s="193"/>
      <c r="B237" s="194"/>
      <c r="C237" s="194"/>
      <c r="D237" s="194"/>
      <c r="E237" s="194"/>
      <c r="F237" s="194"/>
      <c r="G237" s="194"/>
      <c r="H237" s="195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6"/>
      <c r="BL237" s="197"/>
      <c r="BM237" s="197"/>
      <c r="BN237" s="197"/>
      <c r="BO237" s="197"/>
      <c r="BP237" s="197"/>
      <c r="BQ237" s="197"/>
      <c r="BR237" s="197"/>
      <c r="BS237" s="197"/>
      <c r="BT237" s="197"/>
      <c r="BU237" s="197"/>
      <c r="BV237" s="197"/>
      <c r="BW237" s="197"/>
      <c r="BX237" s="197"/>
      <c r="BY237" s="197"/>
      <c r="BZ237" s="197"/>
      <c r="CA237" s="197"/>
      <c r="CB237" s="197"/>
      <c r="CC237" s="197"/>
      <c r="CD237" s="197"/>
      <c r="CE237" s="197"/>
      <c r="CF237" s="197"/>
      <c r="CG237" s="197"/>
      <c r="CH237" s="197"/>
      <c r="CI237" s="197"/>
      <c r="CJ237" s="197"/>
      <c r="CK237" s="197"/>
      <c r="CL237" s="197"/>
      <c r="CM237" s="197"/>
      <c r="CN237" s="197"/>
      <c r="CO237" s="197"/>
      <c r="CP237" s="197"/>
      <c r="CQ237" s="197"/>
      <c r="CR237" s="197"/>
      <c r="CS237" s="197"/>
      <c r="CT237" s="197"/>
      <c r="CU237" s="197"/>
      <c r="CV237" s="197"/>
      <c r="CW237" s="197"/>
      <c r="CX237" s="197"/>
      <c r="CY237" s="197"/>
      <c r="CZ237" s="197"/>
      <c r="DA237" s="197"/>
      <c r="DB237" s="197"/>
      <c r="DC237" s="197"/>
      <c r="DD237" s="197"/>
      <c r="DE237" s="197"/>
      <c r="DF237" s="197"/>
      <c r="DG237" s="197"/>
      <c r="DH237" s="197"/>
      <c r="DI237" s="197"/>
      <c r="DJ237" s="197"/>
      <c r="DK237" s="197"/>
      <c r="DL237" s="197"/>
      <c r="DM237" s="197"/>
      <c r="DN237" s="197"/>
      <c r="DO237" s="197"/>
      <c r="DP237" s="197"/>
      <c r="DQ237" s="197"/>
      <c r="DR237" s="197"/>
      <c r="DS237" s="197"/>
      <c r="DT237" s="197"/>
      <c r="DU237" s="197"/>
      <c r="DV237" s="197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</row>
    <row r="238" customFormat="false" ht="12.75" hidden="false" customHeight="false" outlineLevel="0" collapsed="false">
      <c r="A238" s="193"/>
      <c r="B238" s="194"/>
      <c r="C238" s="194"/>
      <c r="D238" s="194"/>
      <c r="E238" s="194"/>
      <c r="F238" s="194"/>
      <c r="G238" s="194"/>
      <c r="H238" s="195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6"/>
      <c r="BL238" s="197"/>
      <c r="BM238" s="197"/>
      <c r="BN238" s="197"/>
      <c r="BO238" s="197"/>
      <c r="BP238" s="197"/>
      <c r="BQ238" s="197"/>
      <c r="BR238" s="197"/>
      <c r="BS238" s="197"/>
      <c r="BT238" s="197"/>
      <c r="BU238" s="197"/>
      <c r="BV238" s="197"/>
      <c r="BW238" s="197"/>
      <c r="BX238" s="197"/>
      <c r="BY238" s="197"/>
      <c r="BZ238" s="197"/>
      <c r="CA238" s="197"/>
      <c r="CB238" s="197"/>
      <c r="CC238" s="197"/>
      <c r="CD238" s="197"/>
      <c r="CE238" s="197"/>
      <c r="CF238" s="197"/>
      <c r="CG238" s="197"/>
      <c r="CH238" s="197"/>
      <c r="CI238" s="197"/>
      <c r="CJ238" s="197"/>
      <c r="CK238" s="197"/>
      <c r="CL238" s="197"/>
      <c r="CM238" s="197"/>
      <c r="CN238" s="197"/>
      <c r="CO238" s="197"/>
      <c r="CP238" s="197"/>
      <c r="CQ238" s="197"/>
      <c r="CR238" s="197"/>
      <c r="CS238" s="197"/>
      <c r="CT238" s="197"/>
      <c r="CU238" s="197"/>
      <c r="CV238" s="197"/>
      <c r="CW238" s="197"/>
      <c r="CX238" s="197"/>
      <c r="CY238" s="197"/>
      <c r="CZ238" s="197"/>
      <c r="DA238" s="197"/>
      <c r="DB238" s="197"/>
      <c r="DC238" s="197"/>
      <c r="DD238" s="197"/>
      <c r="DE238" s="197"/>
      <c r="DF238" s="197"/>
      <c r="DG238" s="197"/>
      <c r="DH238" s="197"/>
      <c r="DI238" s="197"/>
      <c r="DJ238" s="197"/>
      <c r="DK238" s="197"/>
      <c r="DL238" s="197"/>
      <c r="DM238" s="197"/>
      <c r="DN238" s="197"/>
      <c r="DO238" s="197"/>
      <c r="DP238" s="197"/>
      <c r="DQ238" s="197"/>
      <c r="DR238" s="197"/>
      <c r="DS238" s="197"/>
      <c r="DT238" s="197"/>
      <c r="DU238" s="197"/>
      <c r="DV238" s="197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</row>
    <row r="239" customFormat="false" ht="12.75" hidden="false" customHeight="false" outlineLevel="0" collapsed="false">
      <c r="A239" s="193"/>
      <c r="B239" s="194"/>
      <c r="C239" s="194"/>
      <c r="D239" s="194"/>
      <c r="E239" s="194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6"/>
      <c r="BL239" s="197"/>
      <c r="BM239" s="197"/>
      <c r="BN239" s="197"/>
      <c r="BO239" s="197"/>
      <c r="BP239" s="197"/>
      <c r="BQ239" s="197"/>
      <c r="BR239" s="197"/>
      <c r="BS239" s="197"/>
      <c r="BT239" s="197"/>
      <c r="BU239" s="197"/>
      <c r="BV239" s="197"/>
      <c r="BW239" s="197"/>
      <c r="BX239" s="197"/>
      <c r="BY239" s="197"/>
      <c r="BZ239" s="197"/>
      <c r="CA239" s="197"/>
      <c r="CB239" s="197"/>
      <c r="CC239" s="197"/>
      <c r="CD239" s="197"/>
      <c r="CE239" s="197"/>
      <c r="CF239" s="197"/>
      <c r="CG239" s="197"/>
      <c r="CH239" s="197"/>
      <c r="CI239" s="197"/>
      <c r="CJ239" s="197"/>
      <c r="CK239" s="197"/>
      <c r="CL239" s="197"/>
      <c r="CM239" s="197"/>
      <c r="CN239" s="197"/>
      <c r="CO239" s="197"/>
      <c r="CP239" s="197"/>
      <c r="CQ239" s="197"/>
      <c r="CR239" s="197"/>
      <c r="CS239" s="197"/>
      <c r="CT239" s="197"/>
      <c r="CU239" s="197"/>
      <c r="CV239" s="197"/>
      <c r="CW239" s="197"/>
      <c r="CX239" s="197"/>
      <c r="CY239" s="197"/>
      <c r="CZ239" s="197"/>
      <c r="DA239" s="197"/>
      <c r="DB239" s="197"/>
      <c r="DC239" s="197"/>
      <c r="DD239" s="197"/>
      <c r="DE239" s="197"/>
      <c r="DF239" s="197"/>
      <c r="DG239" s="197"/>
      <c r="DH239" s="197"/>
      <c r="DI239" s="197"/>
      <c r="DJ239" s="197"/>
      <c r="DK239" s="197"/>
      <c r="DL239" s="197"/>
      <c r="DM239" s="197"/>
      <c r="DN239" s="197"/>
      <c r="DO239" s="197"/>
      <c r="DP239" s="197"/>
      <c r="DQ239" s="197"/>
      <c r="DR239" s="197"/>
      <c r="DS239" s="197"/>
      <c r="DT239" s="197"/>
      <c r="DU239" s="197"/>
      <c r="DV239" s="197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</row>
    <row r="240" customFormat="false" ht="12.75" hidden="false" customHeight="false" outlineLevel="0" collapsed="false">
      <c r="A240" s="193"/>
      <c r="B240" s="194"/>
      <c r="C240" s="194"/>
      <c r="D240" s="194"/>
      <c r="E240" s="194"/>
      <c r="F240" s="194"/>
      <c r="G240" s="194"/>
      <c r="H240" s="195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6"/>
      <c r="BL240" s="197"/>
      <c r="BM240" s="197"/>
      <c r="BN240" s="197"/>
      <c r="BO240" s="197"/>
      <c r="BP240" s="197"/>
      <c r="BQ240" s="197"/>
      <c r="BR240" s="197"/>
      <c r="BS240" s="197"/>
      <c r="BT240" s="197"/>
      <c r="BU240" s="197"/>
      <c r="BV240" s="197"/>
      <c r="BW240" s="197"/>
      <c r="BX240" s="197"/>
      <c r="BY240" s="197"/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197"/>
      <c r="CM240" s="197"/>
      <c r="CN240" s="197"/>
      <c r="CO240" s="197"/>
      <c r="CP240" s="197"/>
      <c r="CQ240" s="197"/>
      <c r="CR240" s="197"/>
      <c r="CS240" s="197"/>
      <c r="CT240" s="197"/>
      <c r="CU240" s="197"/>
      <c r="CV240" s="197"/>
      <c r="CW240" s="197"/>
      <c r="CX240" s="197"/>
      <c r="CY240" s="197"/>
      <c r="CZ240" s="197"/>
      <c r="DA240" s="197"/>
      <c r="DB240" s="197"/>
      <c r="DC240" s="197"/>
      <c r="DD240" s="197"/>
      <c r="DE240" s="197"/>
      <c r="DF240" s="197"/>
      <c r="DG240" s="197"/>
      <c r="DH240" s="197"/>
      <c r="DI240" s="197"/>
      <c r="DJ240" s="197"/>
      <c r="DK240" s="197"/>
      <c r="DL240" s="197"/>
      <c r="DM240" s="197"/>
      <c r="DN240" s="197"/>
      <c r="DO240" s="197"/>
      <c r="DP240" s="197"/>
      <c r="DQ240" s="197"/>
      <c r="DR240" s="197"/>
      <c r="DS240" s="197"/>
      <c r="DT240" s="197"/>
      <c r="DU240" s="197"/>
      <c r="DV240" s="197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</row>
    <row r="241" customFormat="false" ht="12.75" hidden="false" customHeight="false" outlineLevel="0" collapsed="false">
      <c r="A241" s="193"/>
      <c r="B241" s="194"/>
      <c r="C241" s="194"/>
      <c r="D241" s="194"/>
      <c r="E241" s="194"/>
      <c r="F241" s="194"/>
      <c r="G241" s="194"/>
      <c r="H241" s="195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6"/>
      <c r="BL241" s="197"/>
      <c r="BM241" s="197"/>
      <c r="BN241" s="197"/>
      <c r="BO241" s="197"/>
      <c r="BP241" s="197"/>
      <c r="BQ241" s="197"/>
      <c r="BR241" s="197"/>
      <c r="BS241" s="197"/>
      <c r="BT241" s="197"/>
      <c r="BU241" s="197"/>
      <c r="BV241" s="197"/>
      <c r="BW241" s="197"/>
      <c r="BX241" s="197"/>
      <c r="BY241" s="197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197"/>
      <c r="CM241" s="197"/>
      <c r="CN241" s="197"/>
      <c r="CO241" s="197"/>
      <c r="CP241" s="197"/>
      <c r="CQ241" s="197"/>
      <c r="CR241" s="197"/>
      <c r="CS241" s="197"/>
      <c r="CT241" s="197"/>
      <c r="CU241" s="197"/>
      <c r="CV241" s="197"/>
      <c r="CW241" s="197"/>
      <c r="CX241" s="197"/>
      <c r="CY241" s="197"/>
      <c r="CZ241" s="197"/>
      <c r="DA241" s="197"/>
      <c r="DB241" s="197"/>
      <c r="DC241" s="197"/>
      <c r="DD241" s="197"/>
      <c r="DE241" s="197"/>
      <c r="DF241" s="197"/>
      <c r="DG241" s="197"/>
      <c r="DH241" s="197"/>
      <c r="DI241" s="197"/>
      <c r="DJ241" s="197"/>
      <c r="DK241" s="197"/>
      <c r="DL241" s="197"/>
      <c r="DM241" s="197"/>
      <c r="DN241" s="197"/>
      <c r="DO241" s="197"/>
      <c r="DP241" s="197"/>
      <c r="DQ241" s="197"/>
      <c r="DR241" s="197"/>
      <c r="DS241" s="197"/>
      <c r="DT241" s="197"/>
      <c r="DU241" s="197"/>
      <c r="DV241" s="197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</row>
    <row r="242" customFormat="false" ht="12.75" hidden="false" customHeight="false" outlineLevel="0" collapsed="false">
      <c r="A242" s="193"/>
      <c r="B242" s="194"/>
      <c r="C242" s="194"/>
      <c r="D242" s="194"/>
      <c r="E242" s="194"/>
      <c r="F242" s="194"/>
      <c r="G242" s="194"/>
      <c r="H242" s="195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6"/>
      <c r="BL242" s="197"/>
      <c r="BM242" s="197"/>
      <c r="BN242" s="197"/>
      <c r="BO242" s="197"/>
      <c r="BP242" s="197"/>
      <c r="BQ242" s="197"/>
      <c r="BR242" s="197"/>
      <c r="BS242" s="197"/>
      <c r="BT242" s="197"/>
      <c r="BU242" s="197"/>
      <c r="BV242" s="197"/>
      <c r="BW242" s="197"/>
      <c r="BX242" s="197"/>
      <c r="BY242" s="197"/>
      <c r="BZ242" s="197"/>
      <c r="CA242" s="197"/>
      <c r="CB242" s="197"/>
      <c r="CC242" s="197"/>
      <c r="CD242" s="197"/>
      <c r="CE242" s="197"/>
      <c r="CF242" s="197"/>
      <c r="CG242" s="197"/>
      <c r="CH242" s="197"/>
      <c r="CI242" s="197"/>
      <c r="CJ242" s="197"/>
      <c r="CK242" s="197"/>
      <c r="CL242" s="197"/>
      <c r="CM242" s="197"/>
      <c r="CN242" s="197"/>
      <c r="CO242" s="197"/>
      <c r="CP242" s="197"/>
      <c r="CQ242" s="197"/>
      <c r="CR242" s="197"/>
      <c r="CS242" s="197"/>
      <c r="CT242" s="197"/>
      <c r="CU242" s="197"/>
      <c r="CV242" s="197"/>
      <c r="CW242" s="197"/>
      <c r="CX242" s="197"/>
      <c r="CY242" s="197"/>
      <c r="CZ242" s="197"/>
      <c r="DA242" s="197"/>
      <c r="DB242" s="197"/>
      <c r="DC242" s="197"/>
      <c r="DD242" s="197"/>
      <c r="DE242" s="197"/>
      <c r="DF242" s="197"/>
      <c r="DG242" s="197"/>
      <c r="DH242" s="197"/>
      <c r="DI242" s="197"/>
      <c r="DJ242" s="197"/>
      <c r="DK242" s="197"/>
      <c r="DL242" s="197"/>
      <c r="DM242" s="197"/>
      <c r="DN242" s="197"/>
      <c r="DO242" s="197"/>
      <c r="DP242" s="197"/>
      <c r="DQ242" s="197"/>
      <c r="DR242" s="197"/>
      <c r="DS242" s="197"/>
      <c r="DT242" s="197"/>
      <c r="DU242" s="197"/>
      <c r="DV242" s="197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</row>
    <row r="243" customFormat="false" ht="12.75" hidden="false" customHeight="false" outlineLevel="0" collapsed="false">
      <c r="A243" s="193"/>
      <c r="B243" s="194"/>
      <c r="C243" s="194"/>
      <c r="D243" s="194"/>
      <c r="E243" s="194"/>
      <c r="F243" s="194"/>
      <c r="G243" s="194"/>
      <c r="H243" s="195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6"/>
      <c r="BL243" s="197"/>
      <c r="BM243" s="197"/>
      <c r="BN243" s="197"/>
      <c r="BO243" s="197"/>
      <c r="BP243" s="197"/>
      <c r="BQ243" s="197"/>
      <c r="BR243" s="197"/>
      <c r="BS243" s="197"/>
      <c r="BT243" s="197"/>
      <c r="BU243" s="197"/>
      <c r="BV243" s="197"/>
      <c r="BW243" s="197"/>
      <c r="BX243" s="197"/>
      <c r="BY243" s="197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197"/>
      <c r="CM243" s="197"/>
      <c r="CN243" s="197"/>
      <c r="CO243" s="197"/>
      <c r="CP243" s="197"/>
      <c r="CQ243" s="197"/>
      <c r="CR243" s="197"/>
      <c r="CS243" s="197"/>
      <c r="CT243" s="197"/>
      <c r="CU243" s="197"/>
      <c r="CV243" s="197"/>
      <c r="CW243" s="197"/>
      <c r="CX243" s="197"/>
      <c r="CY243" s="197"/>
      <c r="CZ243" s="197"/>
      <c r="DA243" s="197"/>
      <c r="DB243" s="197"/>
      <c r="DC243" s="197"/>
      <c r="DD243" s="197"/>
      <c r="DE243" s="197"/>
      <c r="DF243" s="197"/>
      <c r="DG243" s="197"/>
      <c r="DH243" s="197"/>
      <c r="DI243" s="197"/>
      <c r="DJ243" s="197"/>
      <c r="DK243" s="197"/>
      <c r="DL243" s="197"/>
      <c r="DM243" s="197"/>
      <c r="DN243" s="197"/>
      <c r="DO243" s="197"/>
      <c r="DP243" s="197"/>
      <c r="DQ243" s="197"/>
      <c r="DR243" s="197"/>
      <c r="DS243" s="197"/>
      <c r="DT243" s="197"/>
      <c r="DU243" s="197"/>
      <c r="DV243" s="197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</row>
    <row r="244" customFormat="false" ht="12.75" hidden="false" customHeight="false" outlineLevel="0" collapsed="false">
      <c r="A244" s="193"/>
      <c r="B244" s="194"/>
      <c r="C244" s="194"/>
      <c r="D244" s="194"/>
      <c r="E244" s="194"/>
      <c r="F244" s="194"/>
      <c r="G244" s="194"/>
      <c r="H244" s="195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6"/>
      <c r="BL244" s="197"/>
      <c r="BM244" s="197"/>
      <c r="BN244" s="197"/>
      <c r="BO244" s="197"/>
      <c r="BP244" s="197"/>
      <c r="BQ244" s="197"/>
      <c r="BR244" s="197"/>
      <c r="BS244" s="197"/>
      <c r="BT244" s="197"/>
      <c r="BU244" s="197"/>
      <c r="BV244" s="197"/>
      <c r="BW244" s="197"/>
      <c r="BX244" s="197"/>
      <c r="BY244" s="197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197"/>
      <c r="CM244" s="197"/>
      <c r="CN244" s="197"/>
      <c r="CO244" s="197"/>
      <c r="CP244" s="197"/>
      <c r="CQ244" s="197"/>
      <c r="CR244" s="197"/>
      <c r="CS244" s="197"/>
      <c r="CT244" s="197"/>
      <c r="CU244" s="197"/>
      <c r="CV244" s="197"/>
      <c r="CW244" s="197"/>
      <c r="CX244" s="197"/>
      <c r="CY244" s="197"/>
      <c r="CZ244" s="197"/>
      <c r="DA244" s="197"/>
      <c r="DB244" s="197"/>
      <c r="DC244" s="197"/>
      <c r="DD244" s="197"/>
      <c r="DE244" s="197"/>
      <c r="DF244" s="197"/>
      <c r="DG244" s="197"/>
      <c r="DH244" s="197"/>
      <c r="DI244" s="197"/>
      <c r="DJ244" s="197"/>
      <c r="DK244" s="197"/>
      <c r="DL244" s="197"/>
      <c r="DM244" s="197"/>
      <c r="DN244" s="197"/>
      <c r="DO244" s="197"/>
      <c r="DP244" s="197"/>
      <c r="DQ244" s="197"/>
      <c r="DR244" s="197"/>
      <c r="DS244" s="197"/>
      <c r="DT244" s="197"/>
      <c r="DU244" s="197"/>
      <c r="DV244" s="197"/>
      <c r="DW244" s="197"/>
      <c r="DX244" s="197"/>
      <c r="DY244" s="197"/>
      <c r="DZ244" s="197"/>
      <c r="EA244" s="197"/>
      <c r="EB244" s="197"/>
      <c r="EC244" s="197"/>
      <c r="ED244" s="197"/>
      <c r="EE244" s="197"/>
      <c r="EF244" s="197"/>
      <c r="EG244" s="197"/>
      <c r="EH244" s="197"/>
      <c r="EI244" s="197"/>
      <c r="EJ244" s="197"/>
      <c r="EK244" s="197"/>
      <c r="EL244" s="197"/>
      <c r="EM244" s="197"/>
      <c r="EN244" s="197"/>
      <c r="EO244" s="197"/>
      <c r="EP244" s="197"/>
      <c r="EQ244" s="197"/>
      <c r="ER244" s="197"/>
      <c r="ES244" s="197"/>
      <c r="ET244" s="197"/>
      <c r="EU244" s="197"/>
      <c r="EV244" s="197"/>
      <c r="EW244" s="197"/>
      <c r="EX244" s="197"/>
      <c r="EY244" s="197"/>
      <c r="EZ244" s="197"/>
      <c r="FA244" s="197"/>
      <c r="FB244" s="197"/>
      <c r="FC244" s="197"/>
      <c r="FD244" s="197"/>
      <c r="FE244" s="197"/>
      <c r="FF244" s="197"/>
      <c r="FG244" s="197"/>
      <c r="FH244" s="197"/>
      <c r="FI244" s="197"/>
      <c r="FJ244" s="197"/>
      <c r="FK244" s="197"/>
      <c r="FL244" s="197"/>
      <c r="FM244" s="197"/>
      <c r="FN244" s="197"/>
      <c r="FO244" s="197"/>
      <c r="FP244" s="197"/>
      <c r="FQ244" s="197"/>
      <c r="FR244" s="197"/>
      <c r="FS244" s="197"/>
      <c r="FT244" s="197"/>
      <c r="FU244" s="197"/>
      <c r="FV244" s="197"/>
      <c r="FW244" s="197"/>
      <c r="FX244" s="197"/>
      <c r="FY244" s="197"/>
      <c r="FZ244" s="197"/>
      <c r="GA244" s="197"/>
      <c r="GB244" s="197"/>
      <c r="GC244" s="197"/>
      <c r="GD244" s="197"/>
      <c r="GE244" s="197"/>
      <c r="GF244" s="197"/>
      <c r="GG244" s="197"/>
      <c r="GH244" s="197"/>
      <c r="GI244" s="197"/>
      <c r="GJ244" s="197"/>
      <c r="GK244" s="197"/>
      <c r="GL244" s="197"/>
      <c r="GM244" s="197"/>
      <c r="GN244" s="197"/>
      <c r="GO244" s="197"/>
      <c r="GP244" s="197"/>
      <c r="GQ244" s="197"/>
      <c r="GR244" s="197"/>
      <c r="GS244" s="197"/>
      <c r="GT244" s="197"/>
      <c r="GU244" s="197"/>
      <c r="GV244" s="197"/>
      <c r="GW244" s="197"/>
      <c r="GX244" s="197"/>
      <c r="GY244" s="197"/>
      <c r="GZ244" s="197"/>
      <c r="HA244" s="197"/>
      <c r="HB244" s="197"/>
      <c r="HC244" s="197"/>
      <c r="HD244" s="197"/>
      <c r="HE244" s="197"/>
      <c r="HF244" s="197"/>
      <c r="HG244" s="197"/>
      <c r="HH244" s="197"/>
      <c r="HI244" s="197"/>
      <c r="HJ244" s="197"/>
      <c r="HK244" s="197"/>
      <c r="HL244" s="197"/>
      <c r="HM244" s="197"/>
      <c r="HN244" s="197"/>
      <c r="HO244" s="197"/>
      <c r="HP244" s="197"/>
      <c r="HQ244" s="197"/>
      <c r="HR244" s="197"/>
      <c r="HS244" s="197"/>
      <c r="HT244" s="197"/>
      <c r="HU244" s="197"/>
      <c r="HV244" s="197"/>
      <c r="HW244" s="197"/>
      <c r="HX244" s="197"/>
      <c r="HY244" s="197"/>
      <c r="HZ244" s="197"/>
      <c r="IA244" s="197"/>
      <c r="IB244" s="197"/>
      <c r="IC244" s="197"/>
      <c r="ID244" s="197"/>
      <c r="IE244" s="197"/>
      <c r="IF244" s="197"/>
      <c r="IG244" s="197"/>
      <c r="IH244" s="197"/>
      <c r="II244" s="197"/>
      <c r="IJ244" s="197"/>
      <c r="IK244" s="197"/>
      <c r="IL244" s="197"/>
      <c r="IM244" s="197"/>
      <c r="IN244" s="197"/>
      <c r="IO244" s="197"/>
      <c r="IP244" s="197"/>
      <c r="IQ244" s="197"/>
      <c r="IR244" s="197"/>
      <c r="IS244" s="197"/>
      <c r="IT244" s="197"/>
      <c r="IU244" s="197"/>
      <c r="IV244" s="197"/>
      <c r="IW244" s="197"/>
    </row>
    <row r="245" customFormat="false" ht="12.75" hidden="false" customHeight="false" outlineLevel="0" collapsed="false">
      <c r="A245" s="193"/>
      <c r="B245" s="194"/>
      <c r="C245" s="194"/>
      <c r="D245" s="194"/>
      <c r="E245" s="194"/>
      <c r="F245" s="194"/>
      <c r="G245" s="194"/>
      <c r="H245" s="195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6"/>
      <c r="BL245" s="197"/>
      <c r="BM245" s="197"/>
      <c r="BN245" s="197"/>
      <c r="BO245" s="197"/>
      <c r="BP245" s="197"/>
      <c r="BQ245" s="197"/>
      <c r="BR245" s="197"/>
      <c r="BS245" s="197"/>
      <c r="BT245" s="197"/>
      <c r="BU245" s="197"/>
      <c r="BV245" s="197"/>
      <c r="BW245" s="197"/>
      <c r="BX245" s="197"/>
      <c r="BY245" s="197"/>
      <c r="BZ245" s="197"/>
      <c r="CA245" s="197"/>
      <c r="CB245" s="197"/>
      <c r="CC245" s="197"/>
      <c r="CD245" s="197"/>
      <c r="CE245" s="197"/>
      <c r="CF245" s="197"/>
      <c r="CG245" s="197"/>
      <c r="CH245" s="197"/>
      <c r="CI245" s="197"/>
      <c r="CJ245" s="197"/>
      <c r="CK245" s="197"/>
      <c r="CL245" s="197"/>
      <c r="CM245" s="197"/>
      <c r="CN245" s="197"/>
      <c r="CO245" s="197"/>
      <c r="CP245" s="197"/>
      <c r="CQ245" s="197"/>
      <c r="CR245" s="197"/>
      <c r="CS245" s="197"/>
      <c r="CT245" s="197"/>
      <c r="CU245" s="197"/>
      <c r="CV245" s="197"/>
      <c r="CW245" s="197"/>
      <c r="CX245" s="197"/>
      <c r="CY245" s="197"/>
      <c r="CZ245" s="197"/>
      <c r="DA245" s="197"/>
      <c r="DB245" s="197"/>
      <c r="DC245" s="197"/>
      <c r="DD245" s="197"/>
      <c r="DE245" s="197"/>
      <c r="DF245" s="197"/>
      <c r="DG245" s="197"/>
      <c r="DH245" s="197"/>
      <c r="DI245" s="197"/>
      <c r="DJ245" s="197"/>
      <c r="DK245" s="197"/>
      <c r="DL245" s="197"/>
      <c r="DM245" s="197"/>
      <c r="DN245" s="197"/>
      <c r="DO245" s="197"/>
      <c r="DP245" s="197"/>
      <c r="DQ245" s="197"/>
      <c r="DR245" s="197"/>
      <c r="DS245" s="197"/>
      <c r="DT245" s="197"/>
      <c r="DU245" s="197"/>
      <c r="DV245" s="197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</row>
    <row r="246" customFormat="false" ht="12.75" hidden="false" customHeight="false" outlineLevel="0" collapsed="false">
      <c r="A246" s="193"/>
      <c r="B246" s="194"/>
      <c r="C246" s="194"/>
      <c r="D246" s="194"/>
      <c r="E246" s="194"/>
      <c r="F246" s="194"/>
      <c r="G246" s="194"/>
      <c r="H246" s="195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6"/>
      <c r="BL246" s="197"/>
      <c r="BM246" s="197"/>
      <c r="BN246" s="197"/>
      <c r="BO246" s="197"/>
      <c r="BP246" s="197"/>
      <c r="BQ246" s="197"/>
      <c r="BR246" s="197"/>
      <c r="BS246" s="197"/>
      <c r="BT246" s="197"/>
      <c r="BU246" s="197"/>
      <c r="BV246" s="197"/>
      <c r="BW246" s="197"/>
      <c r="BX246" s="197"/>
      <c r="BY246" s="197"/>
      <c r="BZ246" s="197"/>
      <c r="CA246" s="197"/>
      <c r="CB246" s="197"/>
      <c r="CC246" s="197"/>
      <c r="CD246" s="197"/>
      <c r="CE246" s="197"/>
      <c r="CF246" s="197"/>
      <c r="CG246" s="197"/>
      <c r="CH246" s="197"/>
      <c r="CI246" s="197"/>
      <c r="CJ246" s="197"/>
      <c r="CK246" s="197"/>
      <c r="CL246" s="197"/>
      <c r="CM246" s="197"/>
      <c r="CN246" s="197"/>
      <c r="CO246" s="197"/>
      <c r="CP246" s="197"/>
      <c r="CQ246" s="197"/>
      <c r="CR246" s="197"/>
      <c r="CS246" s="197"/>
      <c r="CT246" s="197"/>
      <c r="CU246" s="197"/>
      <c r="CV246" s="197"/>
      <c r="CW246" s="197"/>
      <c r="CX246" s="197"/>
      <c r="CY246" s="197"/>
      <c r="CZ246" s="197"/>
      <c r="DA246" s="197"/>
      <c r="DB246" s="197"/>
      <c r="DC246" s="197"/>
      <c r="DD246" s="197"/>
      <c r="DE246" s="197"/>
      <c r="DF246" s="197"/>
      <c r="DG246" s="197"/>
      <c r="DH246" s="197"/>
      <c r="DI246" s="197"/>
      <c r="DJ246" s="197"/>
      <c r="DK246" s="197"/>
      <c r="DL246" s="197"/>
      <c r="DM246" s="197"/>
      <c r="DN246" s="197"/>
      <c r="DO246" s="197"/>
      <c r="DP246" s="197"/>
      <c r="DQ246" s="197"/>
      <c r="DR246" s="197"/>
      <c r="DS246" s="197"/>
      <c r="DT246" s="197"/>
      <c r="DU246" s="197"/>
      <c r="DV246" s="197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</row>
    <row r="247" customFormat="false" ht="12.75" hidden="false" customHeight="false" outlineLevel="0" collapsed="false">
      <c r="A247" s="193"/>
      <c r="B247" s="194"/>
      <c r="C247" s="194"/>
      <c r="D247" s="194"/>
      <c r="E247" s="194"/>
      <c r="F247" s="194"/>
      <c r="G247" s="194"/>
      <c r="H247" s="195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6"/>
      <c r="BL247" s="197"/>
      <c r="BM247" s="197"/>
      <c r="BN247" s="197"/>
      <c r="BO247" s="197"/>
      <c r="BP247" s="197"/>
      <c r="BQ247" s="197"/>
      <c r="BR247" s="197"/>
      <c r="BS247" s="197"/>
      <c r="BT247" s="197"/>
      <c r="BU247" s="197"/>
      <c r="BV247" s="197"/>
      <c r="BW247" s="197"/>
      <c r="BX247" s="197"/>
      <c r="BY247" s="197"/>
      <c r="BZ247" s="197"/>
      <c r="CA247" s="197"/>
      <c r="CB247" s="197"/>
      <c r="CC247" s="197"/>
      <c r="CD247" s="197"/>
      <c r="CE247" s="197"/>
      <c r="CF247" s="197"/>
      <c r="CG247" s="197"/>
      <c r="CH247" s="197"/>
      <c r="CI247" s="197"/>
      <c r="CJ247" s="197"/>
      <c r="CK247" s="197"/>
      <c r="CL247" s="197"/>
      <c r="CM247" s="197"/>
      <c r="CN247" s="197"/>
      <c r="CO247" s="197"/>
      <c r="CP247" s="197"/>
      <c r="CQ247" s="197"/>
      <c r="CR247" s="197"/>
      <c r="CS247" s="197"/>
      <c r="CT247" s="197"/>
      <c r="CU247" s="197"/>
      <c r="CV247" s="197"/>
      <c r="CW247" s="197"/>
      <c r="CX247" s="197"/>
      <c r="CY247" s="197"/>
      <c r="CZ247" s="197"/>
      <c r="DA247" s="197"/>
      <c r="DB247" s="197"/>
      <c r="DC247" s="197"/>
      <c r="DD247" s="197"/>
      <c r="DE247" s="197"/>
      <c r="DF247" s="197"/>
      <c r="DG247" s="197"/>
      <c r="DH247" s="197"/>
      <c r="DI247" s="197"/>
      <c r="DJ247" s="197"/>
      <c r="DK247" s="197"/>
      <c r="DL247" s="197"/>
      <c r="DM247" s="197"/>
      <c r="DN247" s="197"/>
      <c r="DO247" s="197"/>
      <c r="DP247" s="197"/>
      <c r="DQ247" s="197"/>
      <c r="DR247" s="197"/>
      <c r="DS247" s="197"/>
      <c r="DT247" s="197"/>
      <c r="DU247" s="197"/>
      <c r="DV247" s="197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</row>
    <row r="248" customFormat="false" ht="12.75" hidden="false" customHeight="false" outlineLevel="0" collapsed="false">
      <c r="A248" s="193"/>
      <c r="B248" s="194"/>
      <c r="C248" s="194"/>
      <c r="D248" s="194"/>
      <c r="E248" s="194"/>
      <c r="F248" s="194"/>
      <c r="G248" s="194"/>
      <c r="H248" s="195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6"/>
      <c r="BL248" s="197"/>
      <c r="BM248" s="197"/>
      <c r="BN248" s="197"/>
      <c r="BO248" s="197"/>
      <c r="BP248" s="197"/>
      <c r="BQ248" s="197"/>
      <c r="BR248" s="197"/>
      <c r="BS248" s="197"/>
      <c r="BT248" s="197"/>
      <c r="BU248" s="197"/>
      <c r="BV248" s="197"/>
      <c r="BW248" s="197"/>
      <c r="BX248" s="197"/>
      <c r="BY248" s="197"/>
      <c r="BZ248" s="197"/>
      <c r="CA248" s="197"/>
      <c r="CB248" s="197"/>
      <c r="CC248" s="197"/>
      <c r="CD248" s="197"/>
      <c r="CE248" s="197"/>
      <c r="CF248" s="197"/>
      <c r="CG248" s="197"/>
      <c r="CH248" s="197"/>
      <c r="CI248" s="197"/>
      <c r="CJ248" s="197"/>
      <c r="CK248" s="197"/>
      <c r="CL248" s="197"/>
      <c r="CM248" s="197"/>
      <c r="CN248" s="197"/>
      <c r="CO248" s="197"/>
      <c r="CP248" s="197"/>
      <c r="CQ248" s="197"/>
      <c r="CR248" s="197"/>
      <c r="CS248" s="197"/>
      <c r="CT248" s="197"/>
      <c r="CU248" s="197"/>
      <c r="CV248" s="197"/>
      <c r="CW248" s="197"/>
      <c r="CX248" s="197"/>
      <c r="CY248" s="197"/>
      <c r="CZ248" s="197"/>
      <c r="DA248" s="197"/>
      <c r="DB248" s="197"/>
      <c r="DC248" s="197"/>
      <c r="DD248" s="197"/>
      <c r="DE248" s="197"/>
      <c r="DF248" s="197"/>
      <c r="DG248" s="197"/>
      <c r="DH248" s="197"/>
      <c r="DI248" s="197"/>
      <c r="DJ248" s="197"/>
      <c r="DK248" s="197"/>
      <c r="DL248" s="197"/>
      <c r="DM248" s="197"/>
      <c r="DN248" s="197"/>
      <c r="DO248" s="197"/>
      <c r="DP248" s="197"/>
      <c r="DQ248" s="197"/>
      <c r="DR248" s="197"/>
      <c r="DS248" s="197"/>
      <c r="DT248" s="197"/>
      <c r="DU248" s="197"/>
      <c r="DV248" s="197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</row>
    <row r="249" customFormat="false" ht="12.75" hidden="false" customHeight="false" outlineLevel="0" collapsed="false">
      <c r="A249" s="193"/>
      <c r="B249" s="194"/>
      <c r="C249" s="194"/>
      <c r="D249" s="194"/>
      <c r="E249" s="194"/>
      <c r="F249" s="194"/>
      <c r="G249" s="194"/>
      <c r="H249" s="195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  <c r="BK249" s="196"/>
      <c r="BL249" s="197"/>
      <c r="BM249" s="197"/>
      <c r="BN249" s="197"/>
      <c r="BO249" s="197"/>
      <c r="BP249" s="197"/>
      <c r="BQ249" s="197"/>
      <c r="BR249" s="197"/>
      <c r="BS249" s="197"/>
      <c r="BT249" s="197"/>
      <c r="BU249" s="197"/>
      <c r="BV249" s="197"/>
      <c r="BW249" s="197"/>
      <c r="BX249" s="197"/>
      <c r="BY249" s="197"/>
      <c r="BZ249" s="197"/>
      <c r="CA249" s="197"/>
      <c r="CB249" s="197"/>
      <c r="CC249" s="197"/>
      <c r="CD249" s="197"/>
      <c r="CE249" s="197"/>
      <c r="CF249" s="197"/>
      <c r="CG249" s="197"/>
      <c r="CH249" s="197"/>
      <c r="CI249" s="197"/>
      <c r="CJ249" s="197"/>
      <c r="CK249" s="197"/>
      <c r="CL249" s="197"/>
      <c r="CM249" s="197"/>
      <c r="CN249" s="197"/>
      <c r="CO249" s="197"/>
      <c r="CP249" s="197"/>
      <c r="CQ249" s="197"/>
      <c r="CR249" s="197"/>
      <c r="CS249" s="197"/>
      <c r="CT249" s="197"/>
      <c r="CU249" s="197"/>
      <c r="CV249" s="197"/>
      <c r="CW249" s="197"/>
      <c r="CX249" s="197"/>
      <c r="CY249" s="197"/>
      <c r="CZ249" s="197"/>
      <c r="DA249" s="197"/>
      <c r="DB249" s="197"/>
      <c r="DC249" s="197"/>
      <c r="DD249" s="197"/>
      <c r="DE249" s="197"/>
      <c r="DF249" s="197"/>
      <c r="DG249" s="197"/>
      <c r="DH249" s="197"/>
      <c r="DI249" s="197"/>
      <c r="DJ249" s="197"/>
      <c r="DK249" s="197"/>
      <c r="DL249" s="197"/>
      <c r="DM249" s="197"/>
      <c r="DN249" s="197"/>
      <c r="DO249" s="197"/>
      <c r="DP249" s="197"/>
      <c r="DQ249" s="197"/>
      <c r="DR249" s="197"/>
      <c r="DS249" s="197"/>
      <c r="DT249" s="197"/>
      <c r="DU249" s="197"/>
      <c r="DV249" s="197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</row>
    <row r="250" customFormat="false" ht="12.75" hidden="false" customHeight="false" outlineLevel="0" collapsed="false">
      <c r="A250" s="193"/>
      <c r="B250" s="194"/>
      <c r="C250" s="194"/>
      <c r="D250" s="194"/>
      <c r="E250" s="194"/>
      <c r="F250" s="194"/>
      <c r="G250" s="194"/>
      <c r="H250" s="195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  <c r="BJ250" s="194"/>
      <c r="BK250" s="196"/>
      <c r="BL250" s="197"/>
      <c r="BM250" s="197"/>
      <c r="BN250" s="197"/>
      <c r="BO250" s="197"/>
      <c r="BP250" s="197"/>
      <c r="BQ250" s="197"/>
      <c r="BR250" s="197"/>
      <c r="BS250" s="197"/>
      <c r="BT250" s="197"/>
      <c r="BU250" s="197"/>
      <c r="BV250" s="197"/>
      <c r="BW250" s="197"/>
      <c r="BX250" s="197"/>
      <c r="BY250" s="197"/>
      <c r="BZ250" s="197"/>
      <c r="CA250" s="197"/>
      <c r="CB250" s="197"/>
      <c r="CC250" s="197"/>
      <c r="CD250" s="197"/>
      <c r="CE250" s="197"/>
      <c r="CF250" s="197"/>
      <c r="CG250" s="197"/>
      <c r="CH250" s="197"/>
      <c r="CI250" s="197"/>
      <c r="CJ250" s="197"/>
      <c r="CK250" s="197"/>
      <c r="CL250" s="197"/>
      <c r="CM250" s="197"/>
      <c r="CN250" s="197"/>
      <c r="CO250" s="197"/>
      <c r="CP250" s="197"/>
      <c r="CQ250" s="197"/>
      <c r="CR250" s="197"/>
      <c r="CS250" s="197"/>
      <c r="CT250" s="197"/>
      <c r="CU250" s="197"/>
      <c r="CV250" s="197"/>
      <c r="CW250" s="197"/>
      <c r="CX250" s="197"/>
      <c r="CY250" s="197"/>
      <c r="CZ250" s="197"/>
      <c r="DA250" s="197"/>
      <c r="DB250" s="197"/>
      <c r="DC250" s="197"/>
      <c r="DD250" s="197"/>
      <c r="DE250" s="197"/>
      <c r="DF250" s="197"/>
      <c r="DG250" s="197"/>
      <c r="DH250" s="197"/>
      <c r="DI250" s="197"/>
      <c r="DJ250" s="197"/>
      <c r="DK250" s="197"/>
      <c r="DL250" s="197"/>
      <c r="DM250" s="197"/>
      <c r="DN250" s="197"/>
      <c r="DO250" s="197"/>
      <c r="DP250" s="197"/>
      <c r="DQ250" s="197"/>
      <c r="DR250" s="197"/>
      <c r="DS250" s="197"/>
      <c r="DT250" s="197"/>
      <c r="DU250" s="197"/>
      <c r="DV250" s="197"/>
      <c r="DW250" s="197"/>
      <c r="DX250" s="197"/>
      <c r="DY250" s="197"/>
      <c r="DZ250" s="197"/>
      <c r="EA250" s="197"/>
      <c r="EB250" s="197"/>
      <c r="EC250" s="197"/>
      <c r="ED250" s="197"/>
      <c r="EE250" s="197"/>
      <c r="EF250" s="197"/>
      <c r="EG250" s="197"/>
      <c r="EH250" s="197"/>
      <c r="EI250" s="197"/>
      <c r="EJ250" s="197"/>
      <c r="EK250" s="197"/>
      <c r="EL250" s="197"/>
      <c r="EM250" s="197"/>
      <c r="EN250" s="197"/>
      <c r="EO250" s="197"/>
      <c r="EP250" s="197"/>
      <c r="EQ250" s="197"/>
      <c r="ER250" s="197"/>
      <c r="ES250" s="197"/>
      <c r="ET250" s="197"/>
      <c r="EU250" s="197"/>
      <c r="EV250" s="197"/>
      <c r="EW250" s="197"/>
      <c r="EX250" s="197"/>
      <c r="EY250" s="197"/>
      <c r="EZ250" s="197"/>
      <c r="FA250" s="197"/>
      <c r="FB250" s="197"/>
      <c r="FC250" s="197"/>
      <c r="FD250" s="197"/>
      <c r="FE250" s="197"/>
      <c r="FF250" s="197"/>
      <c r="FG250" s="197"/>
      <c r="FH250" s="197"/>
      <c r="FI250" s="197"/>
      <c r="FJ250" s="197"/>
      <c r="FK250" s="197"/>
      <c r="FL250" s="197"/>
      <c r="FM250" s="197"/>
      <c r="FN250" s="197"/>
      <c r="FO250" s="197"/>
      <c r="FP250" s="197"/>
      <c r="FQ250" s="197"/>
      <c r="FR250" s="197"/>
      <c r="FS250" s="197"/>
      <c r="FT250" s="197"/>
      <c r="FU250" s="197"/>
      <c r="FV250" s="197"/>
      <c r="FW250" s="197"/>
      <c r="FX250" s="197"/>
      <c r="FY250" s="197"/>
      <c r="FZ250" s="197"/>
      <c r="GA250" s="197"/>
      <c r="GB250" s="197"/>
      <c r="GC250" s="197"/>
      <c r="GD250" s="197"/>
      <c r="GE250" s="197"/>
      <c r="GF250" s="197"/>
      <c r="GG250" s="197"/>
      <c r="GH250" s="197"/>
      <c r="GI250" s="197"/>
      <c r="GJ250" s="197"/>
      <c r="GK250" s="197"/>
      <c r="GL250" s="197"/>
      <c r="GM250" s="197"/>
      <c r="GN250" s="197"/>
      <c r="GO250" s="197"/>
      <c r="GP250" s="197"/>
      <c r="GQ250" s="197"/>
      <c r="GR250" s="197"/>
      <c r="GS250" s="197"/>
      <c r="GT250" s="197"/>
      <c r="GU250" s="197"/>
      <c r="GV250" s="197"/>
      <c r="GW250" s="197"/>
      <c r="GX250" s="197"/>
      <c r="GY250" s="197"/>
      <c r="GZ250" s="197"/>
      <c r="HA250" s="197"/>
      <c r="HB250" s="197"/>
      <c r="HC250" s="197"/>
      <c r="HD250" s="197"/>
      <c r="HE250" s="197"/>
      <c r="HF250" s="197"/>
      <c r="HG250" s="197"/>
      <c r="HH250" s="197"/>
      <c r="HI250" s="197"/>
      <c r="HJ250" s="197"/>
      <c r="HK250" s="197"/>
      <c r="HL250" s="197"/>
      <c r="HM250" s="197"/>
      <c r="HN250" s="197"/>
      <c r="HO250" s="197"/>
      <c r="HP250" s="197"/>
      <c r="HQ250" s="197"/>
      <c r="HR250" s="197"/>
      <c r="HS250" s="197"/>
      <c r="HT250" s="197"/>
      <c r="HU250" s="197"/>
      <c r="HV250" s="197"/>
      <c r="HW250" s="197"/>
      <c r="HX250" s="197"/>
      <c r="HY250" s="197"/>
      <c r="HZ250" s="197"/>
      <c r="IA250" s="197"/>
      <c r="IB250" s="197"/>
      <c r="IC250" s="197"/>
      <c r="ID250" s="197"/>
      <c r="IE250" s="197"/>
      <c r="IF250" s="197"/>
      <c r="IG250" s="197"/>
      <c r="IH250" s="197"/>
      <c r="II250" s="197"/>
      <c r="IJ250" s="197"/>
      <c r="IK250" s="197"/>
      <c r="IL250" s="197"/>
      <c r="IM250" s="197"/>
      <c r="IN250" s="197"/>
      <c r="IO250" s="197"/>
      <c r="IP250" s="197"/>
      <c r="IQ250" s="197"/>
      <c r="IR250" s="197"/>
      <c r="IS250" s="197"/>
      <c r="IT250" s="197"/>
      <c r="IU250" s="197"/>
      <c r="IV250" s="197"/>
      <c r="IW250" s="197"/>
    </row>
    <row r="251" customFormat="false" ht="12.75" hidden="false" customHeight="false" outlineLevel="0" collapsed="false">
      <c r="A251" s="193"/>
      <c r="B251" s="194"/>
      <c r="C251" s="194"/>
      <c r="D251" s="194"/>
      <c r="E251" s="194"/>
      <c r="F251" s="194"/>
      <c r="G251" s="194"/>
      <c r="H251" s="195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6"/>
      <c r="BL251" s="197"/>
      <c r="BM251" s="197"/>
      <c r="BN251" s="197"/>
      <c r="BO251" s="197"/>
      <c r="BP251" s="197"/>
      <c r="BQ251" s="197"/>
      <c r="BR251" s="197"/>
      <c r="BS251" s="197"/>
      <c r="BT251" s="197"/>
      <c r="BU251" s="197"/>
      <c r="BV251" s="197"/>
      <c r="BW251" s="197"/>
      <c r="BX251" s="197"/>
      <c r="BY251" s="197"/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97"/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7"/>
      <c r="CY251" s="197"/>
      <c r="CZ251" s="197"/>
      <c r="DA251" s="197"/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7"/>
      <c r="DS251" s="197"/>
      <c r="DT251" s="197"/>
      <c r="DU251" s="197"/>
      <c r="DV251" s="197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</row>
    <row r="252" customFormat="false" ht="12.75" hidden="false" customHeight="false" outlineLevel="0" collapsed="false">
      <c r="A252" s="193"/>
      <c r="B252" s="194"/>
      <c r="C252" s="194"/>
      <c r="D252" s="194"/>
      <c r="E252" s="194"/>
      <c r="F252" s="194"/>
      <c r="G252" s="194"/>
      <c r="H252" s="195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6"/>
      <c r="BL252" s="197"/>
      <c r="BM252" s="197"/>
      <c r="BN252" s="197"/>
      <c r="BO252" s="197"/>
      <c r="BP252" s="197"/>
      <c r="BQ252" s="197"/>
      <c r="BR252" s="197"/>
      <c r="BS252" s="197"/>
      <c r="BT252" s="197"/>
      <c r="BU252" s="197"/>
      <c r="BV252" s="197"/>
      <c r="BW252" s="197"/>
      <c r="BX252" s="197"/>
      <c r="BY252" s="197"/>
      <c r="BZ252" s="197"/>
      <c r="CA252" s="197"/>
      <c r="CB252" s="197"/>
      <c r="CC252" s="197"/>
      <c r="CD252" s="197"/>
      <c r="CE252" s="197"/>
      <c r="CF252" s="197"/>
      <c r="CG252" s="197"/>
      <c r="CH252" s="197"/>
      <c r="CI252" s="197"/>
      <c r="CJ252" s="197"/>
      <c r="CK252" s="197"/>
      <c r="CL252" s="197"/>
      <c r="CM252" s="197"/>
      <c r="CN252" s="197"/>
      <c r="CO252" s="197"/>
      <c r="CP252" s="197"/>
      <c r="CQ252" s="197"/>
      <c r="CR252" s="197"/>
      <c r="CS252" s="197"/>
      <c r="CT252" s="197"/>
      <c r="CU252" s="197"/>
      <c r="CV252" s="197"/>
      <c r="CW252" s="197"/>
      <c r="CX252" s="197"/>
      <c r="CY252" s="197"/>
      <c r="CZ252" s="197"/>
      <c r="DA252" s="197"/>
      <c r="DB252" s="197"/>
      <c r="DC252" s="197"/>
      <c r="DD252" s="197"/>
      <c r="DE252" s="197"/>
      <c r="DF252" s="197"/>
      <c r="DG252" s="197"/>
      <c r="DH252" s="197"/>
      <c r="DI252" s="197"/>
      <c r="DJ252" s="197"/>
      <c r="DK252" s="197"/>
      <c r="DL252" s="197"/>
      <c r="DM252" s="197"/>
      <c r="DN252" s="197"/>
      <c r="DO252" s="197"/>
      <c r="DP252" s="197"/>
      <c r="DQ252" s="197"/>
      <c r="DR252" s="197"/>
      <c r="DS252" s="197"/>
      <c r="DT252" s="197"/>
      <c r="DU252" s="197"/>
      <c r="DV252" s="197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</row>
    <row r="253" customFormat="false" ht="12.75" hidden="false" customHeight="false" outlineLevel="0" collapsed="false">
      <c r="A253" s="193"/>
      <c r="B253" s="194"/>
      <c r="C253" s="194"/>
      <c r="D253" s="194"/>
      <c r="E253" s="194"/>
      <c r="F253" s="194"/>
      <c r="G253" s="194"/>
      <c r="H253" s="195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6"/>
      <c r="BL253" s="197"/>
      <c r="BM253" s="197"/>
      <c r="BN253" s="197"/>
      <c r="BO253" s="197"/>
      <c r="BP253" s="197"/>
      <c r="BQ253" s="197"/>
      <c r="BR253" s="197"/>
      <c r="BS253" s="197"/>
      <c r="BT253" s="197"/>
      <c r="BU253" s="197"/>
      <c r="BV253" s="197"/>
      <c r="BW253" s="197"/>
      <c r="BX253" s="197"/>
      <c r="BY253" s="197"/>
      <c r="BZ253" s="197"/>
      <c r="CA253" s="197"/>
      <c r="CB253" s="197"/>
      <c r="CC253" s="197"/>
      <c r="CD253" s="197"/>
      <c r="CE253" s="197"/>
      <c r="CF253" s="197"/>
      <c r="CG253" s="197"/>
      <c r="CH253" s="197"/>
      <c r="CI253" s="197"/>
      <c r="CJ253" s="197"/>
      <c r="CK253" s="197"/>
      <c r="CL253" s="197"/>
      <c r="CM253" s="197"/>
      <c r="CN253" s="197"/>
      <c r="CO253" s="197"/>
      <c r="CP253" s="197"/>
      <c r="CQ253" s="197"/>
      <c r="CR253" s="197"/>
      <c r="CS253" s="197"/>
      <c r="CT253" s="197"/>
      <c r="CU253" s="197"/>
      <c r="CV253" s="197"/>
      <c r="CW253" s="197"/>
      <c r="CX253" s="197"/>
      <c r="CY253" s="197"/>
      <c r="CZ253" s="197"/>
      <c r="DA253" s="197"/>
      <c r="DB253" s="197"/>
      <c r="DC253" s="197"/>
      <c r="DD253" s="197"/>
      <c r="DE253" s="197"/>
      <c r="DF253" s="197"/>
      <c r="DG253" s="197"/>
      <c r="DH253" s="197"/>
      <c r="DI253" s="197"/>
      <c r="DJ253" s="197"/>
      <c r="DK253" s="197"/>
      <c r="DL253" s="197"/>
      <c r="DM253" s="197"/>
      <c r="DN253" s="197"/>
      <c r="DO253" s="197"/>
      <c r="DP253" s="197"/>
      <c r="DQ253" s="197"/>
      <c r="DR253" s="197"/>
      <c r="DS253" s="197"/>
      <c r="DT253" s="197"/>
      <c r="DU253" s="197"/>
      <c r="DV253" s="197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</row>
    <row r="254" customFormat="false" ht="12.75" hidden="false" customHeight="false" outlineLevel="0" collapsed="false">
      <c r="A254" s="193"/>
      <c r="B254" s="194"/>
      <c r="C254" s="194"/>
      <c r="D254" s="194"/>
      <c r="E254" s="194"/>
      <c r="F254" s="194"/>
      <c r="G254" s="194"/>
      <c r="H254" s="195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6"/>
      <c r="BL254" s="197"/>
      <c r="BM254" s="197"/>
      <c r="BN254" s="197"/>
      <c r="BO254" s="197"/>
      <c r="BP254" s="197"/>
      <c r="BQ254" s="197"/>
      <c r="BR254" s="197"/>
      <c r="BS254" s="197"/>
      <c r="BT254" s="197"/>
      <c r="BU254" s="197"/>
      <c r="BV254" s="197"/>
      <c r="BW254" s="197"/>
      <c r="BX254" s="197"/>
      <c r="BY254" s="197"/>
      <c r="BZ254" s="197"/>
      <c r="CA254" s="197"/>
      <c r="CB254" s="197"/>
      <c r="CC254" s="197"/>
      <c r="CD254" s="197"/>
      <c r="CE254" s="197"/>
      <c r="CF254" s="197"/>
      <c r="CG254" s="197"/>
      <c r="CH254" s="197"/>
      <c r="CI254" s="197"/>
      <c r="CJ254" s="197"/>
      <c r="CK254" s="197"/>
      <c r="CL254" s="197"/>
      <c r="CM254" s="197"/>
      <c r="CN254" s="197"/>
      <c r="CO254" s="197"/>
      <c r="CP254" s="197"/>
      <c r="CQ254" s="197"/>
      <c r="CR254" s="197"/>
      <c r="CS254" s="197"/>
      <c r="CT254" s="197"/>
      <c r="CU254" s="197"/>
      <c r="CV254" s="197"/>
      <c r="CW254" s="197"/>
      <c r="CX254" s="197"/>
      <c r="CY254" s="197"/>
      <c r="CZ254" s="197"/>
      <c r="DA254" s="197"/>
      <c r="DB254" s="197"/>
      <c r="DC254" s="197"/>
      <c r="DD254" s="197"/>
      <c r="DE254" s="197"/>
      <c r="DF254" s="197"/>
      <c r="DG254" s="197"/>
      <c r="DH254" s="197"/>
      <c r="DI254" s="197"/>
      <c r="DJ254" s="197"/>
      <c r="DK254" s="197"/>
      <c r="DL254" s="197"/>
      <c r="DM254" s="197"/>
      <c r="DN254" s="197"/>
      <c r="DO254" s="197"/>
      <c r="DP254" s="197"/>
      <c r="DQ254" s="197"/>
      <c r="DR254" s="197"/>
      <c r="DS254" s="197"/>
      <c r="DT254" s="197"/>
      <c r="DU254" s="197"/>
      <c r="DV254" s="197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</row>
    <row r="255" customFormat="false" ht="12.75" hidden="false" customHeight="false" outlineLevel="0" collapsed="false">
      <c r="A255" s="193"/>
      <c r="B255" s="194"/>
      <c r="C255" s="194"/>
      <c r="D255" s="194"/>
      <c r="E255" s="194"/>
      <c r="F255" s="194"/>
      <c r="G255" s="194"/>
      <c r="H255" s="195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6"/>
      <c r="BL255" s="197"/>
      <c r="BM255" s="197"/>
      <c r="BN255" s="197"/>
      <c r="BO255" s="197"/>
      <c r="BP255" s="197"/>
      <c r="BQ255" s="197"/>
      <c r="BR255" s="197"/>
      <c r="BS255" s="197"/>
      <c r="BT255" s="197"/>
      <c r="BU255" s="197"/>
      <c r="BV255" s="197"/>
      <c r="BW255" s="197"/>
      <c r="BX255" s="197"/>
      <c r="BY255" s="197"/>
      <c r="BZ255" s="197"/>
      <c r="CA255" s="197"/>
      <c r="CB255" s="197"/>
      <c r="CC255" s="197"/>
      <c r="CD255" s="197"/>
      <c r="CE255" s="197"/>
      <c r="CF255" s="197"/>
      <c r="CG255" s="197"/>
      <c r="CH255" s="197"/>
      <c r="CI255" s="197"/>
      <c r="CJ255" s="197"/>
      <c r="CK255" s="197"/>
      <c r="CL255" s="197"/>
      <c r="CM255" s="197"/>
      <c r="CN255" s="197"/>
      <c r="CO255" s="197"/>
      <c r="CP255" s="197"/>
      <c r="CQ255" s="197"/>
      <c r="CR255" s="197"/>
      <c r="CS255" s="197"/>
      <c r="CT255" s="197"/>
      <c r="CU255" s="197"/>
      <c r="CV255" s="197"/>
      <c r="CW255" s="197"/>
      <c r="CX255" s="197"/>
      <c r="CY255" s="197"/>
      <c r="CZ255" s="197"/>
      <c r="DA255" s="197"/>
      <c r="DB255" s="197"/>
      <c r="DC255" s="197"/>
      <c r="DD255" s="197"/>
      <c r="DE255" s="197"/>
      <c r="DF255" s="197"/>
      <c r="DG255" s="197"/>
      <c r="DH255" s="197"/>
      <c r="DI255" s="197"/>
      <c r="DJ255" s="197"/>
      <c r="DK255" s="197"/>
      <c r="DL255" s="197"/>
      <c r="DM255" s="197"/>
      <c r="DN255" s="197"/>
      <c r="DO255" s="197"/>
      <c r="DP255" s="197"/>
      <c r="DQ255" s="197"/>
      <c r="DR255" s="197"/>
      <c r="DS255" s="197"/>
      <c r="DT255" s="197"/>
      <c r="DU255" s="197"/>
      <c r="DV255" s="197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</row>
    <row r="256" customFormat="false" ht="12.75" hidden="false" customHeight="false" outlineLevel="0" collapsed="false">
      <c r="A256" s="193"/>
      <c r="B256" s="194"/>
      <c r="C256" s="194"/>
      <c r="D256" s="194"/>
      <c r="E256" s="194"/>
      <c r="F256" s="194"/>
      <c r="G256" s="194"/>
      <c r="H256" s="195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6"/>
      <c r="BL256" s="197"/>
      <c r="BM256" s="197"/>
      <c r="BN256" s="197"/>
      <c r="BO256" s="197"/>
      <c r="BP256" s="197"/>
      <c r="BQ256" s="197"/>
      <c r="BR256" s="197"/>
      <c r="BS256" s="197"/>
      <c r="BT256" s="197"/>
      <c r="BU256" s="197"/>
      <c r="BV256" s="197"/>
      <c r="BW256" s="197"/>
      <c r="BX256" s="197"/>
      <c r="BY256" s="197"/>
      <c r="BZ256" s="197"/>
      <c r="CA256" s="197"/>
      <c r="CB256" s="197"/>
      <c r="CC256" s="197"/>
      <c r="CD256" s="197"/>
      <c r="CE256" s="197"/>
      <c r="CF256" s="197"/>
      <c r="CG256" s="197"/>
      <c r="CH256" s="197"/>
      <c r="CI256" s="197"/>
      <c r="CJ256" s="197"/>
      <c r="CK256" s="197"/>
      <c r="CL256" s="197"/>
      <c r="CM256" s="197"/>
      <c r="CN256" s="197"/>
      <c r="CO256" s="197"/>
      <c r="CP256" s="197"/>
      <c r="CQ256" s="197"/>
      <c r="CR256" s="197"/>
      <c r="CS256" s="197"/>
      <c r="CT256" s="197"/>
      <c r="CU256" s="197"/>
      <c r="CV256" s="197"/>
      <c r="CW256" s="197"/>
      <c r="CX256" s="197"/>
      <c r="CY256" s="197"/>
      <c r="CZ256" s="197"/>
      <c r="DA256" s="197"/>
      <c r="DB256" s="197"/>
      <c r="DC256" s="197"/>
      <c r="DD256" s="197"/>
      <c r="DE256" s="197"/>
      <c r="DF256" s="197"/>
      <c r="DG256" s="197"/>
      <c r="DH256" s="197"/>
      <c r="DI256" s="197"/>
      <c r="DJ256" s="197"/>
      <c r="DK256" s="197"/>
      <c r="DL256" s="197"/>
      <c r="DM256" s="197"/>
      <c r="DN256" s="197"/>
      <c r="DO256" s="197"/>
      <c r="DP256" s="197"/>
      <c r="DQ256" s="197"/>
      <c r="DR256" s="197"/>
      <c r="DS256" s="197"/>
      <c r="DT256" s="197"/>
      <c r="DU256" s="197"/>
      <c r="DV256" s="197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</row>
    <row r="257" customFormat="false" ht="12.75" hidden="false" customHeight="false" outlineLevel="0" collapsed="false">
      <c r="A257" s="193"/>
      <c r="B257" s="194"/>
      <c r="C257" s="194"/>
      <c r="D257" s="194"/>
      <c r="E257" s="194"/>
      <c r="F257" s="194"/>
      <c r="G257" s="194"/>
      <c r="H257" s="195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6"/>
      <c r="BL257" s="197"/>
      <c r="BM257" s="197"/>
      <c r="BN257" s="197"/>
      <c r="BO257" s="197"/>
      <c r="BP257" s="197"/>
      <c r="BQ257" s="197"/>
      <c r="BR257" s="197"/>
      <c r="BS257" s="197"/>
      <c r="BT257" s="197"/>
      <c r="BU257" s="197"/>
      <c r="BV257" s="197"/>
      <c r="BW257" s="197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7"/>
      <c r="CQ257" s="197"/>
      <c r="CR257" s="197"/>
      <c r="CS257" s="197"/>
      <c r="CT257" s="197"/>
      <c r="CU257" s="197"/>
      <c r="CV257" s="197"/>
      <c r="CW257" s="197"/>
      <c r="CX257" s="197"/>
      <c r="CY257" s="197"/>
      <c r="CZ257" s="197"/>
      <c r="DA257" s="197"/>
      <c r="DB257" s="197"/>
      <c r="DC257" s="197"/>
      <c r="DD257" s="197"/>
      <c r="DE257" s="197"/>
      <c r="DF257" s="197"/>
      <c r="DG257" s="197"/>
      <c r="DH257" s="197"/>
      <c r="DI257" s="197"/>
      <c r="DJ257" s="197"/>
      <c r="DK257" s="197"/>
      <c r="DL257" s="197"/>
      <c r="DM257" s="197"/>
      <c r="DN257" s="197"/>
      <c r="DO257" s="197"/>
      <c r="DP257" s="197"/>
      <c r="DQ257" s="197"/>
      <c r="DR257" s="197"/>
      <c r="DS257" s="197"/>
      <c r="DT257" s="197"/>
      <c r="DU257" s="197"/>
      <c r="DV257" s="197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</row>
    <row r="258" customFormat="false" ht="12.75" hidden="false" customHeight="false" outlineLevel="0" collapsed="false">
      <c r="A258" s="193"/>
      <c r="B258" s="194"/>
      <c r="C258" s="194"/>
      <c r="D258" s="194"/>
      <c r="E258" s="194"/>
      <c r="F258" s="194"/>
      <c r="G258" s="194"/>
      <c r="H258" s="195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6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</row>
    <row r="259" customFormat="false" ht="12.75" hidden="false" customHeight="false" outlineLevel="0" collapsed="false">
      <c r="A259" s="193"/>
      <c r="B259" s="194"/>
      <c r="C259" s="194"/>
      <c r="D259" s="194"/>
      <c r="E259" s="194"/>
      <c r="F259" s="194"/>
      <c r="G259" s="194"/>
      <c r="H259" s="195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6"/>
      <c r="BL259" s="197"/>
      <c r="BM259" s="197"/>
      <c r="BN259" s="197"/>
      <c r="BO259" s="197"/>
      <c r="BP259" s="197"/>
      <c r="BQ259" s="197"/>
      <c r="BR259" s="197"/>
      <c r="BS259" s="197"/>
      <c r="BT259" s="197"/>
      <c r="BU259" s="197"/>
      <c r="BV259" s="197"/>
      <c r="BW259" s="197"/>
      <c r="BX259" s="197"/>
      <c r="BY259" s="197"/>
      <c r="BZ259" s="197"/>
      <c r="CA259" s="197"/>
      <c r="CB259" s="197"/>
      <c r="CC259" s="197"/>
      <c r="CD259" s="197"/>
      <c r="CE259" s="197"/>
      <c r="CF259" s="197"/>
      <c r="CG259" s="197"/>
      <c r="CH259" s="197"/>
      <c r="CI259" s="197"/>
      <c r="CJ259" s="197"/>
      <c r="CK259" s="197"/>
      <c r="CL259" s="197"/>
      <c r="CM259" s="197"/>
      <c r="CN259" s="197"/>
      <c r="CO259" s="197"/>
      <c r="CP259" s="197"/>
      <c r="CQ259" s="197"/>
      <c r="CR259" s="197"/>
      <c r="CS259" s="197"/>
      <c r="CT259" s="197"/>
      <c r="CU259" s="197"/>
      <c r="CV259" s="197"/>
      <c r="CW259" s="197"/>
      <c r="CX259" s="197"/>
      <c r="CY259" s="197"/>
      <c r="CZ259" s="197"/>
      <c r="DA259" s="197"/>
      <c r="DB259" s="197"/>
      <c r="DC259" s="197"/>
      <c r="DD259" s="197"/>
      <c r="DE259" s="197"/>
      <c r="DF259" s="197"/>
      <c r="DG259" s="197"/>
      <c r="DH259" s="197"/>
      <c r="DI259" s="197"/>
      <c r="DJ259" s="197"/>
      <c r="DK259" s="197"/>
      <c r="DL259" s="197"/>
      <c r="DM259" s="197"/>
      <c r="DN259" s="197"/>
      <c r="DO259" s="197"/>
      <c r="DP259" s="197"/>
      <c r="DQ259" s="197"/>
      <c r="DR259" s="197"/>
      <c r="DS259" s="197"/>
      <c r="DT259" s="197"/>
      <c r="DU259" s="197"/>
      <c r="DV259" s="197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</row>
    <row r="260" customFormat="false" ht="12.75" hidden="false" customHeight="false" outlineLevel="0" collapsed="false">
      <c r="A260" s="193"/>
      <c r="B260" s="194"/>
      <c r="C260" s="194"/>
      <c r="D260" s="194"/>
      <c r="E260" s="194"/>
      <c r="F260" s="194"/>
      <c r="G260" s="194"/>
      <c r="H260" s="195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6"/>
      <c r="BL260" s="197"/>
      <c r="BM260" s="197"/>
      <c r="BN260" s="197"/>
      <c r="BO260" s="197"/>
      <c r="BP260" s="197"/>
      <c r="BQ260" s="197"/>
      <c r="BR260" s="197"/>
      <c r="BS260" s="197"/>
      <c r="BT260" s="197"/>
      <c r="BU260" s="197"/>
      <c r="BV260" s="197"/>
      <c r="BW260" s="197"/>
      <c r="BX260" s="197"/>
      <c r="BY260" s="197"/>
      <c r="BZ260" s="197"/>
      <c r="CA260" s="197"/>
      <c r="CB260" s="197"/>
      <c r="CC260" s="197"/>
      <c r="CD260" s="197"/>
      <c r="CE260" s="197"/>
      <c r="CF260" s="197"/>
      <c r="CG260" s="197"/>
      <c r="CH260" s="197"/>
      <c r="CI260" s="197"/>
      <c r="CJ260" s="197"/>
      <c r="CK260" s="197"/>
      <c r="CL260" s="197"/>
      <c r="CM260" s="197"/>
      <c r="CN260" s="197"/>
      <c r="CO260" s="197"/>
      <c r="CP260" s="197"/>
      <c r="CQ260" s="197"/>
      <c r="CR260" s="197"/>
      <c r="CS260" s="197"/>
      <c r="CT260" s="197"/>
      <c r="CU260" s="197"/>
      <c r="CV260" s="197"/>
      <c r="CW260" s="197"/>
      <c r="CX260" s="197"/>
      <c r="CY260" s="197"/>
      <c r="CZ260" s="197"/>
      <c r="DA260" s="197"/>
      <c r="DB260" s="197"/>
      <c r="DC260" s="197"/>
      <c r="DD260" s="197"/>
      <c r="DE260" s="197"/>
      <c r="DF260" s="197"/>
      <c r="DG260" s="197"/>
      <c r="DH260" s="197"/>
      <c r="DI260" s="197"/>
      <c r="DJ260" s="197"/>
      <c r="DK260" s="197"/>
      <c r="DL260" s="197"/>
      <c r="DM260" s="197"/>
      <c r="DN260" s="197"/>
      <c r="DO260" s="197"/>
      <c r="DP260" s="197"/>
      <c r="DQ260" s="197"/>
      <c r="DR260" s="197"/>
      <c r="DS260" s="197"/>
      <c r="DT260" s="197"/>
      <c r="DU260" s="197"/>
      <c r="DV260" s="197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</row>
    <row r="261" customFormat="false" ht="12.75" hidden="false" customHeight="false" outlineLevel="0" collapsed="false">
      <c r="A261" s="193"/>
      <c r="B261" s="194"/>
      <c r="C261" s="194"/>
      <c r="D261" s="194"/>
      <c r="E261" s="194"/>
      <c r="F261" s="194"/>
      <c r="G261" s="194"/>
      <c r="H261" s="195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6"/>
      <c r="BL261" s="197"/>
      <c r="BM261" s="197"/>
      <c r="BN261" s="197"/>
      <c r="BO261" s="197"/>
      <c r="BP261" s="197"/>
      <c r="BQ261" s="197"/>
      <c r="BR261" s="197"/>
      <c r="BS261" s="197"/>
      <c r="BT261" s="197"/>
      <c r="BU261" s="197"/>
      <c r="BV261" s="197"/>
      <c r="BW261" s="197"/>
      <c r="BX261" s="197"/>
      <c r="BY261" s="197"/>
      <c r="BZ261" s="197"/>
      <c r="CA261" s="197"/>
      <c r="CB261" s="197"/>
      <c r="CC261" s="197"/>
      <c r="CD261" s="197"/>
      <c r="CE261" s="197"/>
      <c r="CF261" s="197"/>
      <c r="CG261" s="197"/>
      <c r="CH261" s="197"/>
      <c r="CI261" s="197"/>
      <c r="CJ261" s="197"/>
      <c r="CK261" s="197"/>
      <c r="CL261" s="197"/>
      <c r="CM261" s="197"/>
      <c r="CN261" s="197"/>
      <c r="CO261" s="197"/>
      <c r="CP261" s="197"/>
      <c r="CQ261" s="197"/>
      <c r="CR261" s="197"/>
      <c r="CS261" s="197"/>
      <c r="CT261" s="197"/>
      <c r="CU261" s="197"/>
      <c r="CV261" s="197"/>
      <c r="CW261" s="197"/>
      <c r="CX261" s="197"/>
      <c r="CY261" s="197"/>
      <c r="CZ261" s="197"/>
      <c r="DA261" s="197"/>
      <c r="DB261" s="197"/>
      <c r="DC261" s="197"/>
      <c r="DD261" s="197"/>
      <c r="DE261" s="197"/>
      <c r="DF261" s="197"/>
      <c r="DG261" s="197"/>
      <c r="DH261" s="197"/>
      <c r="DI261" s="197"/>
      <c r="DJ261" s="197"/>
      <c r="DK261" s="197"/>
      <c r="DL261" s="197"/>
      <c r="DM261" s="197"/>
      <c r="DN261" s="197"/>
      <c r="DO261" s="197"/>
      <c r="DP261" s="197"/>
      <c r="DQ261" s="197"/>
      <c r="DR261" s="197"/>
      <c r="DS261" s="197"/>
      <c r="DT261" s="197"/>
      <c r="DU261" s="197"/>
      <c r="DV261" s="197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</row>
    <row r="262" customFormat="false" ht="12.75" hidden="false" customHeight="false" outlineLevel="0" collapsed="false">
      <c r="A262" s="193"/>
      <c r="B262" s="194"/>
      <c r="C262" s="194"/>
      <c r="D262" s="194"/>
      <c r="E262" s="194"/>
      <c r="F262" s="194"/>
      <c r="G262" s="194"/>
      <c r="H262" s="195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6"/>
      <c r="BL262" s="197"/>
      <c r="BM262" s="197"/>
      <c r="BN262" s="197"/>
      <c r="BO262" s="197"/>
      <c r="BP262" s="197"/>
      <c r="BQ262" s="197"/>
      <c r="BR262" s="197"/>
      <c r="BS262" s="197"/>
      <c r="BT262" s="197"/>
      <c r="BU262" s="197"/>
      <c r="BV262" s="197"/>
      <c r="BW262" s="197"/>
      <c r="BX262" s="197"/>
      <c r="BY262" s="197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197"/>
      <c r="CM262" s="197"/>
      <c r="CN262" s="197"/>
      <c r="CO262" s="197"/>
      <c r="CP262" s="197"/>
      <c r="CQ262" s="197"/>
      <c r="CR262" s="197"/>
      <c r="CS262" s="197"/>
      <c r="CT262" s="197"/>
      <c r="CU262" s="197"/>
      <c r="CV262" s="197"/>
      <c r="CW262" s="197"/>
      <c r="CX262" s="197"/>
      <c r="CY262" s="197"/>
      <c r="CZ262" s="197"/>
      <c r="DA262" s="197"/>
      <c r="DB262" s="197"/>
      <c r="DC262" s="197"/>
      <c r="DD262" s="197"/>
      <c r="DE262" s="197"/>
      <c r="DF262" s="197"/>
      <c r="DG262" s="197"/>
      <c r="DH262" s="197"/>
      <c r="DI262" s="197"/>
      <c r="DJ262" s="197"/>
      <c r="DK262" s="197"/>
      <c r="DL262" s="197"/>
      <c r="DM262" s="197"/>
      <c r="DN262" s="197"/>
      <c r="DO262" s="197"/>
      <c r="DP262" s="197"/>
      <c r="DQ262" s="197"/>
      <c r="DR262" s="197"/>
      <c r="DS262" s="197"/>
      <c r="DT262" s="197"/>
      <c r="DU262" s="197"/>
      <c r="DV262" s="197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</row>
    <row r="263" customFormat="false" ht="12.75" hidden="false" customHeight="false" outlineLevel="0" collapsed="false">
      <c r="A263" s="193"/>
      <c r="B263" s="194"/>
      <c r="C263" s="194"/>
      <c r="D263" s="194"/>
      <c r="E263" s="194"/>
      <c r="F263" s="194"/>
      <c r="G263" s="194"/>
      <c r="H263" s="195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6"/>
      <c r="BL263" s="197"/>
      <c r="BM263" s="197"/>
      <c r="BN263" s="197"/>
      <c r="BO263" s="197"/>
      <c r="BP263" s="197"/>
      <c r="BQ263" s="197"/>
      <c r="BR263" s="197"/>
      <c r="BS263" s="197"/>
      <c r="BT263" s="197"/>
      <c r="BU263" s="197"/>
      <c r="BV263" s="197"/>
      <c r="BW263" s="197"/>
      <c r="BX263" s="197"/>
      <c r="BY263" s="197"/>
      <c r="BZ263" s="197"/>
      <c r="CA263" s="197"/>
      <c r="CB263" s="197"/>
      <c r="CC263" s="197"/>
      <c r="CD263" s="197"/>
      <c r="CE263" s="197"/>
      <c r="CF263" s="197"/>
      <c r="CG263" s="197"/>
      <c r="CH263" s="197"/>
      <c r="CI263" s="197"/>
      <c r="CJ263" s="197"/>
      <c r="CK263" s="197"/>
      <c r="CL263" s="197"/>
      <c r="CM263" s="197"/>
      <c r="CN263" s="197"/>
      <c r="CO263" s="197"/>
      <c r="CP263" s="197"/>
      <c r="CQ263" s="197"/>
      <c r="CR263" s="197"/>
      <c r="CS263" s="197"/>
      <c r="CT263" s="197"/>
      <c r="CU263" s="197"/>
      <c r="CV263" s="197"/>
      <c r="CW263" s="197"/>
      <c r="CX263" s="197"/>
      <c r="CY263" s="197"/>
      <c r="CZ263" s="197"/>
      <c r="DA263" s="197"/>
      <c r="DB263" s="197"/>
      <c r="DC263" s="197"/>
      <c r="DD263" s="197"/>
      <c r="DE263" s="197"/>
      <c r="DF263" s="197"/>
      <c r="DG263" s="197"/>
      <c r="DH263" s="197"/>
      <c r="DI263" s="197"/>
      <c r="DJ263" s="197"/>
      <c r="DK263" s="197"/>
      <c r="DL263" s="197"/>
      <c r="DM263" s="197"/>
      <c r="DN263" s="197"/>
      <c r="DO263" s="197"/>
      <c r="DP263" s="197"/>
      <c r="DQ263" s="197"/>
      <c r="DR263" s="197"/>
      <c r="DS263" s="197"/>
      <c r="DT263" s="197"/>
      <c r="DU263" s="197"/>
      <c r="DV263" s="197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</row>
    <row r="264" customFormat="false" ht="12.75" hidden="false" customHeight="false" outlineLevel="0" collapsed="false">
      <c r="A264" s="193"/>
      <c r="B264" s="194"/>
      <c r="C264" s="194"/>
      <c r="D264" s="194"/>
      <c r="E264" s="194"/>
      <c r="F264" s="194"/>
      <c r="G264" s="194"/>
      <c r="H264" s="195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6"/>
      <c r="BL264" s="197"/>
      <c r="BM264" s="197"/>
      <c r="BN264" s="197"/>
      <c r="BO264" s="197"/>
      <c r="BP264" s="197"/>
      <c r="BQ264" s="197"/>
      <c r="BR264" s="197"/>
      <c r="BS264" s="197"/>
      <c r="BT264" s="197"/>
      <c r="BU264" s="197"/>
      <c r="BV264" s="197"/>
      <c r="BW264" s="197"/>
      <c r="BX264" s="197"/>
      <c r="BY264" s="197"/>
      <c r="BZ264" s="197"/>
      <c r="CA264" s="197"/>
      <c r="CB264" s="197"/>
      <c r="CC264" s="197"/>
      <c r="CD264" s="197"/>
      <c r="CE264" s="197"/>
      <c r="CF264" s="197"/>
      <c r="CG264" s="197"/>
      <c r="CH264" s="197"/>
      <c r="CI264" s="197"/>
      <c r="CJ264" s="197"/>
      <c r="CK264" s="197"/>
      <c r="CL264" s="197"/>
      <c r="CM264" s="197"/>
      <c r="CN264" s="197"/>
      <c r="CO264" s="197"/>
      <c r="CP264" s="197"/>
      <c r="CQ264" s="197"/>
      <c r="CR264" s="197"/>
      <c r="CS264" s="197"/>
      <c r="CT264" s="197"/>
      <c r="CU264" s="197"/>
      <c r="CV264" s="197"/>
      <c r="CW264" s="197"/>
      <c r="CX264" s="197"/>
      <c r="CY264" s="197"/>
      <c r="CZ264" s="197"/>
      <c r="DA264" s="197"/>
      <c r="DB264" s="197"/>
      <c r="DC264" s="197"/>
      <c r="DD264" s="197"/>
      <c r="DE264" s="197"/>
      <c r="DF264" s="197"/>
      <c r="DG264" s="197"/>
      <c r="DH264" s="197"/>
      <c r="DI264" s="197"/>
      <c r="DJ264" s="197"/>
      <c r="DK264" s="197"/>
      <c r="DL264" s="197"/>
      <c r="DM264" s="197"/>
      <c r="DN264" s="197"/>
      <c r="DO264" s="197"/>
      <c r="DP264" s="197"/>
      <c r="DQ264" s="197"/>
      <c r="DR264" s="197"/>
      <c r="DS264" s="197"/>
      <c r="DT264" s="197"/>
      <c r="DU264" s="197"/>
      <c r="DV264" s="197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</row>
    <row r="265" customFormat="false" ht="12.75" hidden="false" customHeight="false" outlineLevel="0" collapsed="false">
      <c r="A265" s="193"/>
      <c r="B265" s="194"/>
      <c r="C265" s="194"/>
      <c r="D265" s="194"/>
      <c r="E265" s="194"/>
      <c r="F265" s="194"/>
      <c r="G265" s="194"/>
      <c r="H265" s="195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6"/>
      <c r="BL265" s="197"/>
      <c r="BM265" s="197"/>
      <c r="BN265" s="197"/>
      <c r="BO265" s="197"/>
      <c r="BP265" s="197"/>
      <c r="BQ265" s="197"/>
      <c r="BR265" s="197"/>
      <c r="BS265" s="197"/>
      <c r="BT265" s="197"/>
      <c r="BU265" s="197"/>
      <c r="BV265" s="197"/>
      <c r="BW265" s="197"/>
      <c r="BX265" s="197"/>
      <c r="BY265" s="197"/>
      <c r="BZ265" s="197"/>
      <c r="CA265" s="197"/>
      <c r="CB265" s="197"/>
      <c r="CC265" s="197"/>
      <c r="CD265" s="197"/>
      <c r="CE265" s="197"/>
      <c r="CF265" s="197"/>
      <c r="CG265" s="197"/>
      <c r="CH265" s="197"/>
      <c r="CI265" s="197"/>
      <c r="CJ265" s="197"/>
      <c r="CK265" s="197"/>
      <c r="CL265" s="197"/>
      <c r="CM265" s="197"/>
      <c r="CN265" s="197"/>
      <c r="CO265" s="197"/>
      <c r="CP265" s="197"/>
      <c r="CQ265" s="197"/>
      <c r="CR265" s="197"/>
      <c r="CS265" s="197"/>
      <c r="CT265" s="197"/>
      <c r="CU265" s="197"/>
      <c r="CV265" s="197"/>
      <c r="CW265" s="197"/>
      <c r="CX265" s="197"/>
      <c r="CY265" s="197"/>
      <c r="CZ265" s="197"/>
      <c r="DA265" s="197"/>
      <c r="DB265" s="197"/>
      <c r="DC265" s="197"/>
      <c r="DD265" s="197"/>
      <c r="DE265" s="197"/>
      <c r="DF265" s="197"/>
      <c r="DG265" s="197"/>
      <c r="DH265" s="197"/>
      <c r="DI265" s="197"/>
      <c r="DJ265" s="197"/>
      <c r="DK265" s="197"/>
      <c r="DL265" s="197"/>
      <c r="DM265" s="197"/>
      <c r="DN265" s="197"/>
      <c r="DO265" s="197"/>
      <c r="DP265" s="197"/>
      <c r="DQ265" s="197"/>
      <c r="DR265" s="197"/>
      <c r="DS265" s="197"/>
      <c r="DT265" s="197"/>
      <c r="DU265" s="197"/>
      <c r="DV265" s="197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</row>
    <row r="266" customFormat="false" ht="12.75" hidden="false" customHeight="false" outlineLevel="0" collapsed="false">
      <c r="A266" s="193"/>
      <c r="B266" s="194"/>
      <c r="C266" s="194"/>
      <c r="D266" s="194"/>
      <c r="E266" s="194"/>
      <c r="F266" s="194"/>
      <c r="G266" s="194"/>
      <c r="H266" s="195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6"/>
      <c r="BL266" s="197"/>
      <c r="BM266" s="197"/>
      <c r="BN266" s="197"/>
      <c r="BO266" s="197"/>
      <c r="BP266" s="197"/>
      <c r="BQ266" s="197"/>
      <c r="BR266" s="197"/>
      <c r="BS266" s="197"/>
      <c r="BT266" s="197"/>
      <c r="BU266" s="197"/>
      <c r="BV266" s="197"/>
      <c r="BW266" s="197"/>
      <c r="BX266" s="197"/>
      <c r="BY266" s="197"/>
      <c r="BZ266" s="197"/>
      <c r="CA266" s="197"/>
      <c r="CB266" s="197"/>
      <c r="CC266" s="197"/>
      <c r="CD266" s="197"/>
      <c r="CE266" s="197"/>
      <c r="CF266" s="197"/>
      <c r="CG266" s="197"/>
      <c r="CH266" s="197"/>
      <c r="CI266" s="197"/>
      <c r="CJ266" s="197"/>
      <c r="CK266" s="197"/>
      <c r="CL266" s="197"/>
      <c r="CM266" s="197"/>
      <c r="CN266" s="197"/>
      <c r="CO266" s="197"/>
      <c r="CP266" s="197"/>
      <c r="CQ266" s="197"/>
      <c r="CR266" s="197"/>
      <c r="CS266" s="197"/>
      <c r="CT266" s="197"/>
      <c r="CU266" s="197"/>
      <c r="CV266" s="197"/>
      <c r="CW266" s="197"/>
      <c r="CX266" s="197"/>
      <c r="CY266" s="197"/>
      <c r="CZ266" s="197"/>
      <c r="DA266" s="197"/>
      <c r="DB266" s="197"/>
      <c r="DC266" s="197"/>
      <c r="DD266" s="197"/>
      <c r="DE266" s="197"/>
      <c r="DF266" s="197"/>
      <c r="DG266" s="197"/>
      <c r="DH266" s="197"/>
      <c r="DI266" s="197"/>
      <c r="DJ266" s="197"/>
      <c r="DK266" s="197"/>
      <c r="DL266" s="197"/>
      <c r="DM266" s="197"/>
      <c r="DN266" s="197"/>
      <c r="DO266" s="197"/>
      <c r="DP266" s="197"/>
      <c r="DQ266" s="197"/>
      <c r="DR266" s="197"/>
      <c r="DS266" s="197"/>
      <c r="DT266" s="197"/>
      <c r="DU266" s="197"/>
      <c r="DV266" s="197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</row>
    <row r="267" customFormat="false" ht="12.75" hidden="false" customHeight="false" outlineLevel="0" collapsed="false">
      <c r="A267" s="193"/>
      <c r="B267" s="194"/>
      <c r="C267" s="194"/>
      <c r="D267" s="194"/>
      <c r="E267" s="194"/>
      <c r="F267" s="194"/>
      <c r="G267" s="194"/>
      <c r="H267" s="195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6"/>
      <c r="BL267" s="197"/>
      <c r="BM267" s="197"/>
      <c r="BN267" s="197"/>
      <c r="BO267" s="197"/>
      <c r="BP267" s="197"/>
      <c r="BQ267" s="197"/>
      <c r="BR267" s="197"/>
      <c r="BS267" s="197"/>
      <c r="BT267" s="197"/>
      <c r="BU267" s="197"/>
      <c r="BV267" s="197"/>
      <c r="BW267" s="197"/>
      <c r="BX267" s="197"/>
      <c r="BY267" s="197"/>
      <c r="BZ267" s="197"/>
      <c r="CA267" s="197"/>
      <c r="CB267" s="197"/>
      <c r="CC267" s="197"/>
      <c r="CD267" s="197"/>
      <c r="CE267" s="197"/>
      <c r="CF267" s="197"/>
      <c r="CG267" s="197"/>
      <c r="CH267" s="197"/>
      <c r="CI267" s="197"/>
      <c r="CJ267" s="197"/>
      <c r="CK267" s="197"/>
      <c r="CL267" s="197"/>
      <c r="CM267" s="197"/>
      <c r="CN267" s="197"/>
      <c r="CO267" s="197"/>
      <c r="CP267" s="197"/>
      <c r="CQ267" s="197"/>
      <c r="CR267" s="197"/>
      <c r="CS267" s="197"/>
      <c r="CT267" s="197"/>
      <c r="CU267" s="197"/>
      <c r="CV267" s="197"/>
      <c r="CW267" s="197"/>
      <c r="CX267" s="197"/>
      <c r="CY267" s="197"/>
      <c r="CZ267" s="197"/>
      <c r="DA267" s="197"/>
      <c r="DB267" s="197"/>
      <c r="DC267" s="197"/>
      <c r="DD267" s="197"/>
      <c r="DE267" s="197"/>
      <c r="DF267" s="197"/>
      <c r="DG267" s="197"/>
      <c r="DH267" s="197"/>
      <c r="DI267" s="197"/>
      <c r="DJ267" s="197"/>
      <c r="DK267" s="197"/>
      <c r="DL267" s="197"/>
      <c r="DM267" s="197"/>
      <c r="DN267" s="197"/>
      <c r="DO267" s="197"/>
      <c r="DP267" s="197"/>
      <c r="DQ267" s="197"/>
      <c r="DR267" s="197"/>
      <c r="DS267" s="197"/>
      <c r="DT267" s="197"/>
      <c r="DU267" s="197"/>
      <c r="DV267" s="197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</row>
    <row r="268" customFormat="false" ht="12.75" hidden="false" customHeight="false" outlineLevel="0" collapsed="false">
      <c r="A268" s="193"/>
      <c r="B268" s="194"/>
      <c r="C268" s="194"/>
      <c r="D268" s="194"/>
      <c r="E268" s="194"/>
      <c r="F268" s="194"/>
      <c r="G268" s="194"/>
      <c r="H268" s="195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6"/>
      <c r="BL268" s="197"/>
      <c r="BM268" s="197"/>
      <c r="BN268" s="197"/>
      <c r="BO268" s="197"/>
      <c r="BP268" s="197"/>
      <c r="BQ268" s="197"/>
      <c r="BR268" s="197"/>
      <c r="BS268" s="197"/>
      <c r="BT268" s="197"/>
      <c r="BU268" s="197"/>
      <c r="BV268" s="197"/>
      <c r="BW268" s="197"/>
      <c r="BX268" s="197"/>
      <c r="BY268" s="197"/>
      <c r="BZ268" s="197"/>
      <c r="CA268" s="197"/>
      <c r="CB268" s="197"/>
      <c r="CC268" s="197"/>
      <c r="CD268" s="197"/>
      <c r="CE268" s="197"/>
      <c r="CF268" s="197"/>
      <c r="CG268" s="197"/>
      <c r="CH268" s="197"/>
      <c r="CI268" s="197"/>
      <c r="CJ268" s="197"/>
      <c r="CK268" s="197"/>
      <c r="CL268" s="197"/>
      <c r="CM268" s="197"/>
      <c r="CN268" s="197"/>
      <c r="CO268" s="197"/>
      <c r="CP268" s="197"/>
      <c r="CQ268" s="197"/>
      <c r="CR268" s="197"/>
      <c r="CS268" s="197"/>
      <c r="CT268" s="197"/>
      <c r="CU268" s="197"/>
      <c r="CV268" s="197"/>
      <c r="CW268" s="197"/>
      <c r="CX268" s="197"/>
      <c r="CY268" s="197"/>
      <c r="CZ268" s="197"/>
      <c r="DA268" s="197"/>
      <c r="DB268" s="197"/>
      <c r="DC268" s="197"/>
      <c r="DD268" s="197"/>
      <c r="DE268" s="197"/>
      <c r="DF268" s="197"/>
      <c r="DG268" s="197"/>
      <c r="DH268" s="197"/>
      <c r="DI268" s="197"/>
      <c r="DJ268" s="197"/>
      <c r="DK268" s="197"/>
      <c r="DL268" s="197"/>
      <c r="DM268" s="197"/>
      <c r="DN268" s="197"/>
      <c r="DO268" s="197"/>
      <c r="DP268" s="197"/>
      <c r="DQ268" s="197"/>
      <c r="DR268" s="197"/>
      <c r="DS268" s="197"/>
      <c r="DT268" s="197"/>
      <c r="DU268" s="197"/>
      <c r="DV268" s="197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</row>
    <row r="269" customFormat="false" ht="12.75" hidden="false" customHeight="false" outlineLevel="0" collapsed="false">
      <c r="A269" s="193"/>
      <c r="B269" s="194"/>
      <c r="C269" s="194"/>
      <c r="D269" s="194"/>
      <c r="E269" s="194"/>
      <c r="F269" s="194"/>
      <c r="G269" s="194"/>
      <c r="H269" s="195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6"/>
      <c r="BL269" s="197"/>
      <c r="BM269" s="197"/>
      <c r="BN269" s="197"/>
      <c r="BO269" s="197"/>
      <c r="BP269" s="197"/>
      <c r="BQ269" s="197"/>
      <c r="BR269" s="197"/>
      <c r="BS269" s="197"/>
      <c r="BT269" s="197"/>
      <c r="BU269" s="197"/>
      <c r="BV269" s="197"/>
      <c r="BW269" s="197"/>
      <c r="BX269" s="197"/>
      <c r="BY269" s="197"/>
      <c r="BZ269" s="197"/>
      <c r="CA269" s="197"/>
      <c r="CB269" s="197"/>
      <c r="CC269" s="197"/>
      <c r="CD269" s="197"/>
      <c r="CE269" s="197"/>
      <c r="CF269" s="197"/>
      <c r="CG269" s="197"/>
      <c r="CH269" s="197"/>
      <c r="CI269" s="197"/>
      <c r="CJ269" s="197"/>
      <c r="CK269" s="197"/>
      <c r="CL269" s="197"/>
      <c r="CM269" s="197"/>
      <c r="CN269" s="197"/>
      <c r="CO269" s="197"/>
      <c r="CP269" s="197"/>
      <c r="CQ269" s="197"/>
      <c r="CR269" s="197"/>
      <c r="CS269" s="197"/>
      <c r="CT269" s="197"/>
      <c r="CU269" s="197"/>
      <c r="CV269" s="197"/>
      <c r="CW269" s="197"/>
      <c r="CX269" s="197"/>
      <c r="CY269" s="197"/>
      <c r="CZ269" s="197"/>
      <c r="DA269" s="197"/>
      <c r="DB269" s="197"/>
      <c r="DC269" s="197"/>
      <c r="DD269" s="197"/>
      <c r="DE269" s="197"/>
      <c r="DF269" s="197"/>
      <c r="DG269" s="197"/>
      <c r="DH269" s="197"/>
      <c r="DI269" s="197"/>
      <c r="DJ269" s="197"/>
      <c r="DK269" s="197"/>
      <c r="DL269" s="197"/>
      <c r="DM269" s="197"/>
      <c r="DN269" s="197"/>
      <c r="DO269" s="197"/>
      <c r="DP269" s="197"/>
      <c r="DQ269" s="197"/>
      <c r="DR269" s="197"/>
      <c r="DS269" s="197"/>
      <c r="DT269" s="197"/>
      <c r="DU269" s="197"/>
      <c r="DV269" s="197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</row>
    <row r="270" customFormat="false" ht="12.75" hidden="false" customHeight="false" outlineLevel="0" collapsed="false">
      <c r="A270" s="193"/>
      <c r="B270" s="194"/>
      <c r="C270" s="194"/>
      <c r="D270" s="194"/>
      <c r="E270" s="194"/>
      <c r="F270" s="194"/>
      <c r="G270" s="194"/>
      <c r="H270" s="195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6"/>
      <c r="BL270" s="197"/>
      <c r="BM270" s="197"/>
      <c r="BN270" s="197"/>
      <c r="BO270" s="197"/>
      <c r="BP270" s="197"/>
      <c r="BQ270" s="197"/>
      <c r="BR270" s="197"/>
      <c r="BS270" s="197"/>
      <c r="BT270" s="197"/>
      <c r="BU270" s="197"/>
      <c r="BV270" s="197"/>
      <c r="BW270" s="197"/>
      <c r="BX270" s="197"/>
      <c r="BY270" s="197"/>
      <c r="BZ270" s="197"/>
      <c r="CA270" s="197"/>
      <c r="CB270" s="197"/>
      <c r="CC270" s="197"/>
      <c r="CD270" s="197"/>
      <c r="CE270" s="197"/>
      <c r="CF270" s="197"/>
      <c r="CG270" s="197"/>
      <c r="CH270" s="197"/>
      <c r="CI270" s="197"/>
      <c r="CJ270" s="197"/>
      <c r="CK270" s="197"/>
      <c r="CL270" s="197"/>
      <c r="CM270" s="197"/>
      <c r="CN270" s="197"/>
      <c r="CO270" s="197"/>
      <c r="CP270" s="197"/>
      <c r="CQ270" s="197"/>
      <c r="CR270" s="197"/>
      <c r="CS270" s="197"/>
      <c r="CT270" s="197"/>
      <c r="CU270" s="197"/>
      <c r="CV270" s="197"/>
      <c r="CW270" s="197"/>
      <c r="CX270" s="197"/>
      <c r="CY270" s="197"/>
      <c r="CZ270" s="197"/>
      <c r="DA270" s="197"/>
      <c r="DB270" s="197"/>
      <c r="DC270" s="197"/>
      <c r="DD270" s="197"/>
      <c r="DE270" s="197"/>
      <c r="DF270" s="197"/>
      <c r="DG270" s="197"/>
      <c r="DH270" s="197"/>
      <c r="DI270" s="197"/>
      <c r="DJ270" s="197"/>
      <c r="DK270" s="197"/>
      <c r="DL270" s="197"/>
      <c r="DM270" s="197"/>
      <c r="DN270" s="197"/>
      <c r="DO270" s="197"/>
      <c r="DP270" s="197"/>
      <c r="DQ270" s="197"/>
      <c r="DR270" s="197"/>
      <c r="DS270" s="197"/>
      <c r="DT270" s="197"/>
      <c r="DU270" s="197"/>
      <c r="DV270" s="197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</row>
    <row r="271" customFormat="false" ht="12.75" hidden="false" customHeight="false" outlineLevel="0" collapsed="false">
      <c r="A271" s="193"/>
      <c r="B271" s="194"/>
      <c r="C271" s="194"/>
      <c r="D271" s="194"/>
      <c r="E271" s="194"/>
      <c r="F271" s="194"/>
      <c r="G271" s="194"/>
      <c r="H271" s="195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6"/>
      <c r="BL271" s="197"/>
      <c r="BM271" s="197"/>
      <c r="BN271" s="197"/>
      <c r="BO271" s="197"/>
      <c r="BP271" s="197"/>
      <c r="BQ271" s="197"/>
      <c r="BR271" s="197"/>
      <c r="BS271" s="197"/>
      <c r="BT271" s="197"/>
      <c r="BU271" s="197"/>
      <c r="BV271" s="197"/>
      <c r="BW271" s="197"/>
      <c r="BX271" s="197"/>
      <c r="BY271" s="197"/>
      <c r="BZ271" s="197"/>
      <c r="CA271" s="197"/>
      <c r="CB271" s="197"/>
      <c r="CC271" s="197"/>
      <c r="CD271" s="197"/>
      <c r="CE271" s="197"/>
      <c r="CF271" s="197"/>
      <c r="CG271" s="197"/>
      <c r="CH271" s="197"/>
      <c r="CI271" s="197"/>
      <c r="CJ271" s="197"/>
      <c r="CK271" s="197"/>
      <c r="CL271" s="197"/>
      <c r="CM271" s="197"/>
      <c r="CN271" s="197"/>
      <c r="CO271" s="197"/>
      <c r="CP271" s="197"/>
      <c r="CQ271" s="197"/>
      <c r="CR271" s="197"/>
      <c r="CS271" s="197"/>
      <c r="CT271" s="197"/>
      <c r="CU271" s="197"/>
      <c r="CV271" s="197"/>
      <c r="CW271" s="197"/>
      <c r="CX271" s="197"/>
      <c r="CY271" s="197"/>
      <c r="CZ271" s="197"/>
      <c r="DA271" s="197"/>
      <c r="DB271" s="197"/>
      <c r="DC271" s="197"/>
      <c r="DD271" s="197"/>
      <c r="DE271" s="197"/>
      <c r="DF271" s="197"/>
      <c r="DG271" s="197"/>
      <c r="DH271" s="197"/>
      <c r="DI271" s="197"/>
      <c r="DJ271" s="197"/>
      <c r="DK271" s="197"/>
      <c r="DL271" s="197"/>
      <c r="DM271" s="197"/>
      <c r="DN271" s="197"/>
      <c r="DO271" s="197"/>
      <c r="DP271" s="197"/>
      <c r="DQ271" s="197"/>
      <c r="DR271" s="197"/>
      <c r="DS271" s="197"/>
      <c r="DT271" s="197"/>
      <c r="DU271" s="197"/>
      <c r="DV271" s="197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</row>
    <row r="272" customFormat="false" ht="12.75" hidden="false" customHeight="false" outlineLevel="0" collapsed="false">
      <c r="A272" s="193"/>
      <c r="B272" s="194"/>
      <c r="C272" s="194"/>
      <c r="D272" s="194"/>
      <c r="E272" s="194"/>
      <c r="F272" s="194"/>
      <c r="G272" s="194"/>
      <c r="H272" s="195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6"/>
      <c r="BL272" s="197"/>
      <c r="BM272" s="197"/>
      <c r="BN272" s="197"/>
      <c r="BO272" s="197"/>
      <c r="BP272" s="197"/>
      <c r="BQ272" s="197"/>
      <c r="BR272" s="197"/>
      <c r="BS272" s="197"/>
      <c r="BT272" s="197"/>
      <c r="BU272" s="197"/>
      <c r="BV272" s="197"/>
      <c r="BW272" s="197"/>
      <c r="BX272" s="197"/>
      <c r="BY272" s="197"/>
      <c r="BZ272" s="197"/>
      <c r="CA272" s="197"/>
      <c r="CB272" s="197"/>
      <c r="CC272" s="197"/>
      <c r="CD272" s="197"/>
      <c r="CE272" s="197"/>
      <c r="CF272" s="197"/>
      <c r="CG272" s="197"/>
      <c r="CH272" s="197"/>
      <c r="CI272" s="197"/>
      <c r="CJ272" s="197"/>
      <c r="CK272" s="197"/>
      <c r="CL272" s="197"/>
      <c r="CM272" s="197"/>
      <c r="CN272" s="197"/>
      <c r="CO272" s="197"/>
      <c r="CP272" s="197"/>
      <c r="CQ272" s="197"/>
      <c r="CR272" s="197"/>
      <c r="CS272" s="197"/>
      <c r="CT272" s="197"/>
      <c r="CU272" s="197"/>
      <c r="CV272" s="197"/>
      <c r="CW272" s="197"/>
      <c r="CX272" s="197"/>
      <c r="CY272" s="197"/>
      <c r="CZ272" s="197"/>
      <c r="DA272" s="197"/>
      <c r="DB272" s="197"/>
      <c r="DC272" s="197"/>
      <c r="DD272" s="197"/>
      <c r="DE272" s="197"/>
      <c r="DF272" s="197"/>
      <c r="DG272" s="197"/>
      <c r="DH272" s="197"/>
      <c r="DI272" s="197"/>
      <c r="DJ272" s="197"/>
      <c r="DK272" s="197"/>
      <c r="DL272" s="197"/>
      <c r="DM272" s="197"/>
      <c r="DN272" s="197"/>
      <c r="DO272" s="197"/>
      <c r="DP272" s="197"/>
      <c r="DQ272" s="197"/>
      <c r="DR272" s="197"/>
      <c r="DS272" s="197"/>
      <c r="DT272" s="197"/>
      <c r="DU272" s="197"/>
      <c r="DV272" s="197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</row>
    <row r="273" customFormat="false" ht="12.75" hidden="false" customHeight="false" outlineLevel="0" collapsed="false">
      <c r="A273" s="193"/>
      <c r="B273" s="194"/>
      <c r="C273" s="194"/>
      <c r="D273" s="194"/>
      <c r="E273" s="194"/>
      <c r="F273" s="194"/>
      <c r="G273" s="194"/>
      <c r="H273" s="195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6"/>
      <c r="BL273" s="197"/>
      <c r="BM273" s="197"/>
      <c r="BN273" s="197"/>
      <c r="BO273" s="197"/>
      <c r="BP273" s="197"/>
      <c r="BQ273" s="197"/>
      <c r="BR273" s="197"/>
      <c r="BS273" s="197"/>
      <c r="BT273" s="197"/>
      <c r="BU273" s="197"/>
      <c r="BV273" s="197"/>
      <c r="BW273" s="197"/>
      <c r="BX273" s="197"/>
      <c r="BY273" s="197"/>
      <c r="BZ273" s="197"/>
      <c r="CA273" s="197"/>
      <c r="CB273" s="197"/>
      <c r="CC273" s="197"/>
      <c r="CD273" s="197"/>
      <c r="CE273" s="197"/>
      <c r="CF273" s="197"/>
      <c r="CG273" s="197"/>
      <c r="CH273" s="197"/>
      <c r="CI273" s="197"/>
      <c r="CJ273" s="197"/>
      <c r="CK273" s="197"/>
      <c r="CL273" s="197"/>
      <c r="CM273" s="197"/>
      <c r="CN273" s="197"/>
      <c r="CO273" s="197"/>
      <c r="CP273" s="197"/>
      <c r="CQ273" s="197"/>
      <c r="CR273" s="197"/>
      <c r="CS273" s="197"/>
      <c r="CT273" s="197"/>
      <c r="CU273" s="197"/>
      <c r="CV273" s="197"/>
      <c r="CW273" s="197"/>
      <c r="CX273" s="197"/>
      <c r="CY273" s="197"/>
      <c r="CZ273" s="197"/>
      <c r="DA273" s="197"/>
      <c r="DB273" s="197"/>
      <c r="DC273" s="197"/>
      <c r="DD273" s="197"/>
      <c r="DE273" s="197"/>
      <c r="DF273" s="197"/>
      <c r="DG273" s="197"/>
      <c r="DH273" s="197"/>
      <c r="DI273" s="197"/>
      <c r="DJ273" s="197"/>
      <c r="DK273" s="197"/>
      <c r="DL273" s="197"/>
      <c r="DM273" s="197"/>
      <c r="DN273" s="197"/>
      <c r="DO273" s="197"/>
      <c r="DP273" s="197"/>
      <c r="DQ273" s="197"/>
      <c r="DR273" s="197"/>
      <c r="DS273" s="197"/>
      <c r="DT273" s="197"/>
      <c r="DU273" s="197"/>
      <c r="DV273" s="197"/>
      <c r="DW273" s="197"/>
      <c r="DX273" s="197"/>
      <c r="DY273" s="197"/>
      <c r="DZ273" s="197"/>
      <c r="EA273" s="197"/>
      <c r="EB273" s="197"/>
      <c r="EC273" s="197"/>
      <c r="ED273" s="197"/>
      <c r="EE273" s="197"/>
      <c r="EF273" s="197"/>
      <c r="EG273" s="197"/>
      <c r="EH273" s="197"/>
      <c r="EI273" s="197"/>
      <c r="EJ273" s="197"/>
      <c r="EK273" s="197"/>
      <c r="EL273" s="197"/>
      <c r="EM273" s="197"/>
      <c r="EN273" s="197"/>
      <c r="EO273" s="197"/>
      <c r="EP273" s="197"/>
      <c r="EQ273" s="197"/>
      <c r="ER273" s="197"/>
      <c r="ES273" s="197"/>
      <c r="ET273" s="197"/>
      <c r="EU273" s="197"/>
      <c r="EV273" s="197"/>
      <c r="EW273" s="197"/>
      <c r="EX273" s="197"/>
      <c r="EY273" s="197"/>
      <c r="EZ273" s="197"/>
      <c r="FA273" s="197"/>
      <c r="FB273" s="197"/>
      <c r="FC273" s="197"/>
      <c r="FD273" s="197"/>
      <c r="FE273" s="197"/>
      <c r="FF273" s="197"/>
      <c r="FG273" s="197"/>
      <c r="FH273" s="197"/>
      <c r="FI273" s="197"/>
      <c r="FJ273" s="197"/>
      <c r="FK273" s="197"/>
      <c r="FL273" s="197"/>
      <c r="FM273" s="197"/>
      <c r="FN273" s="197"/>
      <c r="FO273" s="197"/>
      <c r="FP273" s="197"/>
      <c r="FQ273" s="197"/>
      <c r="FR273" s="197"/>
      <c r="FS273" s="197"/>
      <c r="FT273" s="197"/>
      <c r="FU273" s="197"/>
      <c r="FV273" s="197"/>
      <c r="FW273" s="197"/>
      <c r="FX273" s="197"/>
      <c r="FY273" s="197"/>
      <c r="FZ273" s="197"/>
      <c r="GA273" s="197"/>
      <c r="GB273" s="197"/>
      <c r="GC273" s="197"/>
      <c r="GD273" s="197"/>
      <c r="GE273" s="197"/>
      <c r="GF273" s="197"/>
      <c r="GG273" s="197"/>
      <c r="GH273" s="197"/>
      <c r="GI273" s="197"/>
      <c r="GJ273" s="197"/>
      <c r="GK273" s="197"/>
      <c r="GL273" s="197"/>
      <c r="GM273" s="197"/>
      <c r="GN273" s="197"/>
      <c r="GO273" s="197"/>
      <c r="GP273" s="197"/>
      <c r="GQ273" s="197"/>
      <c r="GR273" s="197"/>
      <c r="GS273" s="197"/>
      <c r="GT273" s="197"/>
      <c r="GU273" s="197"/>
      <c r="GV273" s="197"/>
      <c r="GW273" s="197"/>
      <c r="GX273" s="197"/>
      <c r="GY273" s="197"/>
      <c r="GZ273" s="197"/>
      <c r="HA273" s="197"/>
      <c r="HB273" s="197"/>
      <c r="HC273" s="197"/>
      <c r="HD273" s="197"/>
      <c r="HE273" s="197"/>
      <c r="HF273" s="197"/>
      <c r="HG273" s="197"/>
      <c r="HH273" s="197"/>
      <c r="HI273" s="197"/>
      <c r="HJ273" s="197"/>
      <c r="HK273" s="197"/>
      <c r="HL273" s="197"/>
      <c r="HM273" s="197"/>
      <c r="HN273" s="197"/>
      <c r="HO273" s="197"/>
      <c r="HP273" s="197"/>
      <c r="HQ273" s="197"/>
      <c r="HR273" s="197"/>
      <c r="HS273" s="197"/>
      <c r="HT273" s="197"/>
      <c r="HU273" s="197"/>
      <c r="HV273" s="197"/>
      <c r="HW273" s="197"/>
      <c r="HX273" s="197"/>
      <c r="HY273" s="197"/>
      <c r="HZ273" s="197"/>
      <c r="IA273" s="197"/>
      <c r="IB273" s="197"/>
      <c r="IC273" s="197"/>
      <c r="ID273" s="197"/>
      <c r="IE273" s="197"/>
      <c r="IF273" s="197"/>
      <c r="IG273" s="197"/>
      <c r="IH273" s="197"/>
      <c r="II273" s="197"/>
      <c r="IJ273" s="197"/>
      <c r="IK273" s="197"/>
      <c r="IL273" s="197"/>
      <c r="IM273" s="197"/>
      <c r="IN273" s="197"/>
      <c r="IO273" s="197"/>
      <c r="IP273" s="197"/>
      <c r="IQ273" s="197"/>
      <c r="IR273" s="197"/>
      <c r="IS273" s="197"/>
      <c r="IT273" s="197"/>
      <c r="IU273" s="197"/>
      <c r="IV273" s="197"/>
      <c r="IW273" s="197"/>
    </row>
    <row r="274" customFormat="false" ht="12.75" hidden="false" customHeight="false" outlineLevel="0" collapsed="false">
      <c r="A274" s="193"/>
      <c r="B274" s="194"/>
      <c r="C274" s="194"/>
      <c r="D274" s="194"/>
      <c r="E274" s="194"/>
      <c r="F274" s="194"/>
      <c r="G274" s="194"/>
      <c r="H274" s="195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6"/>
      <c r="BL274" s="197"/>
      <c r="BM274" s="197"/>
      <c r="BN274" s="197"/>
      <c r="BO274" s="197"/>
      <c r="BP274" s="197"/>
      <c r="BQ274" s="197"/>
      <c r="BR274" s="197"/>
      <c r="BS274" s="197"/>
      <c r="BT274" s="197"/>
      <c r="BU274" s="197"/>
      <c r="BV274" s="197"/>
      <c r="BW274" s="197"/>
      <c r="BX274" s="197"/>
      <c r="BY274" s="197"/>
      <c r="BZ274" s="197"/>
      <c r="CA274" s="197"/>
      <c r="CB274" s="197"/>
      <c r="CC274" s="197"/>
      <c r="CD274" s="197"/>
      <c r="CE274" s="197"/>
      <c r="CF274" s="197"/>
      <c r="CG274" s="197"/>
      <c r="CH274" s="197"/>
      <c r="CI274" s="197"/>
      <c r="CJ274" s="197"/>
      <c r="CK274" s="197"/>
      <c r="CL274" s="197"/>
      <c r="CM274" s="197"/>
      <c r="CN274" s="197"/>
      <c r="CO274" s="197"/>
      <c r="CP274" s="197"/>
      <c r="CQ274" s="197"/>
      <c r="CR274" s="197"/>
      <c r="CS274" s="197"/>
      <c r="CT274" s="197"/>
      <c r="CU274" s="197"/>
      <c r="CV274" s="197"/>
      <c r="CW274" s="197"/>
      <c r="CX274" s="197"/>
      <c r="CY274" s="197"/>
      <c r="CZ274" s="197"/>
      <c r="DA274" s="197"/>
      <c r="DB274" s="197"/>
      <c r="DC274" s="197"/>
      <c r="DD274" s="197"/>
      <c r="DE274" s="197"/>
      <c r="DF274" s="197"/>
      <c r="DG274" s="197"/>
      <c r="DH274" s="197"/>
      <c r="DI274" s="197"/>
      <c r="DJ274" s="197"/>
      <c r="DK274" s="197"/>
      <c r="DL274" s="197"/>
      <c r="DM274" s="197"/>
      <c r="DN274" s="197"/>
      <c r="DO274" s="197"/>
      <c r="DP274" s="197"/>
      <c r="DQ274" s="197"/>
      <c r="DR274" s="197"/>
      <c r="DS274" s="197"/>
      <c r="DT274" s="197"/>
      <c r="DU274" s="197"/>
      <c r="DV274" s="197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</row>
    <row r="275" customFormat="false" ht="12.75" hidden="false" customHeight="false" outlineLevel="0" collapsed="false">
      <c r="A275" s="193"/>
      <c r="B275" s="194"/>
      <c r="C275" s="194"/>
      <c r="D275" s="194"/>
      <c r="E275" s="194"/>
      <c r="F275" s="194"/>
      <c r="G275" s="194"/>
      <c r="H275" s="195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6"/>
      <c r="BL275" s="197"/>
      <c r="BM275" s="197"/>
      <c r="BN275" s="197"/>
      <c r="BO275" s="197"/>
      <c r="BP275" s="197"/>
      <c r="BQ275" s="197"/>
      <c r="BR275" s="197"/>
      <c r="BS275" s="197"/>
      <c r="BT275" s="197"/>
      <c r="BU275" s="197"/>
      <c r="BV275" s="197"/>
      <c r="BW275" s="197"/>
      <c r="BX275" s="197"/>
      <c r="BY275" s="197"/>
      <c r="BZ275" s="197"/>
      <c r="CA275" s="197"/>
      <c r="CB275" s="197"/>
      <c r="CC275" s="197"/>
      <c r="CD275" s="197"/>
      <c r="CE275" s="197"/>
      <c r="CF275" s="197"/>
      <c r="CG275" s="197"/>
      <c r="CH275" s="197"/>
      <c r="CI275" s="197"/>
      <c r="CJ275" s="197"/>
      <c r="CK275" s="197"/>
      <c r="CL275" s="197"/>
      <c r="CM275" s="197"/>
      <c r="CN275" s="197"/>
      <c r="CO275" s="197"/>
      <c r="CP275" s="197"/>
      <c r="CQ275" s="197"/>
      <c r="CR275" s="197"/>
      <c r="CS275" s="197"/>
      <c r="CT275" s="197"/>
      <c r="CU275" s="197"/>
      <c r="CV275" s="197"/>
      <c r="CW275" s="197"/>
      <c r="CX275" s="197"/>
      <c r="CY275" s="197"/>
      <c r="CZ275" s="197"/>
      <c r="DA275" s="197"/>
      <c r="DB275" s="197"/>
      <c r="DC275" s="197"/>
      <c r="DD275" s="197"/>
      <c r="DE275" s="197"/>
      <c r="DF275" s="197"/>
      <c r="DG275" s="197"/>
      <c r="DH275" s="197"/>
      <c r="DI275" s="197"/>
      <c r="DJ275" s="197"/>
      <c r="DK275" s="197"/>
      <c r="DL275" s="197"/>
      <c r="DM275" s="197"/>
      <c r="DN275" s="197"/>
      <c r="DO275" s="197"/>
      <c r="DP275" s="197"/>
      <c r="DQ275" s="197"/>
      <c r="DR275" s="197"/>
      <c r="DS275" s="197"/>
      <c r="DT275" s="197"/>
      <c r="DU275" s="197"/>
      <c r="DV275" s="197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</row>
    <row r="276" customFormat="false" ht="12.75" hidden="false" customHeight="false" outlineLevel="0" collapsed="false">
      <c r="A276" s="193"/>
      <c r="B276" s="194"/>
      <c r="C276" s="194"/>
      <c r="D276" s="194"/>
      <c r="E276" s="194"/>
      <c r="F276" s="194"/>
      <c r="G276" s="194"/>
      <c r="H276" s="195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6"/>
      <c r="BL276" s="197"/>
      <c r="BM276" s="197"/>
      <c r="BN276" s="197"/>
      <c r="BO276" s="197"/>
      <c r="BP276" s="197"/>
      <c r="BQ276" s="197"/>
      <c r="BR276" s="197"/>
      <c r="BS276" s="197"/>
      <c r="BT276" s="197"/>
      <c r="BU276" s="197"/>
      <c r="BV276" s="197"/>
      <c r="BW276" s="197"/>
      <c r="BX276" s="197"/>
      <c r="BY276" s="197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197"/>
      <c r="CM276" s="197"/>
      <c r="CN276" s="197"/>
      <c r="CO276" s="197"/>
      <c r="CP276" s="197"/>
      <c r="CQ276" s="197"/>
      <c r="CR276" s="197"/>
      <c r="CS276" s="197"/>
      <c r="CT276" s="197"/>
      <c r="CU276" s="197"/>
      <c r="CV276" s="197"/>
      <c r="CW276" s="197"/>
      <c r="CX276" s="197"/>
      <c r="CY276" s="197"/>
      <c r="CZ276" s="197"/>
      <c r="DA276" s="197"/>
      <c r="DB276" s="197"/>
      <c r="DC276" s="197"/>
      <c r="DD276" s="197"/>
      <c r="DE276" s="197"/>
      <c r="DF276" s="197"/>
      <c r="DG276" s="197"/>
      <c r="DH276" s="197"/>
      <c r="DI276" s="197"/>
      <c r="DJ276" s="197"/>
      <c r="DK276" s="197"/>
      <c r="DL276" s="197"/>
      <c r="DM276" s="197"/>
      <c r="DN276" s="197"/>
      <c r="DO276" s="197"/>
      <c r="DP276" s="197"/>
      <c r="DQ276" s="197"/>
      <c r="DR276" s="197"/>
      <c r="DS276" s="197"/>
      <c r="DT276" s="197"/>
      <c r="DU276" s="197"/>
      <c r="DV276" s="197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</row>
    <row r="277" customFormat="false" ht="12.75" hidden="false" customHeight="false" outlineLevel="0" collapsed="false">
      <c r="A277" s="193"/>
      <c r="B277" s="194"/>
      <c r="C277" s="194"/>
      <c r="D277" s="194"/>
      <c r="E277" s="194"/>
      <c r="F277" s="194"/>
      <c r="G277" s="194"/>
      <c r="H277" s="195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6"/>
      <c r="BL277" s="197"/>
      <c r="BM277" s="197"/>
      <c r="BN277" s="197"/>
      <c r="BO277" s="197"/>
      <c r="BP277" s="197"/>
      <c r="BQ277" s="197"/>
      <c r="BR277" s="197"/>
      <c r="BS277" s="197"/>
      <c r="BT277" s="197"/>
      <c r="BU277" s="197"/>
      <c r="BV277" s="197"/>
      <c r="BW277" s="197"/>
      <c r="BX277" s="197"/>
      <c r="BY277" s="197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197"/>
      <c r="CM277" s="197"/>
      <c r="CN277" s="197"/>
      <c r="CO277" s="197"/>
      <c r="CP277" s="197"/>
      <c r="CQ277" s="197"/>
      <c r="CR277" s="197"/>
      <c r="CS277" s="197"/>
      <c r="CT277" s="197"/>
      <c r="CU277" s="197"/>
      <c r="CV277" s="197"/>
      <c r="CW277" s="197"/>
      <c r="CX277" s="197"/>
      <c r="CY277" s="197"/>
      <c r="CZ277" s="197"/>
      <c r="DA277" s="197"/>
      <c r="DB277" s="197"/>
      <c r="DC277" s="197"/>
      <c r="DD277" s="197"/>
      <c r="DE277" s="197"/>
      <c r="DF277" s="197"/>
      <c r="DG277" s="197"/>
      <c r="DH277" s="197"/>
      <c r="DI277" s="197"/>
      <c r="DJ277" s="197"/>
      <c r="DK277" s="197"/>
      <c r="DL277" s="197"/>
      <c r="DM277" s="197"/>
      <c r="DN277" s="197"/>
      <c r="DO277" s="197"/>
      <c r="DP277" s="197"/>
      <c r="DQ277" s="197"/>
      <c r="DR277" s="197"/>
      <c r="DS277" s="197"/>
      <c r="DT277" s="197"/>
      <c r="DU277" s="197"/>
      <c r="DV277" s="197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</row>
    <row r="278" customFormat="false" ht="12.75" hidden="false" customHeight="false" outlineLevel="0" collapsed="false">
      <c r="A278" s="193"/>
      <c r="B278" s="194"/>
      <c r="C278" s="194"/>
      <c r="D278" s="194"/>
      <c r="E278" s="194"/>
      <c r="F278" s="194"/>
      <c r="G278" s="194"/>
      <c r="H278" s="195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6"/>
      <c r="BL278" s="197"/>
      <c r="BM278" s="197"/>
      <c r="BN278" s="197"/>
      <c r="BO278" s="197"/>
      <c r="BP278" s="197"/>
      <c r="BQ278" s="197"/>
      <c r="BR278" s="197"/>
      <c r="BS278" s="197"/>
      <c r="BT278" s="197"/>
      <c r="BU278" s="197"/>
      <c r="BV278" s="197"/>
      <c r="BW278" s="197"/>
      <c r="BX278" s="197"/>
      <c r="BY278" s="197"/>
      <c r="BZ278" s="197"/>
      <c r="CA278" s="197"/>
      <c r="CB278" s="197"/>
      <c r="CC278" s="197"/>
      <c r="CD278" s="197"/>
      <c r="CE278" s="197"/>
      <c r="CF278" s="197"/>
      <c r="CG278" s="197"/>
      <c r="CH278" s="197"/>
      <c r="CI278" s="197"/>
      <c r="CJ278" s="197"/>
      <c r="CK278" s="197"/>
      <c r="CL278" s="197"/>
      <c r="CM278" s="197"/>
      <c r="CN278" s="197"/>
      <c r="CO278" s="197"/>
      <c r="CP278" s="197"/>
      <c r="CQ278" s="197"/>
      <c r="CR278" s="197"/>
      <c r="CS278" s="197"/>
      <c r="CT278" s="197"/>
      <c r="CU278" s="197"/>
      <c r="CV278" s="197"/>
      <c r="CW278" s="197"/>
      <c r="CX278" s="197"/>
      <c r="CY278" s="197"/>
      <c r="CZ278" s="197"/>
      <c r="DA278" s="197"/>
      <c r="DB278" s="197"/>
      <c r="DC278" s="197"/>
      <c r="DD278" s="197"/>
      <c r="DE278" s="197"/>
      <c r="DF278" s="197"/>
      <c r="DG278" s="197"/>
      <c r="DH278" s="197"/>
      <c r="DI278" s="197"/>
      <c r="DJ278" s="197"/>
      <c r="DK278" s="197"/>
      <c r="DL278" s="197"/>
      <c r="DM278" s="197"/>
      <c r="DN278" s="197"/>
      <c r="DO278" s="197"/>
      <c r="DP278" s="197"/>
      <c r="DQ278" s="197"/>
      <c r="DR278" s="197"/>
      <c r="DS278" s="197"/>
      <c r="DT278" s="197"/>
      <c r="DU278" s="197"/>
      <c r="DV278" s="197"/>
      <c r="DW278" s="197"/>
      <c r="DX278" s="197"/>
      <c r="DY278" s="197"/>
      <c r="DZ278" s="197"/>
      <c r="EA278" s="197"/>
      <c r="EB278" s="197"/>
      <c r="EC278" s="197"/>
      <c r="ED278" s="197"/>
      <c r="EE278" s="197"/>
      <c r="EF278" s="197"/>
      <c r="EG278" s="197"/>
      <c r="EH278" s="197"/>
      <c r="EI278" s="197"/>
      <c r="EJ278" s="197"/>
      <c r="EK278" s="197"/>
      <c r="EL278" s="197"/>
      <c r="EM278" s="197"/>
      <c r="EN278" s="197"/>
      <c r="EO278" s="197"/>
      <c r="EP278" s="197"/>
      <c r="EQ278" s="197"/>
      <c r="ER278" s="197"/>
      <c r="ES278" s="197"/>
      <c r="ET278" s="197"/>
      <c r="EU278" s="197"/>
      <c r="EV278" s="197"/>
      <c r="EW278" s="197"/>
      <c r="EX278" s="197"/>
      <c r="EY278" s="197"/>
      <c r="EZ278" s="197"/>
      <c r="FA278" s="197"/>
      <c r="FB278" s="197"/>
      <c r="FC278" s="197"/>
      <c r="FD278" s="197"/>
      <c r="FE278" s="197"/>
      <c r="FF278" s="197"/>
      <c r="FG278" s="197"/>
      <c r="FH278" s="197"/>
      <c r="FI278" s="197"/>
      <c r="FJ278" s="197"/>
      <c r="FK278" s="197"/>
      <c r="FL278" s="197"/>
      <c r="FM278" s="197"/>
      <c r="FN278" s="197"/>
      <c r="FO278" s="197"/>
      <c r="FP278" s="197"/>
      <c r="FQ278" s="197"/>
      <c r="FR278" s="197"/>
      <c r="FS278" s="197"/>
      <c r="FT278" s="197"/>
      <c r="FU278" s="197"/>
      <c r="FV278" s="197"/>
      <c r="FW278" s="197"/>
      <c r="FX278" s="197"/>
      <c r="FY278" s="197"/>
      <c r="FZ278" s="197"/>
      <c r="GA278" s="197"/>
      <c r="GB278" s="197"/>
      <c r="GC278" s="197"/>
      <c r="GD278" s="197"/>
      <c r="GE278" s="197"/>
      <c r="GF278" s="197"/>
      <c r="GG278" s="197"/>
      <c r="GH278" s="197"/>
      <c r="GI278" s="197"/>
      <c r="GJ278" s="197"/>
      <c r="GK278" s="197"/>
      <c r="GL278" s="197"/>
      <c r="GM278" s="197"/>
      <c r="GN278" s="197"/>
      <c r="GO278" s="197"/>
      <c r="GP278" s="197"/>
      <c r="GQ278" s="197"/>
      <c r="GR278" s="197"/>
      <c r="GS278" s="197"/>
      <c r="GT278" s="197"/>
      <c r="GU278" s="197"/>
      <c r="GV278" s="197"/>
      <c r="GW278" s="197"/>
      <c r="GX278" s="197"/>
      <c r="GY278" s="197"/>
      <c r="GZ278" s="197"/>
      <c r="HA278" s="197"/>
      <c r="HB278" s="197"/>
      <c r="HC278" s="197"/>
      <c r="HD278" s="197"/>
      <c r="HE278" s="197"/>
      <c r="HF278" s="197"/>
      <c r="HG278" s="197"/>
      <c r="HH278" s="197"/>
      <c r="HI278" s="197"/>
      <c r="HJ278" s="197"/>
      <c r="HK278" s="197"/>
      <c r="HL278" s="197"/>
      <c r="HM278" s="197"/>
      <c r="HN278" s="197"/>
      <c r="HO278" s="197"/>
      <c r="HP278" s="197"/>
      <c r="HQ278" s="197"/>
      <c r="HR278" s="197"/>
      <c r="HS278" s="197"/>
      <c r="HT278" s="197"/>
      <c r="HU278" s="197"/>
      <c r="HV278" s="197"/>
      <c r="HW278" s="197"/>
      <c r="HX278" s="197"/>
      <c r="HY278" s="197"/>
      <c r="HZ278" s="197"/>
      <c r="IA278" s="197"/>
      <c r="IB278" s="197"/>
      <c r="IC278" s="197"/>
      <c r="ID278" s="197"/>
      <c r="IE278" s="197"/>
      <c r="IF278" s="197"/>
      <c r="IG278" s="197"/>
      <c r="IH278" s="197"/>
      <c r="II278" s="197"/>
      <c r="IJ278" s="197"/>
      <c r="IK278" s="197"/>
      <c r="IL278" s="197"/>
      <c r="IM278" s="197"/>
      <c r="IN278" s="197"/>
      <c r="IO278" s="197"/>
      <c r="IP278" s="197"/>
      <c r="IQ278" s="197"/>
      <c r="IR278" s="197"/>
      <c r="IS278" s="197"/>
      <c r="IT278" s="197"/>
      <c r="IU278" s="197"/>
      <c r="IV278" s="197"/>
      <c r="IW278" s="197"/>
    </row>
    <row r="279" customFormat="false" ht="12.75" hidden="false" customHeight="false" outlineLevel="0" collapsed="false">
      <c r="A279" s="193"/>
      <c r="B279" s="194"/>
      <c r="C279" s="194"/>
      <c r="D279" s="194"/>
      <c r="E279" s="194"/>
      <c r="F279" s="194"/>
      <c r="G279" s="194"/>
      <c r="H279" s="195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6"/>
      <c r="BL279" s="197"/>
      <c r="BM279" s="197"/>
      <c r="BN279" s="197"/>
      <c r="BO279" s="197"/>
      <c r="BP279" s="197"/>
      <c r="BQ279" s="197"/>
      <c r="BR279" s="197"/>
      <c r="BS279" s="197"/>
      <c r="BT279" s="197"/>
      <c r="BU279" s="197"/>
      <c r="BV279" s="197"/>
      <c r="BW279" s="197"/>
      <c r="BX279" s="197"/>
      <c r="BY279" s="197"/>
      <c r="BZ279" s="197"/>
      <c r="CA279" s="197"/>
      <c r="CB279" s="197"/>
      <c r="CC279" s="197"/>
      <c r="CD279" s="197"/>
      <c r="CE279" s="197"/>
      <c r="CF279" s="197"/>
      <c r="CG279" s="197"/>
      <c r="CH279" s="197"/>
      <c r="CI279" s="197"/>
      <c r="CJ279" s="197"/>
      <c r="CK279" s="197"/>
      <c r="CL279" s="197"/>
      <c r="CM279" s="197"/>
      <c r="CN279" s="197"/>
      <c r="CO279" s="197"/>
      <c r="CP279" s="197"/>
      <c r="CQ279" s="197"/>
      <c r="CR279" s="197"/>
      <c r="CS279" s="197"/>
      <c r="CT279" s="197"/>
      <c r="CU279" s="197"/>
      <c r="CV279" s="197"/>
      <c r="CW279" s="197"/>
      <c r="CX279" s="197"/>
      <c r="CY279" s="197"/>
      <c r="CZ279" s="197"/>
      <c r="DA279" s="197"/>
      <c r="DB279" s="197"/>
      <c r="DC279" s="197"/>
      <c r="DD279" s="197"/>
      <c r="DE279" s="197"/>
      <c r="DF279" s="197"/>
      <c r="DG279" s="197"/>
      <c r="DH279" s="197"/>
      <c r="DI279" s="197"/>
      <c r="DJ279" s="197"/>
      <c r="DK279" s="197"/>
      <c r="DL279" s="197"/>
      <c r="DM279" s="197"/>
      <c r="DN279" s="197"/>
      <c r="DO279" s="197"/>
      <c r="DP279" s="197"/>
      <c r="DQ279" s="197"/>
      <c r="DR279" s="197"/>
      <c r="DS279" s="197"/>
      <c r="DT279" s="197"/>
      <c r="DU279" s="197"/>
      <c r="DV279" s="197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</row>
    <row r="280" customFormat="false" ht="12.75" hidden="false" customHeight="false" outlineLevel="0" collapsed="false">
      <c r="A280" s="193"/>
      <c r="B280" s="194"/>
      <c r="C280" s="194"/>
      <c r="D280" s="194"/>
      <c r="E280" s="194"/>
      <c r="F280" s="194"/>
      <c r="G280" s="194"/>
      <c r="H280" s="195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6"/>
      <c r="BL280" s="197"/>
      <c r="BM280" s="197"/>
      <c r="BN280" s="197"/>
      <c r="BO280" s="197"/>
      <c r="BP280" s="197"/>
      <c r="BQ280" s="197"/>
      <c r="BR280" s="197"/>
      <c r="BS280" s="197"/>
      <c r="BT280" s="197"/>
      <c r="BU280" s="197"/>
      <c r="BV280" s="197"/>
      <c r="BW280" s="197"/>
      <c r="BX280" s="197"/>
      <c r="BY280" s="197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197"/>
      <c r="CM280" s="197"/>
      <c r="CN280" s="197"/>
      <c r="CO280" s="197"/>
      <c r="CP280" s="197"/>
      <c r="CQ280" s="197"/>
      <c r="CR280" s="197"/>
      <c r="CS280" s="197"/>
      <c r="CT280" s="197"/>
      <c r="CU280" s="197"/>
      <c r="CV280" s="197"/>
      <c r="CW280" s="197"/>
      <c r="CX280" s="197"/>
      <c r="CY280" s="197"/>
      <c r="CZ280" s="197"/>
      <c r="DA280" s="197"/>
      <c r="DB280" s="197"/>
      <c r="DC280" s="197"/>
      <c r="DD280" s="197"/>
      <c r="DE280" s="197"/>
      <c r="DF280" s="197"/>
      <c r="DG280" s="197"/>
      <c r="DH280" s="197"/>
      <c r="DI280" s="197"/>
      <c r="DJ280" s="197"/>
      <c r="DK280" s="197"/>
      <c r="DL280" s="197"/>
      <c r="DM280" s="197"/>
      <c r="DN280" s="197"/>
      <c r="DO280" s="197"/>
      <c r="DP280" s="197"/>
      <c r="DQ280" s="197"/>
      <c r="DR280" s="197"/>
      <c r="DS280" s="197"/>
      <c r="DT280" s="197"/>
      <c r="DU280" s="197"/>
      <c r="DV280" s="197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</row>
    <row r="281" customFormat="false" ht="12.75" hidden="false" customHeight="false" outlineLevel="0" collapsed="false">
      <c r="A281" s="193"/>
      <c r="B281" s="194"/>
      <c r="C281" s="194"/>
      <c r="D281" s="194"/>
      <c r="E281" s="194"/>
      <c r="F281" s="194"/>
      <c r="G281" s="194"/>
      <c r="H281" s="195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6"/>
      <c r="BL281" s="197"/>
      <c r="BM281" s="197"/>
      <c r="BN281" s="197"/>
      <c r="BO281" s="197"/>
      <c r="BP281" s="197"/>
      <c r="BQ281" s="197"/>
      <c r="BR281" s="197"/>
      <c r="BS281" s="197"/>
      <c r="BT281" s="197"/>
      <c r="BU281" s="197"/>
      <c r="BV281" s="197"/>
      <c r="BW281" s="197"/>
      <c r="BX281" s="197"/>
      <c r="BY281" s="197"/>
      <c r="BZ281" s="197"/>
      <c r="CA281" s="197"/>
      <c r="CB281" s="197"/>
      <c r="CC281" s="197"/>
      <c r="CD281" s="197"/>
      <c r="CE281" s="197"/>
      <c r="CF281" s="197"/>
      <c r="CG281" s="197"/>
      <c r="CH281" s="197"/>
      <c r="CI281" s="197"/>
      <c r="CJ281" s="197"/>
      <c r="CK281" s="197"/>
      <c r="CL281" s="197"/>
      <c r="CM281" s="197"/>
      <c r="CN281" s="197"/>
      <c r="CO281" s="197"/>
      <c r="CP281" s="197"/>
      <c r="CQ281" s="197"/>
      <c r="CR281" s="197"/>
      <c r="CS281" s="197"/>
      <c r="CT281" s="197"/>
      <c r="CU281" s="197"/>
      <c r="CV281" s="197"/>
      <c r="CW281" s="197"/>
      <c r="CX281" s="197"/>
      <c r="CY281" s="197"/>
      <c r="CZ281" s="197"/>
      <c r="DA281" s="197"/>
      <c r="DB281" s="197"/>
      <c r="DC281" s="197"/>
      <c r="DD281" s="197"/>
      <c r="DE281" s="197"/>
      <c r="DF281" s="197"/>
      <c r="DG281" s="197"/>
      <c r="DH281" s="197"/>
      <c r="DI281" s="197"/>
      <c r="DJ281" s="197"/>
      <c r="DK281" s="197"/>
      <c r="DL281" s="197"/>
      <c r="DM281" s="197"/>
      <c r="DN281" s="197"/>
      <c r="DO281" s="197"/>
      <c r="DP281" s="197"/>
      <c r="DQ281" s="197"/>
      <c r="DR281" s="197"/>
      <c r="DS281" s="197"/>
      <c r="DT281" s="197"/>
      <c r="DU281" s="197"/>
      <c r="DV281" s="197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</row>
    <row r="282" customFormat="false" ht="12.75" hidden="false" customHeight="false" outlineLevel="0" collapsed="false">
      <c r="A282" s="193"/>
      <c r="B282" s="194"/>
      <c r="C282" s="194"/>
      <c r="D282" s="194"/>
      <c r="E282" s="194"/>
      <c r="F282" s="194"/>
      <c r="G282" s="194"/>
      <c r="H282" s="195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6"/>
      <c r="BL282" s="197"/>
      <c r="BM282" s="197"/>
      <c r="BN282" s="197"/>
      <c r="BO282" s="197"/>
      <c r="BP282" s="197"/>
      <c r="BQ282" s="197"/>
      <c r="BR282" s="197"/>
      <c r="BS282" s="197"/>
      <c r="BT282" s="197"/>
      <c r="BU282" s="197"/>
      <c r="BV282" s="197"/>
      <c r="BW282" s="197"/>
      <c r="BX282" s="197"/>
      <c r="BY282" s="197"/>
      <c r="BZ282" s="197"/>
      <c r="CA282" s="197"/>
      <c r="CB282" s="197"/>
      <c r="CC282" s="197"/>
      <c r="CD282" s="197"/>
      <c r="CE282" s="197"/>
      <c r="CF282" s="197"/>
      <c r="CG282" s="197"/>
      <c r="CH282" s="197"/>
      <c r="CI282" s="197"/>
      <c r="CJ282" s="197"/>
      <c r="CK282" s="197"/>
      <c r="CL282" s="197"/>
      <c r="CM282" s="197"/>
      <c r="CN282" s="197"/>
      <c r="CO282" s="197"/>
      <c r="CP282" s="197"/>
      <c r="CQ282" s="197"/>
      <c r="CR282" s="197"/>
      <c r="CS282" s="197"/>
      <c r="CT282" s="197"/>
      <c r="CU282" s="197"/>
      <c r="CV282" s="197"/>
      <c r="CW282" s="197"/>
      <c r="CX282" s="197"/>
      <c r="CY282" s="197"/>
      <c r="CZ282" s="197"/>
      <c r="DA282" s="197"/>
      <c r="DB282" s="197"/>
      <c r="DC282" s="197"/>
      <c r="DD282" s="197"/>
      <c r="DE282" s="197"/>
      <c r="DF282" s="197"/>
      <c r="DG282" s="197"/>
      <c r="DH282" s="197"/>
      <c r="DI282" s="197"/>
      <c r="DJ282" s="197"/>
      <c r="DK282" s="197"/>
      <c r="DL282" s="197"/>
      <c r="DM282" s="197"/>
      <c r="DN282" s="197"/>
      <c r="DO282" s="197"/>
      <c r="DP282" s="197"/>
      <c r="DQ282" s="197"/>
      <c r="DR282" s="197"/>
      <c r="DS282" s="197"/>
      <c r="DT282" s="197"/>
      <c r="DU282" s="197"/>
      <c r="DV282" s="197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</row>
    <row r="283" customFormat="false" ht="12.75" hidden="false" customHeight="false" outlineLevel="0" collapsed="false">
      <c r="A283" s="193"/>
      <c r="B283" s="194"/>
      <c r="C283" s="194"/>
      <c r="D283" s="194"/>
      <c r="E283" s="194"/>
      <c r="F283" s="194"/>
      <c r="G283" s="194"/>
      <c r="H283" s="195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6"/>
      <c r="BL283" s="197"/>
      <c r="BM283" s="197"/>
      <c r="BN283" s="197"/>
      <c r="BO283" s="197"/>
      <c r="BP283" s="197"/>
      <c r="BQ283" s="197"/>
      <c r="BR283" s="197"/>
      <c r="BS283" s="197"/>
      <c r="BT283" s="197"/>
      <c r="BU283" s="197"/>
      <c r="BV283" s="197"/>
      <c r="BW283" s="197"/>
      <c r="BX283" s="197"/>
      <c r="BY283" s="197"/>
      <c r="BZ283" s="197"/>
      <c r="CA283" s="197"/>
      <c r="CB283" s="197"/>
      <c r="CC283" s="197"/>
      <c r="CD283" s="197"/>
      <c r="CE283" s="197"/>
      <c r="CF283" s="197"/>
      <c r="CG283" s="197"/>
      <c r="CH283" s="197"/>
      <c r="CI283" s="197"/>
      <c r="CJ283" s="197"/>
      <c r="CK283" s="197"/>
      <c r="CL283" s="197"/>
      <c r="CM283" s="197"/>
      <c r="CN283" s="197"/>
      <c r="CO283" s="197"/>
      <c r="CP283" s="197"/>
      <c r="CQ283" s="197"/>
      <c r="CR283" s="197"/>
      <c r="CS283" s="197"/>
      <c r="CT283" s="197"/>
      <c r="CU283" s="197"/>
      <c r="CV283" s="197"/>
      <c r="CW283" s="197"/>
      <c r="CX283" s="197"/>
      <c r="CY283" s="197"/>
      <c r="CZ283" s="197"/>
      <c r="DA283" s="197"/>
      <c r="DB283" s="197"/>
      <c r="DC283" s="197"/>
      <c r="DD283" s="197"/>
      <c r="DE283" s="197"/>
      <c r="DF283" s="197"/>
      <c r="DG283" s="197"/>
      <c r="DH283" s="197"/>
      <c r="DI283" s="197"/>
      <c r="DJ283" s="197"/>
      <c r="DK283" s="197"/>
      <c r="DL283" s="197"/>
      <c r="DM283" s="197"/>
      <c r="DN283" s="197"/>
      <c r="DO283" s="197"/>
      <c r="DP283" s="197"/>
      <c r="DQ283" s="197"/>
      <c r="DR283" s="197"/>
      <c r="DS283" s="197"/>
      <c r="DT283" s="197"/>
      <c r="DU283" s="197"/>
      <c r="DV283" s="197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</row>
    <row r="284" customFormat="false" ht="12.75" hidden="false" customHeight="false" outlineLevel="0" collapsed="false">
      <c r="A284" s="193"/>
      <c r="B284" s="194"/>
      <c r="C284" s="194"/>
      <c r="D284" s="194"/>
      <c r="E284" s="194"/>
      <c r="F284" s="194"/>
      <c r="G284" s="194"/>
      <c r="H284" s="195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6"/>
      <c r="BL284" s="197"/>
      <c r="BM284" s="197"/>
      <c r="BN284" s="197"/>
      <c r="BO284" s="197"/>
      <c r="BP284" s="197"/>
      <c r="BQ284" s="197"/>
      <c r="BR284" s="197"/>
      <c r="BS284" s="197"/>
      <c r="BT284" s="197"/>
      <c r="BU284" s="197"/>
      <c r="BV284" s="197"/>
      <c r="BW284" s="197"/>
      <c r="BX284" s="197"/>
      <c r="BY284" s="197"/>
      <c r="BZ284" s="197"/>
      <c r="CA284" s="197"/>
      <c r="CB284" s="197"/>
      <c r="CC284" s="197"/>
      <c r="CD284" s="197"/>
      <c r="CE284" s="197"/>
      <c r="CF284" s="197"/>
      <c r="CG284" s="197"/>
      <c r="CH284" s="197"/>
      <c r="CI284" s="197"/>
      <c r="CJ284" s="197"/>
      <c r="CK284" s="197"/>
      <c r="CL284" s="197"/>
      <c r="CM284" s="197"/>
      <c r="CN284" s="197"/>
      <c r="CO284" s="197"/>
      <c r="CP284" s="197"/>
      <c r="CQ284" s="197"/>
      <c r="CR284" s="197"/>
      <c r="CS284" s="197"/>
      <c r="CT284" s="197"/>
      <c r="CU284" s="197"/>
      <c r="CV284" s="197"/>
      <c r="CW284" s="197"/>
      <c r="CX284" s="197"/>
      <c r="CY284" s="197"/>
      <c r="CZ284" s="197"/>
      <c r="DA284" s="197"/>
      <c r="DB284" s="197"/>
      <c r="DC284" s="197"/>
      <c r="DD284" s="197"/>
      <c r="DE284" s="197"/>
      <c r="DF284" s="197"/>
      <c r="DG284" s="197"/>
      <c r="DH284" s="197"/>
      <c r="DI284" s="197"/>
      <c r="DJ284" s="197"/>
      <c r="DK284" s="197"/>
      <c r="DL284" s="197"/>
      <c r="DM284" s="197"/>
      <c r="DN284" s="197"/>
      <c r="DO284" s="197"/>
      <c r="DP284" s="197"/>
      <c r="DQ284" s="197"/>
      <c r="DR284" s="197"/>
      <c r="DS284" s="197"/>
      <c r="DT284" s="197"/>
      <c r="DU284" s="197"/>
      <c r="DV284" s="197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</row>
    <row r="285" customFormat="false" ht="12.75" hidden="false" customHeight="false" outlineLevel="0" collapsed="false">
      <c r="A285" s="193"/>
      <c r="B285" s="194"/>
      <c r="C285" s="194"/>
      <c r="D285" s="194"/>
      <c r="E285" s="194"/>
      <c r="F285" s="194"/>
      <c r="G285" s="194"/>
      <c r="H285" s="195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6"/>
      <c r="BL285" s="197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7"/>
      <c r="BW285" s="197"/>
      <c r="BX285" s="197"/>
      <c r="BY285" s="197"/>
      <c r="BZ285" s="197"/>
      <c r="CA285" s="197"/>
      <c r="CB285" s="197"/>
      <c r="CC285" s="197"/>
      <c r="CD285" s="197"/>
      <c r="CE285" s="197"/>
      <c r="CF285" s="197"/>
      <c r="CG285" s="197"/>
      <c r="CH285" s="197"/>
      <c r="CI285" s="197"/>
      <c r="CJ285" s="197"/>
      <c r="CK285" s="197"/>
      <c r="CL285" s="197"/>
      <c r="CM285" s="197"/>
      <c r="CN285" s="197"/>
      <c r="CO285" s="197"/>
      <c r="CP285" s="197"/>
      <c r="CQ285" s="197"/>
      <c r="CR285" s="197"/>
      <c r="CS285" s="197"/>
      <c r="CT285" s="197"/>
      <c r="CU285" s="197"/>
      <c r="CV285" s="197"/>
      <c r="CW285" s="197"/>
      <c r="CX285" s="197"/>
      <c r="CY285" s="197"/>
      <c r="CZ285" s="197"/>
      <c r="DA285" s="197"/>
      <c r="DB285" s="197"/>
      <c r="DC285" s="197"/>
      <c r="DD285" s="197"/>
      <c r="DE285" s="197"/>
      <c r="DF285" s="197"/>
      <c r="DG285" s="197"/>
      <c r="DH285" s="197"/>
      <c r="DI285" s="197"/>
      <c r="DJ285" s="197"/>
      <c r="DK285" s="197"/>
      <c r="DL285" s="197"/>
      <c r="DM285" s="197"/>
      <c r="DN285" s="197"/>
      <c r="DO285" s="197"/>
      <c r="DP285" s="197"/>
      <c r="DQ285" s="197"/>
      <c r="DR285" s="197"/>
      <c r="DS285" s="197"/>
      <c r="DT285" s="197"/>
      <c r="DU285" s="197"/>
      <c r="DV285" s="197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</row>
    <row r="286" customFormat="false" ht="12.75" hidden="false" customHeight="false" outlineLevel="0" collapsed="false">
      <c r="A286" s="193"/>
      <c r="B286" s="194"/>
      <c r="C286" s="194"/>
      <c r="D286" s="194"/>
      <c r="E286" s="194"/>
      <c r="F286" s="194"/>
      <c r="G286" s="194"/>
      <c r="H286" s="195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6"/>
      <c r="BL286" s="197"/>
      <c r="BM286" s="197"/>
      <c r="BN286" s="197"/>
      <c r="BO286" s="197"/>
      <c r="BP286" s="197"/>
      <c r="BQ286" s="197"/>
      <c r="BR286" s="197"/>
      <c r="BS286" s="197"/>
      <c r="BT286" s="197"/>
      <c r="BU286" s="197"/>
      <c r="BV286" s="197"/>
      <c r="BW286" s="197"/>
      <c r="BX286" s="197"/>
      <c r="BY286" s="197"/>
      <c r="BZ286" s="197"/>
      <c r="CA286" s="197"/>
      <c r="CB286" s="197"/>
      <c r="CC286" s="197"/>
      <c r="CD286" s="197"/>
      <c r="CE286" s="197"/>
      <c r="CF286" s="197"/>
      <c r="CG286" s="197"/>
      <c r="CH286" s="197"/>
      <c r="CI286" s="197"/>
      <c r="CJ286" s="197"/>
      <c r="CK286" s="197"/>
      <c r="CL286" s="197"/>
      <c r="CM286" s="197"/>
      <c r="CN286" s="197"/>
      <c r="CO286" s="197"/>
      <c r="CP286" s="197"/>
      <c r="CQ286" s="197"/>
      <c r="CR286" s="197"/>
      <c r="CS286" s="197"/>
      <c r="CT286" s="197"/>
      <c r="CU286" s="197"/>
      <c r="CV286" s="197"/>
      <c r="CW286" s="197"/>
      <c r="CX286" s="197"/>
      <c r="CY286" s="197"/>
      <c r="CZ286" s="197"/>
      <c r="DA286" s="197"/>
      <c r="DB286" s="197"/>
      <c r="DC286" s="197"/>
      <c r="DD286" s="197"/>
      <c r="DE286" s="197"/>
      <c r="DF286" s="197"/>
      <c r="DG286" s="197"/>
      <c r="DH286" s="197"/>
      <c r="DI286" s="197"/>
      <c r="DJ286" s="197"/>
      <c r="DK286" s="197"/>
      <c r="DL286" s="197"/>
      <c r="DM286" s="197"/>
      <c r="DN286" s="197"/>
      <c r="DO286" s="197"/>
      <c r="DP286" s="197"/>
      <c r="DQ286" s="197"/>
      <c r="DR286" s="197"/>
      <c r="DS286" s="197"/>
      <c r="DT286" s="197"/>
      <c r="DU286" s="197"/>
      <c r="DV286" s="197"/>
      <c r="DW286" s="197"/>
      <c r="DX286" s="197"/>
      <c r="DY286" s="197"/>
      <c r="DZ286" s="197"/>
      <c r="EA286" s="197"/>
      <c r="EB286" s="197"/>
      <c r="EC286" s="197"/>
      <c r="ED286" s="197"/>
      <c r="EE286" s="197"/>
      <c r="EF286" s="197"/>
      <c r="EG286" s="197"/>
      <c r="EH286" s="197"/>
      <c r="EI286" s="197"/>
      <c r="EJ286" s="197"/>
      <c r="EK286" s="197"/>
      <c r="EL286" s="197"/>
      <c r="EM286" s="197"/>
      <c r="EN286" s="197"/>
      <c r="EO286" s="197"/>
      <c r="EP286" s="197"/>
      <c r="EQ286" s="197"/>
      <c r="ER286" s="197"/>
      <c r="ES286" s="197"/>
      <c r="ET286" s="197"/>
      <c r="EU286" s="197"/>
      <c r="EV286" s="197"/>
      <c r="EW286" s="197"/>
      <c r="EX286" s="197"/>
      <c r="EY286" s="197"/>
      <c r="EZ286" s="197"/>
      <c r="FA286" s="197"/>
      <c r="FB286" s="197"/>
      <c r="FC286" s="197"/>
      <c r="FD286" s="197"/>
      <c r="FE286" s="197"/>
      <c r="FF286" s="197"/>
      <c r="FG286" s="197"/>
      <c r="FH286" s="197"/>
      <c r="FI286" s="197"/>
      <c r="FJ286" s="197"/>
      <c r="FK286" s="197"/>
      <c r="FL286" s="197"/>
      <c r="FM286" s="197"/>
      <c r="FN286" s="197"/>
      <c r="FO286" s="197"/>
      <c r="FP286" s="197"/>
      <c r="FQ286" s="197"/>
      <c r="FR286" s="197"/>
      <c r="FS286" s="197"/>
      <c r="FT286" s="197"/>
      <c r="FU286" s="197"/>
      <c r="FV286" s="197"/>
      <c r="FW286" s="197"/>
      <c r="FX286" s="197"/>
      <c r="FY286" s="197"/>
      <c r="FZ286" s="197"/>
      <c r="GA286" s="197"/>
      <c r="GB286" s="197"/>
      <c r="GC286" s="197"/>
      <c r="GD286" s="197"/>
      <c r="GE286" s="197"/>
      <c r="GF286" s="197"/>
      <c r="GG286" s="197"/>
      <c r="GH286" s="197"/>
      <c r="GI286" s="197"/>
      <c r="GJ286" s="197"/>
      <c r="GK286" s="197"/>
      <c r="GL286" s="197"/>
      <c r="GM286" s="197"/>
      <c r="GN286" s="197"/>
      <c r="GO286" s="197"/>
      <c r="GP286" s="197"/>
      <c r="GQ286" s="197"/>
      <c r="GR286" s="197"/>
      <c r="GS286" s="197"/>
      <c r="GT286" s="197"/>
      <c r="GU286" s="197"/>
      <c r="GV286" s="197"/>
      <c r="GW286" s="197"/>
      <c r="GX286" s="197"/>
      <c r="GY286" s="197"/>
      <c r="GZ286" s="197"/>
      <c r="HA286" s="197"/>
      <c r="HB286" s="197"/>
      <c r="HC286" s="197"/>
      <c r="HD286" s="197"/>
      <c r="HE286" s="197"/>
      <c r="HF286" s="197"/>
      <c r="HG286" s="197"/>
      <c r="HH286" s="197"/>
      <c r="HI286" s="197"/>
      <c r="HJ286" s="197"/>
      <c r="HK286" s="197"/>
      <c r="HL286" s="197"/>
      <c r="HM286" s="197"/>
      <c r="HN286" s="197"/>
      <c r="HO286" s="197"/>
      <c r="HP286" s="197"/>
      <c r="HQ286" s="197"/>
      <c r="HR286" s="197"/>
      <c r="HS286" s="197"/>
      <c r="HT286" s="197"/>
      <c r="HU286" s="197"/>
      <c r="HV286" s="197"/>
      <c r="HW286" s="197"/>
      <c r="HX286" s="197"/>
      <c r="HY286" s="197"/>
      <c r="HZ286" s="197"/>
      <c r="IA286" s="197"/>
      <c r="IB286" s="197"/>
      <c r="IC286" s="197"/>
      <c r="ID286" s="197"/>
      <c r="IE286" s="197"/>
      <c r="IF286" s="197"/>
      <c r="IG286" s="197"/>
      <c r="IH286" s="197"/>
      <c r="II286" s="197"/>
      <c r="IJ286" s="197"/>
      <c r="IK286" s="197"/>
      <c r="IL286" s="197"/>
      <c r="IM286" s="197"/>
      <c r="IN286" s="197"/>
      <c r="IO286" s="197"/>
      <c r="IP286" s="197"/>
      <c r="IQ286" s="197"/>
      <c r="IR286" s="197"/>
      <c r="IS286" s="197"/>
      <c r="IT286" s="197"/>
      <c r="IU286" s="197"/>
      <c r="IV286" s="197"/>
      <c r="IW286" s="197"/>
    </row>
    <row r="287" customFormat="false" ht="12.75" hidden="false" customHeight="false" outlineLevel="0" collapsed="false">
      <c r="A287" s="193"/>
      <c r="B287" s="194"/>
      <c r="C287" s="194"/>
      <c r="D287" s="194"/>
      <c r="E287" s="194"/>
      <c r="F287" s="194"/>
      <c r="G287" s="194"/>
      <c r="H287" s="195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6"/>
      <c r="BL287" s="197"/>
      <c r="BM287" s="197"/>
      <c r="BN287" s="197"/>
      <c r="BO287" s="197"/>
      <c r="BP287" s="197"/>
      <c r="BQ287" s="197"/>
      <c r="BR287" s="197"/>
      <c r="BS287" s="197"/>
      <c r="BT287" s="197"/>
      <c r="BU287" s="197"/>
      <c r="BV287" s="197"/>
      <c r="BW287" s="197"/>
      <c r="BX287" s="197"/>
      <c r="BY287" s="197"/>
      <c r="BZ287" s="197"/>
      <c r="CA287" s="197"/>
      <c r="CB287" s="197"/>
      <c r="CC287" s="197"/>
      <c r="CD287" s="197"/>
      <c r="CE287" s="197"/>
      <c r="CF287" s="197"/>
      <c r="CG287" s="197"/>
      <c r="CH287" s="197"/>
      <c r="CI287" s="197"/>
      <c r="CJ287" s="197"/>
      <c r="CK287" s="197"/>
      <c r="CL287" s="197"/>
      <c r="CM287" s="197"/>
      <c r="CN287" s="197"/>
      <c r="CO287" s="197"/>
      <c r="CP287" s="197"/>
      <c r="CQ287" s="197"/>
      <c r="CR287" s="197"/>
      <c r="CS287" s="197"/>
      <c r="CT287" s="197"/>
      <c r="CU287" s="197"/>
      <c r="CV287" s="197"/>
      <c r="CW287" s="197"/>
      <c r="CX287" s="197"/>
      <c r="CY287" s="197"/>
      <c r="CZ287" s="197"/>
      <c r="DA287" s="197"/>
      <c r="DB287" s="197"/>
      <c r="DC287" s="197"/>
      <c r="DD287" s="197"/>
      <c r="DE287" s="197"/>
      <c r="DF287" s="197"/>
      <c r="DG287" s="197"/>
      <c r="DH287" s="197"/>
      <c r="DI287" s="197"/>
      <c r="DJ287" s="197"/>
      <c r="DK287" s="197"/>
      <c r="DL287" s="197"/>
      <c r="DM287" s="197"/>
      <c r="DN287" s="197"/>
      <c r="DO287" s="197"/>
      <c r="DP287" s="197"/>
      <c r="DQ287" s="197"/>
      <c r="DR287" s="197"/>
      <c r="DS287" s="197"/>
      <c r="DT287" s="197"/>
      <c r="DU287" s="197"/>
      <c r="DV287" s="197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</row>
    <row r="288" customFormat="false" ht="12.75" hidden="false" customHeight="false" outlineLevel="0" collapsed="false">
      <c r="A288" s="193"/>
      <c r="B288" s="194"/>
      <c r="C288" s="194"/>
      <c r="D288" s="194"/>
      <c r="E288" s="194"/>
      <c r="F288" s="194"/>
      <c r="G288" s="194"/>
      <c r="H288" s="195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6"/>
      <c r="BL288" s="197"/>
      <c r="BM288" s="197"/>
      <c r="BN288" s="197"/>
      <c r="BO288" s="197"/>
      <c r="BP288" s="197"/>
      <c r="BQ288" s="197"/>
      <c r="BR288" s="197"/>
      <c r="BS288" s="197"/>
      <c r="BT288" s="197"/>
      <c r="BU288" s="197"/>
      <c r="BV288" s="197"/>
      <c r="BW288" s="197"/>
      <c r="BX288" s="197"/>
      <c r="BY288" s="197"/>
      <c r="BZ288" s="197"/>
      <c r="CA288" s="197"/>
      <c r="CB288" s="197"/>
      <c r="CC288" s="197"/>
      <c r="CD288" s="197"/>
      <c r="CE288" s="197"/>
      <c r="CF288" s="197"/>
      <c r="CG288" s="197"/>
      <c r="CH288" s="197"/>
      <c r="CI288" s="197"/>
      <c r="CJ288" s="197"/>
      <c r="CK288" s="197"/>
      <c r="CL288" s="197"/>
      <c r="CM288" s="197"/>
      <c r="CN288" s="197"/>
      <c r="CO288" s="197"/>
      <c r="CP288" s="197"/>
      <c r="CQ288" s="197"/>
      <c r="CR288" s="197"/>
      <c r="CS288" s="197"/>
      <c r="CT288" s="197"/>
      <c r="CU288" s="197"/>
      <c r="CV288" s="197"/>
      <c r="CW288" s="197"/>
      <c r="CX288" s="197"/>
      <c r="CY288" s="197"/>
      <c r="CZ288" s="197"/>
      <c r="DA288" s="197"/>
      <c r="DB288" s="197"/>
      <c r="DC288" s="197"/>
      <c r="DD288" s="197"/>
      <c r="DE288" s="197"/>
      <c r="DF288" s="197"/>
      <c r="DG288" s="197"/>
      <c r="DH288" s="197"/>
      <c r="DI288" s="197"/>
      <c r="DJ288" s="197"/>
      <c r="DK288" s="197"/>
      <c r="DL288" s="197"/>
      <c r="DM288" s="197"/>
      <c r="DN288" s="197"/>
      <c r="DO288" s="197"/>
      <c r="DP288" s="197"/>
      <c r="DQ288" s="197"/>
      <c r="DR288" s="197"/>
      <c r="DS288" s="197"/>
      <c r="DT288" s="197"/>
      <c r="DU288" s="197"/>
      <c r="DV288" s="197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</row>
    <row r="289" customFormat="false" ht="12.75" hidden="false" customHeight="false" outlineLevel="0" collapsed="false">
      <c r="A289" s="193"/>
      <c r="B289" s="194"/>
      <c r="C289" s="194"/>
      <c r="D289" s="194"/>
      <c r="E289" s="194"/>
      <c r="F289" s="194"/>
      <c r="G289" s="194"/>
      <c r="H289" s="195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6"/>
      <c r="BL289" s="197"/>
      <c r="BM289" s="197"/>
      <c r="BN289" s="197"/>
      <c r="BO289" s="197"/>
      <c r="BP289" s="197"/>
      <c r="BQ289" s="197"/>
      <c r="BR289" s="197"/>
      <c r="BS289" s="197"/>
      <c r="BT289" s="197"/>
      <c r="BU289" s="197"/>
      <c r="BV289" s="197"/>
      <c r="BW289" s="197"/>
      <c r="BX289" s="197"/>
      <c r="BY289" s="197"/>
      <c r="BZ289" s="197"/>
      <c r="CA289" s="197"/>
      <c r="CB289" s="197"/>
      <c r="CC289" s="197"/>
      <c r="CD289" s="197"/>
      <c r="CE289" s="197"/>
      <c r="CF289" s="197"/>
      <c r="CG289" s="197"/>
      <c r="CH289" s="197"/>
      <c r="CI289" s="197"/>
      <c r="CJ289" s="197"/>
      <c r="CK289" s="197"/>
      <c r="CL289" s="197"/>
      <c r="CM289" s="197"/>
      <c r="CN289" s="197"/>
      <c r="CO289" s="197"/>
      <c r="CP289" s="197"/>
      <c r="CQ289" s="197"/>
      <c r="CR289" s="197"/>
      <c r="CS289" s="197"/>
      <c r="CT289" s="197"/>
      <c r="CU289" s="197"/>
      <c r="CV289" s="197"/>
      <c r="CW289" s="197"/>
      <c r="CX289" s="197"/>
      <c r="CY289" s="197"/>
      <c r="CZ289" s="197"/>
      <c r="DA289" s="197"/>
      <c r="DB289" s="197"/>
      <c r="DC289" s="197"/>
      <c r="DD289" s="197"/>
      <c r="DE289" s="197"/>
      <c r="DF289" s="197"/>
      <c r="DG289" s="197"/>
      <c r="DH289" s="197"/>
      <c r="DI289" s="197"/>
      <c r="DJ289" s="197"/>
      <c r="DK289" s="197"/>
      <c r="DL289" s="197"/>
      <c r="DM289" s="197"/>
      <c r="DN289" s="197"/>
      <c r="DO289" s="197"/>
      <c r="DP289" s="197"/>
      <c r="DQ289" s="197"/>
      <c r="DR289" s="197"/>
      <c r="DS289" s="197"/>
      <c r="DT289" s="197"/>
      <c r="DU289" s="197"/>
      <c r="DV289" s="197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</row>
    <row r="290" customFormat="false" ht="12.75" hidden="false" customHeight="false" outlineLevel="0" collapsed="false">
      <c r="A290" s="193"/>
      <c r="B290" s="194"/>
      <c r="C290" s="194"/>
      <c r="D290" s="194"/>
      <c r="E290" s="194"/>
      <c r="F290" s="194"/>
      <c r="G290" s="194"/>
      <c r="H290" s="195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6"/>
      <c r="BL290" s="197"/>
      <c r="BM290" s="197"/>
      <c r="BN290" s="197"/>
      <c r="BO290" s="197"/>
      <c r="BP290" s="197"/>
      <c r="BQ290" s="197"/>
      <c r="BR290" s="197"/>
      <c r="BS290" s="197"/>
      <c r="BT290" s="197"/>
      <c r="BU290" s="197"/>
      <c r="BV290" s="197"/>
      <c r="BW290" s="197"/>
      <c r="BX290" s="197"/>
      <c r="BY290" s="197"/>
      <c r="BZ290" s="197"/>
      <c r="CA290" s="197"/>
      <c r="CB290" s="197"/>
      <c r="CC290" s="197"/>
      <c r="CD290" s="197"/>
      <c r="CE290" s="197"/>
      <c r="CF290" s="197"/>
      <c r="CG290" s="197"/>
      <c r="CH290" s="197"/>
      <c r="CI290" s="197"/>
      <c r="CJ290" s="197"/>
      <c r="CK290" s="197"/>
      <c r="CL290" s="197"/>
      <c r="CM290" s="197"/>
      <c r="CN290" s="197"/>
      <c r="CO290" s="197"/>
      <c r="CP290" s="197"/>
      <c r="CQ290" s="197"/>
      <c r="CR290" s="197"/>
      <c r="CS290" s="197"/>
      <c r="CT290" s="197"/>
      <c r="CU290" s="197"/>
      <c r="CV290" s="197"/>
      <c r="CW290" s="197"/>
      <c r="CX290" s="197"/>
      <c r="CY290" s="197"/>
      <c r="CZ290" s="197"/>
      <c r="DA290" s="197"/>
      <c r="DB290" s="197"/>
      <c r="DC290" s="197"/>
      <c r="DD290" s="197"/>
      <c r="DE290" s="197"/>
      <c r="DF290" s="197"/>
      <c r="DG290" s="197"/>
      <c r="DH290" s="197"/>
      <c r="DI290" s="197"/>
      <c r="DJ290" s="197"/>
      <c r="DK290" s="197"/>
      <c r="DL290" s="197"/>
      <c r="DM290" s="197"/>
      <c r="DN290" s="197"/>
      <c r="DO290" s="197"/>
      <c r="DP290" s="197"/>
      <c r="DQ290" s="197"/>
      <c r="DR290" s="197"/>
      <c r="DS290" s="197"/>
      <c r="DT290" s="197"/>
      <c r="DU290" s="197"/>
      <c r="DV290" s="197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</row>
    <row r="291" customFormat="false" ht="12.75" hidden="false" customHeight="false" outlineLevel="0" collapsed="false">
      <c r="A291" s="193"/>
      <c r="B291" s="194"/>
      <c r="C291" s="194"/>
      <c r="D291" s="194"/>
      <c r="E291" s="194"/>
      <c r="F291" s="194"/>
      <c r="G291" s="194"/>
      <c r="H291" s="195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4"/>
      <c r="AK291" s="194"/>
      <c r="AL291" s="194"/>
      <c r="AM291" s="194"/>
      <c r="AN291" s="194"/>
      <c r="AO291" s="194"/>
      <c r="AP291" s="194"/>
      <c r="AQ291" s="194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6"/>
      <c r="BL291" s="197"/>
      <c r="BM291" s="197"/>
      <c r="BN291" s="197"/>
      <c r="BO291" s="197"/>
      <c r="BP291" s="197"/>
      <c r="BQ291" s="197"/>
      <c r="BR291" s="197"/>
      <c r="BS291" s="197"/>
      <c r="BT291" s="197"/>
      <c r="BU291" s="197"/>
      <c r="BV291" s="197"/>
      <c r="BW291" s="197"/>
      <c r="BX291" s="197"/>
      <c r="BY291" s="197"/>
      <c r="BZ291" s="197"/>
      <c r="CA291" s="197"/>
      <c r="CB291" s="197"/>
      <c r="CC291" s="197"/>
      <c r="CD291" s="197"/>
      <c r="CE291" s="197"/>
      <c r="CF291" s="197"/>
      <c r="CG291" s="197"/>
      <c r="CH291" s="197"/>
      <c r="CI291" s="197"/>
      <c r="CJ291" s="197"/>
      <c r="CK291" s="197"/>
      <c r="CL291" s="197"/>
      <c r="CM291" s="197"/>
      <c r="CN291" s="197"/>
      <c r="CO291" s="197"/>
      <c r="CP291" s="197"/>
      <c r="CQ291" s="197"/>
      <c r="CR291" s="197"/>
      <c r="CS291" s="197"/>
      <c r="CT291" s="197"/>
      <c r="CU291" s="197"/>
      <c r="CV291" s="197"/>
      <c r="CW291" s="197"/>
      <c r="CX291" s="197"/>
      <c r="CY291" s="197"/>
      <c r="CZ291" s="197"/>
      <c r="DA291" s="197"/>
      <c r="DB291" s="197"/>
      <c r="DC291" s="197"/>
      <c r="DD291" s="197"/>
      <c r="DE291" s="197"/>
      <c r="DF291" s="197"/>
      <c r="DG291" s="197"/>
      <c r="DH291" s="197"/>
      <c r="DI291" s="197"/>
      <c r="DJ291" s="197"/>
      <c r="DK291" s="197"/>
      <c r="DL291" s="197"/>
      <c r="DM291" s="197"/>
      <c r="DN291" s="197"/>
      <c r="DO291" s="197"/>
      <c r="DP291" s="197"/>
      <c r="DQ291" s="197"/>
      <c r="DR291" s="197"/>
      <c r="DS291" s="197"/>
      <c r="DT291" s="197"/>
      <c r="DU291" s="197"/>
      <c r="DV291" s="197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</row>
    <row r="292" customFormat="false" ht="12.75" hidden="false" customHeight="false" outlineLevel="0" collapsed="false">
      <c r="A292" s="193"/>
      <c r="B292" s="194"/>
      <c r="C292" s="194"/>
      <c r="D292" s="194"/>
      <c r="E292" s="194"/>
      <c r="F292" s="194"/>
      <c r="G292" s="194"/>
      <c r="H292" s="195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6"/>
      <c r="BL292" s="197"/>
      <c r="BM292" s="197"/>
      <c r="BN292" s="197"/>
      <c r="BO292" s="197"/>
      <c r="BP292" s="197"/>
      <c r="BQ292" s="197"/>
      <c r="BR292" s="197"/>
      <c r="BS292" s="197"/>
      <c r="BT292" s="197"/>
      <c r="BU292" s="197"/>
      <c r="BV292" s="197"/>
      <c r="BW292" s="197"/>
      <c r="BX292" s="197"/>
      <c r="BY292" s="197"/>
      <c r="BZ292" s="197"/>
      <c r="CA292" s="197"/>
      <c r="CB292" s="197"/>
      <c r="CC292" s="197"/>
      <c r="CD292" s="197"/>
      <c r="CE292" s="197"/>
      <c r="CF292" s="197"/>
      <c r="CG292" s="197"/>
      <c r="CH292" s="197"/>
      <c r="CI292" s="197"/>
      <c r="CJ292" s="197"/>
      <c r="CK292" s="197"/>
      <c r="CL292" s="197"/>
      <c r="CM292" s="197"/>
      <c r="CN292" s="197"/>
      <c r="CO292" s="197"/>
      <c r="CP292" s="197"/>
      <c r="CQ292" s="197"/>
      <c r="CR292" s="197"/>
      <c r="CS292" s="197"/>
      <c r="CT292" s="197"/>
      <c r="CU292" s="197"/>
      <c r="CV292" s="197"/>
      <c r="CW292" s="197"/>
      <c r="CX292" s="197"/>
      <c r="CY292" s="197"/>
      <c r="CZ292" s="197"/>
      <c r="DA292" s="197"/>
      <c r="DB292" s="197"/>
      <c r="DC292" s="197"/>
      <c r="DD292" s="197"/>
      <c r="DE292" s="197"/>
      <c r="DF292" s="197"/>
      <c r="DG292" s="197"/>
      <c r="DH292" s="197"/>
      <c r="DI292" s="197"/>
      <c r="DJ292" s="197"/>
      <c r="DK292" s="197"/>
      <c r="DL292" s="197"/>
      <c r="DM292" s="197"/>
      <c r="DN292" s="197"/>
      <c r="DO292" s="197"/>
      <c r="DP292" s="197"/>
      <c r="DQ292" s="197"/>
      <c r="DR292" s="197"/>
      <c r="DS292" s="197"/>
      <c r="DT292" s="197"/>
      <c r="DU292" s="197"/>
      <c r="DV292" s="197"/>
      <c r="DW292" s="197"/>
      <c r="DX292" s="197"/>
      <c r="DY292" s="197"/>
      <c r="DZ292" s="197"/>
      <c r="EA292" s="197"/>
      <c r="EB292" s="197"/>
      <c r="EC292" s="197"/>
      <c r="ED292" s="197"/>
      <c r="EE292" s="197"/>
      <c r="EF292" s="197"/>
      <c r="EG292" s="197"/>
      <c r="EH292" s="197"/>
      <c r="EI292" s="197"/>
      <c r="EJ292" s="197"/>
      <c r="EK292" s="197"/>
      <c r="EL292" s="197"/>
      <c r="EM292" s="197"/>
      <c r="EN292" s="197"/>
      <c r="EO292" s="197"/>
      <c r="EP292" s="197"/>
      <c r="EQ292" s="197"/>
      <c r="ER292" s="197"/>
      <c r="ES292" s="197"/>
      <c r="ET292" s="197"/>
      <c r="EU292" s="197"/>
      <c r="EV292" s="197"/>
      <c r="EW292" s="197"/>
      <c r="EX292" s="197"/>
      <c r="EY292" s="197"/>
      <c r="EZ292" s="197"/>
      <c r="FA292" s="197"/>
      <c r="FB292" s="197"/>
      <c r="FC292" s="197"/>
      <c r="FD292" s="197"/>
      <c r="FE292" s="197"/>
      <c r="FF292" s="197"/>
      <c r="FG292" s="197"/>
      <c r="FH292" s="197"/>
      <c r="FI292" s="197"/>
      <c r="FJ292" s="197"/>
      <c r="FK292" s="197"/>
      <c r="FL292" s="197"/>
      <c r="FM292" s="197"/>
      <c r="FN292" s="197"/>
      <c r="FO292" s="197"/>
      <c r="FP292" s="197"/>
      <c r="FQ292" s="197"/>
      <c r="FR292" s="197"/>
      <c r="FS292" s="197"/>
      <c r="FT292" s="197"/>
      <c r="FU292" s="197"/>
      <c r="FV292" s="197"/>
      <c r="FW292" s="197"/>
      <c r="FX292" s="197"/>
      <c r="FY292" s="197"/>
      <c r="FZ292" s="197"/>
      <c r="GA292" s="197"/>
      <c r="GB292" s="197"/>
      <c r="GC292" s="197"/>
      <c r="GD292" s="197"/>
      <c r="GE292" s="197"/>
      <c r="GF292" s="197"/>
      <c r="GG292" s="197"/>
      <c r="GH292" s="197"/>
      <c r="GI292" s="197"/>
      <c r="GJ292" s="197"/>
      <c r="GK292" s="197"/>
      <c r="GL292" s="197"/>
      <c r="GM292" s="197"/>
      <c r="GN292" s="197"/>
      <c r="GO292" s="197"/>
      <c r="GP292" s="197"/>
      <c r="GQ292" s="197"/>
      <c r="GR292" s="197"/>
      <c r="GS292" s="197"/>
      <c r="GT292" s="197"/>
      <c r="GU292" s="197"/>
      <c r="GV292" s="197"/>
      <c r="GW292" s="197"/>
      <c r="GX292" s="197"/>
      <c r="GY292" s="197"/>
      <c r="GZ292" s="197"/>
      <c r="HA292" s="197"/>
      <c r="HB292" s="197"/>
      <c r="HC292" s="197"/>
      <c r="HD292" s="197"/>
      <c r="HE292" s="197"/>
      <c r="HF292" s="197"/>
      <c r="HG292" s="197"/>
      <c r="HH292" s="197"/>
      <c r="HI292" s="197"/>
      <c r="HJ292" s="197"/>
      <c r="HK292" s="197"/>
      <c r="HL292" s="197"/>
      <c r="HM292" s="197"/>
      <c r="HN292" s="197"/>
      <c r="HO292" s="197"/>
      <c r="HP292" s="197"/>
      <c r="HQ292" s="197"/>
      <c r="HR292" s="197"/>
      <c r="HS292" s="197"/>
      <c r="HT292" s="197"/>
      <c r="HU292" s="197"/>
      <c r="HV292" s="197"/>
      <c r="HW292" s="197"/>
      <c r="HX292" s="197"/>
      <c r="HY292" s="197"/>
      <c r="HZ292" s="197"/>
      <c r="IA292" s="197"/>
      <c r="IB292" s="197"/>
      <c r="IC292" s="197"/>
      <c r="ID292" s="197"/>
      <c r="IE292" s="197"/>
      <c r="IF292" s="197"/>
      <c r="IG292" s="197"/>
      <c r="IH292" s="197"/>
      <c r="II292" s="197"/>
      <c r="IJ292" s="197"/>
      <c r="IK292" s="197"/>
      <c r="IL292" s="197"/>
      <c r="IM292" s="197"/>
      <c r="IN292" s="197"/>
      <c r="IO292" s="197"/>
      <c r="IP292" s="197"/>
      <c r="IQ292" s="197"/>
      <c r="IR292" s="197"/>
      <c r="IS292" s="197"/>
      <c r="IT292" s="197"/>
      <c r="IU292" s="197"/>
      <c r="IV292" s="197"/>
      <c r="IW292" s="197"/>
    </row>
    <row r="293" customFormat="false" ht="12.75" hidden="false" customHeight="false" outlineLevel="0" collapsed="false">
      <c r="A293" s="193"/>
      <c r="B293" s="194"/>
      <c r="C293" s="194"/>
      <c r="D293" s="194"/>
      <c r="E293" s="194"/>
      <c r="F293" s="194"/>
      <c r="G293" s="194"/>
      <c r="H293" s="195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6"/>
      <c r="BL293" s="197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7"/>
      <c r="BW293" s="197"/>
      <c r="BX293" s="197"/>
      <c r="BY293" s="197"/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197"/>
      <c r="CM293" s="197"/>
      <c r="CN293" s="197"/>
      <c r="CO293" s="197"/>
      <c r="CP293" s="197"/>
      <c r="CQ293" s="197"/>
      <c r="CR293" s="197"/>
      <c r="CS293" s="197"/>
      <c r="CT293" s="197"/>
      <c r="CU293" s="197"/>
      <c r="CV293" s="197"/>
      <c r="CW293" s="197"/>
      <c r="CX293" s="197"/>
      <c r="CY293" s="197"/>
      <c r="CZ293" s="197"/>
      <c r="DA293" s="197"/>
      <c r="DB293" s="197"/>
      <c r="DC293" s="197"/>
      <c r="DD293" s="197"/>
      <c r="DE293" s="197"/>
      <c r="DF293" s="197"/>
      <c r="DG293" s="197"/>
      <c r="DH293" s="197"/>
      <c r="DI293" s="197"/>
      <c r="DJ293" s="197"/>
      <c r="DK293" s="197"/>
      <c r="DL293" s="197"/>
      <c r="DM293" s="197"/>
      <c r="DN293" s="197"/>
      <c r="DO293" s="197"/>
      <c r="DP293" s="197"/>
      <c r="DQ293" s="197"/>
      <c r="DR293" s="197"/>
      <c r="DS293" s="197"/>
      <c r="DT293" s="197"/>
      <c r="DU293" s="197"/>
      <c r="DV293" s="197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</row>
    <row r="294" customFormat="false" ht="12.75" hidden="false" customHeight="false" outlineLevel="0" collapsed="false">
      <c r="A294" s="193"/>
      <c r="B294" s="194"/>
      <c r="C294" s="194"/>
      <c r="D294" s="194"/>
      <c r="E294" s="194"/>
      <c r="F294" s="194"/>
      <c r="G294" s="194"/>
      <c r="H294" s="195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6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197"/>
      <c r="CQ294" s="197"/>
      <c r="CR294" s="197"/>
      <c r="CS294" s="197"/>
      <c r="CT294" s="197"/>
      <c r="CU294" s="197"/>
      <c r="CV294" s="197"/>
      <c r="CW294" s="197"/>
      <c r="CX294" s="197"/>
      <c r="CY294" s="197"/>
      <c r="CZ294" s="197"/>
      <c r="DA294" s="197"/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7"/>
      <c r="DS294" s="197"/>
      <c r="DT294" s="197"/>
      <c r="DU294" s="197"/>
      <c r="DV294" s="197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</row>
    <row r="295" customFormat="false" ht="12.75" hidden="false" customHeight="false" outlineLevel="0" collapsed="false">
      <c r="A295" s="193"/>
      <c r="B295" s="194"/>
      <c r="C295" s="194"/>
      <c r="D295" s="194"/>
      <c r="E295" s="194"/>
      <c r="F295" s="194"/>
      <c r="G295" s="194"/>
      <c r="H295" s="195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6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7"/>
      <c r="CX295" s="197"/>
      <c r="CY295" s="197"/>
      <c r="CZ295" s="197"/>
      <c r="DA295" s="197"/>
      <c r="DB295" s="197"/>
      <c r="DC295" s="197"/>
      <c r="DD295" s="197"/>
      <c r="DE295" s="197"/>
      <c r="DF295" s="197"/>
      <c r="DG295" s="197"/>
      <c r="DH295" s="197"/>
      <c r="DI295" s="197"/>
      <c r="DJ295" s="197"/>
      <c r="DK295" s="197"/>
      <c r="DL295" s="197"/>
      <c r="DM295" s="197"/>
      <c r="DN295" s="197"/>
      <c r="DO295" s="197"/>
      <c r="DP295" s="197"/>
      <c r="DQ295" s="197"/>
      <c r="DR295" s="197"/>
      <c r="DS295" s="197"/>
      <c r="DT295" s="197"/>
      <c r="DU295" s="197"/>
      <c r="DV295" s="197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</row>
    <row r="296" customFormat="false" ht="12.75" hidden="false" customHeight="false" outlineLevel="0" collapsed="false">
      <c r="A296" s="193"/>
      <c r="B296" s="194"/>
      <c r="C296" s="194"/>
      <c r="D296" s="194"/>
      <c r="E296" s="194"/>
      <c r="F296" s="194"/>
      <c r="G296" s="194"/>
      <c r="H296" s="195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6"/>
      <c r="BL296" s="197"/>
      <c r="BM296" s="197"/>
      <c r="BN296" s="197"/>
      <c r="BO296" s="197"/>
      <c r="BP296" s="197"/>
      <c r="BQ296" s="197"/>
      <c r="BR296" s="197"/>
      <c r="BS296" s="197"/>
      <c r="BT296" s="197"/>
      <c r="BU296" s="197"/>
      <c r="BV296" s="197"/>
      <c r="BW296" s="197"/>
      <c r="BX296" s="197"/>
      <c r="BY296" s="197"/>
      <c r="BZ296" s="197"/>
      <c r="CA296" s="197"/>
      <c r="CB296" s="197"/>
      <c r="CC296" s="197"/>
      <c r="CD296" s="197"/>
      <c r="CE296" s="197"/>
      <c r="CF296" s="197"/>
      <c r="CG296" s="197"/>
      <c r="CH296" s="197"/>
      <c r="CI296" s="197"/>
      <c r="CJ296" s="197"/>
      <c r="CK296" s="197"/>
      <c r="CL296" s="197"/>
      <c r="CM296" s="197"/>
      <c r="CN296" s="197"/>
      <c r="CO296" s="197"/>
      <c r="CP296" s="197"/>
      <c r="CQ296" s="197"/>
      <c r="CR296" s="197"/>
      <c r="CS296" s="197"/>
      <c r="CT296" s="197"/>
      <c r="CU296" s="197"/>
      <c r="CV296" s="197"/>
      <c r="CW296" s="197"/>
      <c r="CX296" s="197"/>
      <c r="CY296" s="197"/>
      <c r="CZ296" s="197"/>
      <c r="DA296" s="197"/>
      <c r="DB296" s="197"/>
      <c r="DC296" s="197"/>
      <c r="DD296" s="197"/>
      <c r="DE296" s="197"/>
      <c r="DF296" s="197"/>
      <c r="DG296" s="197"/>
      <c r="DH296" s="197"/>
      <c r="DI296" s="197"/>
      <c r="DJ296" s="197"/>
      <c r="DK296" s="197"/>
      <c r="DL296" s="197"/>
      <c r="DM296" s="197"/>
      <c r="DN296" s="197"/>
      <c r="DO296" s="197"/>
      <c r="DP296" s="197"/>
      <c r="DQ296" s="197"/>
      <c r="DR296" s="197"/>
      <c r="DS296" s="197"/>
      <c r="DT296" s="197"/>
      <c r="DU296" s="197"/>
      <c r="DV296" s="197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</row>
    <row r="297" customFormat="false" ht="12.75" hidden="false" customHeight="false" outlineLevel="0" collapsed="false">
      <c r="A297" s="193"/>
      <c r="B297" s="194"/>
      <c r="C297" s="194"/>
      <c r="D297" s="194"/>
      <c r="E297" s="194"/>
      <c r="F297" s="194"/>
      <c r="G297" s="194"/>
      <c r="H297" s="195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6"/>
      <c r="BL297" s="197"/>
      <c r="BM297" s="197"/>
      <c r="BN297" s="197"/>
      <c r="BO297" s="197"/>
      <c r="BP297" s="197"/>
      <c r="BQ297" s="197"/>
      <c r="BR297" s="197"/>
      <c r="BS297" s="197"/>
      <c r="BT297" s="197"/>
      <c r="BU297" s="197"/>
      <c r="BV297" s="197"/>
      <c r="BW297" s="197"/>
      <c r="BX297" s="197"/>
      <c r="BY297" s="197"/>
      <c r="BZ297" s="197"/>
      <c r="CA297" s="197"/>
      <c r="CB297" s="197"/>
      <c r="CC297" s="197"/>
      <c r="CD297" s="197"/>
      <c r="CE297" s="197"/>
      <c r="CF297" s="197"/>
      <c r="CG297" s="197"/>
      <c r="CH297" s="197"/>
      <c r="CI297" s="197"/>
      <c r="CJ297" s="197"/>
      <c r="CK297" s="197"/>
      <c r="CL297" s="197"/>
      <c r="CM297" s="197"/>
      <c r="CN297" s="197"/>
      <c r="CO297" s="197"/>
      <c r="CP297" s="197"/>
      <c r="CQ297" s="197"/>
      <c r="CR297" s="197"/>
      <c r="CS297" s="197"/>
      <c r="CT297" s="197"/>
      <c r="CU297" s="197"/>
      <c r="CV297" s="197"/>
      <c r="CW297" s="197"/>
      <c r="CX297" s="197"/>
      <c r="CY297" s="197"/>
      <c r="CZ297" s="197"/>
      <c r="DA297" s="197"/>
      <c r="DB297" s="197"/>
      <c r="DC297" s="197"/>
      <c r="DD297" s="197"/>
      <c r="DE297" s="197"/>
      <c r="DF297" s="197"/>
      <c r="DG297" s="197"/>
      <c r="DH297" s="197"/>
      <c r="DI297" s="197"/>
      <c r="DJ297" s="197"/>
      <c r="DK297" s="197"/>
      <c r="DL297" s="197"/>
      <c r="DM297" s="197"/>
      <c r="DN297" s="197"/>
      <c r="DO297" s="197"/>
      <c r="DP297" s="197"/>
      <c r="DQ297" s="197"/>
      <c r="DR297" s="197"/>
      <c r="DS297" s="197"/>
      <c r="DT297" s="197"/>
      <c r="DU297" s="197"/>
      <c r="DV297" s="197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</row>
    <row r="298" customFormat="false" ht="12.75" hidden="false" customHeight="false" outlineLevel="0" collapsed="false">
      <c r="A298" s="193"/>
      <c r="B298" s="194"/>
      <c r="C298" s="194"/>
      <c r="D298" s="194"/>
      <c r="E298" s="194"/>
      <c r="F298" s="194"/>
      <c r="G298" s="194"/>
      <c r="H298" s="195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6"/>
      <c r="BL298" s="197"/>
      <c r="BM298" s="197"/>
      <c r="BN298" s="197"/>
      <c r="BO298" s="197"/>
      <c r="BP298" s="197"/>
      <c r="BQ298" s="197"/>
      <c r="BR298" s="197"/>
      <c r="BS298" s="197"/>
      <c r="BT298" s="197"/>
      <c r="BU298" s="197"/>
      <c r="BV298" s="197"/>
      <c r="BW298" s="197"/>
      <c r="BX298" s="197"/>
      <c r="BY298" s="197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197"/>
      <c r="CM298" s="197"/>
      <c r="CN298" s="197"/>
      <c r="CO298" s="197"/>
      <c r="CP298" s="197"/>
      <c r="CQ298" s="197"/>
      <c r="CR298" s="197"/>
      <c r="CS298" s="197"/>
      <c r="CT298" s="197"/>
      <c r="CU298" s="197"/>
      <c r="CV298" s="197"/>
      <c r="CW298" s="197"/>
      <c r="CX298" s="197"/>
      <c r="CY298" s="197"/>
      <c r="CZ298" s="197"/>
      <c r="DA298" s="197"/>
      <c r="DB298" s="197"/>
      <c r="DC298" s="197"/>
      <c r="DD298" s="197"/>
      <c r="DE298" s="197"/>
      <c r="DF298" s="197"/>
      <c r="DG298" s="197"/>
      <c r="DH298" s="197"/>
      <c r="DI298" s="197"/>
      <c r="DJ298" s="197"/>
      <c r="DK298" s="197"/>
      <c r="DL298" s="197"/>
      <c r="DM298" s="197"/>
      <c r="DN298" s="197"/>
      <c r="DO298" s="197"/>
      <c r="DP298" s="197"/>
      <c r="DQ298" s="197"/>
      <c r="DR298" s="197"/>
      <c r="DS298" s="197"/>
      <c r="DT298" s="197"/>
      <c r="DU298" s="197"/>
      <c r="DV298" s="197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</row>
    <row r="299" customFormat="false" ht="12.75" hidden="false" customHeight="false" outlineLevel="0" collapsed="false">
      <c r="A299" s="193"/>
      <c r="B299" s="194"/>
      <c r="C299" s="194"/>
      <c r="D299" s="194"/>
      <c r="E299" s="194"/>
      <c r="F299" s="194"/>
      <c r="G299" s="194"/>
      <c r="H299" s="195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6"/>
      <c r="BL299" s="197"/>
      <c r="BM299" s="197"/>
      <c r="BN299" s="197"/>
      <c r="BO299" s="197"/>
      <c r="BP299" s="197"/>
      <c r="BQ299" s="197"/>
      <c r="BR299" s="197"/>
      <c r="BS299" s="197"/>
      <c r="BT299" s="197"/>
      <c r="BU299" s="197"/>
      <c r="BV299" s="197"/>
      <c r="BW299" s="197"/>
      <c r="BX299" s="197"/>
      <c r="BY299" s="197"/>
      <c r="BZ299" s="197"/>
      <c r="CA299" s="197"/>
      <c r="CB299" s="197"/>
      <c r="CC299" s="197"/>
      <c r="CD299" s="197"/>
      <c r="CE299" s="197"/>
      <c r="CF299" s="197"/>
      <c r="CG299" s="197"/>
      <c r="CH299" s="197"/>
      <c r="CI299" s="197"/>
      <c r="CJ299" s="197"/>
      <c r="CK299" s="197"/>
      <c r="CL299" s="197"/>
      <c r="CM299" s="197"/>
      <c r="CN299" s="197"/>
      <c r="CO299" s="197"/>
      <c r="CP299" s="197"/>
      <c r="CQ299" s="197"/>
      <c r="CR299" s="197"/>
      <c r="CS299" s="197"/>
      <c r="CT299" s="197"/>
      <c r="CU299" s="197"/>
      <c r="CV299" s="197"/>
      <c r="CW299" s="197"/>
      <c r="CX299" s="197"/>
      <c r="CY299" s="197"/>
      <c r="CZ299" s="197"/>
      <c r="DA299" s="197"/>
      <c r="DB299" s="197"/>
      <c r="DC299" s="197"/>
      <c r="DD299" s="197"/>
      <c r="DE299" s="197"/>
      <c r="DF299" s="197"/>
      <c r="DG299" s="197"/>
      <c r="DH299" s="197"/>
      <c r="DI299" s="197"/>
      <c r="DJ299" s="197"/>
      <c r="DK299" s="197"/>
      <c r="DL299" s="197"/>
      <c r="DM299" s="197"/>
      <c r="DN299" s="197"/>
      <c r="DO299" s="197"/>
      <c r="DP299" s="197"/>
      <c r="DQ299" s="197"/>
      <c r="DR299" s="197"/>
      <c r="DS299" s="197"/>
      <c r="DT299" s="197"/>
      <c r="DU299" s="197"/>
      <c r="DV299" s="197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</row>
    <row r="300" customFormat="false" ht="12.75" hidden="false" customHeight="false" outlineLevel="0" collapsed="false">
      <c r="A300" s="193"/>
      <c r="B300" s="194"/>
      <c r="C300" s="194"/>
      <c r="D300" s="194"/>
      <c r="E300" s="194"/>
      <c r="F300" s="194"/>
      <c r="G300" s="194"/>
      <c r="H300" s="195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6"/>
      <c r="BL300" s="197"/>
      <c r="BM300" s="197"/>
      <c r="BN300" s="197"/>
      <c r="BO300" s="197"/>
      <c r="BP300" s="197"/>
      <c r="BQ300" s="197"/>
      <c r="BR300" s="197"/>
      <c r="BS300" s="197"/>
      <c r="BT300" s="197"/>
      <c r="BU300" s="197"/>
      <c r="BV300" s="197"/>
      <c r="BW300" s="197"/>
      <c r="BX300" s="197"/>
      <c r="BY300" s="197"/>
      <c r="BZ300" s="197"/>
      <c r="CA300" s="197"/>
      <c r="CB300" s="197"/>
      <c r="CC300" s="197"/>
      <c r="CD300" s="197"/>
      <c r="CE300" s="197"/>
      <c r="CF300" s="197"/>
      <c r="CG300" s="197"/>
      <c r="CH300" s="197"/>
      <c r="CI300" s="197"/>
      <c r="CJ300" s="197"/>
      <c r="CK300" s="197"/>
      <c r="CL300" s="197"/>
      <c r="CM300" s="197"/>
      <c r="CN300" s="197"/>
      <c r="CO300" s="197"/>
      <c r="CP300" s="197"/>
      <c r="CQ300" s="197"/>
      <c r="CR300" s="197"/>
      <c r="CS300" s="197"/>
      <c r="CT300" s="197"/>
      <c r="CU300" s="197"/>
      <c r="CV300" s="197"/>
      <c r="CW300" s="197"/>
      <c r="CX300" s="197"/>
      <c r="CY300" s="197"/>
      <c r="CZ300" s="197"/>
      <c r="DA300" s="197"/>
      <c r="DB300" s="197"/>
      <c r="DC300" s="197"/>
      <c r="DD300" s="197"/>
      <c r="DE300" s="197"/>
      <c r="DF300" s="197"/>
      <c r="DG300" s="197"/>
      <c r="DH300" s="197"/>
      <c r="DI300" s="197"/>
      <c r="DJ300" s="197"/>
      <c r="DK300" s="197"/>
      <c r="DL300" s="197"/>
      <c r="DM300" s="197"/>
      <c r="DN300" s="197"/>
      <c r="DO300" s="197"/>
      <c r="DP300" s="197"/>
      <c r="DQ300" s="197"/>
      <c r="DR300" s="197"/>
      <c r="DS300" s="197"/>
      <c r="DT300" s="197"/>
      <c r="DU300" s="197"/>
      <c r="DV300" s="197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</row>
    <row r="301" customFormat="false" ht="12.75" hidden="false" customHeight="false" outlineLevel="0" collapsed="false">
      <c r="A301" s="193"/>
      <c r="B301" s="194"/>
      <c r="C301" s="194"/>
      <c r="D301" s="194"/>
      <c r="E301" s="194"/>
      <c r="F301" s="194"/>
      <c r="G301" s="194"/>
      <c r="H301" s="195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6"/>
      <c r="BL301" s="197"/>
      <c r="BM301" s="197"/>
      <c r="BN301" s="197"/>
      <c r="BO301" s="197"/>
      <c r="BP301" s="197"/>
      <c r="BQ301" s="197"/>
      <c r="BR301" s="197"/>
      <c r="BS301" s="197"/>
      <c r="BT301" s="197"/>
      <c r="BU301" s="197"/>
      <c r="BV301" s="197"/>
      <c r="BW301" s="197"/>
      <c r="BX301" s="197"/>
      <c r="BY301" s="197"/>
      <c r="BZ301" s="197"/>
      <c r="CA301" s="197"/>
      <c r="CB301" s="197"/>
      <c r="CC301" s="197"/>
      <c r="CD301" s="197"/>
      <c r="CE301" s="197"/>
      <c r="CF301" s="197"/>
      <c r="CG301" s="197"/>
      <c r="CH301" s="197"/>
      <c r="CI301" s="197"/>
      <c r="CJ301" s="197"/>
      <c r="CK301" s="197"/>
      <c r="CL301" s="197"/>
      <c r="CM301" s="197"/>
      <c r="CN301" s="197"/>
      <c r="CO301" s="197"/>
      <c r="CP301" s="197"/>
      <c r="CQ301" s="197"/>
      <c r="CR301" s="197"/>
      <c r="CS301" s="197"/>
      <c r="CT301" s="197"/>
      <c r="CU301" s="197"/>
      <c r="CV301" s="197"/>
      <c r="CW301" s="197"/>
      <c r="CX301" s="197"/>
      <c r="CY301" s="197"/>
      <c r="CZ301" s="197"/>
      <c r="DA301" s="197"/>
      <c r="DB301" s="197"/>
      <c r="DC301" s="197"/>
      <c r="DD301" s="197"/>
      <c r="DE301" s="197"/>
      <c r="DF301" s="197"/>
      <c r="DG301" s="197"/>
      <c r="DH301" s="197"/>
      <c r="DI301" s="197"/>
      <c r="DJ301" s="197"/>
      <c r="DK301" s="197"/>
      <c r="DL301" s="197"/>
      <c r="DM301" s="197"/>
      <c r="DN301" s="197"/>
      <c r="DO301" s="197"/>
      <c r="DP301" s="197"/>
      <c r="DQ301" s="197"/>
      <c r="DR301" s="197"/>
      <c r="DS301" s="197"/>
      <c r="DT301" s="197"/>
      <c r="DU301" s="197"/>
      <c r="DV301" s="197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</row>
    <row r="302" customFormat="false" ht="12.75" hidden="false" customHeight="false" outlineLevel="0" collapsed="false">
      <c r="A302" s="193"/>
      <c r="B302" s="194"/>
      <c r="C302" s="194"/>
      <c r="D302" s="194"/>
      <c r="E302" s="194"/>
      <c r="F302" s="194"/>
      <c r="G302" s="194"/>
      <c r="H302" s="195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6"/>
      <c r="BL302" s="197"/>
      <c r="BM302" s="197"/>
      <c r="BN302" s="197"/>
      <c r="BO302" s="197"/>
      <c r="BP302" s="197"/>
      <c r="BQ302" s="197"/>
      <c r="BR302" s="197"/>
      <c r="BS302" s="197"/>
      <c r="BT302" s="197"/>
      <c r="BU302" s="197"/>
      <c r="BV302" s="197"/>
      <c r="BW302" s="197"/>
      <c r="BX302" s="197"/>
      <c r="BY302" s="197"/>
      <c r="BZ302" s="197"/>
      <c r="CA302" s="197"/>
      <c r="CB302" s="197"/>
      <c r="CC302" s="197"/>
      <c r="CD302" s="197"/>
      <c r="CE302" s="197"/>
      <c r="CF302" s="197"/>
      <c r="CG302" s="197"/>
      <c r="CH302" s="197"/>
      <c r="CI302" s="197"/>
      <c r="CJ302" s="197"/>
      <c r="CK302" s="197"/>
      <c r="CL302" s="197"/>
      <c r="CM302" s="197"/>
      <c r="CN302" s="197"/>
      <c r="CO302" s="197"/>
      <c r="CP302" s="197"/>
      <c r="CQ302" s="197"/>
      <c r="CR302" s="197"/>
      <c r="CS302" s="197"/>
      <c r="CT302" s="197"/>
      <c r="CU302" s="197"/>
      <c r="CV302" s="197"/>
      <c r="CW302" s="197"/>
      <c r="CX302" s="197"/>
      <c r="CY302" s="197"/>
      <c r="CZ302" s="197"/>
      <c r="DA302" s="197"/>
      <c r="DB302" s="197"/>
      <c r="DC302" s="197"/>
      <c r="DD302" s="197"/>
      <c r="DE302" s="197"/>
      <c r="DF302" s="197"/>
      <c r="DG302" s="197"/>
      <c r="DH302" s="197"/>
      <c r="DI302" s="197"/>
      <c r="DJ302" s="197"/>
      <c r="DK302" s="197"/>
      <c r="DL302" s="197"/>
      <c r="DM302" s="197"/>
      <c r="DN302" s="197"/>
      <c r="DO302" s="197"/>
      <c r="DP302" s="197"/>
      <c r="DQ302" s="197"/>
      <c r="DR302" s="197"/>
      <c r="DS302" s="197"/>
      <c r="DT302" s="197"/>
      <c r="DU302" s="197"/>
      <c r="DV302" s="197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</row>
    <row r="303" customFormat="false" ht="12.75" hidden="false" customHeight="false" outlineLevel="0" collapsed="false">
      <c r="A303" s="193"/>
      <c r="B303" s="194"/>
      <c r="C303" s="194"/>
      <c r="D303" s="194"/>
      <c r="E303" s="194"/>
      <c r="F303" s="194"/>
      <c r="G303" s="194"/>
      <c r="H303" s="195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6"/>
      <c r="BL303" s="197"/>
      <c r="BM303" s="197"/>
      <c r="BN303" s="197"/>
      <c r="BO303" s="197"/>
      <c r="BP303" s="197"/>
      <c r="BQ303" s="197"/>
      <c r="BR303" s="197"/>
      <c r="BS303" s="197"/>
      <c r="BT303" s="197"/>
      <c r="BU303" s="197"/>
      <c r="BV303" s="197"/>
      <c r="BW303" s="197"/>
      <c r="BX303" s="197"/>
      <c r="BY303" s="197"/>
      <c r="BZ303" s="197"/>
      <c r="CA303" s="197"/>
      <c r="CB303" s="197"/>
      <c r="CC303" s="197"/>
      <c r="CD303" s="197"/>
      <c r="CE303" s="197"/>
      <c r="CF303" s="197"/>
      <c r="CG303" s="197"/>
      <c r="CH303" s="197"/>
      <c r="CI303" s="197"/>
      <c r="CJ303" s="197"/>
      <c r="CK303" s="197"/>
      <c r="CL303" s="197"/>
      <c r="CM303" s="197"/>
      <c r="CN303" s="197"/>
      <c r="CO303" s="197"/>
      <c r="CP303" s="197"/>
      <c r="CQ303" s="197"/>
      <c r="CR303" s="197"/>
      <c r="CS303" s="197"/>
      <c r="CT303" s="197"/>
      <c r="CU303" s="197"/>
      <c r="CV303" s="197"/>
      <c r="CW303" s="197"/>
      <c r="CX303" s="197"/>
      <c r="CY303" s="197"/>
      <c r="CZ303" s="197"/>
      <c r="DA303" s="197"/>
      <c r="DB303" s="197"/>
      <c r="DC303" s="197"/>
      <c r="DD303" s="197"/>
      <c r="DE303" s="197"/>
      <c r="DF303" s="197"/>
      <c r="DG303" s="197"/>
      <c r="DH303" s="197"/>
      <c r="DI303" s="197"/>
      <c r="DJ303" s="197"/>
      <c r="DK303" s="197"/>
      <c r="DL303" s="197"/>
      <c r="DM303" s="197"/>
      <c r="DN303" s="197"/>
      <c r="DO303" s="197"/>
      <c r="DP303" s="197"/>
      <c r="DQ303" s="197"/>
      <c r="DR303" s="197"/>
      <c r="DS303" s="197"/>
      <c r="DT303" s="197"/>
      <c r="DU303" s="197"/>
      <c r="DV303" s="197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</row>
    <row r="304" customFormat="false" ht="12.75" hidden="false" customHeight="false" outlineLevel="0" collapsed="false">
      <c r="A304" s="193"/>
      <c r="B304" s="194"/>
      <c r="C304" s="194"/>
      <c r="D304" s="194"/>
      <c r="E304" s="194"/>
      <c r="F304" s="194"/>
      <c r="G304" s="194"/>
      <c r="H304" s="195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6"/>
      <c r="BL304" s="197"/>
      <c r="BM304" s="197"/>
      <c r="BN304" s="197"/>
      <c r="BO304" s="197"/>
      <c r="BP304" s="197"/>
      <c r="BQ304" s="197"/>
      <c r="BR304" s="197"/>
      <c r="BS304" s="197"/>
      <c r="BT304" s="197"/>
      <c r="BU304" s="197"/>
      <c r="BV304" s="197"/>
      <c r="BW304" s="197"/>
      <c r="BX304" s="197"/>
      <c r="BY304" s="197"/>
      <c r="BZ304" s="197"/>
      <c r="CA304" s="197"/>
      <c r="CB304" s="197"/>
      <c r="CC304" s="197"/>
      <c r="CD304" s="197"/>
      <c r="CE304" s="197"/>
      <c r="CF304" s="197"/>
      <c r="CG304" s="197"/>
      <c r="CH304" s="197"/>
      <c r="CI304" s="197"/>
      <c r="CJ304" s="197"/>
      <c r="CK304" s="197"/>
      <c r="CL304" s="197"/>
      <c r="CM304" s="197"/>
      <c r="CN304" s="197"/>
      <c r="CO304" s="197"/>
      <c r="CP304" s="197"/>
      <c r="CQ304" s="197"/>
      <c r="CR304" s="197"/>
      <c r="CS304" s="197"/>
      <c r="CT304" s="197"/>
      <c r="CU304" s="197"/>
      <c r="CV304" s="197"/>
      <c r="CW304" s="197"/>
      <c r="CX304" s="197"/>
      <c r="CY304" s="197"/>
      <c r="CZ304" s="197"/>
      <c r="DA304" s="197"/>
      <c r="DB304" s="197"/>
      <c r="DC304" s="197"/>
      <c r="DD304" s="197"/>
      <c r="DE304" s="197"/>
      <c r="DF304" s="197"/>
      <c r="DG304" s="197"/>
      <c r="DH304" s="197"/>
      <c r="DI304" s="197"/>
      <c r="DJ304" s="197"/>
      <c r="DK304" s="197"/>
      <c r="DL304" s="197"/>
      <c r="DM304" s="197"/>
      <c r="DN304" s="197"/>
      <c r="DO304" s="197"/>
      <c r="DP304" s="197"/>
      <c r="DQ304" s="197"/>
      <c r="DR304" s="197"/>
      <c r="DS304" s="197"/>
      <c r="DT304" s="197"/>
      <c r="DU304" s="197"/>
      <c r="DV304" s="197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</row>
    <row r="305" customFormat="false" ht="12.75" hidden="false" customHeight="false" outlineLevel="0" collapsed="false">
      <c r="A305" s="193"/>
      <c r="B305" s="194"/>
      <c r="C305" s="194"/>
      <c r="D305" s="194"/>
      <c r="E305" s="194"/>
      <c r="F305" s="194"/>
      <c r="G305" s="194"/>
      <c r="H305" s="195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6"/>
      <c r="BL305" s="197"/>
      <c r="BM305" s="197"/>
      <c r="BN305" s="197"/>
      <c r="BO305" s="197"/>
      <c r="BP305" s="197"/>
      <c r="BQ305" s="197"/>
      <c r="BR305" s="197"/>
      <c r="BS305" s="197"/>
      <c r="BT305" s="197"/>
      <c r="BU305" s="197"/>
      <c r="BV305" s="197"/>
      <c r="BW305" s="197"/>
      <c r="BX305" s="197"/>
      <c r="BY305" s="197"/>
      <c r="BZ305" s="197"/>
      <c r="CA305" s="197"/>
      <c r="CB305" s="197"/>
      <c r="CC305" s="197"/>
      <c r="CD305" s="197"/>
      <c r="CE305" s="197"/>
      <c r="CF305" s="197"/>
      <c r="CG305" s="197"/>
      <c r="CH305" s="197"/>
      <c r="CI305" s="197"/>
      <c r="CJ305" s="197"/>
      <c r="CK305" s="197"/>
      <c r="CL305" s="197"/>
      <c r="CM305" s="197"/>
      <c r="CN305" s="197"/>
      <c r="CO305" s="197"/>
      <c r="CP305" s="197"/>
      <c r="CQ305" s="197"/>
      <c r="CR305" s="197"/>
      <c r="CS305" s="197"/>
      <c r="CT305" s="197"/>
      <c r="CU305" s="197"/>
      <c r="CV305" s="197"/>
      <c r="CW305" s="197"/>
      <c r="CX305" s="197"/>
      <c r="CY305" s="197"/>
      <c r="CZ305" s="197"/>
      <c r="DA305" s="197"/>
      <c r="DB305" s="197"/>
      <c r="DC305" s="197"/>
      <c r="DD305" s="197"/>
      <c r="DE305" s="197"/>
      <c r="DF305" s="197"/>
      <c r="DG305" s="197"/>
      <c r="DH305" s="197"/>
      <c r="DI305" s="197"/>
      <c r="DJ305" s="197"/>
      <c r="DK305" s="197"/>
      <c r="DL305" s="197"/>
      <c r="DM305" s="197"/>
      <c r="DN305" s="197"/>
      <c r="DO305" s="197"/>
      <c r="DP305" s="197"/>
      <c r="DQ305" s="197"/>
      <c r="DR305" s="197"/>
      <c r="DS305" s="197"/>
      <c r="DT305" s="197"/>
      <c r="DU305" s="197"/>
      <c r="DV305" s="197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</row>
    <row r="306" customFormat="false" ht="12.75" hidden="false" customHeight="false" outlineLevel="0" collapsed="false">
      <c r="A306" s="193"/>
      <c r="B306" s="194"/>
      <c r="C306" s="194"/>
      <c r="D306" s="194"/>
      <c r="E306" s="194"/>
      <c r="F306" s="194"/>
      <c r="G306" s="194"/>
      <c r="H306" s="195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6"/>
      <c r="BL306" s="197"/>
      <c r="BM306" s="197"/>
      <c r="BN306" s="197"/>
      <c r="BO306" s="197"/>
      <c r="BP306" s="197"/>
      <c r="BQ306" s="197"/>
      <c r="BR306" s="197"/>
      <c r="BS306" s="197"/>
      <c r="BT306" s="197"/>
      <c r="BU306" s="197"/>
      <c r="BV306" s="197"/>
      <c r="BW306" s="197"/>
      <c r="BX306" s="197"/>
      <c r="BY306" s="197"/>
      <c r="BZ306" s="197"/>
      <c r="CA306" s="197"/>
      <c r="CB306" s="197"/>
      <c r="CC306" s="197"/>
      <c r="CD306" s="197"/>
      <c r="CE306" s="197"/>
      <c r="CF306" s="197"/>
      <c r="CG306" s="197"/>
      <c r="CH306" s="197"/>
      <c r="CI306" s="197"/>
      <c r="CJ306" s="197"/>
      <c r="CK306" s="197"/>
      <c r="CL306" s="197"/>
      <c r="CM306" s="197"/>
      <c r="CN306" s="197"/>
      <c r="CO306" s="197"/>
      <c r="CP306" s="197"/>
      <c r="CQ306" s="197"/>
      <c r="CR306" s="197"/>
      <c r="CS306" s="197"/>
      <c r="CT306" s="197"/>
      <c r="CU306" s="197"/>
      <c r="CV306" s="197"/>
      <c r="CW306" s="197"/>
      <c r="CX306" s="197"/>
      <c r="CY306" s="197"/>
      <c r="CZ306" s="197"/>
      <c r="DA306" s="197"/>
      <c r="DB306" s="197"/>
      <c r="DC306" s="197"/>
      <c r="DD306" s="197"/>
      <c r="DE306" s="197"/>
      <c r="DF306" s="197"/>
      <c r="DG306" s="197"/>
      <c r="DH306" s="197"/>
      <c r="DI306" s="197"/>
      <c r="DJ306" s="197"/>
      <c r="DK306" s="197"/>
      <c r="DL306" s="197"/>
      <c r="DM306" s="197"/>
      <c r="DN306" s="197"/>
      <c r="DO306" s="197"/>
      <c r="DP306" s="197"/>
      <c r="DQ306" s="197"/>
      <c r="DR306" s="197"/>
      <c r="DS306" s="197"/>
      <c r="DT306" s="197"/>
      <c r="DU306" s="197"/>
      <c r="DV306" s="197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</row>
    <row r="307" customFormat="false" ht="12.75" hidden="false" customHeight="false" outlineLevel="0" collapsed="false">
      <c r="A307" s="193"/>
      <c r="B307" s="194"/>
      <c r="C307" s="194"/>
      <c r="D307" s="194"/>
      <c r="E307" s="194"/>
      <c r="F307" s="194"/>
      <c r="G307" s="194"/>
      <c r="H307" s="195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6"/>
      <c r="BL307" s="197"/>
      <c r="BM307" s="197"/>
      <c r="BN307" s="197"/>
      <c r="BO307" s="197"/>
      <c r="BP307" s="197"/>
      <c r="BQ307" s="197"/>
      <c r="BR307" s="197"/>
      <c r="BS307" s="197"/>
      <c r="BT307" s="197"/>
      <c r="BU307" s="197"/>
      <c r="BV307" s="197"/>
      <c r="BW307" s="197"/>
      <c r="BX307" s="197"/>
      <c r="BY307" s="197"/>
      <c r="BZ307" s="197"/>
      <c r="CA307" s="197"/>
      <c r="CB307" s="197"/>
      <c r="CC307" s="197"/>
      <c r="CD307" s="197"/>
      <c r="CE307" s="197"/>
      <c r="CF307" s="197"/>
      <c r="CG307" s="197"/>
      <c r="CH307" s="197"/>
      <c r="CI307" s="197"/>
      <c r="CJ307" s="197"/>
      <c r="CK307" s="197"/>
      <c r="CL307" s="197"/>
      <c r="CM307" s="197"/>
      <c r="CN307" s="197"/>
      <c r="CO307" s="197"/>
      <c r="CP307" s="197"/>
      <c r="CQ307" s="197"/>
      <c r="CR307" s="197"/>
      <c r="CS307" s="197"/>
      <c r="CT307" s="197"/>
      <c r="CU307" s="197"/>
      <c r="CV307" s="197"/>
      <c r="CW307" s="197"/>
      <c r="CX307" s="197"/>
      <c r="CY307" s="197"/>
      <c r="CZ307" s="197"/>
      <c r="DA307" s="197"/>
      <c r="DB307" s="197"/>
      <c r="DC307" s="197"/>
      <c r="DD307" s="197"/>
      <c r="DE307" s="197"/>
      <c r="DF307" s="197"/>
      <c r="DG307" s="197"/>
      <c r="DH307" s="197"/>
      <c r="DI307" s="197"/>
      <c r="DJ307" s="197"/>
      <c r="DK307" s="197"/>
      <c r="DL307" s="197"/>
      <c r="DM307" s="197"/>
      <c r="DN307" s="197"/>
      <c r="DO307" s="197"/>
      <c r="DP307" s="197"/>
      <c r="DQ307" s="197"/>
      <c r="DR307" s="197"/>
      <c r="DS307" s="197"/>
      <c r="DT307" s="197"/>
      <c r="DU307" s="197"/>
      <c r="DV307" s="197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</row>
    <row r="308" customFormat="false" ht="12.75" hidden="false" customHeight="false" outlineLevel="0" collapsed="false">
      <c r="A308" s="193"/>
      <c r="B308" s="194"/>
      <c r="C308" s="194"/>
      <c r="D308" s="194"/>
      <c r="E308" s="194"/>
      <c r="F308" s="194"/>
      <c r="G308" s="194"/>
      <c r="H308" s="195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6"/>
      <c r="BL308" s="197"/>
      <c r="BM308" s="197"/>
      <c r="BN308" s="197"/>
      <c r="BO308" s="197"/>
      <c r="BP308" s="197"/>
      <c r="BQ308" s="197"/>
      <c r="BR308" s="197"/>
      <c r="BS308" s="197"/>
      <c r="BT308" s="197"/>
      <c r="BU308" s="197"/>
      <c r="BV308" s="197"/>
      <c r="BW308" s="197"/>
      <c r="BX308" s="197"/>
      <c r="BY308" s="197"/>
      <c r="BZ308" s="197"/>
      <c r="CA308" s="197"/>
      <c r="CB308" s="197"/>
      <c r="CC308" s="197"/>
      <c r="CD308" s="197"/>
      <c r="CE308" s="197"/>
      <c r="CF308" s="197"/>
      <c r="CG308" s="197"/>
      <c r="CH308" s="197"/>
      <c r="CI308" s="197"/>
      <c r="CJ308" s="197"/>
      <c r="CK308" s="197"/>
      <c r="CL308" s="197"/>
      <c r="CM308" s="197"/>
      <c r="CN308" s="197"/>
      <c r="CO308" s="197"/>
      <c r="CP308" s="197"/>
      <c r="CQ308" s="197"/>
      <c r="CR308" s="197"/>
      <c r="CS308" s="197"/>
      <c r="CT308" s="197"/>
      <c r="CU308" s="197"/>
      <c r="CV308" s="197"/>
      <c r="CW308" s="197"/>
      <c r="CX308" s="197"/>
      <c r="CY308" s="197"/>
      <c r="CZ308" s="197"/>
      <c r="DA308" s="197"/>
      <c r="DB308" s="197"/>
      <c r="DC308" s="197"/>
      <c r="DD308" s="197"/>
      <c r="DE308" s="197"/>
      <c r="DF308" s="197"/>
      <c r="DG308" s="197"/>
      <c r="DH308" s="197"/>
      <c r="DI308" s="197"/>
      <c r="DJ308" s="197"/>
      <c r="DK308" s="197"/>
      <c r="DL308" s="197"/>
      <c r="DM308" s="197"/>
      <c r="DN308" s="197"/>
      <c r="DO308" s="197"/>
      <c r="DP308" s="197"/>
      <c r="DQ308" s="197"/>
      <c r="DR308" s="197"/>
      <c r="DS308" s="197"/>
      <c r="DT308" s="197"/>
      <c r="DU308" s="197"/>
      <c r="DV308" s="197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</row>
    <row r="309" customFormat="false" ht="12.75" hidden="false" customHeight="false" outlineLevel="0" collapsed="false">
      <c r="A309" s="193"/>
      <c r="B309" s="194"/>
      <c r="C309" s="194"/>
      <c r="D309" s="194"/>
      <c r="E309" s="194"/>
      <c r="F309" s="194"/>
      <c r="G309" s="194"/>
      <c r="H309" s="195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6"/>
      <c r="BL309" s="197"/>
      <c r="BM309" s="197"/>
      <c r="BN309" s="197"/>
      <c r="BO309" s="197"/>
      <c r="BP309" s="197"/>
      <c r="BQ309" s="197"/>
      <c r="BR309" s="197"/>
      <c r="BS309" s="197"/>
      <c r="BT309" s="197"/>
      <c r="BU309" s="197"/>
      <c r="BV309" s="197"/>
      <c r="BW309" s="197"/>
      <c r="BX309" s="197"/>
      <c r="BY309" s="197"/>
      <c r="BZ309" s="197"/>
      <c r="CA309" s="197"/>
      <c r="CB309" s="197"/>
      <c r="CC309" s="197"/>
      <c r="CD309" s="197"/>
      <c r="CE309" s="197"/>
      <c r="CF309" s="197"/>
      <c r="CG309" s="197"/>
      <c r="CH309" s="197"/>
      <c r="CI309" s="197"/>
      <c r="CJ309" s="197"/>
      <c r="CK309" s="197"/>
      <c r="CL309" s="197"/>
      <c r="CM309" s="197"/>
      <c r="CN309" s="197"/>
      <c r="CO309" s="197"/>
      <c r="CP309" s="197"/>
      <c r="CQ309" s="197"/>
      <c r="CR309" s="197"/>
      <c r="CS309" s="197"/>
      <c r="CT309" s="197"/>
      <c r="CU309" s="197"/>
      <c r="CV309" s="197"/>
      <c r="CW309" s="197"/>
      <c r="CX309" s="197"/>
      <c r="CY309" s="197"/>
      <c r="CZ309" s="197"/>
      <c r="DA309" s="197"/>
      <c r="DB309" s="197"/>
      <c r="DC309" s="197"/>
      <c r="DD309" s="197"/>
      <c r="DE309" s="197"/>
      <c r="DF309" s="197"/>
      <c r="DG309" s="197"/>
      <c r="DH309" s="197"/>
      <c r="DI309" s="197"/>
      <c r="DJ309" s="197"/>
      <c r="DK309" s="197"/>
      <c r="DL309" s="197"/>
      <c r="DM309" s="197"/>
      <c r="DN309" s="197"/>
      <c r="DO309" s="197"/>
      <c r="DP309" s="197"/>
      <c r="DQ309" s="197"/>
      <c r="DR309" s="197"/>
      <c r="DS309" s="197"/>
      <c r="DT309" s="197"/>
      <c r="DU309" s="197"/>
      <c r="DV309" s="197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</row>
    <row r="310" customFormat="false" ht="12.75" hidden="false" customHeight="false" outlineLevel="0" collapsed="false">
      <c r="A310" s="193"/>
      <c r="B310" s="194"/>
      <c r="C310" s="194"/>
      <c r="D310" s="194"/>
      <c r="E310" s="194"/>
      <c r="F310" s="194"/>
      <c r="G310" s="194"/>
      <c r="H310" s="195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6"/>
      <c r="BL310" s="197"/>
      <c r="BM310" s="197"/>
      <c r="BN310" s="197"/>
      <c r="BO310" s="197"/>
      <c r="BP310" s="197"/>
      <c r="BQ310" s="197"/>
      <c r="BR310" s="197"/>
      <c r="BS310" s="197"/>
      <c r="BT310" s="197"/>
      <c r="BU310" s="197"/>
      <c r="BV310" s="197"/>
      <c r="BW310" s="197"/>
      <c r="BX310" s="197"/>
      <c r="BY310" s="197"/>
      <c r="BZ310" s="197"/>
      <c r="CA310" s="197"/>
      <c r="CB310" s="197"/>
      <c r="CC310" s="197"/>
      <c r="CD310" s="197"/>
      <c r="CE310" s="197"/>
      <c r="CF310" s="197"/>
      <c r="CG310" s="197"/>
      <c r="CH310" s="197"/>
      <c r="CI310" s="197"/>
      <c r="CJ310" s="197"/>
      <c r="CK310" s="197"/>
      <c r="CL310" s="197"/>
      <c r="CM310" s="197"/>
      <c r="CN310" s="197"/>
      <c r="CO310" s="197"/>
      <c r="CP310" s="197"/>
      <c r="CQ310" s="197"/>
      <c r="CR310" s="197"/>
      <c r="CS310" s="197"/>
      <c r="CT310" s="197"/>
      <c r="CU310" s="197"/>
      <c r="CV310" s="197"/>
      <c r="CW310" s="197"/>
      <c r="CX310" s="197"/>
      <c r="CY310" s="197"/>
      <c r="CZ310" s="197"/>
      <c r="DA310" s="197"/>
      <c r="DB310" s="197"/>
      <c r="DC310" s="197"/>
      <c r="DD310" s="197"/>
      <c r="DE310" s="197"/>
      <c r="DF310" s="197"/>
      <c r="DG310" s="197"/>
      <c r="DH310" s="197"/>
      <c r="DI310" s="197"/>
      <c r="DJ310" s="197"/>
      <c r="DK310" s="197"/>
      <c r="DL310" s="197"/>
      <c r="DM310" s="197"/>
      <c r="DN310" s="197"/>
      <c r="DO310" s="197"/>
      <c r="DP310" s="197"/>
      <c r="DQ310" s="197"/>
      <c r="DR310" s="197"/>
      <c r="DS310" s="197"/>
      <c r="DT310" s="197"/>
      <c r="DU310" s="197"/>
      <c r="DV310" s="197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</row>
    <row r="311" customFormat="false" ht="12.75" hidden="false" customHeight="false" outlineLevel="0" collapsed="false">
      <c r="A311" s="193"/>
      <c r="B311" s="194"/>
      <c r="C311" s="194"/>
      <c r="D311" s="194"/>
      <c r="E311" s="194"/>
      <c r="F311" s="194"/>
      <c r="G311" s="194"/>
      <c r="H311" s="195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6"/>
      <c r="BL311" s="197"/>
      <c r="BM311" s="197"/>
      <c r="BN311" s="197"/>
      <c r="BO311" s="197"/>
      <c r="BP311" s="197"/>
      <c r="BQ311" s="197"/>
      <c r="BR311" s="197"/>
      <c r="BS311" s="197"/>
      <c r="BT311" s="197"/>
      <c r="BU311" s="197"/>
      <c r="BV311" s="197"/>
      <c r="BW311" s="197"/>
      <c r="BX311" s="197"/>
      <c r="BY311" s="197"/>
      <c r="BZ311" s="197"/>
      <c r="CA311" s="197"/>
      <c r="CB311" s="197"/>
      <c r="CC311" s="197"/>
      <c r="CD311" s="197"/>
      <c r="CE311" s="197"/>
      <c r="CF311" s="197"/>
      <c r="CG311" s="197"/>
      <c r="CH311" s="197"/>
      <c r="CI311" s="197"/>
      <c r="CJ311" s="197"/>
      <c r="CK311" s="197"/>
      <c r="CL311" s="197"/>
      <c r="CM311" s="197"/>
      <c r="CN311" s="197"/>
      <c r="CO311" s="197"/>
      <c r="CP311" s="197"/>
      <c r="CQ311" s="197"/>
      <c r="CR311" s="197"/>
      <c r="CS311" s="197"/>
      <c r="CT311" s="197"/>
      <c r="CU311" s="197"/>
      <c r="CV311" s="197"/>
      <c r="CW311" s="197"/>
      <c r="CX311" s="197"/>
      <c r="CY311" s="197"/>
      <c r="CZ311" s="197"/>
      <c r="DA311" s="197"/>
      <c r="DB311" s="197"/>
      <c r="DC311" s="197"/>
      <c r="DD311" s="197"/>
      <c r="DE311" s="197"/>
      <c r="DF311" s="197"/>
      <c r="DG311" s="197"/>
      <c r="DH311" s="197"/>
      <c r="DI311" s="197"/>
      <c r="DJ311" s="197"/>
      <c r="DK311" s="197"/>
      <c r="DL311" s="197"/>
      <c r="DM311" s="197"/>
      <c r="DN311" s="197"/>
      <c r="DO311" s="197"/>
      <c r="DP311" s="197"/>
      <c r="DQ311" s="197"/>
      <c r="DR311" s="197"/>
      <c r="DS311" s="197"/>
      <c r="DT311" s="197"/>
      <c r="DU311" s="197"/>
      <c r="DV311" s="197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</row>
    <row r="312" customFormat="false" ht="12.75" hidden="false" customHeight="false" outlineLevel="0" collapsed="false">
      <c r="A312" s="193"/>
      <c r="B312" s="194"/>
      <c r="C312" s="194"/>
      <c r="D312" s="194"/>
      <c r="E312" s="194"/>
      <c r="F312" s="194"/>
      <c r="G312" s="194"/>
      <c r="H312" s="195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6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</row>
    <row r="313" customFormat="false" ht="12.75" hidden="false" customHeight="false" outlineLevel="0" collapsed="false">
      <c r="A313" s="193"/>
      <c r="B313" s="194"/>
      <c r="C313" s="194"/>
      <c r="D313" s="194"/>
      <c r="E313" s="194"/>
      <c r="F313" s="194"/>
      <c r="G313" s="194"/>
      <c r="H313" s="195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6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</row>
    <row r="314" customFormat="false" ht="12.75" hidden="false" customHeight="false" outlineLevel="0" collapsed="false">
      <c r="A314" s="193"/>
      <c r="B314" s="194"/>
      <c r="C314" s="194"/>
      <c r="D314" s="194"/>
      <c r="E314" s="194"/>
      <c r="F314" s="194"/>
      <c r="G314" s="194"/>
      <c r="H314" s="195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6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</row>
    <row r="315" customFormat="false" ht="12.75" hidden="false" customHeight="false" outlineLevel="0" collapsed="false">
      <c r="A315" s="193"/>
      <c r="B315" s="194"/>
      <c r="C315" s="194"/>
      <c r="D315" s="194"/>
      <c r="E315" s="194"/>
      <c r="F315" s="194"/>
      <c r="G315" s="194"/>
      <c r="H315" s="195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196"/>
      <c r="BL315" s="197"/>
      <c r="BM315" s="197"/>
      <c r="BN315" s="197"/>
      <c r="BO315" s="197"/>
      <c r="BP315" s="197"/>
      <c r="BQ315" s="197"/>
      <c r="BR315" s="197"/>
      <c r="BS315" s="197"/>
      <c r="BT315" s="197"/>
      <c r="BU315" s="197"/>
      <c r="BV315" s="197"/>
      <c r="BW315" s="197"/>
      <c r="BX315" s="197"/>
      <c r="BY315" s="197"/>
      <c r="BZ315" s="197"/>
      <c r="CA315" s="197"/>
      <c r="CB315" s="197"/>
      <c r="CC315" s="197"/>
      <c r="CD315" s="197"/>
      <c r="CE315" s="197"/>
      <c r="CF315" s="197"/>
      <c r="CG315" s="197"/>
      <c r="CH315" s="197"/>
      <c r="CI315" s="197"/>
      <c r="CJ315" s="197"/>
      <c r="CK315" s="197"/>
      <c r="CL315" s="197"/>
      <c r="CM315" s="197"/>
      <c r="CN315" s="197"/>
      <c r="CO315" s="197"/>
      <c r="CP315" s="197"/>
      <c r="CQ315" s="197"/>
      <c r="CR315" s="197"/>
      <c r="CS315" s="197"/>
      <c r="CT315" s="197"/>
      <c r="CU315" s="197"/>
      <c r="CV315" s="197"/>
      <c r="CW315" s="197"/>
      <c r="CX315" s="197"/>
      <c r="CY315" s="197"/>
      <c r="CZ315" s="197"/>
      <c r="DA315" s="197"/>
      <c r="DB315" s="197"/>
      <c r="DC315" s="197"/>
      <c r="DD315" s="197"/>
      <c r="DE315" s="197"/>
      <c r="DF315" s="197"/>
      <c r="DG315" s="197"/>
      <c r="DH315" s="197"/>
      <c r="DI315" s="197"/>
      <c r="DJ315" s="197"/>
      <c r="DK315" s="197"/>
      <c r="DL315" s="197"/>
      <c r="DM315" s="197"/>
      <c r="DN315" s="197"/>
      <c r="DO315" s="197"/>
      <c r="DP315" s="197"/>
      <c r="DQ315" s="197"/>
      <c r="DR315" s="197"/>
      <c r="DS315" s="197"/>
      <c r="DT315" s="197"/>
      <c r="DU315" s="197"/>
      <c r="DV315" s="197"/>
      <c r="DW315" s="197"/>
      <c r="DX315" s="197"/>
      <c r="DY315" s="197"/>
      <c r="DZ315" s="197"/>
      <c r="EA315" s="197"/>
      <c r="EB315" s="197"/>
      <c r="EC315" s="197"/>
      <c r="ED315" s="197"/>
      <c r="EE315" s="197"/>
      <c r="EF315" s="197"/>
      <c r="EG315" s="197"/>
      <c r="EH315" s="197"/>
      <c r="EI315" s="197"/>
      <c r="EJ315" s="197"/>
      <c r="EK315" s="197"/>
      <c r="EL315" s="197"/>
      <c r="EM315" s="197"/>
      <c r="EN315" s="197"/>
      <c r="EO315" s="197"/>
      <c r="EP315" s="197"/>
      <c r="EQ315" s="197"/>
      <c r="ER315" s="197"/>
      <c r="ES315" s="197"/>
      <c r="ET315" s="197"/>
      <c r="EU315" s="197"/>
      <c r="EV315" s="197"/>
      <c r="EW315" s="197"/>
      <c r="EX315" s="197"/>
      <c r="EY315" s="197"/>
      <c r="EZ315" s="197"/>
      <c r="FA315" s="197"/>
      <c r="FB315" s="197"/>
      <c r="FC315" s="197"/>
      <c r="FD315" s="197"/>
      <c r="FE315" s="197"/>
      <c r="FF315" s="197"/>
      <c r="FG315" s="197"/>
      <c r="FH315" s="197"/>
      <c r="FI315" s="197"/>
      <c r="FJ315" s="197"/>
      <c r="FK315" s="197"/>
      <c r="FL315" s="197"/>
      <c r="FM315" s="197"/>
      <c r="FN315" s="197"/>
      <c r="FO315" s="197"/>
      <c r="FP315" s="197"/>
      <c r="FQ315" s="197"/>
      <c r="FR315" s="197"/>
      <c r="FS315" s="197"/>
      <c r="FT315" s="197"/>
      <c r="FU315" s="197"/>
      <c r="FV315" s="197"/>
      <c r="FW315" s="197"/>
      <c r="FX315" s="197"/>
      <c r="FY315" s="197"/>
      <c r="FZ315" s="197"/>
      <c r="GA315" s="197"/>
      <c r="GB315" s="197"/>
      <c r="GC315" s="197"/>
      <c r="GD315" s="197"/>
      <c r="GE315" s="197"/>
      <c r="GF315" s="197"/>
      <c r="GG315" s="197"/>
      <c r="GH315" s="197"/>
      <c r="GI315" s="197"/>
      <c r="GJ315" s="197"/>
      <c r="GK315" s="197"/>
      <c r="GL315" s="197"/>
      <c r="GM315" s="197"/>
      <c r="GN315" s="197"/>
      <c r="GO315" s="197"/>
      <c r="GP315" s="197"/>
      <c r="GQ315" s="197"/>
      <c r="GR315" s="197"/>
      <c r="GS315" s="197"/>
      <c r="GT315" s="197"/>
      <c r="GU315" s="197"/>
      <c r="GV315" s="197"/>
      <c r="GW315" s="197"/>
      <c r="GX315" s="197"/>
      <c r="GY315" s="197"/>
      <c r="GZ315" s="197"/>
      <c r="HA315" s="197"/>
      <c r="HB315" s="197"/>
      <c r="HC315" s="197"/>
      <c r="HD315" s="197"/>
      <c r="HE315" s="197"/>
      <c r="HF315" s="197"/>
      <c r="HG315" s="197"/>
      <c r="HH315" s="197"/>
      <c r="HI315" s="197"/>
      <c r="HJ315" s="197"/>
      <c r="HK315" s="197"/>
      <c r="HL315" s="197"/>
      <c r="HM315" s="197"/>
      <c r="HN315" s="197"/>
      <c r="HO315" s="197"/>
      <c r="HP315" s="197"/>
      <c r="HQ315" s="197"/>
      <c r="HR315" s="197"/>
      <c r="HS315" s="197"/>
      <c r="HT315" s="197"/>
      <c r="HU315" s="197"/>
      <c r="HV315" s="197"/>
      <c r="HW315" s="197"/>
      <c r="HX315" s="197"/>
      <c r="HY315" s="197"/>
      <c r="HZ315" s="197"/>
      <c r="IA315" s="197"/>
      <c r="IB315" s="197"/>
      <c r="IC315" s="197"/>
      <c r="ID315" s="197"/>
      <c r="IE315" s="197"/>
      <c r="IF315" s="197"/>
      <c r="IG315" s="197"/>
      <c r="IH315" s="197"/>
      <c r="II315" s="197"/>
      <c r="IJ315" s="197"/>
      <c r="IK315" s="197"/>
      <c r="IL315" s="197"/>
      <c r="IM315" s="197"/>
      <c r="IN315" s="197"/>
      <c r="IO315" s="197"/>
      <c r="IP315" s="197"/>
      <c r="IQ315" s="197"/>
      <c r="IR315" s="197"/>
      <c r="IS315" s="197"/>
      <c r="IT315" s="197"/>
      <c r="IU315" s="197"/>
      <c r="IV315" s="197"/>
      <c r="IW315" s="197"/>
    </row>
    <row r="316" customFormat="false" ht="12.75" hidden="false" customHeight="false" outlineLevel="0" collapsed="false">
      <c r="A316" s="193"/>
      <c r="B316" s="194"/>
      <c r="C316" s="194"/>
      <c r="D316" s="194"/>
      <c r="E316" s="194"/>
      <c r="F316" s="194"/>
      <c r="G316" s="194"/>
      <c r="H316" s="195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6"/>
      <c r="BL316" s="197"/>
      <c r="BM316" s="197"/>
      <c r="BN316" s="197"/>
      <c r="BO316" s="197"/>
      <c r="BP316" s="197"/>
      <c r="BQ316" s="197"/>
      <c r="BR316" s="197"/>
      <c r="BS316" s="197"/>
      <c r="BT316" s="197"/>
      <c r="BU316" s="197"/>
      <c r="BV316" s="197"/>
      <c r="BW316" s="197"/>
      <c r="BX316" s="197"/>
      <c r="BY316" s="197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197"/>
      <c r="CM316" s="197"/>
      <c r="CN316" s="197"/>
      <c r="CO316" s="197"/>
      <c r="CP316" s="197"/>
      <c r="CQ316" s="197"/>
      <c r="CR316" s="197"/>
      <c r="CS316" s="197"/>
      <c r="CT316" s="197"/>
      <c r="CU316" s="197"/>
      <c r="CV316" s="197"/>
      <c r="CW316" s="197"/>
      <c r="CX316" s="197"/>
      <c r="CY316" s="197"/>
      <c r="CZ316" s="197"/>
      <c r="DA316" s="197"/>
      <c r="DB316" s="197"/>
      <c r="DC316" s="197"/>
      <c r="DD316" s="197"/>
      <c r="DE316" s="197"/>
      <c r="DF316" s="197"/>
      <c r="DG316" s="197"/>
      <c r="DH316" s="197"/>
      <c r="DI316" s="197"/>
      <c r="DJ316" s="197"/>
      <c r="DK316" s="197"/>
      <c r="DL316" s="197"/>
      <c r="DM316" s="197"/>
      <c r="DN316" s="197"/>
      <c r="DO316" s="197"/>
      <c r="DP316" s="197"/>
      <c r="DQ316" s="197"/>
      <c r="DR316" s="197"/>
      <c r="DS316" s="197"/>
      <c r="DT316" s="197"/>
      <c r="DU316" s="197"/>
      <c r="DV316" s="197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</row>
    <row r="317" customFormat="false" ht="12.75" hidden="false" customHeight="false" outlineLevel="0" collapsed="false">
      <c r="A317" s="193"/>
      <c r="B317" s="194"/>
      <c r="C317" s="194"/>
      <c r="D317" s="194"/>
      <c r="E317" s="194"/>
      <c r="F317" s="194"/>
      <c r="G317" s="194"/>
      <c r="H317" s="195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6"/>
      <c r="BL317" s="197"/>
      <c r="BM317" s="197"/>
      <c r="BN317" s="197"/>
      <c r="BO317" s="197"/>
      <c r="BP317" s="197"/>
      <c r="BQ317" s="197"/>
      <c r="BR317" s="197"/>
      <c r="BS317" s="197"/>
      <c r="BT317" s="197"/>
      <c r="BU317" s="197"/>
      <c r="BV317" s="197"/>
      <c r="BW317" s="197"/>
      <c r="BX317" s="197"/>
      <c r="BY317" s="197"/>
      <c r="BZ317" s="197"/>
      <c r="CA317" s="197"/>
      <c r="CB317" s="197"/>
      <c r="CC317" s="197"/>
      <c r="CD317" s="197"/>
      <c r="CE317" s="197"/>
      <c r="CF317" s="197"/>
      <c r="CG317" s="197"/>
      <c r="CH317" s="197"/>
      <c r="CI317" s="197"/>
      <c r="CJ317" s="197"/>
      <c r="CK317" s="197"/>
      <c r="CL317" s="197"/>
      <c r="CM317" s="197"/>
      <c r="CN317" s="197"/>
      <c r="CO317" s="197"/>
      <c r="CP317" s="197"/>
      <c r="CQ317" s="197"/>
      <c r="CR317" s="197"/>
      <c r="CS317" s="197"/>
      <c r="CT317" s="197"/>
      <c r="CU317" s="197"/>
      <c r="CV317" s="197"/>
      <c r="CW317" s="197"/>
      <c r="CX317" s="197"/>
      <c r="CY317" s="197"/>
      <c r="CZ317" s="197"/>
      <c r="DA317" s="197"/>
      <c r="DB317" s="197"/>
      <c r="DC317" s="197"/>
      <c r="DD317" s="197"/>
      <c r="DE317" s="197"/>
      <c r="DF317" s="197"/>
      <c r="DG317" s="197"/>
      <c r="DH317" s="197"/>
      <c r="DI317" s="197"/>
      <c r="DJ317" s="197"/>
      <c r="DK317" s="197"/>
      <c r="DL317" s="197"/>
      <c r="DM317" s="197"/>
      <c r="DN317" s="197"/>
      <c r="DO317" s="197"/>
      <c r="DP317" s="197"/>
      <c r="DQ317" s="197"/>
      <c r="DR317" s="197"/>
      <c r="DS317" s="197"/>
      <c r="DT317" s="197"/>
      <c r="DU317" s="197"/>
      <c r="DV317" s="197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</row>
    <row r="318" customFormat="false" ht="12.75" hidden="false" customHeight="false" outlineLevel="0" collapsed="false">
      <c r="A318" s="193"/>
      <c r="B318" s="194"/>
      <c r="C318" s="194"/>
      <c r="D318" s="194"/>
      <c r="E318" s="194"/>
      <c r="F318" s="194"/>
      <c r="G318" s="194"/>
      <c r="H318" s="195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6"/>
      <c r="BL318" s="197"/>
      <c r="BM318" s="197"/>
      <c r="BN318" s="197"/>
      <c r="BO318" s="197"/>
      <c r="BP318" s="197"/>
      <c r="BQ318" s="197"/>
      <c r="BR318" s="197"/>
      <c r="BS318" s="197"/>
      <c r="BT318" s="197"/>
      <c r="BU318" s="197"/>
      <c r="BV318" s="197"/>
      <c r="BW318" s="197"/>
      <c r="BX318" s="197"/>
      <c r="BY318" s="197"/>
      <c r="BZ318" s="197"/>
      <c r="CA318" s="197"/>
      <c r="CB318" s="197"/>
      <c r="CC318" s="197"/>
      <c r="CD318" s="197"/>
      <c r="CE318" s="197"/>
      <c r="CF318" s="197"/>
      <c r="CG318" s="197"/>
      <c r="CH318" s="197"/>
      <c r="CI318" s="197"/>
      <c r="CJ318" s="197"/>
      <c r="CK318" s="197"/>
      <c r="CL318" s="197"/>
      <c r="CM318" s="197"/>
      <c r="CN318" s="197"/>
      <c r="CO318" s="197"/>
      <c r="CP318" s="197"/>
      <c r="CQ318" s="197"/>
      <c r="CR318" s="197"/>
      <c r="CS318" s="197"/>
      <c r="CT318" s="197"/>
      <c r="CU318" s="197"/>
      <c r="CV318" s="197"/>
      <c r="CW318" s="197"/>
      <c r="CX318" s="197"/>
      <c r="CY318" s="197"/>
      <c r="CZ318" s="197"/>
      <c r="DA318" s="197"/>
      <c r="DB318" s="197"/>
      <c r="DC318" s="197"/>
      <c r="DD318" s="197"/>
      <c r="DE318" s="197"/>
      <c r="DF318" s="197"/>
      <c r="DG318" s="197"/>
      <c r="DH318" s="197"/>
      <c r="DI318" s="197"/>
      <c r="DJ318" s="197"/>
      <c r="DK318" s="197"/>
      <c r="DL318" s="197"/>
      <c r="DM318" s="197"/>
      <c r="DN318" s="197"/>
      <c r="DO318" s="197"/>
      <c r="DP318" s="197"/>
      <c r="DQ318" s="197"/>
      <c r="DR318" s="197"/>
      <c r="DS318" s="197"/>
      <c r="DT318" s="197"/>
      <c r="DU318" s="197"/>
      <c r="DV318" s="197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</row>
    <row r="319" customFormat="false" ht="12.75" hidden="false" customHeight="false" outlineLevel="0" collapsed="false">
      <c r="A319" s="193"/>
      <c r="B319" s="194"/>
      <c r="C319" s="194"/>
      <c r="D319" s="194"/>
      <c r="E319" s="194"/>
      <c r="F319" s="194"/>
      <c r="G319" s="194"/>
      <c r="H319" s="195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6"/>
      <c r="BL319" s="197"/>
      <c r="BM319" s="197"/>
      <c r="BN319" s="197"/>
      <c r="BO319" s="197"/>
      <c r="BP319" s="197"/>
      <c r="BQ319" s="197"/>
      <c r="BR319" s="197"/>
      <c r="BS319" s="197"/>
      <c r="BT319" s="197"/>
      <c r="BU319" s="197"/>
      <c r="BV319" s="197"/>
      <c r="BW319" s="197"/>
      <c r="BX319" s="197"/>
      <c r="BY319" s="197"/>
      <c r="BZ319" s="197"/>
      <c r="CA319" s="197"/>
      <c r="CB319" s="197"/>
      <c r="CC319" s="197"/>
      <c r="CD319" s="197"/>
      <c r="CE319" s="197"/>
      <c r="CF319" s="197"/>
      <c r="CG319" s="197"/>
      <c r="CH319" s="197"/>
      <c r="CI319" s="197"/>
      <c r="CJ319" s="197"/>
      <c r="CK319" s="197"/>
      <c r="CL319" s="197"/>
      <c r="CM319" s="197"/>
      <c r="CN319" s="197"/>
      <c r="CO319" s="197"/>
      <c r="CP319" s="197"/>
      <c r="CQ319" s="197"/>
      <c r="CR319" s="197"/>
      <c r="CS319" s="197"/>
      <c r="CT319" s="197"/>
      <c r="CU319" s="197"/>
      <c r="CV319" s="197"/>
      <c r="CW319" s="197"/>
      <c r="CX319" s="197"/>
      <c r="CY319" s="197"/>
      <c r="CZ319" s="197"/>
      <c r="DA319" s="197"/>
      <c r="DB319" s="197"/>
      <c r="DC319" s="197"/>
      <c r="DD319" s="197"/>
      <c r="DE319" s="197"/>
      <c r="DF319" s="197"/>
      <c r="DG319" s="197"/>
      <c r="DH319" s="197"/>
      <c r="DI319" s="197"/>
      <c r="DJ319" s="197"/>
      <c r="DK319" s="197"/>
      <c r="DL319" s="197"/>
      <c r="DM319" s="197"/>
      <c r="DN319" s="197"/>
      <c r="DO319" s="197"/>
      <c r="DP319" s="197"/>
      <c r="DQ319" s="197"/>
      <c r="DR319" s="197"/>
      <c r="DS319" s="197"/>
      <c r="DT319" s="197"/>
      <c r="DU319" s="197"/>
      <c r="DV319" s="197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</row>
    <row r="320" customFormat="false" ht="12.75" hidden="false" customHeight="false" outlineLevel="0" collapsed="false">
      <c r="A320" s="193"/>
      <c r="B320" s="194"/>
      <c r="C320" s="194"/>
      <c r="D320" s="194"/>
      <c r="E320" s="194"/>
      <c r="F320" s="194"/>
      <c r="G320" s="194"/>
      <c r="H320" s="195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  <c r="BK320" s="196"/>
      <c r="BL320" s="197"/>
      <c r="BM320" s="197"/>
      <c r="BN320" s="197"/>
      <c r="BO320" s="197"/>
      <c r="BP320" s="197"/>
      <c r="BQ320" s="197"/>
      <c r="BR320" s="197"/>
      <c r="BS320" s="197"/>
      <c r="BT320" s="197"/>
      <c r="BU320" s="197"/>
      <c r="BV320" s="197"/>
      <c r="BW320" s="197"/>
      <c r="BX320" s="197"/>
      <c r="BY320" s="197"/>
      <c r="BZ320" s="197"/>
      <c r="CA320" s="197"/>
      <c r="CB320" s="197"/>
      <c r="CC320" s="197"/>
      <c r="CD320" s="197"/>
      <c r="CE320" s="197"/>
      <c r="CF320" s="197"/>
      <c r="CG320" s="197"/>
      <c r="CH320" s="197"/>
      <c r="CI320" s="197"/>
      <c r="CJ320" s="197"/>
      <c r="CK320" s="197"/>
      <c r="CL320" s="197"/>
      <c r="CM320" s="197"/>
      <c r="CN320" s="197"/>
      <c r="CO320" s="197"/>
      <c r="CP320" s="197"/>
      <c r="CQ320" s="197"/>
      <c r="CR320" s="197"/>
      <c r="CS320" s="197"/>
      <c r="CT320" s="197"/>
      <c r="CU320" s="197"/>
      <c r="CV320" s="197"/>
      <c r="CW320" s="197"/>
      <c r="CX320" s="197"/>
      <c r="CY320" s="197"/>
      <c r="CZ320" s="197"/>
      <c r="DA320" s="197"/>
      <c r="DB320" s="197"/>
      <c r="DC320" s="197"/>
      <c r="DD320" s="197"/>
      <c r="DE320" s="197"/>
      <c r="DF320" s="197"/>
      <c r="DG320" s="197"/>
      <c r="DH320" s="197"/>
      <c r="DI320" s="197"/>
      <c r="DJ320" s="197"/>
      <c r="DK320" s="197"/>
      <c r="DL320" s="197"/>
      <c r="DM320" s="197"/>
      <c r="DN320" s="197"/>
      <c r="DO320" s="197"/>
      <c r="DP320" s="197"/>
      <c r="DQ320" s="197"/>
      <c r="DR320" s="197"/>
      <c r="DS320" s="197"/>
      <c r="DT320" s="197"/>
      <c r="DU320" s="197"/>
      <c r="DV320" s="197"/>
      <c r="DW320" s="197"/>
      <c r="DX320" s="197"/>
      <c r="DY320" s="197"/>
      <c r="DZ320" s="197"/>
      <c r="EA320" s="197"/>
      <c r="EB320" s="197"/>
      <c r="EC320" s="197"/>
      <c r="ED320" s="197"/>
      <c r="EE320" s="197"/>
      <c r="EF320" s="197"/>
      <c r="EG320" s="197"/>
      <c r="EH320" s="197"/>
      <c r="EI320" s="197"/>
      <c r="EJ320" s="197"/>
      <c r="EK320" s="197"/>
      <c r="EL320" s="197"/>
      <c r="EM320" s="197"/>
      <c r="EN320" s="197"/>
      <c r="EO320" s="197"/>
      <c r="EP320" s="197"/>
      <c r="EQ320" s="197"/>
      <c r="ER320" s="197"/>
      <c r="ES320" s="197"/>
      <c r="ET320" s="197"/>
      <c r="EU320" s="197"/>
      <c r="EV320" s="197"/>
      <c r="EW320" s="197"/>
      <c r="EX320" s="197"/>
      <c r="EY320" s="197"/>
      <c r="EZ320" s="197"/>
      <c r="FA320" s="197"/>
      <c r="FB320" s="197"/>
      <c r="FC320" s="197"/>
      <c r="FD320" s="197"/>
      <c r="FE320" s="197"/>
      <c r="FF320" s="197"/>
      <c r="FG320" s="197"/>
      <c r="FH320" s="197"/>
      <c r="FI320" s="197"/>
      <c r="FJ320" s="197"/>
      <c r="FK320" s="197"/>
      <c r="FL320" s="197"/>
      <c r="FM320" s="197"/>
      <c r="FN320" s="197"/>
      <c r="FO320" s="197"/>
      <c r="FP320" s="197"/>
      <c r="FQ320" s="197"/>
      <c r="FR320" s="197"/>
      <c r="FS320" s="197"/>
      <c r="FT320" s="197"/>
      <c r="FU320" s="197"/>
      <c r="FV320" s="197"/>
      <c r="FW320" s="197"/>
      <c r="FX320" s="197"/>
      <c r="FY320" s="197"/>
      <c r="FZ320" s="197"/>
      <c r="GA320" s="197"/>
      <c r="GB320" s="197"/>
      <c r="GC320" s="197"/>
      <c r="GD320" s="197"/>
      <c r="GE320" s="197"/>
      <c r="GF320" s="197"/>
      <c r="GG320" s="197"/>
      <c r="GH320" s="197"/>
      <c r="GI320" s="197"/>
      <c r="GJ320" s="197"/>
      <c r="GK320" s="197"/>
      <c r="GL320" s="197"/>
      <c r="GM320" s="197"/>
      <c r="GN320" s="197"/>
      <c r="GO320" s="197"/>
      <c r="GP320" s="197"/>
      <c r="GQ320" s="197"/>
      <c r="GR320" s="197"/>
      <c r="GS320" s="197"/>
      <c r="GT320" s="197"/>
      <c r="GU320" s="197"/>
      <c r="GV320" s="197"/>
      <c r="GW320" s="197"/>
      <c r="GX320" s="197"/>
      <c r="GY320" s="197"/>
      <c r="GZ320" s="197"/>
      <c r="HA320" s="197"/>
      <c r="HB320" s="197"/>
      <c r="HC320" s="197"/>
      <c r="HD320" s="197"/>
      <c r="HE320" s="197"/>
      <c r="HF320" s="197"/>
      <c r="HG320" s="197"/>
      <c r="HH320" s="197"/>
      <c r="HI320" s="197"/>
      <c r="HJ320" s="197"/>
      <c r="HK320" s="197"/>
      <c r="HL320" s="197"/>
      <c r="HM320" s="197"/>
      <c r="HN320" s="197"/>
      <c r="HO320" s="197"/>
      <c r="HP320" s="197"/>
      <c r="HQ320" s="197"/>
      <c r="HR320" s="197"/>
      <c r="HS320" s="197"/>
      <c r="HT320" s="197"/>
      <c r="HU320" s="197"/>
      <c r="HV320" s="197"/>
      <c r="HW320" s="197"/>
      <c r="HX320" s="197"/>
      <c r="HY320" s="197"/>
      <c r="HZ320" s="197"/>
      <c r="IA320" s="197"/>
      <c r="IB320" s="197"/>
      <c r="IC320" s="197"/>
      <c r="ID320" s="197"/>
      <c r="IE320" s="197"/>
      <c r="IF320" s="197"/>
      <c r="IG320" s="197"/>
      <c r="IH320" s="197"/>
      <c r="II320" s="197"/>
      <c r="IJ320" s="197"/>
      <c r="IK320" s="197"/>
      <c r="IL320" s="197"/>
      <c r="IM320" s="197"/>
      <c r="IN320" s="197"/>
      <c r="IO320" s="197"/>
      <c r="IP320" s="197"/>
      <c r="IQ320" s="197"/>
      <c r="IR320" s="197"/>
      <c r="IS320" s="197"/>
      <c r="IT320" s="197"/>
      <c r="IU320" s="197"/>
      <c r="IV320" s="197"/>
      <c r="IW320" s="197"/>
    </row>
    <row r="321" customFormat="false" ht="12.75" hidden="false" customHeight="false" outlineLevel="0" collapsed="false">
      <c r="A321" s="193"/>
      <c r="B321" s="194"/>
      <c r="C321" s="194"/>
      <c r="D321" s="194"/>
      <c r="E321" s="194"/>
      <c r="F321" s="194"/>
      <c r="G321" s="194"/>
      <c r="H321" s="195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6"/>
      <c r="BL321" s="197"/>
      <c r="BM321" s="197"/>
      <c r="BN321" s="197"/>
      <c r="BO321" s="197"/>
      <c r="BP321" s="197"/>
      <c r="BQ321" s="197"/>
      <c r="BR321" s="197"/>
      <c r="BS321" s="197"/>
      <c r="BT321" s="197"/>
      <c r="BU321" s="197"/>
      <c r="BV321" s="197"/>
      <c r="BW321" s="197"/>
      <c r="BX321" s="197"/>
      <c r="BY321" s="197"/>
      <c r="BZ321" s="197"/>
      <c r="CA321" s="197"/>
      <c r="CB321" s="197"/>
      <c r="CC321" s="197"/>
      <c r="CD321" s="197"/>
      <c r="CE321" s="197"/>
      <c r="CF321" s="197"/>
      <c r="CG321" s="197"/>
      <c r="CH321" s="197"/>
      <c r="CI321" s="197"/>
      <c r="CJ321" s="197"/>
      <c r="CK321" s="197"/>
      <c r="CL321" s="197"/>
      <c r="CM321" s="197"/>
      <c r="CN321" s="197"/>
      <c r="CO321" s="197"/>
      <c r="CP321" s="197"/>
      <c r="CQ321" s="197"/>
      <c r="CR321" s="197"/>
      <c r="CS321" s="197"/>
      <c r="CT321" s="197"/>
      <c r="CU321" s="197"/>
      <c r="CV321" s="197"/>
      <c r="CW321" s="197"/>
      <c r="CX321" s="197"/>
      <c r="CY321" s="197"/>
      <c r="CZ321" s="197"/>
      <c r="DA321" s="197"/>
      <c r="DB321" s="197"/>
      <c r="DC321" s="197"/>
      <c r="DD321" s="197"/>
      <c r="DE321" s="197"/>
      <c r="DF321" s="197"/>
      <c r="DG321" s="197"/>
      <c r="DH321" s="197"/>
      <c r="DI321" s="197"/>
      <c r="DJ321" s="197"/>
      <c r="DK321" s="197"/>
      <c r="DL321" s="197"/>
      <c r="DM321" s="197"/>
      <c r="DN321" s="197"/>
      <c r="DO321" s="197"/>
      <c r="DP321" s="197"/>
      <c r="DQ321" s="197"/>
      <c r="DR321" s="197"/>
      <c r="DS321" s="197"/>
      <c r="DT321" s="197"/>
      <c r="DU321" s="197"/>
      <c r="DV321" s="197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</row>
    <row r="322" customFormat="false" ht="12.75" hidden="false" customHeight="false" outlineLevel="0" collapsed="false">
      <c r="A322" s="193"/>
      <c r="B322" s="194"/>
      <c r="C322" s="194"/>
      <c r="D322" s="194"/>
      <c r="E322" s="194"/>
      <c r="F322" s="194"/>
      <c r="G322" s="194"/>
      <c r="H322" s="195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6"/>
      <c r="BL322" s="197"/>
      <c r="BM322" s="197"/>
      <c r="BN322" s="197"/>
      <c r="BO322" s="197"/>
      <c r="BP322" s="197"/>
      <c r="BQ322" s="197"/>
      <c r="BR322" s="197"/>
      <c r="BS322" s="197"/>
      <c r="BT322" s="197"/>
      <c r="BU322" s="197"/>
      <c r="BV322" s="197"/>
      <c r="BW322" s="197"/>
      <c r="BX322" s="197"/>
      <c r="BY322" s="197"/>
      <c r="BZ322" s="197"/>
      <c r="CA322" s="197"/>
      <c r="CB322" s="197"/>
      <c r="CC322" s="197"/>
      <c r="CD322" s="197"/>
      <c r="CE322" s="197"/>
      <c r="CF322" s="197"/>
      <c r="CG322" s="197"/>
      <c r="CH322" s="197"/>
      <c r="CI322" s="197"/>
      <c r="CJ322" s="197"/>
      <c r="CK322" s="197"/>
      <c r="CL322" s="197"/>
      <c r="CM322" s="197"/>
      <c r="CN322" s="197"/>
      <c r="CO322" s="197"/>
      <c r="CP322" s="197"/>
      <c r="CQ322" s="197"/>
      <c r="CR322" s="197"/>
      <c r="CS322" s="197"/>
      <c r="CT322" s="197"/>
      <c r="CU322" s="197"/>
      <c r="CV322" s="197"/>
      <c r="CW322" s="197"/>
      <c r="CX322" s="197"/>
      <c r="CY322" s="197"/>
      <c r="CZ322" s="197"/>
      <c r="DA322" s="197"/>
      <c r="DB322" s="197"/>
      <c r="DC322" s="197"/>
      <c r="DD322" s="197"/>
      <c r="DE322" s="197"/>
      <c r="DF322" s="197"/>
      <c r="DG322" s="197"/>
      <c r="DH322" s="197"/>
      <c r="DI322" s="197"/>
      <c r="DJ322" s="197"/>
      <c r="DK322" s="197"/>
      <c r="DL322" s="197"/>
      <c r="DM322" s="197"/>
      <c r="DN322" s="197"/>
      <c r="DO322" s="197"/>
      <c r="DP322" s="197"/>
      <c r="DQ322" s="197"/>
      <c r="DR322" s="197"/>
      <c r="DS322" s="197"/>
      <c r="DT322" s="197"/>
      <c r="DU322" s="197"/>
      <c r="DV322" s="197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</row>
    <row r="323" customFormat="false" ht="12.75" hidden="false" customHeight="false" outlineLevel="0" collapsed="false">
      <c r="A323" s="193"/>
      <c r="B323" s="194"/>
      <c r="C323" s="194"/>
      <c r="D323" s="194"/>
      <c r="E323" s="194"/>
      <c r="F323" s="194"/>
      <c r="G323" s="194"/>
      <c r="H323" s="195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6"/>
      <c r="BL323" s="197"/>
      <c r="BM323" s="197"/>
      <c r="BN323" s="197"/>
      <c r="BO323" s="197"/>
      <c r="BP323" s="197"/>
      <c r="BQ323" s="197"/>
      <c r="BR323" s="197"/>
      <c r="BS323" s="197"/>
      <c r="BT323" s="197"/>
      <c r="BU323" s="197"/>
      <c r="BV323" s="197"/>
      <c r="BW323" s="197"/>
      <c r="BX323" s="197"/>
      <c r="BY323" s="197"/>
      <c r="BZ323" s="197"/>
      <c r="CA323" s="197"/>
      <c r="CB323" s="197"/>
      <c r="CC323" s="197"/>
      <c r="CD323" s="197"/>
      <c r="CE323" s="197"/>
      <c r="CF323" s="197"/>
      <c r="CG323" s="197"/>
      <c r="CH323" s="197"/>
      <c r="CI323" s="197"/>
      <c r="CJ323" s="197"/>
      <c r="CK323" s="197"/>
      <c r="CL323" s="197"/>
      <c r="CM323" s="197"/>
      <c r="CN323" s="197"/>
      <c r="CO323" s="197"/>
      <c r="CP323" s="197"/>
      <c r="CQ323" s="197"/>
      <c r="CR323" s="197"/>
      <c r="CS323" s="197"/>
      <c r="CT323" s="197"/>
      <c r="CU323" s="197"/>
      <c r="CV323" s="197"/>
      <c r="CW323" s="197"/>
      <c r="CX323" s="197"/>
      <c r="CY323" s="197"/>
      <c r="CZ323" s="197"/>
      <c r="DA323" s="197"/>
      <c r="DB323" s="197"/>
      <c r="DC323" s="197"/>
      <c r="DD323" s="197"/>
      <c r="DE323" s="197"/>
      <c r="DF323" s="197"/>
      <c r="DG323" s="197"/>
      <c r="DH323" s="197"/>
      <c r="DI323" s="197"/>
      <c r="DJ323" s="197"/>
      <c r="DK323" s="197"/>
      <c r="DL323" s="197"/>
      <c r="DM323" s="197"/>
      <c r="DN323" s="197"/>
      <c r="DO323" s="197"/>
      <c r="DP323" s="197"/>
      <c r="DQ323" s="197"/>
      <c r="DR323" s="197"/>
      <c r="DS323" s="197"/>
      <c r="DT323" s="197"/>
      <c r="DU323" s="197"/>
      <c r="DV323" s="197"/>
      <c r="DW323" s="197"/>
      <c r="DX323" s="197"/>
      <c r="DY323" s="197"/>
      <c r="DZ323" s="197"/>
      <c r="EA323" s="197"/>
      <c r="EB323" s="197"/>
      <c r="EC323" s="197"/>
      <c r="ED323" s="197"/>
      <c r="EE323" s="197"/>
      <c r="EF323" s="197"/>
      <c r="EG323" s="197"/>
      <c r="EH323" s="197"/>
      <c r="EI323" s="197"/>
      <c r="EJ323" s="197"/>
      <c r="EK323" s="197"/>
      <c r="EL323" s="197"/>
      <c r="EM323" s="197"/>
      <c r="EN323" s="197"/>
      <c r="EO323" s="197"/>
      <c r="EP323" s="197"/>
      <c r="EQ323" s="197"/>
      <c r="ER323" s="197"/>
      <c r="ES323" s="197"/>
      <c r="ET323" s="197"/>
      <c r="EU323" s="197"/>
      <c r="EV323" s="197"/>
      <c r="EW323" s="197"/>
      <c r="EX323" s="197"/>
      <c r="EY323" s="197"/>
      <c r="EZ323" s="197"/>
      <c r="FA323" s="197"/>
      <c r="FB323" s="197"/>
      <c r="FC323" s="197"/>
      <c r="FD323" s="197"/>
      <c r="FE323" s="197"/>
      <c r="FF323" s="197"/>
      <c r="FG323" s="197"/>
      <c r="FH323" s="197"/>
      <c r="FI323" s="197"/>
      <c r="FJ323" s="197"/>
      <c r="FK323" s="197"/>
      <c r="FL323" s="197"/>
      <c r="FM323" s="197"/>
      <c r="FN323" s="197"/>
      <c r="FO323" s="197"/>
      <c r="FP323" s="197"/>
      <c r="FQ323" s="197"/>
      <c r="FR323" s="197"/>
      <c r="FS323" s="197"/>
      <c r="FT323" s="197"/>
      <c r="FU323" s="197"/>
      <c r="FV323" s="197"/>
      <c r="FW323" s="197"/>
      <c r="FX323" s="197"/>
      <c r="FY323" s="197"/>
      <c r="FZ323" s="197"/>
      <c r="GA323" s="197"/>
      <c r="GB323" s="197"/>
      <c r="GC323" s="197"/>
      <c r="GD323" s="197"/>
      <c r="GE323" s="197"/>
      <c r="GF323" s="197"/>
      <c r="GG323" s="197"/>
      <c r="GH323" s="197"/>
      <c r="GI323" s="197"/>
      <c r="GJ323" s="197"/>
      <c r="GK323" s="197"/>
      <c r="GL323" s="197"/>
      <c r="GM323" s="197"/>
      <c r="GN323" s="197"/>
      <c r="GO323" s="197"/>
      <c r="GP323" s="197"/>
      <c r="GQ323" s="197"/>
      <c r="GR323" s="197"/>
      <c r="GS323" s="197"/>
      <c r="GT323" s="197"/>
      <c r="GU323" s="197"/>
      <c r="GV323" s="197"/>
      <c r="GW323" s="197"/>
      <c r="GX323" s="197"/>
      <c r="GY323" s="197"/>
      <c r="GZ323" s="197"/>
      <c r="HA323" s="197"/>
      <c r="HB323" s="197"/>
      <c r="HC323" s="197"/>
      <c r="HD323" s="197"/>
      <c r="HE323" s="197"/>
      <c r="HF323" s="197"/>
      <c r="HG323" s="197"/>
      <c r="HH323" s="197"/>
      <c r="HI323" s="197"/>
      <c r="HJ323" s="197"/>
      <c r="HK323" s="197"/>
      <c r="HL323" s="197"/>
      <c r="HM323" s="197"/>
      <c r="HN323" s="197"/>
      <c r="HO323" s="197"/>
      <c r="HP323" s="197"/>
      <c r="HQ323" s="197"/>
      <c r="HR323" s="197"/>
      <c r="HS323" s="197"/>
      <c r="HT323" s="197"/>
      <c r="HU323" s="197"/>
      <c r="HV323" s="197"/>
      <c r="HW323" s="197"/>
      <c r="HX323" s="197"/>
      <c r="HY323" s="197"/>
      <c r="HZ323" s="197"/>
      <c r="IA323" s="197"/>
      <c r="IB323" s="197"/>
      <c r="IC323" s="197"/>
      <c r="ID323" s="197"/>
      <c r="IE323" s="197"/>
      <c r="IF323" s="197"/>
      <c r="IG323" s="197"/>
      <c r="IH323" s="197"/>
      <c r="II323" s="197"/>
      <c r="IJ323" s="197"/>
      <c r="IK323" s="197"/>
      <c r="IL323" s="197"/>
      <c r="IM323" s="197"/>
      <c r="IN323" s="197"/>
      <c r="IO323" s="197"/>
      <c r="IP323" s="197"/>
      <c r="IQ323" s="197"/>
      <c r="IR323" s="197"/>
      <c r="IS323" s="197"/>
      <c r="IT323" s="197"/>
      <c r="IU323" s="197"/>
      <c r="IV323" s="197"/>
      <c r="IW323" s="197"/>
    </row>
    <row r="324" customFormat="false" ht="12.75" hidden="false" customHeight="false" outlineLevel="0" collapsed="false">
      <c r="A324" s="193"/>
      <c r="B324" s="194"/>
      <c r="C324" s="194"/>
      <c r="D324" s="194"/>
      <c r="E324" s="194"/>
      <c r="F324" s="194"/>
      <c r="G324" s="194"/>
      <c r="H324" s="195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6"/>
      <c r="BL324" s="197"/>
      <c r="BM324" s="197"/>
      <c r="BN324" s="197"/>
      <c r="BO324" s="197"/>
      <c r="BP324" s="197"/>
      <c r="BQ324" s="197"/>
      <c r="BR324" s="197"/>
      <c r="BS324" s="197"/>
      <c r="BT324" s="197"/>
      <c r="BU324" s="197"/>
      <c r="BV324" s="197"/>
      <c r="BW324" s="197"/>
      <c r="BX324" s="197"/>
      <c r="BY324" s="197"/>
      <c r="BZ324" s="197"/>
      <c r="CA324" s="197"/>
      <c r="CB324" s="197"/>
      <c r="CC324" s="197"/>
      <c r="CD324" s="197"/>
      <c r="CE324" s="197"/>
      <c r="CF324" s="197"/>
      <c r="CG324" s="197"/>
      <c r="CH324" s="197"/>
      <c r="CI324" s="197"/>
      <c r="CJ324" s="197"/>
      <c r="CK324" s="197"/>
      <c r="CL324" s="197"/>
      <c r="CM324" s="197"/>
      <c r="CN324" s="197"/>
      <c r="CO324" s="197"/>
      <c r="CP324" s="197"/>
      <c r="CQ324" s="197"/>
      <c r="CR324" s="197"/>
      <c r="CS324" s="197"/>
      <c r="CT324" s="197"/>
      <c r="CU324" s="197"/>
      <c r="CV324" s="197"/>
      <c r="CW324" s="197"/>
      <c r="CX324" s="197"/>
      <c r="CY324" s="197"/>
      <c r="CZ324" s="197"/>
      <c r="DA324" s="197"/>
      <c r="DB324" s="197"/>
      <c r="DC324" s="197"/>
      <c r="DD324" s="197"/>
      <c r="DE324" s="197"/>
      <c r="DF324" s="197"/>
      <c r="DG324" s="197"/>
      <c r="DH324" s="197"/>
      <c r="DI324" s="197"/>
      <c r="DJ324" s="197"/>
      <c r="DK324" s="197"/>
      <c r="DL324" s="197"/>
      <c r="DM324" s="197"/>
      <c r="DN324" s="197"/>
      <c r="DO324" s="197"/>
      <c r="DP324" s="197"/>
      <c r="DQ324" s="197"/>
      <c r="DR324" s="197"/>
      <c r="DS324" s="197"/>
      <c r="DT324" s="197"/>
      <c r="DU324" s="197"/>
      <c r="DV324" s="197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</row>
    <row r="325" customFormat="false" ht="12.75" hidden="false" customHeight="false" outlineLevel="0" collapsed="false">
      <c r="A325" s="193"/>
      <c r="B325" s="194"/>
      <c r="C325" s="194"/>
      <c r="D325" s="194"/>
      <c r="E325" s="194"/>
      <c r="F325" s="194"/>
      <c r="G325" s="194"/>
      <c r="H325" s="195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6"/>
      <c r="BL325" s="197"/>
      <c r="BM325" s="197"/>
      <c r="BN325" s="197"/>
      <c r="BO325" s="197"/>
      <c r="BP325" s="197"/>
      <c r="BQ325" s="197"/>
      <c r="BR325" s="197"/>
      <c r="BS325" s="197"/>
      <c r="BT325" s="197"/>
      <c r="BU325" s="197"/>
      <c r="BV325" s="197"/>
      <c r="BW325" s="197"/>
      <c r="BX325" s="197"/>
      <c r="BY325" s="197"/>
      <c r="BZ325" s="197"/>
      <c r="CA325" s="197"/>
      <c r="CB325" s="197"/>
      <c r="CC325" s="197"/>
      <c r="CD325" s="197"/>
      <c r="CE325" s="197"/>
      <c r="CF325" s="197"/>
      <c r="CG325" s="197"/>
      <c r="CH325" s="197"/>
      <c r="CI325" s="197"/>
      <c r="CJ325" s="197"/>
      <c r="CK325" s="197"/>
      <c r="CL325" s="197"/>
      <c r="CM325" s="197"/>
      <c r="CN325" s="197"/>
      <c r="CO325" s="197"/>
      <c r="CP325" s="197"/>
      <c r="CQ325" s="197"/>
      <c r="CR325" s="197"/>
      <c r="CS325" s="197"/>
      <c r="CT325" s="197"/>
      <c r="CU325" s="197"/>
      <c r="CV325" s="197"/>
      <c r="CW325" s="197"/>
      <c r="CX325" s="197"/>
      <c r="CY325" s="197"/>
      <c r="CZ325" s="197"/>
      <c r="DA325" s="197"/>
      <c r="DB325" s="197"/>
      <c r="DC325" s="197"/>
      <c r="DD325" s="197"/>
      <c r="DE325" s="197"/>
      <c r="DF325" s="197"/>
      <c r="DG325" s="197"/>
      <c r="DH325" s="197"/>
      <c r="DI325" s="197"/>
      <c r="DJ325" s="197"/>
      <c r="DK325" s="197"/>
      <c r="DL325" s="197"/>
      <c r="DM325" s="197"/>
      <c r="DN325" s="197"/>
      <c r="DO325" s="197"/>
      <c r="DP325" s="197"/>
      <c r="DQ325" s="197"/>
      <c r="DR325" s="197"/>
      <c r="DS325" s="197"/>
      <c r="DT325" s="197"/>
      <c r="DU325" s="197"/>
      <c r="DV325" s="197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</row>
    <row r="326" customFormat="false" ht="12.75" hidden="false" customHeight="false" outlineLevel="0" collapsed="false">
      <c r="A326" s="193"/>
      <c r="B326" s="194"/>
      <c r="C326" s="194"/>
      <c r="D326" s="194"/>
      <c r="E326" s="194"/>
      <c r="F326" s="194"/>
      <c r="G326" s="194"/>
      <c r="H326" s="195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6"/>
      <c r="BL326" s="197"/>
      <c r="BM326" s="197"/>
      <c r="BN326" s="197"/>
      <c r="BO326" s="197"/>
      <c r="BP326" s="197"/>
      <c r="BQ326" s="197"/>
      <c r="BR326" s="197"/>
      <c r="BS326" s="197"/>
      <c r="BT326" s="197"/>
      <c r="BU326" s="197"/>
      <c r="BV326" s="197"/>
      <c r="BW326" s="197"/>
      <c r="BX326" s="197"/>
      <c r="BY326" s="197"/>
      <c r="BZ326" s="197"/>
      <c r="CA326" s="197"/>
      <c r="CB326" s="197"/>
      <c r="CC326" s="197"/>
      <c r="CD326" s="197"/>
      <c r="CE326" s="197"/>
      <c r="CF326" s="197"/>
      <c r="CG326" s="197"/>
      <c r="CH326" s="197"/>
      <c r="CI326" s="197"/>
      <c r="CJ326" s="197"/>
      <c r="CK326" s="197"/>
      <c r="CL326" s="197"/>
      <c r="CM326" s="197"/>
      <c r="CN326" s="197"/>
      <c r="CO326" s="197"/>
      <c r="CP326" s="197"/>
      <c r="CQ326" s="197"/>
      <c r="CR326" s="197"/>
      <c r="CS326" s="197"/>
      <c r="CT326" s="197"/>
      <c r="CU326" s="197"/>
      <c r="CV326" s="197"/>
      <c r="CW326" s="197"/>
      <c r="CX326" s="197"/>
      <c r="CY326" s="197"/>
      <c r="CZ326" s="197"/>
      <c r="DA326" s="197"/>
      <c r="DB326" s="197"/>
      <c r="DC326" s="197"/>
      <c r="DD326" s="197"/>
      <c r="DE326" s="197"/>
      <c r="DF326" s="197"/>
      <c r="DG326" s="197"/>
      <c r="DH326" s="197"/>
      <c r="DI326" s="197"/>
      <c r="DJ326" s="197"/>
      <c r="DK326" s="197"/>
      <c r="DL326" s="197"/>
      <c r="DM326" s="197"/>
      <c r="DN326" s="197"/>
      <c r="DO326" s="197"/>
      <c r="DP326" s="197"/>
      <c r="DQ326" s="197"/>
      <c r="DR326" s="197"/>
      <c r="DS326" s="197"/>
      <c r="DT326" s="197"/>
      <c r="DU326" s="197"/>
      <c r="DV326" s="197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</row>
    <row r="327" customFormat="false" ht="12.75" hidden="false" customHeight="false" outlineLevel="0" collapsed="false">
      <c r="A327" s="193"/>
      <c r="B327" s="194"/>
      <c r="C327" s="194"/>
      <c r="D327" s="194"/>
      <c r="E327" s="194"/>
      <c r="F327" s="194"/>
      <c r="G327" s="194"/>
      <c r="H327" s="195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6"/>
      <c r="BL327" s="197"/>
      <c r="BM327" s="197"/>
      <c r="BN327" s="197"/>
      <c r="BO327" s="197"/>
      <c r="BP327" s="197"/>
      <c r="BQ327" s="197"/>
      <c r="BR327" s="197"/>
      <c r="BS327" s="197"/>
      <c r="BT327" s="197"/>
      <c r="BU327" s="197"/>
      <c r="BV327" s="197"/>
      <c r="BW327" s="197"/>
      <c r="BX327" s="197"/>
      <c r="BY327" s="197"/>
      <c r="BZ327" s="197"/>
      <c r="CA327" s="197"/>
      <c r="CB327" s="197"/>
      <c r="CC327" s="197"/>
      <c r="CD327" s="197"/>
      <c r="CE327" s="197"/>
      <c r="CF327" s="197"/>
      <c r="CG327" s="197"/>
      <c r="CH327" s="197"/>
      <c r="CI327" s="197"/>
      <c r="CJ327" s="197"/>
      <c r="CK327" s="197"/>
      <c r="CL327" s="197"/>
      <c r="CM327" s="197"/>
      <c r="CN327" s="197"/>
      <c r="CO327" s="197"/>
      <c r="CP327" s="197"/>
      <c r="CQ327" s="197"/>
      <c r="CR327" s="197"/>
      <c r="CS327" s="197"/>
      <c r="CT327" s="197"/>
      <c r="CU327" s="197"/>
      <c r="CV327" s="197"/>
      <c r="CW327" s="197"/>
      <c r="CX327" s="197"/>
      <c r="CY327" s="197"/>
      <c r="CZ327" s="197"/>
      <c r="DA327" s="197"/>
      <c r="DB327" s="197"/>
      <c r="DC327" s="197"/>
      <c r="DD327" s="197"/>
      <c r="DE327" s="197"/>
      <c r="DF327" s="197"/>
      <c r="DG327" s="197"/>
      <c r="DH327" s="197"/>
      <c r="DI327" s="197"/>
      <c r="DJ327" s="197"/>
      <c r="DK327" s="197"/>
      <c r="DL327" s="197"/>
      <c r="DM327" s="197"/>
      <c r="DN327" s="197"/>
      <c r="DO327" s="197"/>
      <c r="DP327" s="197"/>
      <c r="DQ327" s="197"/>
      <c r="DR327" s="197"/>
      <c r="DS327" s="197"/>
      <c r="DT327" s="197"/>
      <c r="DU327" s="197"/>
      <c r="DV327" s="197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</row>
    <row r="328" customFormat="false" ht="12.75" hidden="false" customHeight="false" outlineLevel="0" collapsed="false">
      <c r="A328" s="193"/>
      <c r="B328" s="194"/>
      <c r="C328" s="194"/>
      <c r="D328" s="194"/>
      <c r="E328" s="194"/>
      <c r="F328" s="194"/>
      <c r="G328" s="194"/>
      <c r="H328" s="195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6"/>
      <c r="BL328" s="197"/>
      <c r="BM328" s="197"/>
      <c r="BN328" s="197"/>
      <c r="BO328" s="197"/>
      <c r="BP328" s="197"/>
      <c r="BQ328" s="197"/>
      <c r="BR328" s="197"/>
      <c r="BS328" s="197"/>
      <c r="BT328" s="197"/>
      <c r="BU328" s="197"/>
      <c r="BV328" s="197"/>
      <c r="BW328" s="197"/>
      <c r="BX328" s="197"/>
      <c r="BY328" s="197"/>
      <c r="BZ328" s="197"/>
      <c r="CA328" s="197"/>
      <c r="CB328" s="197"/>
      <c r="CC328" s="197"/>
      <c r="CD328" s="197"/>
      <c r="CE328" s="197"/>
      <c r="CF328" s="197"/>
      <c r="CG328" s="197"/>
      <c r="CH328" s="197"/>
      <c r="CI328" s="197"/>
      <c r="CJ328" s="197"/>
      <c r="CK328" s="197"/>
      <c r="CL328" s="197"/>
      <c r="CM328" s="197"/>
      <c r="CN328" s="197"/>
      <c r="CO328" s="197"/>
      <c r="CP328" s="197"/>
      <c r="CQ328" s="197"/>
      <c r="CR328" s="197"/>
      <c r="CS328" s="197"/>
      <c r="CT328" s="197"/>
      <c r="CU328" s="197"/>
      <c r="CV328" s="197"/>
      <c r="CW328" s="197"/>
      <c r="CX328" s="197"/>
      <c r="CY328" s="197"/>
      <c r="CZ328" s="197"/>
      <c r="DA328" s="197"/>
      <c r="DB328" s="197"/>
      <c r="DC328" s="197"/>
      <c r="DD328" s="197"/>
      <c r="DE328" s="197"/>
      <c r="DF328" s="197"/>
      <c r="DG328" s="197"/>
      <c r="DH328" s="197"/>
      <c r="DI328" s="197"/>
      <c r="DJ328" s="197"/>
      <c r="DK328" s="197"/>
      <c r="DL328" s="197"/>
      <c r="DM328" s="197"/>
      <c r="DN328" s="197"/>
      <c r="DO328" s="197"/>
      <c r="DP328" s="197"/>
      <c r="DQ328" s="197"/>
      <c r="DR328" s="197"/>
      <c r="DS328" s="197"/>
      <c r="DT328" s="197"/>
      <c r="DU328" s="197"/>
      <c r="DV328" s="197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</row>
    <row r="329" customFormat="false" ht="12.75" hidden="false" customHeight="false" outlineLevel="0" collapsed="false">
      <c r="A329" s="193"/>
      <c r="B329" s="194"/>
      <c r="C329" s="194"/>
      <c r="D329" s="194"/>
      <c r="E329" s="194"/>
      <c r="F329" s="194"/>
      <c r="G329" s="194"/>
      <c r="H329" s="195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6"/>
      <c r="BL329" s="197"/>
      <c r="BM329" s="197"/>
      <c r="BN329" s="197"/>
      <c r="BO329" s="197"/>
      <c r="BP329" s="197"/>
      <c r="BQ329" s="197"/>
      <c r="BR329" s="197"/>
      <c r="BS329" s="197"/>
      <c r="BT329" s="197"/>
      <c r="BU329" s="197"/>
      <c r="BV329" s="197"/>
      <c r="BW329" s="197"/>
      <c r="BX329" s="197"/>
      <c r="BY329" s="197"/>
      <c r="BZ329" s="197"/>
      <c r="CA329" s="197"/>
      <c r="CB329" s="197"/>
      <c r="CC329" s="197"/>
      <c r="CD329" s="197"/>
      <c r="CE329" s="197"/>
      <c r="CF329" s="197"/>
      <c r="CG329" s="197"/>
      <c r="CH329" s="197"/>
      <c r="CI329" s="197"/>
      <c r="CJ329" s="197"/>
      <c r="CK329" s="197"/>
      <c r="CL329" s="197"/>
      <c r="CM329" s="197"/>
      <c r="CN329" s="197"/>
      <c r="CO329" s="197"/>
      <c r="CP329" s="197"/>
      <c r="CQ329" s="197"/>
      <c r="CR329" s="197"/>
      <c r="CS329" s="197"/>
      <c r="CT329" s="197"/>
      <c r="CU329" s="197"/>
      <c r="CV329" s="197"/>
      <c r="CW329" s="197"/>
      <c r="CX329" s="197"/>
      <c r="CY329" s="197"/>
      <c r="CZ329" s="197"/>
      <c r="DA329" s="197"/>
      <c r="DB329" s="197"/>
      <c r="DC329" s="197"/>
      <c r="DD329" s="197"/>
      <c r="DE329" s="197"/>
      <c r="DF329" s="197"/>
      <c r="DG329" s="197"/>
      <c r="DH329" s="197"/>
      <c r="DI329" s="197"/>
      <c r="DJ329" s="197"/>
      <c r="DK329" s="197"/>
      <c r="DL329" s="197"/>
      <c r="DM329" s="197"/>
      <c r="DN329" s="197"/>
      <c r="DO329" s="197"/>
      <c r="DP329" s="197"/>
      <c r="DQ329" s="197"/>
      <c r="DR329" s="197"/>
      <c r="DS329" s="197"/>
      <c r="DT329" s="197"/>
      <c r="DU329" s="197"/>
      <c r="DV329" s="197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</row>
    <row r="330" customFormat="false" ht="12.75" hidden="false" customHeight="false" outlineLevel="0" collapsed="false">
      <c r="A330" s="193"/>
      <c r="B330" s="194"/>
      <c r="C330" s="194"/>
      <c r="D330" s="194"/>
      <c r="E330" s="194"/>
      <c r="F330" s="194"/>
      <c r="G330" s="194"/>
      <c r="H330" s="195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6"/>
      <c r="BL330" s="197"/>
      <c r="BM330" s="197"/>
      <c r="BN330" s="197"/>
      <c r="BO330" s="197"/>
      <c r="BP330" s="197"/>
      <c r="BQ330" s="197"/>
      <c r="BR330" s="197"/>
      <c r="BS330" s="197"/>
      <c r="BT330" s="197"/>
      <c r="BU330" s="197"/>
      <c r="BV330" s="197"/>
      <c r="BW330" s="197"/>
      <c r="BX330" s="197"/>
      <c r="BY330" s="197"/>
      <c r="BZ330" s="197"/>
      <c r="CA330" s="197"/>
      <c r="CB330" s="197"/>
      <c r="CC330" s="197"/>
      <c r="CD330" s="197"/>
      <c r="CE330" s="197"/>
      <c r="CF330" s="197"/>
      <c r="CG330" s="197"/>
      <c r="CH330" s="197"/>
      <c r="CI330" s="197"/>
      <c r="CJ330" s="197"/>
      <c r="CK330" s="197"/>
      <c r="CL330" s="197"/>
      <c r="CM330" s="197"/>
      <c r="CN330" s="197"/>
      <c r="CO330" s="197"/>
      <c r="CP330" s="197"/>
      <c r="CQ330" s="197"/>
      <c r="CR330" s="197"/>
      <c r="CS330" s="197"/>
      <c r="CT330" s="197"/>
      <c r="CU330" s="197"/>
      <c r="CV330" s="197"/>
      <c r="CW330" s="197"/>
      <c r="CX330" s="197"/>
      <c r="CY330" s="197"/>
      <c r="CZ330" s="197"/>
      <c r="DA330" s="197"/>
      <c r="DB330" s="197"/>
      <c r="DC330" s="197"/>
      <c r="DD330" s="197"/>
      <c r="DE330" s="197"/>
      <c r="DF330" s="197"/>
      <c r="DG330" s="197"/>
      <c r="DH330" s="197"/>
      <c r="DI330" s="197"/>
      <c r="DJ330" s="197"/>
      <c r="DK330" s="197"/>
      <c r="DL330" s="197"/>
      <c r="DM330" s="197"/>
      <c r="DN330" s="197"/>
      <c r="DO330" s="197"/>
      <c r="DP330" s="197"/>
      <c r="DQ330" s="197"/>
      <c r="DR330" s="197"/>
      <c r="DS330" s="197"/>
      <c r="DT330" s="197"/>
      <c r="DU330" s="197"/>
      <c r="DV330" s="197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</row>
    <row r="331" customFormat="false" ht="12.75" hidden="false" customHeight="false" outlineLevel="0" collapsed="false">
      <c r="A331" s="193"/>
      <c r="B331" s="194"/>
      <c r="C331" s="194"/>
      <c r="D331" s="194"/>
      <c r="E331" s="194"/>
      <c r="F331" s="194"/>
      <c r="G331" s="194"/>
      <c r="H331" s="195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  <c r="BK331" s="196"/>
      <c r="BL331" s="197"/>
      <c r="BM331" s="197"/>
      <c r="BN331" s="197"/>
      <c r="BO331" s="197"/>
      <c r="BP331" s="197"/>
      <c r="BQ331" s="197"/>
      <c r="BR331" s="197"/>
      <c r="BS331" s="197"/>
      <c r="BT331" s="197"/>
      <c r="BU331" s="197"/>
      <c r="BV331" s="197"/>
      <c r="BW331" s="197"/>
      <c r="BX331" s="197"/>
      <c r="BY331" s="197"/>
      <c r="BZ331" s="197"/>
      <c r="CA331" s="197"/>
      <c r="CB331" s="197"/>
      <c r="CC331" s="197"/>
      <c r="CD331" s="197"/>
      <c r="CE331" s="197"/>
      <c r="CF331" s="197"/>
      <c r="CG331" s="197"/>
      <c r="CH331" s="197"/>
      <c r="CI331" s="197"/>
      <c r="CJ331" s="197"/>
      <c r="CK331" s="197"/>
      <c r="CL331" s="197"/>
      <c r="CM331" s="197"/>
      <c r="CN331" s="197"/>
      <c r="CO331" s="197"/>
      <c r="CP331" s="197"/>
      <c r="CQ331" s="197"/>
      <c r="CR331" s="197"/>
      <c r="CS331" s="197"/>
      <c r="CT331" s="197"/>
      <c r="CU331" s="197"/>
      <c r="CV331" s="197"/>
      <c r="CW331" s="197"/>
      <c r="CX331" s="197"/>
      <c r="CY331" s="197"/>
      <c r="CZ331" s="197"/>
      <c r="DA331" s="197"/>
      <c r="DB331" s="197"/>
      <c r="DC331" s="197"/>
      <c r="DD331" s="197"/>
      <c r="DE331" s="197"/>
      <c r="DF331" s="197"/>
      <c r="DG331" s="197"/>
      <c r="DH331" s="197"/>
      <c r="DI331" s="197"/>
      <c r="DJ331" s="197"/>
      <c r="DK331" s="197"/>
      <c r="DL331" s="197"/>
      <c r="DM331" s="197"/>
      <c r="DN331" s="197"/>
      <c r="DO331" s="197"/>
      <c r="DP331" s="197"/>
      <c r="DQ331" s="197"/>
      <c r="DR331" s="197"/>
      <c r="DS331" s="197"/>
      <c r="DT331" s="197"/>
      <c r="DU331" s="197"/>
      <c r="DV331" s="197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</row>
    <row r="332" customFormat="false" ht="12.75" hidden="false" customHeight="false" outlineLevel="0" collapsed="false">
      <c r="A332" s="193"/>
      <c r="B332" s="194"/>
      <c r="C332" s="194"/>
      <c r="D332" s="194"/>
      <c r="E332" s="194"/>
      <c r="F332" s="194"/>
      <c r="G332" s="194"/>
      <c r="H332" s="195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  <c r="BK332" s="196"/>
      <c r="BL332" s="197"/>
      <c r="BM332" s="197"/>
      <c r="BN332" s="197"/>
      <c r="BO332" s="197"/>
      <c r="BP332" s="197"/>
      <c r="BQ332" s="197"/>
      <c r="BR332" s="197"/>
      <c r="BS332" s="197"/>
      <c r="BT332" s="197"/>
      <c r="BU332" s="197"/>
      <c r="BV332" s="197"/>
      <c r="BW332" s="197"/>
      <c r="BX332" s="197"/>
      <c r="BY332" s="197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197"/>
      <c r="CM332" s="197"/>
      <c r="CN332" s="197"/>
      <c r="CO332" s="197"/>
      <c r="CP332" s="197"/>
      <c r="CQ332" s="197"/>
      <c r="CR332" s="197"/>
      <c r="CS332" s="197"/>
      <c r="CT332" s="197"/>
      <c r="CU332" s="197"/>
      <c r="CV332" s="197"/>
      <c r="CW332" s="197"/>
      <c r="CX332" s="197"/>
      <c r="CY332" s="197"/>
      <c r="CZ332" s="197"/>
      <c r="DA332" s="197"/>
      <c r="DB332" s="197"/>
      <c r="DC332" s="197"/>
      <c r="DD332" s="197"/>
      <c r="DE332" s="197"/>
      <c r="DF332" s="197"/>
      <c r="DG332" s="197"/>
      <c r="DH332" s="197"/>
      <c r="DI332" s="197"/>
      <c r="DJ332" s="197"/>
      <c r="DK332" s="197"/>
      <c r="DL332" s="197"/>
      <c r="DM332" s="197"/>
      <c r="DN332" s="197"/>
      <c r="DO332" s="197"/>
      <c r="DP332" s="197"/>
      <c r="DQ332" s="197"/>
      <c r="DR332" s="197"/>
      <c r="DS332" s="197"/>
      <c r="DT332" s="197"/>
      <c r="DU332" s="197"/>
      <c r="DV332" s="197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</row>
    <row r="333" customFormat="false" ht="12.75" hidden="false" customHeight="false" outlineLevel="0" collapsed="false">
      <c r="A333" s="193"/>
      <c r="B333" s="194"/>
      <c r="C333" s="194"/>
      <c r="D333" s="194"/>
      <c r="E333" s="194"/>
      <c r="F333" s="194"/>
      <c r="G333" s="194"/>
      <c r="H333" s="195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  <c r="BK333" s="196"/>
      <c r="BL333" s="197"/>
      <c r="BM333" s="197"/>
      <c r="BN333" s="197"/>
      <c r="BO333" s="197"/>
      <c r="BP333" s="197"/>
      <c r="BQ333" s="197"/>
      <c r="BR333" s="197"/>
      <c r="BS333" s="197"/>
      <c r="BT333" s="197"/>
      <c r="BU333" s="197"/>
      <c r="BV333" s="197"/>
      <c r="BW333" s="197"/>
      <c r="BX333" s="197"/>
      <c r="BY333" s="197"/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197"/>
      <c r="CM333" s="197"/>
      <c r="CN333" s="197"/>
      <c r="CO333" s="197"/>
      <c r="CP333" s="197"/>
      <c r="CQ333" s="197"/>
      <c r="CR333" s="197"/>
      <c r="CS333" s="197"/>
      <c r="CT333" s="197"/>
      <c r="CU333" s="197"/>
      <c r="CV333" s="197"/>
      <c r="CW333" s="197"/>
      <c r="CX333" s="197"/>
      <c r="CY333" s="197"/>
      <c r="CZ333" s="197"/>
      <c r="DA333" s="197"/>
      <c r="DB333" s="197"/>
      <c r="DC333" s="197"/>
      <c r="DD333" s="197"/>
      <c r="DE333" s="197"/>
      <c r="DF333" s="197"/>
      <c r="DG333" s="197"/>
      <c r="DH333" s="197"/>
      <c r="DI333" s="197"/>
      <c r="DJ333" s="197"/>
      <c r="DK333" s="197"/>
      <c r="DL333" s="197"/>
      <c r="DM333" s="197"/>
      <c r="DN333" s="197"/>
      <c r="DO333" s="197"/>
      <c r="DP333" s="197"/>
      <c r="DQ333" s="197"/>
      <c r="DR333" s="197"/>
      <c r="DS333" s="197"/>
      <c r="DT333" s="197"/>
      <c r="DU333" s="197"/>
      <c r="DV333" s="197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</row>
    <row r="334" customFormat="false" ht="12.75" hidden="false" customHeight="false" outlineLevel="0" collapsed="false">
      <c r="A334" s="193"/>
      <c r="B334" s="194"/>
      <c r="C334" s="194"/>
      <c r="D334" s="194"/>
      <c r="E334" s="194"/>
      <c r="F334" s="194"/>
      <c r="G334" s="194"/>
      <c r="H334" s="195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  <c r="BK334" s="196"/>
      <c r="BL334" s="197"/>
      <c r="BM334" s="197"/>
      <c r="BN334" s="197"/>
      <c r="BO334" s="197"/>
      <c r="BP334" s="197"/>
      <c r="BQ334" s="197"/>
      <c r="BR334" s="197"/>
      <c r="BS334" s="197"/>
      <c r="BT334" s="197"/>
      <c r="BU334" s="197"/>
      <c r="BV334" s="197"/>
      <c r="BW334" s="197"/>
      <c r="BX334" s="197"/>
      <c r="BY334" s="197"/>
      <c r="BZ334" s="197"/>
      <c r="CA334" s="197"/>
      <c r="CB334" s="197"/>
      <c r="CC334" s="197"/>
      <c r="CD334" s="197"/>
      <c r="CE334" s="197"/>
      <c r="CF334" s="197"/>
      <c r="CG334" s="197"/>
      <c r="CH334" s="197"/>
      <c r="CI334" s="197"/>
      <c r="CJ334" s="197"/>
      <c r="CK334" s="197"/>
      <c r="CL334" s="197"/>
      <c r="CM334" s="197"/>
      <c r="CN334" s="197"/>
      <c r="CO334" s="197"/>
      <c r="CP334" s="197"/>
      <c r="CQ334" s="197"/>
      <c r="CR334" s="197"/>
      <c r="CS334" s="197"/>
      <c r="CT334" s="197"/>
      <c r="CU334" s="197"/>
      <c r="CV334" s="197"/>
      <c r="CW334" s="197"/>
      <c r="CX334" s="197"/>
      <c r="CY334" s="197"/>
      <c r="CZ334" s="197"/>
      <c r="DA334" s="197"/>
      <c r="DB334" s="197"/>
      <c r="DC334" s="197"/>
      <c r="DD334" s="197"/>
      <c r="DE334" s="197"/>
      <c r="DF334" s="197"/>
      <c r="DG334" s="197"/>
      <c r="DH334" s="197"/>
      <c r="DI334" s="197"/>
      <c r="DJ334" s="197"/>
      <c r="DK334" s="197"/>
      <c r="DL334" s="197"/>
      <c r="DM334" s="197"/>
      <c r="DN334" s="197"/>
      <c r="DO334" s="197"/>
      <c r="DP334" s="197"/>
      <c r="DQ334" s="197"/>
      <c r="DR334" s="197"/>
      <c r="DS334" s="197"/>
      <c r="DT334" s="197"/>
      <c r="DU334" s="197"/>
      <c r="DV334" s="197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</row>
    <row r="335" customFormat="false" ht="12.75" hidden="false" customHeight="false" outlineLevel="0" collapsed="false">
      <c r="A335" s="193"/>
      <c r="B335" s="194"/>
      <c r="C335" s="194"/>
      <c r="D335" s="194"/>
      <c r="E335" s="194"/>
      <c r="F335" s="194"/>
      <c r="G335" s="194"/>
      <c r="H335" s="195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6"/>
      <c r="BL335" s="197"/>
      <c r="BM335" s="197"/>
      <c r="BN335" s="197"/>
      <c r="BO335" s="197"/>
      <c r="BP335" s="197"/>
      <c r="BQ335" s="197"/>
      <c r="BR335" s="197"/>
      <c r="BS335" s="197"/>
      <c r="BT335" s="197"/>
      <c r="BU335" s="197"/>
      <c r="BV335" s="197"/>
      <c r="BW335" s="197"/>
      <c r="BX335" s="197"/>
      <c r="BY335" s="197"/>
      <c r="BZ335" s="197"/>
      <c r="CA335" s="197"/>
      <c r="CB335" s="197"/>
      <c r="CC335" s="197"/>
      <c r="CD335" s="197"/>
      <c r="CE335" s="197"/>
      <c r="CF335" s="197"/>
      <c r="CG335" s="197"/>
      <c r="CH335" s="197"/>
      <c r="CI335" s="197"/>
      <c r="CJ335" s="197"/>
      <c r="CK335" s="197"/>
      <c r="CL335" s="197"/>
      <c r="CM335" s="197"/>
      <c r="CN335" s="197"/>
      <c r="CO335" s="197"/>
      <c r="CP335" s="197"/>
      <c r="CQ335" s="197"/>
      <c r="CR335" s="197"/>
      <c r="CS335" s="197"/>
      <c r="CT335" s="197"/>
      <c r="CU335" s="197"/>
      <c r="CV335" s="197"/>
      <c r="CW335" s="197"/>
      <c r="CX335" s="197"/>
      <c r="CY335" s="197"/>
      <c r="CZ335" s="197"/>
      <c r="DA335" s="197"/>
      <c r="DB335" s="197"/>
      <c r="DC335" s="197"/>
      <c r="DD335" s="197"/>
      <c r="DE335" s="197"/>
      <c r="DF335" s="197"/>
      <c r="DG335" s="197"/>
      <c r="DH335" s="197"/>
      <c r="DI335" s="197"/>
      <c r="DJ335" s="197"/>
      <c r="DK335" s="197"/>
      <c r="DL335" s="197"/>
      <c r="DM335" s="197"/>
      <c r="DN335" s="197"/>
      <c r="DO335" s="197"/>
      <c r="DP335" s="197"/>
      <c r="DQ335" s="197"/>
      <c r="DR335" s="197"/>
      <c r="DS335" s="197"/>
      <c r="DT335" s="197"/>
      <c r="DU335" s="197"/>
      <c r="DV335" s="197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</row>
    <row r="336" customFormat="false" ht="12.75" hidden="false" customHeight="false" outlineLevel="0" collapsed="false">
      <c r="A336" s="193"/>
      <c r="B336" s="194"/>
      <c r="C336" s="194"/>
      <c r="D336" s="194"/>
      <c r="E336" s="194"/>
      <c r="F336" s="194"/>
      <c r="G336" s="194"/>
      <c r="H336" s="195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6"/>
      <c r="BL336" s="197"/>
      <c r="BM336" s="197"/>
      <c r="BN336" s="197"/>
      <c r="BO336" s="197"/>
      <c r="BP336" s="197"/>
      <c r="BQ336" s="197"/>
      <c r="BR336" s="197"/>
      <c r="BS336" s="197"/>
      <c r="BT336" s="197"/>
      <c r="BU336" s="197"/>
      <c r="BV336" s="197"/>
      <c r="BW336" s="197"/>
      <c r="BX336" s="197"/>
      <c r="BY336" s="197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197"/>
      <c r="CM336" s="197"/>
      <c r="CN336" s="197"/>
      <c r="CO336" s="197"/>
      <c r="CP336" s="197"/>
      <c r="CQ336" s="197"/>
      <c r="CR336" s="197"/>
      <c r="CS336" s="197"/>
      <c r="CT336" s="197"/>
      <c r="CU336" s="197"/>
      <c r="CV336" s="197"/>
      <c r="CW336" s="197"/>
      <c r="CX336" s="197"/>
      <c r="CY336" s="197"/>
      <c r="CZ336" s="197"/>
      <c r="DA336" s="197"/>
      <c r="DB336" s="197"/>
      <c r="DC336" s="197"/>
      <c r="DD336" s="197"/>
      <c r="DE336" s="197"/>
      <c r="DF336" s="197"/>
      <c r="DG336" s="197"/>
      <c r="DH336" s="197"/>
      <c r="DI336" s="197"/>
      <c r="DJ336" s="197"/>
      <c r="DK336" s="197"/>
      <c r="DL336" s="197"/>
      <c r="DM336" s="197"/>
      <c r="DN336" s="197"/>
      <c r="DO336" s="197"/>
      <c r="DP336" s="197"/>
      <c r="DQ336" s="197"/>
      <c r="DR336" s="197"/>
      <c r="DS336" s="197"/>
      <c r="DT336" s="197"/>
      <c r="DU336" s="197"/>
      <c r="DV336" s="197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</row>
    <row r="337" customFormat="false" ht="12.75" hidden="false" customHeight="false" outlineLevel="0" collapsed="false">
      <c r="A337" s="193"/>
      <c r="B337" s="194"/>
      <c r="C337" s="194"/>
      <c r="D337" s="194"/>
      <c r="E337" s="194"/>
      <c r="F337" s="194"/>
      <c r="G337" s="194"/>
      <c r="H337" s="195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6"/>
      <c r="BL337" s="197"/>
      <c r="BM337" s="197"/>
      <c r="BN337" s="197"/>
      <c r="BO337" s="197"/>
      <c r="BP337" s="197"/>
      <c r="BQ337" s="197"/>
      <c r="BR337" s="197"/>
      <c r="BS337" s="197"/>
      <c r="BT337" s="197"/>
      <c r="BU337" s="197"/>
      <c r="BV337" s="197"/>
      <c r="BW337" s="197"/>
      <c r="BX337" s="197"/>
      <c r="BY337" s="197"/>
      <c r="BZ337" s="197"/>
      <c r="CA337" s="197"/>
      <c r="CB337" s="197"/>
      <c r="CC337" s="197"/>
      <c r="CD337" s="197"/>
      <c r="CE337" s="197"/>
      <c r="CF337" s="197"/>
      <c r="CG337" s="197"/>
      <c r="CH337" s="197"/>
      <c r="CI337" s="197"/>
      <c r="CJ337" s="197"/>
      <c r="CK337" s="197"/>
      <c r="CL337" s="197"/>
      <c r="CM337" s="197"/>
      <c r="CN337" s="197"/>
      <c r="CO337" s="197"/>
      <c r="CP337" s="197"/>
      <c r="CQ337" s="197"/>
      <c r="CR337" s="197"/>
      <c r="CS337" s="197"/>
      <c r="CT337" s="197"/>
      <c r="CU337" s="197"/>
      <c r="CV337" s="197"/>
      <c r="CW337" s="197"/>
      <c r="CX337" s="197"/>
      <c r="CY337" s="197"/>
      <c r="CZ337" s="197"/>
      <c r="DA337" s="197"/>
      <c r="DB337" s="197"/>
      <c r="DC337" s="197"/>
      <c r="DD337" s="197"/>
      <c r="DE337" s="197"/>
      <c r="DF337" s="197"/>
      <c r="DG337" s="197"/>
      <c r="DH337" s="197"/>
      <c r="DI337" s="197"/>
      <c r="DJ337" s="197"/>
      <c r="DK337" s="197"/>
      <c r="DL337" s="197"/>
      <c r="DM337" s="197"/>
      <c r="DN337" s="197"/>
      <c r="DO337" s="197"/>
      <c r="DP337" s="197"/>
      <c r="DQ337" s="197"/>
      <c r="DR337" s="197"/>
      <c r="DS337" s="197"/>
      <c r="DT337" s="197"/>
      <c r="DU337" s="197"/>
      <c r="DV337" s="197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</row>
    <row r="338" customFormat="false" ht="12.75" hidden="false" customHeight="false" outlineLevel="0" collapsed="false">
      <c r="A338" s="193"/>
      <c r="B338" s="194"/>
      <c r="C338" s="194"/>
      <c r="D338" s="194"/>
      <c r="E338" s="194"/>
      <c r="F338" s="194"/>
      <c r="G338" s="194"/>
      <c r="H338" s="195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6"/>
      <c r="BL338" s="197"/>
      <c r="BM338" s="197"/>
      <c r="BN338" s="197"/>
      <c r="BO338" s="197"/>
      <c r="BP338" s="197"/>
      <c r="BQ338" s="197"/>
      <c r="BR338" s="197"/>
      <c r="BS338" s="197"/>
      <c r="BT338" s="197"/>
      <c r="BU338" s="197"/>
      <c r="BV338" s="197"/>
      <c r="BW338" s="197"/>
      <c r="BX338" s="197"/>
      <c r="BY338" s="197"/>
      <c r="BZ338" s="197"/>
      <c r="CA338" s="197"/>
      <c r="CB338" s="197"/>
      <c r="CC338" s="197"/>
      <c r="CD338" s="197"/>
      <c r="CE338" s="197"/>
      <c r="CF338" s="197"/>
      <c r="CG338" s="197"/>
      <c r="CH338" s="197"/>
      <c r="CI338" s="197"/>
      <c r="CJ338" s="197"/>
      <c r="CK338" s="197"/>
      <c r="CL338" s="197"/>
      <c r="CM338" s="197"/>
      <c r="CN338" s="197"/>
      <c r="CO338" s="197"/>
      <c r="CP338" s="197"/>
      <c r="CQ338" s="197"/>
      <c r="CR338" s="197"/>
      <c r="CS338" s="197"/>
      <c r="CT338" s="197"/>
      <c r="CU338" s="197"/>
      <c r="CV338" s="197"/>
      <c r="CW338" s="197"/>
      <c r="CX338" s="197"/>
      <c r="CY338" s="197"/>
      <c r="CZ338" s="197"/>
      <c r="DA338" s="197"/>
      <c r="DB338" s="197"/>
      <c r="DC338" s="197"/>
      <c r="DD338" s="197"/>
      <c r="DE338" s="197"/>
      <c r="DF338" s="197"/>
      <c r="DG338" s="197"/>
      <c r="DH338" s="197"/>
      <c r="DI338" s="197"/>
      <c r="DJ338" s="197"/>
      <c r="DK338" s="197"/>
      <c r="DL338" s="197"/>
      <c r="DM338" s="197"/>
      <c r="DN338" s="197"/>
      <c r="DO338" s="197"/>
      <c r="DP338" s="197"/>
      <c r="DQ338" s="197"/>
      <c r="DR338" s="197"/>
      <c r="DS338" s="197"/>
      <c r="DT338" s="197"/>
      <c r="DU338" s="197"/>
      <c r="DV338" s="197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</row>
    <row r="339" customFormat="false" ht="12.75" hidden="false" customHeight="false" outlineLevel="0" collapsed="false">
      <c r="A339" s="193"/>
      <c r="B339" s="194"/>
      <c r="C339" s="194"/>
      <c r="D339" s="194"/>
      <c r="E339" s="194"/>
      <c r="F339" s="194"/>
      <c r="G339" s="194"/>
      <c r="H339" s="195"/>
      <c r="I339" s="194"/>
      <c r="J339" s="194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6"/>
      <c r="BL339" s="197"/>
      <c r="BM339" s="197"/>
      <c r="BN339" s="197"/>
      <c r="BO339" s="197"/>
      <c r="BP339" s="197"/>
      <c r="BQ339" s="197"/>
      <c r="BR339" s="197"/>
      <c r="BS339" s="197"/>
      <c r="BT339" s="197"/>
      <c r="BU339" s="197"/>
      <c r="BV339" s="197"/>
      <c r="BW339" s="197"/>
      <c r="BX339" s="197"/>
      <c r="BY339" s="197"/>
      <c r="BZ339" s="197"/>
      <c r="CA339" s="197"/>
      <c r="CB339" s="197"/>
      <c r="CC339" s="197"/>
      <c r="CD339" s="197"/>
      <c r="CE339" s="197"/>
      <c r="CF339" s="197"/>
      <c r="CG339" s="197"/>
      <c r="CH339" s="197"/>
      <c r="CI339" s="197"/>
      <c r="CJ339" s="197"/>
      <c r="CK339" s="197"/>
      <c r="CL339" s="197"/>
      <c r="CM339" s="197"/>
      <c r="CN339" s="197"/>
      <c r="CO339" s="197"/>
      <c r="CP339" s="197"/>
      <c r="CQ339" s="197"/>
      <c r="CR339" s="197"/>
      <c r="CS339" s="197"/>
      <c r="CT339" s="197"/>
      <c r="CU339" s="197"/>
      <c r="CV339" s="197"/>
      <c r="CW339" s="197"/>
      <c r="CX339" s="197"/>
      <c r="CY339" s="197"/>
      <c r="CZ339" s="197"/>
      <c r="DA339" s="197"/>
      <c r="DB339" s="197"/>
      <c r="DC339" s="197"/>
      <c r="DD339" s="197"/>
      <c r="DE339" s="197"/>
      <c r="DF339" s="197"/>
      <c r="DG339" s="197"/>
      <c r="DH339" s="197"/>
      <c r="DI339" s="197"/>
      <c r="DJ339" s="197"/>
      <c r="DK339" s="197"/>
      <c r="DL339" s="197"/>
      <c r="DM339" s="197"/>
      <c r="DN339" s="197"/>
      <c r="DO339" s="197"/>
      <c r="DP339" s="197"/>
      <c r="DQ339" s="197"/>
      <c r="DR339" s="197"/>
      <c r="DS339" s="197"/>
      <c r="DT339" s="197"/>
      <c r="DU339" s="197"/>
      <c r="DV339" s="197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</row>
    <row r="340" customFormat="false" ht="12.75" hidden="false" customHeight="false" outlineLevel="0" collapsed="false">
      <c r="A340" s="193"/>
      <c r="B340" s="194"/>
      <c r="C340" s="194"/>
      <c r="D340" s="194"/>
      <c r="E340" s="194"/>
      <c r="F340" s="194"/>
      <c r="G340" s="194"/>
      <c r="H340" s="195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6"/>
      <c r="BL340" s="197"/>
      <c r="BM340" s="197"/>
      <c r="BN340" s="197"/>
      <c r="BO340" s="197"/>
      <c r="BP340" s="197"/>
      <c r="BQ340" s="197"/>
      <c r="BR340" s="197"/>
      <c r="BS340" s="197"/>
      <c r="BT340" s="197"/>
      <c r="BU340" s="197"/>
      <c r="BV340" s="197"/>
      <c r="BW340" s="197"/>
      <c r="BX340" s="197"/>
      <c r="BY340" s="197"/>
      <c r="BZ340" s="197"/>
      <c r="CA340" s="197"/>
      <c r="CB340" s="197"/>
      <c r="CC340" s="197"/>
      <c r="CD340" s="197"/>
      <c r="CE340" s="197"/>
      <c r="CF340" s="197"/>
      <c r="CG340" s="197"/>
      <c r="CH340" s="197"/>
      <c r="CI340" s="197"/>
      <c r="CJ340" s="197"/>
      <c r="CK340" s="197"/>
      <c r="CL340" s="197"/>
      <c r="CM340" s="197"/>
      <c r="CN340" s="197"/>
      <c r="CO340" s="197"/>
      <c r="CP340" s="197"/>
      <c r="CQ340" s="197"/>
      <c r="CR340" s="197"/>
      <c r="CS340" s="197"/>
      <c r="CT340" s="197"/>
      <c r="CU340" s="197"/>
      <c r="CV340" s="197"/>
      <c r="CW340" s="197"/>
      <c r="CX340" s="197"/>
      <c r="CY340" s="197"/>
      <c r="CZ340" s="197"/>
      <c r="DA340" s="197"/>
      <c r="DB340" s="197"/>
      <c r="DC340" s="197"/>
      <c r="DD340" s="197"/>
      <c r="DE340" s="197"/>
      <c r="DF340" s="197"/>
      <c r="DG340" s="197"/>
      <c r="DH340" s="197"/>
      <c r="DI340" s="197"/>
      <c r="DJ340" s="197"/>
      <c r="DK340" s="197"/>
      <c r="DL340" s="197"/>
      <c r="DM340" s="197"/>
      <c r="DN340" s="197"/>
      <c r="DO340" s="197"/>
      <c r="DP340" s="197"/>
      <c r="DQ340" s="197"/>
      <c r="DR340" s="197"/>
      <c r="DS340" s="197"/>
      <c r="DT340" s="197"/>
      <c r="DU340" s="197"/>
      <c r="DV340" s="197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</row>
    <row r="341" customFormat="false" ht="12.75" hidden="false" customHeight="false" outlineLevel="0" collapsed="false">
      <c r="A341" s="193"/>
      <c r="B341" s="194"/>
      <c r="C341" s="194"/>
      <c r="D341" s="194"/>
      <c r="E341" s="194"/>
      <c r="F341" s="194"/>
      <c r="G341" s="194"/>
      <c r="H341" s="195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6"/>
      <c r="BL341" s="197"/>
      <c r="BM341" s="197"/>
      <c r="BN341" s="197"/>
      <c r="BO341" s="197"/>
      <c r="BP341" s="197"/>
      <c r="BQ341" s="197"/>
      <c r="BR341" s="197"/>
      <c r="BS341" s="197"/>
      <c r="BT341" s="197"/>
      <c r="BU341" s="197"/>
      <c r="BV341" s="197"/>
      <c r="BW341" s="197"/>
      <c r="BX341" s="197"/>
      <c r="BY341" s="197"/>
      <c r="BZ341" s="197"/>
      <c r="CA341" s="197"/>
      <c r="CB341" s="197"/>
      <c r="CC341" s="197"/>
      <c r="CD341" s="197"/>
      <c r="CE341" s="197"/>
      <c r="CF341" s="197"/>
      <c r="CG341" s="197"/>
      <c r="CH341" s="197"/>
      <c r="CI341" s="197"/>
      <c r="CJ341" s="197"/>
      <c r="CK341" s="197"/>
      <c r="CL341" s="197"/>
      <c r="CM341" s="197"/>
      <c r="CN341" s="197"/>
      <c r="CO341" s="197"/>
      <c r="CP341" s="197"/>
      <c r="CQ341" s="197"/>
      <c r="CR341" s="197"/>
      <c r="CS341" s="197"/>
      <c r="CT341" s="197"/>
      <c r="CU341" s="197"/>
      <c r="CV341" s="197"/>
      <c r="CW341" s="197"/>
      <c r="CX341" s="197"/>
      <c r="CY341" s="197"/>
      <c r="CZ341" s="197"/>
      <c r="DA341" s="197"/>
      <c r="DB341" s="197"/>
      <c r="DC341" s="197"/>
      <c r="DD341" s="197"/>
      <c r="DE341" s="197"/>
      <c r="DF341" s="197"/>
      <c r="DG341" s="197"/>
      <c r="DH341" s="197"/>
      <c r="DI341" s="197"/>
      <c r="DJ341" s="197"/>
      <c r="DK341" s="197"/>
      <c r="DL341" s="197"/>
      <c r="DM341" s="197"/>
      <c r="DN341" s="197"/>
      <c r="DO341" s="197"/>
      <c r="DP341" s="197"/>
      <c r="DQ341" s="197"/>
      <c r="DR341" s="197"/>
      <c r="DS341" s="197"/>
      <c r="DT341" s="197"/>
      <c r="DU341" s="197"/>
      <c r="DV341" s="197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</row>
    <row r="342" customFormat="false" ht="12.75" hidden="false" customHeight="false" outlineLevel="0" collapsed="false">
      <c r="A342" s="193"/>
      <c r="B342" s="194"/>
      <c r="C342" s="194"/>
      <c r="D342" s="194"/>
      <c r="E342" s="194"/>
      <c r="F342" s="194"/>
      <c r="G342" s="194"/>
      <c r="H342" s="195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6"/>
      <c r="BL342" s="197"/>
      <c r="BM342" s="197"/>
      <c r="BN342" s="197"/>
      <c r="BO342" s="197"/>
      <c r="BP342" s="197"/>
      <c r="BQ342" s="197"/>
      <c r="BR342" s="197"/>
      <c r="BS342" s="197"/>
      <c r="BT342" s="197"/>
      <c r="BU342" s="197"/>
      <c r="BV342" s="197"/>
      <c r="BW342" s="197"/>
      <c r="BX342" s="197"/>
      <c r="BY342" s="197"/>
      <c r="BZ342" s="197"/>
      <c r="CA342" s="197"/>
      <c r="CB342" s="197"/>
      <c r="CC342" s="197"/>
      <c r="CD342" s="197"/>
      <c r="CE342" s="197"/>
      <c r="CF342" s="197"/>
      <c r="CG342" s="197"/>
      <c r="CH342" s="197"/>
      <c r="CI342" s="197"/>
      <c r="CJ342" s="197"/>
      <c r="CK342" s="197"/>
      <c r="CL342" s="197"/>
      <c r="CM342" s="197"/>
      <c r="CN342" s="197"/>
      <c r="CO342" s="197"/>
      <c r="CP342" s="197"/>
      <c r="CQ342" s="197"/>
      <c r="CR342" s="197"/>
      <c r="CS342" s="197"/>
      <c r="CT342" s="197"/>
      <c r="CU342" s="197"/>
      <c r="CV342" s="197"/>
      <c r="CW342" s="197"/>
      <c r="CX342" s="197"/>
      <c r="CY342" s="197"/>
      <c r="CZ342" s="197"/>
      <c r="DA342" s="197"/>
      <c r="DB342" s="197"/>
      <c r="DC342" s="197"/>
      <c r="DD342" s="197"/>
      <c r="DE342" s="197"/>
      <c r="DF342" s="197"/>
      <c r="DG342" s="197"/>
      <c r="DH342" s="197"/>
      <c r="DI342" s="197"/>
      <c r="DJ342" s="197"/>
      <c r="DK342" s="197"/>
      <c r="DL342" s="197"/>
      <c r="DM342" s="197"/>
      <c r="DN342" s="197"/>
      <c r="DO342" s="197"/>
      <c r="DP342" s="197"/>
      <c r="DQ342" s="197"/>
      <c r="DR342" s="197"/>
      <c r="DS342" s="197"/>
      <c r="DT342" s="197"/>
      <c r="DU342" s="197"/>
      <c r="DV342" s="197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</row>
    <row r="343" customFormat="false" ht="12.75" hidden="false" customHeight="false" outlineLevel="0" collapsed="false">
      <c r="A343" s="193"/>
      <c r="B343" s="194"/>
      <c r="C343" s="194"/>
      <c r="D343" s="194"/>
      <c r="E343" s="194"/>
      <c r="F343" s="194"/>
      <c r="G343" s="194"/>
      <c r="H343" s="195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6"/>
      <c r="BL343" s="197"/>
      <c r="BM343" s="197"/>
      <c r="BN343" s="197"/>
      <c r="BO343" s="197"/>
      <c r="BP343" s="197"/>
      <c r="BQ343" s="197"/>
      <c r="BR343" s="197"/>
      <c r="BS343" s="197"/>
      <c r="BT343" s="197"/>
      <c r="BU343" s="197"/>
      <c r="BV343" s="197"/>
      <c r="BW343" s="197"/>
      <c r="BX343" s="197"/>
      <c r="BY343" s="197"/>
      <c r="BZ343" s="197"/>
      <c r="CA343" s="197"/>
      <c r="CB343" s="197"/>
      <c r="CC343" s="197"/>
      <c r="CD343" s="197"/>
      <c r="CE343" s="197"/>
      <c r="CF343" s="197"/>
      <c r="CG343" s="197"/>
      <c r="CH343" s="197"/>
      <c r="CI343" s="197"/>
      <c r="CJ343" s="197"/>
      <c r="CK343" s="197"/>
      <c r="CL343" s="197"/>
      <c r="CM343" s="197"/>
      <c r="CN343" s="197"/>
      <c r="CO343" s="197"/>
      <c r="CP343" s="197"/>
      <c r="CQ343" s="197"/>
      <c r="CR343" s="197"/>
      <c r="CS343" s="197"/>
      <c r="CT343" s="197"/>
      <c r="CU343" s="197"/>
      <c r="CV343" s="197"/>
      <c r="CW343" s="197"/>
      <c r="CX343" s="197"/>
      <c r="CY343" s="197"/>
      <c r="CZ343" s="197"/>
      <c r="DA343" s="197"/>
      <c r="DB343" s="197"/>
      <c r="DC343" s="197"/>
      <c r="DD343" s="197"/>
      <c r="DE343" s="197"/>
      <c r="DF343" s="197"/>
      <c r="DG343" s="197"/>
      <c r="DH343" s="197"/>
      <c r="DI343" s="197"/>
      <c r="DJ343" s="197"/>
      <c r="DK343" s="197"/>
      <c r="DL343" s="197"/>
      <c r="DM343" s="197"/>
      <c r="DN343" s="197"/>
      <c r="DO343" s="197"/>
      <c r="DP343" s="197"/>
      <c r="DQ343" s="197"/>
      <c r="DR343" s="197"/>
      <c r="DS343" s="197"/>
      <c r="DT343" s="197"/>
      <c r="DU343" s="197"/>
      <c r="DV343" s="197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</row>
    <row r="344" customFormat="false" ht="12.75" hidden="false" customHeight="false" outlineLevel="0" collapsed="false">
      <c r="A344" s="193"/>
      <c r="B344" s="194"/>
      <c r="C344" s="194"/>
      <c r="D344" s="194"/>
      <c r="E344" s="194"/>
      <c r="F344" s="194"/>
      <c r="G344" s="194"/>
      <c r="H344" s="195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6"/>
      <c r="BL344" s="197"/>
      <c r="BM344" s="197"/>
      <c r="BN344" s="197"/>
      <c r="BO344" s="197"/>
      <c r="BP344" s="197"/>
      <c r="BQ344" s="197"/>
      <c r="BR344" s="197"/>
      <c r="BS344" s="197"/>
      <c r="BT344" s="197"/>
      <c r="BU344" s="197"/>
      <c r="BV344" s="197"/>
      <c r="BW344" s="197"/>
      <c r="BX344" s="197"/>
      <c r="BY344" s="197"/>
      <c r="BZ344" s="197"/>
      <c r="CA344" s="197"/>
      <c r="CB344" s="197"/>
      <c r="CC344" s="197"/>
      <c r="CD344" s="197"/>
      <c r="CE344" s="197"/>
      <c r="CF344" s="197"/>
      <c r="CG344" s="197"/>
      <c r="CH344" s="197"/>
      <c r="CI344" s="197"/>
      <c r="CJ344" s="197"/>
      <c r="CK344" s="197"/>
      <c r="CL344" s="197"/>
      <c r="CM344" s="197"/>
      <c r="CN344" s="197"/>
      <c r="CO344" s="197"/>
      <c r="CP344" s="197"/>
      <c r="CQ344" s="197"/>
      <c r="CR344" s="197"/>
      <c r="CS344" s="197"/>
      <c r="CT344" s="197"/>
      <c r="CU344" s="197"/>
      <c r="CV344" s="197"/>
      <c r="CW344" s="197"/>
      <c r="CX344" s="197"/>
      <c r="CY344" s="197"/>
      <c r="CZ344" s="197"/>
      <c r="DA344" s="197"/>
      <c r="DB344" s="197"/>
      <c r="DC344" s="197"/>
      <c r="DD344" s="197"/>
      <c r="DE344" s="197"/>
      <c r="DF344" s="197"/>
      <c r="DG344" s="197"/>
      <c r="DH344" s="197"/>
      <c r="DI344" s="197"/>
      <c r="DJ344" s="197"/>
      <c r="DK344" s="197"/>
      <c r="DL344" s="197"/>
      <c r="DM344" s="197"/>
      <c r="DN344" s="197"/>
      <c r="DO344" s="197"/>
      <c r="DP344" s="197"/>
      <c r="DQ344" s="197"/>
      <c r="DR344" s="197"/>
      <c r="DS344" s="197"/>
      <c r="DT344" s="197"/>
      <c r="DU344" s="197"/>
      <c r="DV344" s="197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</row>
    <row r="345" customFormat="false" ht="12.75" hidden="false" customHeight="false" outlineLevel="0" collapsed="false">
      <c r="A345" s="193"/>
      <c r="B345" s="194"/>
      <c r="C345" s="194"/>
      <c r="D345" s="194"/>
      <c r="E345" s="194"/>
      <c r="F345" s="194"/>
      <c r="G345" s="194"/>
      <c r="H345" s="195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6"/>
      <c r="BL345" s="197"/>
      <c r="BM345" s="197"/>
      <c r="BN345" s="197"/>
      <c r="BO345" s="197"/>
      <c r="BP345" s="197"/>
      <c r="BQ345" s="197"/>
      <c r="BR345" s="197"/>
      <c r="BS345" s="197"/>
      <c r="BT345" s="197"/>
      <c r="BU345" s="197"/>
      <c r="BV345" s="197"/>
      <c r="BW345" s="197"/>
      <c r="BX345" s="197"/>
      <c r="BY345" s="197"/>
      <c r="BZ345" s="197"/>
      <c r="CA345" s="197"/>
      <c r="CB345" s="197"/>
      <c r="CC345" s="197"/>
      <c r="CD345" s="197"/>
      <c r="CE345" s="197"/>
      <c r="CF345" s="197"/>
      <c r="CG345" s="197"/>
      <c r="CH345" s="197"/>
      <c r="CI345" s="197"/>
      <c r="CJ345" s="197"/>
      <c r="CK345" s="197"/>
      <c r="CL345" s="197"/>
      <c r="CM345" s="197"/>
      <c r="CN345" s="197"/>
      <c r="CO345" s="197"/>
      <c r="CP345" s="197"/>
      <c r="CQ345" s="197"/>
      <c r="CR345" s="197"/>
      <c r="CS345" s="197"/>
      <c r="CT345" s="197"/>
      <c r="CU345" s="197"/>
      <c r="CV345" s="197"/>
      <c r="CW345" s="197"/>
      <c r="CX345" s="197"/>
      <c r="CY345" s="197"/>
      <c r="CZ345" s="197"/>
      <c r="DA345" s="197"/>
      <c r="DB345" s="197"/>
      <c r="DC345" s="197"/>
      <c r="DD345" s="197"/>
      <c r="DE345" s="197"/>
      <c r="DF345" s="197"/>
      <c r="DG345" s="197"/>
      <c r="DH345" s="197"/>
      <c r="DI345" s="197"/>
      <c r="DJ345" s="197"/>
      <c r="DK345" s="197"/>
      <c r="DL345" s="197"/>
      <c r="DM345" s="197"/>
      <c r="DN345" s="197"/>
      <c r="DO345" s="197"/>
      <c r="DP345" s="197"/>
      <c r="DQ345" s="197"/>
      <c r="DR345" s="197"/>
      <c r="DS345" s="197"/>
      <c r="DT345" s="197"/>
      <c r="DU345" s="197"/>
      <c r="DV345" s="197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</row>
    <row r="346" customFormat="false" ht="12.75" hidden="false" customHeight="false" outlineLevel="0" collapsed="false">
      <c r="A346" s="193"/>
      <c r="B346" s="194"/>
      <c r="C346" s="194"/>
      <c r="D346" s="194"/>
      <c r="E346" s="194"/>
      <c r="F346" s="194"/>
      <c r="G346" s="194"/>
      <c r="H346" s="195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6"/>
      <c r="BL346" s="197"/>
      <c r="BM346" s="197"/>
      <c r="BN346" s="197"/>
      <c r="BO346" s="197"/>
      <c r="BP346" s="197"/>
      <c r="BQ346" s="197"/>
      <c r="BR346" s="197"/>
      <c r="BS346" s="197"/>
      <c r="BT346" s="197"/>
      <c r="BU346" s="197"/>
      <c r="BV346" s="197"/>
      <c r="BW346" s="197"/>
      <c r="BX346" s="197"/>
      <c r="BY346" s="197"/>
      <c r="BZ346" s="197"/>
      <c r="CA346" s="197"/>
      <c r="CB346" s="197"/>
      <c r="CC346" s="197"/>
      <c r="CD346" s="197"/>
      <c r="CE346" s="197"/>
      <c r="CF346" s="197"/>
      <c r="CG346" s="197"/>
      <c r="CH346" s="197"/>
      <c r="CI346" s="197"/>
      <c r="CJ346" s="197"/>
      <c r="CK346" s="197"/>
      <c r="CL346" s="197"/>
      <c r="CM346" s="197"/>
      <c r="CN346" s="197"/>
      <c r="CO346" s="197"/>
      <c r="CP346" s="197"/>
      <c r="CQ346" s="197"/>
      <c r="CR346" s="197"/>
      <c r="CS346" s="197"/>
      <c r="CT346" s="197"/>
      <c r="CU346" s="197"/>
      <c r="CV346" s="197"/>
      <c r="CW346" s="197"/>
      <c r="CX346" s="197"/>
      <c r="CY346" s="197"/>
      <c r="CZ346" s="197"/>
      <c r="DA346" s="197"/>
      <c r="DB346" s="197"/>
      <c r="DC346" s="197"/>
      <c r="DD346" s="197"/>
      <c r="DE346" s="197"/>
      <c r="DF346" s="197"/>
      <c r="DG346" s="197"/>
      <c r="DH346" s="197"/>
      <c r="DI346" s="197"/>
      <c r="DJ346" s="197"/>
      <c r="DK346" s="197"/>
      <c r="DL346" s="197"/>
      <c r="DM346" s="197"/>
      <c r="DN346" s="197"/>
      <c r="DO346" s="197"/>
      <c r="DP346" s="197"/>
      <c r="DQ346" s="197"/>
      <c r="DR346" s="197"/>
      <c r="DS346" s="197"/>
      <c r="DT346" s="197"/>
      <c r="DU346" s="197"/>
      <c r="DV346" s="197"/>
      <c r="DW346" s="197"/>
      <c r="DX346" s="197"/>
      <c r="DY346" s="197"/>
      <c r="DZ346" s="197"/>
      <c r="EA346" s="197"/>
      <c r="EB346" s="197"/>
      <c r="EC346" s="197"/>
      <c r="ED346" s="197"/>
      <c r="EE346" s="197"/>
      <c r="EF346" s="197"/>
      <c r="EG346" s="197"/>
      <c r="EH346" s="197"/>
      <c r="EI346" s="197"/>
      <c r="EJ346" s="197"/>
      <c r="EK346" s="197"/>
      <c r="EL346" s="197"/>
      <c r="EM346" s="197"/>
      <c r="EN346" s="197"/>
      <c r="EO346" s="197"/>
      <c r="EP346" s="197"/>
      <c r="EQ346" s="197"/>
      <c r="ER346" s="197"/>
      <c r="ES346" s="197"/>
      <c r="ET346" s="197"/>
      <c r="EU346" s="197"/>
      <c r="EV346" s="197"/>
      <c r="EW346" s="197"/>
      <c r="EX346" s="197"/>
      <c r="EY346" s="197"/>
      <c r="EZ346" s="197"/>
      <c r="FA346" s="197"/>
      <c r="FB346" s="197"/>
      <c r="FC346" s="197"/>
      <c r="FD346" s="197"/>
      <c r="FE346" s="197"/>
      <c r="FF346" s="197"/>
      <c r="FG346" s="197"/>
      <c r="FH346" s="197"/>
      <c r="FI346" s="197"/>
      <c r="FJ346" s="197"/>
      <c r="FK346" s="197"/>
      <c r="FL346" s="197"/>
      <c r="FM346" s="197"/>
      <c r="FN346" s="197"/>
      <c r="FO346" s="197"/>
      <c r="FP346" s="197"/>
      <c r="FQ346" s="197"/>
      <c r="FR346" s="197"/>
      <c r="FS346" s="197"/>
      <c r="FT346" s="197"/>
      <c r="FU346" s="197"/>
      <c r="FV346" s="197"/>
      <c r="FW346" s="197"/>
      <c r="FX346" s="197"/>
      <c r="FY346" s="197"/>
      <c r="FZ346" s="197"/>
      <c r="GA346" s="197"/>
      <c r="GB346" s="197"/>
      <c r="GC346" s="197"/>
      <c r="GD346" s="197"/>
      <c r="GE346" s="197"/>
      <c r="GF346" s="197"/>
      <c r="GG346" s="197"/>
      <c r="GH346" s="197"/>
      <c r="GI346" s="197"/>
      <c r="GJ346" s="197"/>
      <c r="GK346" s="197"/>
      <c r="GL346" s="197"/>
      <c r="GM346" s="197"/>
      <c r="GN346" s="197"/>
      <c r="GO346" s="197"/>
      <c r="GP346" s="197"/>
      <c r="GQ346" s="197"/>
      <c r="GR346" s="197"/>
      <c r="GS346" s="197"/>
      <c r="GT346" s="197"/>
      <c r="GU346" s="197"/>
      <c r="GV346" s="197"/>
      <c r="GW346" s="197"/>
      <c r="GX346" s="197"/>
      <c r="GY346" s="197"/>
      <c r="GZ346" s="197"/>
      <c r="HA346" s="197"/>
      <c r="HB346" s="197"/>
      <c r="HC346" s="197"/>
      <c r="HD346" s="197"/>
      <c r="HE346" s="197"/>
      <c r="HF346" s="197"/>
      <c r="HG346" s="197"/>
      <c r="HH346" s="197"/>
      <c r="HI346" s="197"/>
      <c r="HJ346" s="197"/>
      <c r="HK346" s="197"/>
      <c r="HL346" s="197"/>
      <c r="HM346" s="197"/>
      <c r="HN346" s="197"/>
      <c r="HO346" s="197"/>
      <c r="HP346" s="197"/>
      <c r="HQ346" s="197"/>
      <c r="HR346" s="197"/>
      <c r="HS346" s="197"/>
      <c r="HT346" s="197"/>
      <c r="HU346" s="197"/>
      <c r="HV346" s="197"/>
      <c r="HW346" s="197"/>
      <c r="HX346" s="197"/>
      <c r="HY346" s="197"/>
      <c r="HZ346" s="197"/>
      <c r="IA346" s="197"/>
      <c r="IB346" s="197"/>
      <c r="IC346" s="197"/>
      <c r="ID346" s="197"/>
      <c r="IE346" s="197"/>
      <c r="IF346" s="197"/>
      <c r="IG346" s="197"/>
      <c r="IH346" s="197"/>
      <c r="II346" s="197"/>
      <c r="IJ346" s="197"/>
      <c r="IK346" s="197"/>
      <c r="IL346" s="197"/>
      <c r="IM346" s="197"/>
      <c r="IN346" s="197"/>
      <c r="IO346" s="197"/>
      <c r="IP346" s="197"/>
      <c r="IQ346" s="197"/>
      <c r="IR346" s="197"/>
      <c r="IS346" s="197"/>
      <c r="IT346" s="197"/>
      <c r="IU346" s="197"/>
      <c r="IV346" s="197"/>
      <c r="IW346" s="197"/>
    </row>
    <row r="347" customFormat="false" ht="12.75" hidden="false" customHeight="false" outlineLevel="0" collapsed="false">
      <c r="A347" s="193"/>
      <c r="B347" s="194"/>
      <c r="C347" s="194"/>
      <c r="D347" s="194"/>
      <c r="E347" s="194"/>
      <c r="F347" s="194"/>
      <c r="G347" s="194"/>
      <c r="H347" s="195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6"/>
      <c r="BL347" s="197"/>
      <c r="BM347" s="197"/>
      <c r="BN347" s="197"/>
      <c r="BO347" s="197"/>
      <c r="BP347" s="197"/>
      <c r="BQ347" s="197"/>
      <c r="BR347" s="197"/>
      <c r="BS347" s="197"/>
      <c r="BT347" s="197"/>
      <c r="BU347" s="197"/>
      <c r="BV347" s="197"/>
      <c r="BW347" s="197"/>
      <c r="BX347" s="197"/>
      <c r="BY347" s="197"/>
      <c r="BZ347" s="197"/>
      <c r="CA347" s="197"/>
      <c r="CB347" s="197"/>
      <c r="CC347" s="197"/>
      <c r="CD347" s="197"/>
      <c r="CE347" s="197"/>
      <c r="CF347" s="197"/>
      <c r="CG347" s="197"/>
      <c r="CH347" s="197"/>
      <c r="CI347" s="197"/>
      <c r="CJ347" s="197"/>
      <c r="CK347" s="197"/>
      <c r="CL347" s="197"/>
      <c r="CM347" s="197"/>
      <c r="CN347" s="197"/>
      <c r="CO347" s="197"/>
      <c r="CP347" s="197"/>
      <c r="CQ347" s="197"/>
      <c r="CR347" s="197"/>
      <c r="CS347" s="197"/>
      <c r="CT347" s="197"/>
      <c r="CU347" s="197"/>
      <c r="CV347" s="197"/>
      <c r="CW347" s="197"/>
      <c r="CX347" s="197"/>
      <c r="CY347" s="197"/>
      <c r="CZ347" s="197"/>
      <c r="DA347" s="197"/>
      <c r="DB347" s="197"/>
      <c r="DC347" s="197"/>
      <c r="DD347" s="197"/>
      <c r="DE347" s="197"/>
      <c r="DF347" s="197"/>
      <c r="DG347" s="197"/>
      <c r="DH347" s="197"/>
      <c r="DI347" s="197"/>
      <c r="DJ347" s="197"/>
      <c r="DK347" s="197"/>
      <c r="DL347" s="197"/>
      <c r="DM347" s="197"/>
      <c r="DN347" s="197"/>
      <c r="DO347" s="197"/>
      <c r="DP347" s="197"/>
      <c r="DQ347" s="197"/>
      <c r="DR347" s="197"/>
      <c r="DS347" s="197"/>
      <c r="DT347" s="197"/>
      <c r="DU347" s="197"/>
      <c r="DV347" s="197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</row>
    <row r="348" customFormat="false" ht="12.75" hidden="false" customHeight="false" outlineLevel="0" collapsed="false">
      <c r="A348" s="193"/>
      <c r="B348" s="194"/>
      <c r="C348" s="194"/>
      <c r="D348" s="194"/>
      <c r="E348" s="194"/>
      <c r="F348" s="194"/>
      <c r="G348" s="194"/>
      <c r="H348" s="195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6"/>
      <c r="BL348" s="197"/>
      <c r="BM348" s="197"/>
      <c r="BN348" s="197"/>
      <c r="BO348" s="197"/>
      <c r="BP348" s="197"/>
      <c r="BQ348" s="197"/>
      <c r="BR348" s="197"/>
      <c r="BS348" s="197"/>
      <c r="BT348" s="197"/>
      <c r="BU348" s="197"/>
      <c r="BV348" s="197"/>
      <c r="BW348" s="197"/>
      <c r="BX348" s="197"/>
      <c r="BY348" s="197"/>
      <c r="BZ348" s="197"/>
      <c r="CA348" s="197"/>
      <c r="CB348" s="197"/>
      <c r="CC348" s="197"/>
      <c r="CD348" s="197"/>
      <c r="CE348" s="197"/>
      <c r="CF348" s="197"/>
      <c r="CG348" s="197"/>
      <c r="CH348" s="197"/>
      <c r="CI348" s="197"/>
      <c r="CJ348" s="197"/>
      <c r="CK348" s="197"/>
      <c r="CL348" s="197"/>
      <c r="CM348" s="197"/>
      <c r="CN348" s="197"/>
      <c r="CO348" s="197"/>
      <c r="CP348" s="197"/>
      <c r="CQ348" s="197"/>
      <c r="CR348" s="197"/>
      <c r="CS348" s="197"/>
      <c r="CT348" s="197"/>
      <c r="CU348" s="197"/>
      <c r="CV348" s="197"/>
      <c r="CW348" s="197"/>
      <c r="CX348" s="197"/>
      <c r="CY348" s="197"/>
      <c r="CZ348" s="197"/>
      <c r="DA348" s="197"/>
      <c r="DB348" s="197"/>
      <c r="DC348" s="197"/>
      <c r="DD348" s="197"/>
      <c r="DE348" s="197"/>
      <c r="DF348" s="197"/>
      <c r="DG348" s="197"/>
      <c r="DH348" s="197"/>
      <c r="DI348" s="197"/>
      <c r="DJ348" s="197"/>
      <c r="DK348" s="197"/>
      <c r="DL348" s="197"/>
      <c r="DM348" s="197"/>
      <c r="DN348" s="197"/>
      <c r="DO348" s="197"/>
      <c r="DP348" s="197"/>
      <c r="DQ348" s="197"/>
      <c r="DR348" s="197"/>
      <c r="DS348" s="197"/>
      <c r="DT348" s="197"/>
      <c r="DU348" s="197"/>
      <c r="DV348" s="197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</row>
    <row r="349" customFormat="false" ht="12.75" hidden="false" customHeight="false" outlineLevel="0" collapsed="false">
      <c r="A349" s="193"/>
      <c r="B349" s="194"/>
      <c r="C349" s="194"/>
      <c r="D349" s="194"/>
      <c r="E349" s="194"/>
      <c r="F349" s="194"/>
      <c r="G349" s="194"/>
      <c r="H349" s="195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6"/>
      <c r="BL349" s="197"/>
      <c r="BM349" s="197"/>
      <c r="BN349" s="197"/>
      <c r="BO349" s="197"/>
      <c r="BP349" s="197"/>
      <c r="BQ349" s="197"/>
      <c r="BR349" s="197"/>
      <c r="BS349" s="197"/>
      <c r="BT349" s="197"/>
      <c r="BU349" s="197"/>
      <c r="BV349" s="197"/>
      <c r="BW349" s="197"/>
      <c r="BX349" s="197"/>
      <c r="BY349" s="197"/>
      <c r="BZ349" s="197"/>
      <c r="CA349" s="197"/>
      <c r="CB349" s="197"/>
      <c r="CC349" s="197"/>
      <c r="CD349" s="197"/>
      <c r="CE349" s="197"/>
      <c r="CF349" s="197"/>
      <c r="CG349" s="197"/>
      <c r="CH349" s="197"/>
      <c r="CI349" s="197"/>
      <c r="CJ349" s="197"/>
      <c r="CK349" s="197"/>
      <c r="CL349" s="197"/>
      <c r="CM349" s="197"/>
      <c r="CN349" s="197"/>
      <c r="CO349" s="197"/>
      <c r="CP349" s="197"/>
      <c r="CQ349" s="197"/>
      <c r="CR349" s="197"/>
      <c r="CS349" s="197"/>
      <c r="CT349" s="197"/>
      <c r="CU349" s="197"/>
      <c r="CV349" s="197"/>
      <c r="CW349" s="197"/>
      <c r="CX349" s="197"/>
      <c r="CY349" s="197"/>
      <c r="CZ349" s="197"/>
      <c r="DA349" s="197"/>
      <c r="DB349" s="197"/>
      <c r="DC349" s="197"/>
      <c r="DD349" s="197"/>
      <c r="DE349" s="197"/>
      <c r="DF349" s="197"/>
      <c r="DG349" s="197"/>
      <c r="DH349" s="197"/>
      <c r="DI349" s="197"/>
      <c r="DJ349" s="197"/>
      <c r="DK349" s="197"/>
      <c r="DL349" s="197"/>
      <c r="DM349" s="197"/>
      <c r="DN349" s="197"/>
      <c r="DO349" s="197"/>
      <c r="DP349" s="197"/>
      <c r="DQ349" s="197"/>
      <c r="DR349" s="197"/>
      <c r="DS349" s="197"/>
      <c r="DT349" s="197"/>
      <c r="DU349" s="197"/>
      <c r="DV349" s="197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</row>
    <row r="350" customFormat="false" ht="12.75" hidden="false" customHeight="false" outlineLevel="0" collapsed="false">
      <c r="A350" s="193"/>
      <c r="B350" s="194"/>
      <c r="C350" s="194"/>
      <c r="D350" s="194"/>
      <c r="E350" s="194"/>
      <c r="F350" s="194"/>
      <c r="G350" s="194"/>
      <c r="H350" s="195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6"/>
      <c r="BL350" s="197"/>
      <c r="BM350" s="197"/>
      <c r="BN350" s="197"/>
      <c r="BO350" s="197"/>
      <c r="BP350" s="197"/>
      <c r="BQ350" s="197"/>
      <c r="BR350" s="197"/>
      <c r="BS350" s="197"/>
      <c r="BT350" s="197"/>
      <c r="BU350" s="197"/>
      <c r="BV350" s="197"/>
      <c r="BW350" s="197"/>
      <c r="BX350" s="197"/>
      <c r="BY350" s="197"/>
      <c r="BZ350" s="197"/>
      <c r="CA350" s="197"/>
      <c r="CB350" s="197"/>
      <c r="CC350" s="197"/>
      <c r="CD350" s="197"/>
      <c r="CE350" s="197"/>
      <c r="CF350" s="197"/>
      <c r="CG350" s="197"/>
      <c r="CH350" s="197"/>
      <c r="CI350" s="197"/>
      <c r="CJ350" s="197"/>
      <c r="CK350" s="197"/>
      <c r="CL350" s="197"/>
      <c r="CM350" s="197"/>
      <c r="CN350" s="197"/>
      <c r="CO350" s="197"/>
      <c r="CP350" s="197"/>
      <c r="CQ350" s="197"/>
      <c r="CR350" s="197"/>
      <c r="CS350" s="197"/>
      <c r="CT350" s="197"/>
      <c r="CU350" s="197"/>
      <c r="CV350" s="197"/>
      <c r="CW350" s="197"/>
      <c r="CX350" s="197"/>
      <c r="CY350" s="197"/>
      <c r="CZ350" s="197"/>
      <c r="DA350" s="197"/>
      <c r="DB350" s="197"/>
      <c r="DC350" s="197"/>
      <c r="DD350" s="197"/>
      <c r="DE350" s="197"/>
      <c r="DF350" s="197"/>
      <c r="DG350" s="197"/>
      <c r="DH350" s="197"/>
      <c r="DI350" s="197"/>
      <c r="DJ350" s="197"/>
      <c r="DK350" s="197"/>
      <c r="DL350" s="197"/>
      <c r="DM350" s="197"/>
      <c r="DN350" s="197"/>
      <c r="DO350" s="197"/>
      <c r="DP350" s="197"/>
      <c r="DQ350" s="197"/>
      <c r="DR350" s="197"/>
      <c r="DS350" s="197"/>
      <c r="DT350" s="197"/>
      <c r="DU350" s="197"/>
      <c r="DV350" s="197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</row>
    <row r="351" customFormat="false" ht="12.75" hidden="false" customHeight="false" outlineLevel="0" collapsed="false">
      <c r="A351" s="193"/>
      <c r="B351" s="194"/>
      <c r="C351" s="194"/>
      <c r="D351" s="194"/>
      <c r="E351" s="194"/>
      <c r="F351" s="194"/>
      <c r="G351" s="194"/>
      <c r="H351" s="195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6"/>
      <c r="BL351" s="197"/>
      <c r="BM351" s="197"/>
      <c r="BN351" s="197"/>
      <c r="BO351" s="197"/>
      <c r="BP351" s="197"/>
      <c r="BQ351" s="197"/>
      <c r="BR351" s="197"/>
      <c r="BS351" s="197"/>
      <c r="BT351" s="197"/>
      <c r="BU351" s="197"/>
      <c r="BV351" s="197"/>
      <c r="BW351" s="197"/>
      <c r="BX351" s="197"/>
      <c r="BY351" s="197"/>
      <c r="BZ351" s="197"/>
      <c r="CA351" s="197"/>
      <c r="CB351" s="197"/>
      <c r="CC351" s="197"/>
      <c r="CD351" s="197"/>
      <c r="CE351" s="197"/>
      <c r="CF351" s="197"/>
      <c r="CG351" s="197"/>
      <c r="CH351" s="197"/>
      <c r="CI351" s="197"/>
      <c r="CJ351" s="197"/>
      <c r="CK351" s="197"/>
      <c r="CL351" s="197"/>
      <c r="CM351" s="197"/>
      <c r="CN351" s="197"/>
      <c r="CO351" s="197"/>
      <c r="CP351" s="197"/>
      <c r="CQ351" s="197"/>
      <c r="CR351" s="197"/>
      <c r="CS351" s="197"/>
      <c r="CT351" s="197"/>
      <c r="CU351" s="197"/>
      <c r="CV351" s="197"/>
      <c r="CW351" s="197"/>
      <c r="CX351" s="197"/>
      <c r="CY351" s="197"/>
      <c r="CZ351" s="197"/>
      <c r="DA351" s="197"/>
      <c r="DB351" s="197"/>
      <c r="DC351" s="197"/>
      <c r="DD351" s="197"/>
      <c r="DE351" s="197"/>
      <c r="DF351" s="197"/>
      <c r="DG351" s="197"/>
      <c r="DH351" s="197"/>
      <c r="DI351" s="197"/>
      <c r="DJ351" s="197"/>
      <c r="DK351" s="197"/>
      <c r="DL351" s="197"/>
      <c r="DM351" s="197"/>
      <c r="DN351" s="197"/>
      <c r="DO351" s="197"/>
      <c r="DP351" s="197"/>
      <c r="DQ351" s="197"/>
      <c r="DR351" s="197"/>
      <c r="DS351" s="197"/>
      <c r="DT351" s="197"/>
      <c r="DU351" s="197"/>
      <c r="DV351" s="197"/>
      <c r="DW351" s="197"/>
      <c r="DX351" s="197"/>
      <c r="DY351" s="197"/>
      <c r="DZ351" s="197"/>
      <c r="EA351" s="197"/>
      <c r="EB351" s="197"/>
      <c r="EC351" s="197"/>
      <c r="ED351" s="197"/>
      <c r="EE351" s="197"/>
      <c r="EF351" s="197"/>
      <c r="EG351" s="197"/>
      <c r="EH351" s="197"/>
      <c r="EI351" s="197"/>
      <c r="EJ351" s="197"/>
      <c r="EK351" s="197"/>
      <c r="EL351" s="197"/>
      <c r="EM351" s="197"/>
      <c r="EN351" s="197"/>
      <c r="EO351" s="197"/>
      <c r="EP351" s="197"/>
      <c r="EQ351" s="197"/>
      <c r="ER351" s="197"/>
      <c r="ES351" s="197"/>
      <c r="ET351" s="197"/>
      <c r="EU351" s="197"/>
      <c r="EV351" s="197"/>
      <c r="EW351" s="197"/>
      <c r="EX351" s="197"/>
      <c r="EY351" s="197"/>
      <c r="EZ351" s="197"/>
      <c r="FA351" s="197"/>
      <c r="FB351" s="197"/>
      <c r="FC351" s="197"/>
      <c r="FD351" s="197"/>
      <c r="FE351" s="197"/>
      <c r="FF351" s="197"/>
      <c r="FG351" s="197"/>
      <c r="FH351" s="197"/>
      <c r="FI351" s="197"/>
      <c r="FJ351" s="197"/>
      <c r="FK351" s="197"/>
      <c r="FL351" s="197"/>
      <c r="FM351" s="197"/>
      <c r="FN351" s="197"/>
      <c r="FO351" s="197"/>
      <c r="FP351" s="197"/>
      <c r="FQ351" s="197"/>
      <c r="FR351" s="197"/>
      <c r="FS351" s="197"/>
      <c r="FT351" s="197"/>
      <c r="FU351" s="197"/>
      <c r="FV351" s="197"/>
      <c r="FW351" s="197"/>
      <c r="FX351" s="197"/>
      <c r="FY351" s="197"/>
      <c r="FZ351" s="197"/>
      <c r="GA351" s="197"/>
      <c r="GB351" s="197"/>
      <c r="GC351" s="197"/>
      <c r="GD351" s="197"/>
      <c r="GE351" s="197"/>
      <c r="GF351" s="197"/>
      <c r="GG351" s="197"/>
      <c r="GH351" s="197"/>
      <c r="GI351" s="197"/>
      <c r="GJ351" s="197"/>
      <c r="GK351" s="197"/>
      <c r="GL351" s="197"/>
      <c r="GM351" s="197"/>
      <c r="GN351" s="197"/>
      <c r="GO351" s="197"/>
      <c r="GP351" s="197"/>
      <c r="GQ351" s="197"/>
      <c r="GR351" s="197"/>
      <c r="GS351" s="197"/>
      <c r="GT351" s="197"/>
      <c r="GU351" s="197"/>
      <c r="GV351" s="197"/>
      <c r="GW351" s="197"/>
      <c r="GX351" s="197"/>
      <c r="GY351" s="197"/>
      <c r="GZ351" s="197"/>
      <c r="HA351" s="197"/>
      <c r="HB351" s="197"/>
      <c r="HC351" s="197"/>
      <c r="HD351" s="197"/>
      <c r="HE351" s="197"/>
      <c r="HF351" s="197"/>
      <c r="HG351" s="197"/>
      <c r="HH351" s="197"/>
      <c r="HI351" s="197"/>
      <c r="HJ351" s="197"/>
      <c r="HK351" s="197"/>
      <c r="HL351" s="197"/>
      <c r="HM351" s="197"/>
      <c r="HN351" s="197"/>
      <c r="HO351" s="197"/>
      <c r="HP351" s="197"/>
      <c r="HQ351" s="197"/>
      <c r="HR351" s="197"/>
      <c r="HS351" s="197"/>
      <c r="HT351" s="197"/>
      <c r="HU351" s="197"/>
      <c r="HV351" s="197"/>
      <c r="HW351" s="197"/>
      <c r="HX351" s="197"/>
      <c r="HY351" s="197"/>
      <c r="HZ351" s="197"/>
      <c r="IA351" s="197"/>
      <c r="IB351" s="197"/>
      <c r="IC351" s="197"/>
      <c r="ID351" s="197"/>
      <c r="IE351" s="197"/>
      <c r="IF351" s="197"/>
      <c r="IG351" s="197"/>
      <c r="IH351" s="197"/>
      <c r="II351" s="197"/>
      <c r="IJ351" s="197"/>
      <c r="IK351" s="197"/>
      <c r="IL351" s="197"/>
      <c r="IM351" s="197"/>
      <c r="IN351" s="197"/>
      <c r="IO351" s="197"/>
      <c r="IP351" s="197"/>
      <c r="IQ351" s="197"/>
      <c r="IR351" s="197"/>
      <c r="IS351" s="197"/>
      <c r="IT351" s="197"/>
      <c r="IU351" s="197"/>
      <c r="IV351" s="197"/>
      <c r="IW351" s="197"/>
    </row>
    <row r="352" customFormat="false" ht="12.75" hidden="false" customHeight="false" outlineLevel="0" collapsed="false">
      <c r="A352" s="193"/>
      <c r="B352" s="194"/>
      <c r="C352" s="194"/>
      <c r="D352" s="194"/>
      <c r="E352" s="194"/>
      <c r="F352" s="194"/>
      <c r="G352" s="194"/>
      <c r="H352" s="195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6"/>
      <c r="BL352" s="197"/>
      <c r="BM352" s="197"/>
      <c r="BN352" s="197"/>
      <c r="BO352" s="197"/>
      <c r="BP352" s="197"/>
      <c r="BQ352" s="197"/>
      <c r="BR352" s="197"/>
      <c r="BS352" s="197"/>
      <c r="BT352" s="197"/>
      <c r="BU352" s="197"/>
      <c r="BV352" s="197"/>
      <c r="BW352" s="197"/>
      <c r="BX352" s="197"/>
      <c r="BY352" s="197"/>
      <c r="BZ352" s="197"/>
      <c r="CA352" s="197"/>
      <c r="CB352" s="197"/>
      <c r="CC352" s="197"/>
      <c r="CD352" s="197"/>
      <c r="CE352" s="197"/>
      <c r="CF352" s="197"/>
      <c r="CG352" s="197"/>
      <c r="CH352" s="197"/>
      <c r="CI352" s="197"/>
      <c r="CJ352" s="197"/>
      <c r="CK352" s="197"/>
      <c r="CL352" s="197"/>
      <c r="CM352" s="197"/>
      <c r="CN352" s="197"/>
      <c r="CO352" s="197"/>
      <c r="CP352" s="197"/>
      <c r="CQ352" s="197"/>
      <c r="CR352" s="197"/>
      <c r="CS352" s="197"/>
      <c r="CT352" s="197"/>
      <c r="CU352" s="197"/>
      <c r="CV352" s="197"/>
      <c r="CW352" s="197"/>
      <c r="CX352" s="197"/>
      <c r="CY352" s="197"/>
      <c r="CZ352" s="197"/>
      <c r="DA352" s="197"/>
      <c r="DB352" s="197"/>
      <c r="DC352" s="197"/>
      <c r="DD352" s="197"/>
      <c r="DE352" s="197"/>
      <c r="DF352" s="197"/>
      <c r="DG352" s="197"/>
      <c r="DH352" s="197"/>
      <c r="DI352" s="197"/>
      <c r="DJ352" s="197"/>
      <c r="DK352" s="197"/>
      <c r="DL352" s="197"/>
      <c r="DM352" s="197"/>
      <c r="DN352" s="197"/>
      <c r="DO352" s="197"/>
      <c r="DP352" s="197"/>
      <c r="DQ352" s="197"/>
      <c r="DR352" s="197"/>
      <c r="DS352" s="197"/>
      <c r="DT352" s="197"/>
      <c r="DU352" s="197"/>
      <c r="DV352" s="197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</row>
    <row r="353" customFormat="false" ht="12.75" hidden="false" customHeight="false" outlineLevel="0" collapsed="false">
      <c r="A353" s="193"/>
      <c r="B353" s="194"/>
      <c r="C353" s="194"/>
      <c r="D353" s="194"/>
      <c r="E353" s="194"/>
      <c r="F353" s="194"/>
      <c r="G353" s="194"/>
      <c r="H353" s="195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6"/>
      <c r="BL353" s="197"/>
      <c r="BM353" s="197"/>
      <c r="BN353" s="197"/>
      <c r="BO353" s="197"/>
      <c r="BP353" s="197"/>
      <c r="BQ353" s="197"/>
      <c r="BR353" s="197"/>
      <c r="BS353" s="197"/>
      <c r="BT353" s="197"/>
      <c r="BU353" s="197"/>
      <c r="BV353" s="197"/>
      <c r="BW353" s="197"/>
      <c r="BX353" s="197"/>
      <c r="BY353" s="197"/>
      <c r="BZ353" s="197"/>
      <c r="CA353" s="197"/>
      <c r="CB353" s="197"/>
      <c r="CC353" s="197"/>
      <c r="CD353" s="197"/>
      <c r="CE353" s="197"/>
      <c r="CF353" s="197"/>
      <c r="CG353" s="197"/>
      <c r="CH353" s="197"/>
      <c r="CI353" s="197"/>
      <c r="CJ353" s="197"/>
      <c r="CK353" s="197"/>
      <c r="CL353" s="197"/>
      <c r="CM353" s="197"/>
      <c r="CN353" s="197"/>
      <c r="CO353" s="197"/>
      <c r="CP353" s="197"/>
      <c r="CQ353" s="197"/>
      <c r="CR353" s="197"/>
      <c r="CS353" s="197"/>
      <c r="CT353" s="197"/>
      <c r="CU353" s="197"/>
      <c r="CV353" s="197"/>
      <c r="CW353" s="197"/>
      <c r="CX353" s="197"/>
      <c r="CY353" s="197"/>
      <c r="CZ353" s="197"/>
      <c r="DA353" s="197"/>
      <c r="DB353" s="197"/>
      <c r="DC353" s="197"/>
      <c r="DD353" s="197"/>
      <c r="DE353" s="197"/>
      <c r="DF353" s="197"/>
      <c r="DG353" s="197"/>
      <c r="DH353" s="197"/>
      <c r="DI353" s="197"/>
      <c r="DJ353" s="197"/>
      <c r="DK353" s="197"/>
      <c r="DL353" s="197"/>
      <c r="DM353" s="197"/>
      <c r="DN353" s="197"/>
      <c r="DO353" s="197"/>
      <c r="DP353" s="197"/>
      <c r="DQ353" s="197"/>
      <c r="DR353" s="197"/>
      <c r="DS353" s="197"/>
      <c r="DT353" s="197"/>
      <c r="DU353" s="197"/>
      <c r="DV353" s="197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</row>
    <row r="354" customFormat="false" ht="12.75" hidden="false" customHeight="false" outlineLevel="0" collapsed="false">
      <c r="A354" s="193"/>
      <c r="B354" s="194"/>
      <c r="C354" s="194"/>
      <c r="D354" s="194"/>
      <c r="E354" s="194"/>
      <c r="F354" s="194"/>
      <c r="G354" s="194"/>
      <c r="H354" s="195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6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  <c r="BV354" s="197"/>
      <c r="BW354" s="197"/>
      <c r="BX354" s="197"/>
      <c r="BY354" s="197"/>
      <c r="BZ354" s="197"/>
      <c r="CA354" s="197"/>
      <c r="CB354" s="197"/>
      <c r="CC354" s="197"/>
      <c r="CD354" s="197"/>
      <c r="CE354" s="197"/>
      <c r="CF354" s="197"/>
      <c r="CG354" s="197"/>
      <c r="CH354" s="197"/>
      <c r="CI354" s="197"/>
      <c r="CJ354" s="197"/>
      <c r="CK354" s="197"/>
      <c r="CL354" s="197"/>
      <c r="CM354" s="197"/>
      <c r="CN354" s="197"/>
      <c r="CO354" s="197"/>
      <c r="CP354" s="197"/>
      <c r="CQ354" s="197"/>
      <c r="CR354" s="197"/>
      <c r="CS354" s="197"/>
      <c r="CT354" s="197"/>
      <c r="CU354" s="197"/>
      <c r="CV354" s="197"/>
      <c r="CW354" s="197"/>
      <c r="CX354" s="197"/>
      <c r="CY354" s="197"/>
      <c r="CZ354" s="197"/>
      <c r="DA354" s="197"/>
      <c r="DB354" s="197"/>
      <c r="DC354" s="197"/>
      <c r="DD354" s="197"/>
      <c r="DE354" s="197"/>
      <c r="DF354" s="197"/>
      <c r="DG354" s="197"/>
      <c r="DH354" s="197"/>
      <c r="DI354" s="197"/>
      <c r="DJ354" s="197"/>
      <c r="DK354" s="197"/>
      <c r="DL354" s="197"/>
      <c r="DM354" s="197"/>
      <c r="DN354" s="197"/>
      <c r="DO354" s="197"/>
      <c r="DP354" s="197"/>
      <c r="DQ354" s="197"/>
      <c r="DR354" s="197"/>
      <c r="DS354" s="197"/>
      <c r="DT354" s="197"/>
      <c r="DU354" s="197"/>
      <c r="DV354" s="197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</row>
    <row r="355" customFormat="false" ht="12.75" hidden="false" customHeight="false" outlineLevel="0" collapsed="false">
      <c r="A355" s="193"/>
      <c r="B355" s="194"/>
      <c r="C355" s="194"/>
      <c r="D355" s="194"/>
      <c r="E355" s="194"/>
      <c r="F355" s="194"/>
      <c r="G355" s="194"/>
      <c r="H355" s="195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6"/>
      <c r="BL355" s="197"/>
      <c r="BM355" s="197"/>
      <c r="BN355" s="197"/>
      <c r="BO355" s="197"/>
      <c r="BP355" s="197"/>
      <c r="BQ355" s="197"/>
      <c r="BR355" s="197"/>
      <c r="BS355" s="197"/>
      <c r="BT355" s="197"/>
      <c r="BU355" s="197"/>
      <c r="BV355" s="197"/>
      <c r="BW355" s="197"/>
      <c r="BX355" s="197"/>
      <c r="BY355" s="197"/>
      <c r="BZ355" s="197"/>
      <c r="CA355" s="197"/>
      <c r="CB355" s="197"/>
      <c r="CC355" s="197"/>
      <c r="CD355" s="197"/>
      <c r="CE355" s="197"/>
      <c r="CF355" s="197"/>
      <c r="CG355" s="197"/>
      <c r="CH355" s="197"/>
      <c r="CI355" s="197"/>
      <c r="CJ355" s="197"/>
      <c r="CK355" s="197"/>
      <c r="CL355" s="197"/>
      <c r="CM355" s="197"/>
      <c r="CN355" s="197"/>
      <c r="CO355" s="197"/>
      <c r="CP355" s="197"/>
      <c r="CQ355" s="197"/>
      <c r="CR355" s="197"/>
      <c r="CS355" s="197"/>
      <c r="CT355" s="197"/>
      <c r="CU355" s="197"/>
      <c r="CV355" s="197"/>
      <c r="CW355" s="197"/>
      <c r="CX355" s="197"/>
      <c r="CY355" s="197"/>
      <c r="CZ355" s="197"/>
      <c r="DA355" s="197"/>
      <c r="DB355" s="197"/>
      <c r="DC355" s="197"/>
      <c r="DD355" s="197"/>
      <c r="DE355" s="197"/>
      <c r="DF355" s="197"/>
      <c r="DG355" s="197"/>
      <c r="DH355" s="197"/>
      <c r="DI355" s="197"/>
      <c r="DJ355" s="197"/>
      <c r="DK355" s="197"/>
      <c r="DL355" s="197"/>
      <c r="DM355" s="197"/>
      <c r="DN355" s="197"/>
      <c r="DO355" s="197"/>
      <c r="DP355" s="197"/>
      <c r="DQ355" s="197"/>
      <c r="DR355" s="197"/>
      <c r="DS355" s="197"/>
      <c r="DT355" s="197"/>
      <c r="DU355" s="197"/>
      <c r="DV355" s="197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</row>
    <row r="356" customFormat="false" ht="12.75" hidden="false" customHeight="false" outlineLevel="0" collapsed="false">
      <c r="A356" s="193"/>
      <c r="B356" s="194"/>
      <c r="C356" s="194"/>
      <c r="D356" s="194"/>
      <c r="E356" s="194"/>
      <c r="F356" s="194"/>
      <c r="G356" s="194"/>
      <c r="H356" s="195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6"/>
      <c r="BL356" s="197"/>
      <c r="BM356" s="197"/>
      <c r="BN356" s="197"/>
      <c r="BO356" s="197"/>
      <c r="BP356" s="197"/>
      <c r="BQ356" s="197"/>
      <c r="BR356" s="197"/>
      <c r="BS356" s="197"/>
      <c r="BT356" s="197"/>
      <c r="BU356" s="197"/>
      <c r="BV356" s="197"/>
      <c r="BW356" s="197"/>
      <c r="BX356" s="197"/>
      <c r="BY356" s="197"/>
      <c r="BZ356" s="197"/>
      <c r="CA356" s="197"/>
      <c r="CB356" s="197"/>
      <c r="CC356" s="197"/>
      <c r="CD356" s="197"/>
      <c r="CE356" s="197"/>
      <c r="CF356" s="197"/>
      <c r="CG356" s="197"/>
      <c r="CH356" s="197"/>
      <c r="CI356" s="197"/>
      <c r="CJ356" s="197"/>
      <c r="CK356" s="197"/>
      <c r="CL356" s="197"/>
      <c r="CM356" s="197"/>
      <c r="CN356" s="197"/>
      <c r="CO356" s="197"/>
      <c r="CP356" s="197"/>
      <c r="CQ356" s="197"/>
      <c r="CR356" s="197"/>
      <c r="CS356" s="197"/>
      <c r="CT356" s="197"/>
      <c r="CU356" s="197"/>
      <c r="CV356" s="197"/>
      <c r="CW356" s="197"/>
      <c r="CX356" s="197"/>
      <c r="CY356" s="197"/>
      <c r="CZ356" s="197"/>
      <c r="DA356" s="197"/>
      <c r="DB356" s="197"/>
      <c r="DC356" s="197"/>
      <c r="DD356" s="197"/>
      <c r="DE356" s="197"/>
      <c r="DF356" s="197"/>
      <c r="DG356" s="197"/>
      <c r="DH356" s="197"/>
      <c r="DI356" s="197"/>
      <c r="DJ356" s="197"/>
      <c r="DK356" s="197"/>
      <c r="DL356" s="197"/>
      <c r="DM356" s="197"/>
      <c r="DN356" s="197"/>
      <c r="DO356" s="197"/>
      <c r="DP356" s="197"/>
      <c r="DQ356" s="197"/>
      <c r="DR356" s="197"/>
      <c r="DS356" s="197"/>
      <c r="DT356" s="197"/>
      <c r="DU356" s="197"/>
      <c r="DV356" s="197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</row>
    <row r="357" customFormat="false" ht="12.75" hidden="false" customHeight="false" outlineLevel="0" collapsed="false">
      <c r="A357" s="193"/>
      <c r="B357" s="194"/>
      <c r="C357" s="194"/>
      <c r="D357" s="194"/>
      <c r="E357" s="194"/>
      <c r="F357" s="194"/>
      <c r="G357" s="194"/>
      <c r="H357" s="195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6"/>
      <c r="BL357" s="197"/>
      <c r="BM357" s="197"/>
      <c r="BN357" s="197"/>
      <c r="BO357" s="197"/>
      <c r="BP357" s="197"/>
      <c r="BQ357" s="197"/>
      <c r="BR357" s="197"/>
      <c r="BS357" s="197"/>
      <c r="BT357" s="197"/>
      <c r="BU357" s="197"/>
      <c r="BV357" s="197"/>
      <c r="BW357" s="197"/>
      <c r="BX357" s="197"/>
      <c r="BY357" s="197"/>
      <c r="BZ357" s="197"/>
      <c r="CA357" s="197"/>
      <c r="CB357" s="197"/>
      <c r="CC357" s="197"/>
      <c r="CD357" s="197"/>
      <c r="CE357" s="197"/>
      <c r="CF357" s="197"/>
      <c r="CG357" s="197"/>
      <c r="CH357" s="197"/>
      <c r="CI357" s="197"/>
      <c r="CJ357" s="197"/>
      <c r="CK357" s="197"/>
      <c r="CL357" s="197"/>
      <c r="CM357" s="197"/>
      <c r="CN357" s="197"/>
      <c r="CO357" s="197"/>
      <c r="CP357" s="197"/>
      <c r="CQ357" s="197"/>
      <c r="CR357" s="197"/>
      <c r="CS357" s="197"/>
      <c r="CT357" s="197"/>
      <c r="CU357" s="197"/>
      <c r="CV357" s="197"/>
      <c r="CW357" s="197"/>
      <c r="CX357" s="197"/>
      <c r="CY357" s="197"/>
      <c r="CZ357" s="197"/>
      <c r="DA357" s="197"/>
      <c r="DB357" s="197"/>
      <c r="DC357" s="197"/>
      <c r="DD357" s="197"/>
      <c r="DE357" s="197"/>
      <c r="DF357" s="197"/>
      <c r="DG357" s="197"/>
      <c r="DH357" s="197"/>
      <c r="DI357" s="197"/>
      <c r="DJ357" s="197"/>
      <c r="DK357" s="197"/>
      <c r="DL357" s="197"/>
      <c r="DM357" s="197"/>
      <c r="DN357" s="197"/>
      <c r="DO357" s="197"/>
      <c r="DP357" s="197"/>
      <c r="DQ357" s="197"/>
      <c r="DR357" s="197"/>
      <c r="DS357" s="197"/>
      <c r="DT357" s="197"/>
      <c r="DU357" s="197"/>
      <c r="DV357" s="197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</row>
    <row r="358" customFormat="false" ht="12.75" hidden="false" customHeight="false" outlineLevel="0" collapsed="false">
      <c r="A358" s="193"/>
      <c r="B358" s="194"/>
      <c r="C358" s="194"/>
      <c r="D358" s="194"/>
      <c r="E358" s="194"/>
      <c r="F358" s="194"/>
      <c r="G358" s="194"/>
      <c r="H358" s="195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6"/>
      <c r="BL358" s="197"/>
      <c r="BM358" s="197"/>
      <c r="BN358" s="197"/>
      <c r="BO358" s="197"/>
      <c r="BP358" s="197"/>
      <c r="BQ358" s="197"/>
      <c r="BR358" s="197"/>
      <c r="BS358" s="197"/>
      <c r="BT358" s="197"/>
      <c r="BU358" s="197"/>
      <c r="BV358" s="197"/>
      <c r="BW358" s="197"/>
      <c r="BX358" s="197"/>
      <c r="BY358" s="197"/>
      <c r="BZ358" s="197"/>
      <c r="CA358" s="197"/>
      <c r="CB358" s="197"/>
      <c r="CC358" s="197"/>
      <c r="CD358" s="197"/>
      <c r="CE358" s="197"/>
      <c r="CF358" s="197"/>
      <c r="CG358" s="197"/>
      <c r="CH358" s="197"/>
      <c r="CI358" s="197"/>
      <c r="CJ358" s="197"/>
      <c r="CK358" s="197"/>
      <c r="CL358" s="197"/>
      <c r="CM358" s="197"/>
      <c r="CN358" s="197"/>
      <c r="CO358" s="197"/>
      <c r="CP358" s="197"/>
      <c r="CQ358" s="197"/>
      <c r="CR358" s="197"/>
      <c r="CS358" s="197"/>
      <c r="CT358" s="197"/>
      <c r="CU358" s="197"/>
      <c r="CV358" s="197"/>
      <c r="CW358" s="197"/>
      <c r="CX358" s="197"/>
      <c r="CY358" s="197"/>
      <c r="CZ358" s="197"/>
      <c r="DA358" s="197"/>
      <c r="DB358" s="197"/>
      <c r="DC358" s="197"/>
      <c r="DD358" s="197"/>
      <c r="DE358" s="197"/>
      <c r="DF358" s="197"/>
      <c r="DG358" s="197"/>
      <c r="DH358" s="197"/>
      <c r="DI358" s="197"/>
      <c r="DJ358" s="197"/>
      <c r="DK358" s="197"/>
      <c r="DL358" s="197"/>
      <c r="DM358" s="197"/>
      <c r="DN358" s="197"/>
      <c r="DO358" s="197"/>
      <c r="DP358" s="197"/>
      <c r="DQ358" s="197"/>
      <c r="DR358" s="197"/>
      <c r="DS358" s="197"/>
      <c r="DT358" s="197"/>
      <c r="DU358" s="197"/>
      <c r="DV358" s="197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</row>
    <row r="359" customFormat="false" ht="12.75" hidden="false" customHeight="false" outlineLevel="0" collapsed="false">
      <c r="A359" s="193"/>
      <c r="B359" s="194"/>
      <c r="C359" s="194"/>
      <c r="D359" s="194"/>
      <c r="E359" s="194"/>
      <c r="F359" s="194"/>
      <c r="G359" s="194"/>
      <c r="H359" s="195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6"/>
      <c r="BL359" s="197"/>
      <c r="BM359" s="197"/>
      <c r="BN359" s="197"/>
      <c r="BO359" s="197"/>
      <c r="BP359" s="197"/>
      <c r="BQ359" s="197"/>
      <c r="BR359" s="197"/>
      <c r="BS359" s="197"/>
      <c r="BT359" s="197"/>
      <c r="BU359" s="197"/>
      <c r="BV359" s="197"/>
      <c r="BW359" s="197"/>
      <c r="BX359" s="197"/>
      <c r="BY359" s="197"/>
      <c r="BZ359" s="197"/>
      <c r="CA359" s="197"/>
      <c r="CB359" s="197"/>
      <c r="CC359" s="197"/>
      <c r="CD359" s="197"/>
      <c r="CE359" s="197"/>
      <c r="CF359" s="197"/>
      <c r="CG359" s="197"/>
      <c r="CH359" s="197"/>
      <c r="CI359" s="197"/>
      <c r="CJ359" s="197"/>
      <c r="CK359" s="197"/>
      <c r="CL359" s="197"/>
      <c r="CM359" s="197"/>
      <c r="CN359" s="197"/>
      <c r="CO359" s="197"/>
      <c r="CP359" s="197"/>
      <c r="CQ359" s="197"/>
      <c r="CR359" s="197"/>
      <c r="CS359" s="197"/>
      <c r="CT359" s="197"/>
      <c r="CU359" s="197"/>
      <c r="CV359" s="197"/>
      <c r="CW359" s="197"/>
      <c r="CX359" s="197"/>
      <c r="CY359" s="197"/>
      <c r="CZ359" s="197"/>
      <c r="DA359" s="197"/>
      <c r="DB359" s="197"/>
      <c r="DC359" s="197"/>
      <c r="DD359" s="197"/>
      <c r="DE359" s="197"/>
      <c r="DF359" s="197"/>
      <c r="DG359" s="197"/>
      <c r="DH359" s="197"/>
      <c r="DI359" s="197"/>
      <c r="DJ359" s="197"/>
      <c r="DK359" s="197"/>
      <c r="DL359" s="197"/>
      <c r="DM359" s="197"/>
      <c r="DN359" s="197"/>
      <c r="DO359" s="197"/>
      <c r="DP359" s="197"/>
      <c r="DQ359" s="197"/>
      <c r="DR359" s="197"/>
      <c r="DS359" s="197"/>
      <c r="DT359" s="197"/>
      <c r="DU359" s="197"/>
      <c r="DV359" s="197"/>
      <c r="DW359" s="197"/>
      <c r="DX359" s="197"/>
      <c r="DY359" s="197"/>
      <c r="DZ359" s="197"/>
      <c r="EA359" s="197"/>
      <c r="EB359" s="197"/>
      <c r="EC359" s="197"/>
      <c r="ED359" s="197"/>
      <c r="EE359" s="197"/>
      <c r="EF359" s="197"/>
      <c r="EG359" s="197"/>
      <c r="EH359" s="197"/>
      <c r="EI359" s="197"/>
      <c r="EJ359" s="197"/>
      <c r="EK359" s="197"/>
      <c r="EL359" s="197"/>
      <c r="EM359" s="197"/>
      <c r="EN359" s="197"/>
      <c r="EO359" s="197"/>
      <c r="EP359" s="197"/>
      <c r="EQ359" s="197"/>
      <c r="ER359" s="197"/>
      <c r="ES359" s="197"/>
      <c r="ET359" s="197"/>
      <c r="EU359" s="197"/>
      <c r="EV359" s="197"/>
      <c r="EW359" s="197"/>
      <c r="EX359" s="197"/>
      <c r="EY359" s="197"/>
      <c r="EZ359" s="197"/>
      <c r="FA359" s="197"/>
      <c r="FB359" s="197"/>
      <c r="FC359" s="197"/>
      <c r="FD359" s="197"/>
      <c r="FE359" s="197"/>
      <c r="FF359" s="197"/>
      <c r="FG359" s="197"/>
      <c r="FH359" s="197"/>
      <c r="FI359" s="197"/>
      <c r="FJ359" s="197"/>
      <c r="FK359" s="197"/>
      <c r="FL359" s="197"/>
      <c r="FM359" s="197"/>
      <c r="FN359" s="197"/>
      <c r="FO359" s="197"/>
      <c r="FP359" s="197"/>
      <c r="FQ359" s="197"/>
      <c r="FR359" s="197"/>
      <c r="FS359" s="197"/>
      <c r="FT359" s="197"/>
      <c r="FU359" s="197"/>
      <c r="FV359" s="197"/>
      <c r="FW359" s="197"/>
      <c r="FX359" s="197"/>
      <c r="FY359" s="197"/>
      <c r="FZ359" s="197"/>
      <c r="GA359" s="197"/>
      <c r="GB359" s="197"/>
      <c r="GC359" s="197"/>
      <c r="GD359" s="197"/>
      <c r="GE359" s="197"/>
      <c r="GF359" s="197"/>
      <c r="GG359" s="197"/>
      <c r="GH359" s="197"/>
      <c r="GI359" s="197"/>
      <c r="GJ359" s="197"/>
      <c r="GK359" s="197"/>
      <c r="GL359" s="197"/>
      <c r="GM359" s="197"/>
      <c r="GN359" s="197"/>
      <c r="GO359" s="197"/>
      <c r="GP359" s="197"/>
      <c r="GQ359" s="197"/>
      <c r="GR359" s="197"/>
      <c r="GS359" s="197"/>
      <c r="GT359" s="197"/>
      <c r="GU359" s="197"/>
      <c r="GV359" s="197"/>
      <c r="GW359" s="197"/>
      <c r="GX359" s="197"/>
      <c r="GY359" s="197"/>
      <c r="GZ359" s="197"/>
      <c r="HA359" s="197"/>
      <c r="HB359" s="197"/>
      <c r="HC359" s="197"/>
      <c r="HD359" s="197"/>
      <c r="HE359" s="197"/>
      <c r="HF359" s="197"/>
      <c r="HG359" s="197"/>
      <c r="HH359" s="197"/>
      <c r="HI359" s="197"/>
      <c r="HJ359" s="197"/>
      <c r="HK359" s="197"/>
      <c r="HL359" s="197"/>
      <c r="HM359" s="197"/>
      <c r="HN359" s="197"/>
      <c r="HO359" s="197"/>
      <c r="HP359" s="197"/>
      <c r="HQ359" s="197"/>
      <c r="HR359" s="197"/>
      <c r="HS359" s="197"/>
      <c r="HT359" s="197"/>
      <c r="HU359" s="197"/>
      <c r="HV359" s="197"/>
      <c r="HW359" s="197"/>
      <c r="HX359" s="197"/>
      <c r="HY359" s="197"/>
      <c r="HZ359" s="197"/>
      <c r="IA359" s="197"/>
      <c r="IB359" s="197"/>
      <c r="IC359" s="197"/>
      <c r="ID359" s="197"/>
      <c r="IE359" s="197"/>
      <c r="IF359" s="197"/>
      <c r="IG359" s="197"/>
      <c r="IH359" s="197"/>
      <c r="II359" s="197"/>
      <c r="IJ359" s="197"/>
      <c r="IK359" s="197"/>
      <c r="IL359" s="197"/>
      <c r="IM359" s="197"/>
      <c r="IN359" s="197"/>
      <c r="IO359" s="197"/>
      <c r="IP359" s="197"/>
      <c r="IQ359" s="197"/>
      <c r="IR359" s="197"/>
      <c r="IS359" s="197"/>
      <c r="IT359" s="197"/>
      <c r="IU359" s="197"/>
      <c r="IV359" s="197"/>
      <c r="IW359" s="197"/>
    </row>
    <row r="360" customFormat="false" ht="12.75" hidden="false" customHeight="false" outlineLevel="0" collapsed="false">
      <c r="A360" s="193"/>
      <c r="B360" s="194"/>
      <c r="C360" s="194"/>
      <c r="D360" s="194"/>
      <c r="E360" s="194"/>
      <c r="F360" s="194"/>
      <c r="G360" s="194"/>
      <c r="H360" s="195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6"/>
      <c r="BL360" s="197"/>
      <c r="BM360" s="197"/>
      <c r="BN360" s="197"/>
      <c r="BO360" s="197"/>
      <c r="BP360" s="197"/>
      <c r="BQ360" s="197"/>
      <c r="BR360" s="197"/>
      <c r="BS360" s="197"/>
      <c r="BT360" s="197"/>
      <c r="BU360" s="197"/>
      <c r="BV360" s="197"/>
      <c r="BW360" s="197"/>
      <c r="BX360" s="197"/>
      <c r="BY360" s="197"/>
      <c r="BZ360" s="197"/>
      <c r="CA360" s="197"/>
      <c r="CB360" s="197"/>
      <c r="CC360" s="197"/>
      <c r="CD360" s="197"/>
      <c r="CE360" s="197"/>
      <c r="CF360" s="197"/>
      <c r="CG360" s="197"/>
      <c r="CH360" s="197"/>
      <c r="CI360" s="197"/>
      <c r="CJ360" s="197"/>
      <c r="CK360" s="197"/>
      <c r="CL360" s="197"/>
      <c r="CM360" s="197"/>
      <c r="CN360" s="197"/>
      <c r="CO360" s="197"/>
      <c r="CP360" s="197"/>
      <c r="CQ360" s="197"/>
      <c r="CR360" s="197"/>
      <c r="CS360" s="197"/>
      <c r="CT360" s="197"/>
      <c r="CU360" s="197"/>
      <c r="CV360" s="197"/>
      <c r="CW360" s="197"/>
      <c r="CX360" s="197"/>
      <c r="CY360" s="197"/>
      <c r="CZ360" s="197"/>
      <c r="DA360" s="197"/>
      <c r="DB360" s="197"/>
      <c r="DC360" s="197"/>
      <c r="DD360" s="197"/>
      <c r="DE360" s="197"/>
      <c r="DF360" s="197"/>
      <c r="DG360" s="197"/>
      <c r="DH360" s="197"/>
      <c r="DI360" s="197"/>
      <c r="DJ360" s="197"/>
      <c r="DK360" s="197"/>
      <c r="DL360" s="197"/>
      <c r="DM360" s="197"/>
      <c r="DN360" s="197"/>
      <c r="DO360" s="197"/>
      <c r="DP360" s="197"/>
      <c r="DQ360" s="197"/>
      <c r="DR360" s="197"/>
      <c r="DS360" s="197"/>
      <c r="DT360" s="197"/>
      <c r="DU360" s="197"/>
      <c r="DV360" s="197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</row>
    <row r="361" customFormat="false" ht="12.75" hidden="false" customHeight="false" outlineLevel="0" collapsed="false">
      <c r="A361" s="193"/>
      <c r="B361" s="194"/>
      <c r="C361" s="194"/>
      <c r="D361" s="194"/>
      <c r="E361" s="194"/>
      <c r="F361" s="194"/>
      <c r="G361" s="194"/>
      <c r="H361" s="195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6"/>
      <c r="BL361" s="197"/>
      <c r="BM361" s="197"/>
      <c r="BN361" s="197"/>
      <c r="BO361" s="197"/>
      <c r="BP361" s="197"/>
      <c r="BQ361" s="197"/>
      <c r="BR361" s="197"/>
      <c r="BS361" s="197"/>
      <c r="BT361" s="197"/>
      <c r="BU361" s="197"/>
      <c r="BV361" s="197"/>
      <c r="BW361" s="197"/>
      <c r="BX361" s="197"/>
      <c r="BY361" s="197"/>
      <c r="BZ361" s="197"/>
      <c r="CA361" s="197"/>
      <c r="CB361" s="197"/>
      <c r="CC361" s="197"/>
      <c r="CD361" s="197"/>
      <c r="CE361" s="197"/>
      <c r="CF361" s="197"/>
      <c r="CG361" s="197"/>
      <c r="CH361" s="197"/>
      <c r="CI361" s="197"/>
      <c r="CJ361" s="197"/>
      <c r="CK361" s="197"/>
      <c r="CL361" s="197"/>
      <c r="CM361" s="197"/>
      <c r="CN361" s="197"/>
      <c r="CO361" s="197"/>
      <c r="CP361" s="197"/>
      <c r="CQ361" s="197"/>
      <c r="CR361" s="197"/>
      <c r="CS361" s="197"/>
      <c r="CT361" s="197"/>
      <c r="CU361" s="197"/>
      <c r="CV361" s="197"/>
      <c r="CW361" s="197"/>
      <c r="CX361" s="197"/>
      <c r="CY361" s="197"/>
      <c r="CZ361" s="197"/>
      <c r="DA361" s="197"/>
      <c r="DB361" s="197"/>
      <c r="DC361" s="197"/>
      <c r="DD361" s="197"/>
      <c r="DE361" s="197"/>
      <c r="DF361" s="197"/>
      <c r="DG361" s="197"/>
      <c r="DH361" s="197"/>
      <c r="DI361" s="197"/>
      <c r="DJ361" s="197"/>
      <c r="DK361" s="197"/>
      <c r="DL361" s="197"/>
      <c r="DM361" s="197"/>
      <c r="DN361" s="197"/>
      <c r="DO361" s="197"/>
      <c r="DP361" s="197"/>
      <c r="DQ361" s="197"/>
      <c r="DR361" s="197"/>
      <c r="DS361" s="197"/>
      <c r="DT361" s="197"/>
      <c r="DU361" s="197"/>
      <c r="DV361" s="197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</row>
    <row r="362" customFormat="false" ht="12.75" hidden="false" customHeight="false" outlineLevel="0" collapsed="false">
      <c r="A362" s="193"/>
      <c r="B362" s="194"/>
      <c r="C362" s="194"/>
      <c r="D362" s="194"/>
      <c r="E362" s="194"/>
      <c r="F362" s="194"/>
      <c r="G362" s="194"/>
      <c r="H362" s="195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6"/>
      <c r="BL362" s="197"/>
      <c r="BM362" s="197"/>
      <c r="BN362" s="197"/>
      <c r="BO362" s="197"/>
      <c r="BP362" s="197"/>
      <c r="BQ362" s="197"/>
      <c r="BR362" s="197"/>
      <c r="BS362" s="197"/>
      <c r="BT362" s="197"/>
      <c r="BU362" s="197"/>
      <c r="BV362" s="197"/>
      <c r="BW362" s="197"/>
      <c r="BX362" s="197"/>
      <c r="BY362" s="197"/>
      <c r="BZ362" s="197"/>
      <c r="CA362" s="197"/>
      <c r="CB362" s="197"/>
      <c r="CC362" s="197"/>
      <c r="CD362" s="197"/>
      <c r="CE362" s="197"/>
      <c r="CF362" s="197"/>
      <c r="CG362" s="197"/>
      <c r="CH362" s="197"/>
      <c r="CI362" s="197"/>
      <c r="CJ362" s="197"/>
      <c r="CK362" s="197"/>
      <c r="CL362" s="197"/>
      <c r="CM362" s="197"/>
      <c r="CN362" s="197"/>
      <c r="CO362" s="197"/>
      <c r="CP362" s="197"/>
      <c r="CQ362" s="197"/>
      <c r="CR362" s="197"/>
      <c r="CS362" s="197"/>
      <c r="CT362" s="197"/>
      <c r="CU362" s="197"/>
      <c r="CV362" s="197"/>
      <c r="CW362" s="197"/>
      <c r="CX362" s="197"/>
      <c r="CY362" s="197"/>
      <c r="CZ362" s="197"/>
      <c r="DA362" s="197"/>
      <c r="DB362" s="197"/>
      <c r="DC362" s="197"/>
      <c r="DD362" s="197"/>
      <c r="DE362" s="197"/>
      <c r="DF362" s="197"/>
      <c r="DG362" s="197"/>
      <c r="DH362" s="197"/>
      <c r="DI362" s="197"/>
      <c r="DJ362" s="197"/>
      <c r="DK362" s="197"/>
      <c r="DL362" s="197"/>
      <c r="DM362" s="197"/>
      <c r="DN362" s="197"/>
      <c r="DO362" s="197"/>
      <c r="DP362" s="197"/>
      <c r="DQ362" s="197"/>
      <c r="DR362" s="197"/>
      <c r="DS362" s="197"/>
      <c r="DT362" s="197"/>
      <c r="DU362" s="197"/>
      <c r="DV362" s="197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</row>
    <row r="363" customFormat="false" ht="12.75" hidden="false" customHeight="false" outlineLevel="0" collapsed="false">
      <c r="A363" s="193"/>
      <c r="B363" s="194"/>
      <c r="C363" s="194"/>
      <c r="D363" s="194"/>
      <c r="E363" s="194"/>
      <c r="F363" s="194"/>
      <c r="G363" s="194"/>
      <c r="H363" s="195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6"/>
      <c r="BL363" s="197"/>
      <c r="BM363" s="197"/>
      <c r="BN363" s="197"/>
      <c r="BO363" s="197"/>
      <c r="BP363" s="197"/>
      <c r="BQ363" s="197"/>
      <c r="BR363" s="197"/>
      <c r="BS363" s="197"/>
      <c r="BT363" s="197"/>
      <c r="BU363" s="197"/>
      <c r="BV363" s="197"/>
      <c r="BW363" s="197"/>
      <c r="BX363" s="197"/>
      <c r="BY363" s="197"/>
      <c r="BZ363" s="197"/>
      <c r="CA363" s="197"/>
      <c r="CB363" s="197"/>
      <c r="CC363" s="197"/>
      <c r="CD363" s="197"/>
      <c r="CE363" s="197"/>
      <c r="CF363" s="197"/>
      <c r="CG363" s="197"/>
      <c r="CH363" s="197"/>
      <c r="CI363" s="197"/>
      <c r="CJ363" s="197"/>
      <c r="CK363" s="197"/>
      <c r="CL363" s="197"/>
      <c r="CM363" s="197"/>
      <c r="CN363" s="197"/>
      <c r="CO363" s="197"/>
      <c r="CP363" s="197"/>
      <c r="CQ363" s="197"/>
      <c r="CR363" s="197"/>
      <c r="CS363" s="197"/>
      <c r="CT363" s="197"/>
      <c r="CU363" s="197"/>
      <c r="CV363" s="197"/>
      <c r="CW363" s="197"/>
      <c r="CX363" s="197"/>
      <c r="CY363" s="197"/>
      <c r="CZ363" s="197"/>
      <c r="DA363" s="197"/>
      <c r="DB363" s="197"/>
      <c r="DC363" s="197"/>
      <c r="DD363" s="197"/>
      <c r="DE363" s="197"/>
      <c r="DF363" s="197"/>
      <c r="DG363" s="197"/>
      <c r="DH363" s="197"/>
      <c r="DI363" s="197"/>
      <c r="DJ363" s="197"/>
      <c r="DK363" s="197"/>
      <c r="DL363" s="197"/>
      <c r="DM363" s="197"/>
      <c r="DN363" s="197"/>
      <c r="DO363" s="197"/>
      <c r="DP363" s="197"/>
      <c r="DQ363" s="197"/>
      <c r="DR363" s="197"/>
      <c r="DS363" s="197"/>
      <c r="DT363" s="197"/>
      <c r="DU363" s="197"/>
      <c r="DV363" s="197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</row>
    <row r="364" customFormat="false" ht="12.75" hidden="false" customHeight="false" outlineLevel="0" collapsed="false">
      <c r="A364" s="193"/>
      <c r="B364" s="194"/>
      <c r="C364" s="194"/>
      <c r="D364" s="194"/>
      <c r="E364" s="194"/>
      <c r="F364" s="194"/>
      <c r="G364" s="194"/>
      <c r="H364" s="195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6"/>
      <c r="BL364" s="197"/>
      <c r="BM364" s="197"/>
      <c r="BN364" s="197"/>
      <c r="BO364" s="197"/>
      <c r="BP364" s="197"/>
      <c r="BQ364" s="197"/>
      <c r="BR364" s="197"/>
      <c r="BS364" s="197"/>
      <c r="BT364" s="197"/>
      <c r="BU364" s="197"/>
      <c r="BV364" s="197"/>
      <c r="BW364" s="197"/>
      <c r="BX364" s="197"/>
      <c r="BY364" s="197"/>
      <c r="BZ364" s="197"/>
      <c r="CA364" s="197"/>
      <c r="CB364" s="197"/>
      <c r="CC364" s="197"/>
      <c r="CD364" s="197"/>
      <c r="CE364" s="197"/>
      <c r="CF364" s="197"/>
      <c r="CG364" s="197"/>
      <c r="CH364" s="197"/>
      <c r="CI364" s="197"/>
      <c r="CJ364" s="197"/>
      <c r="CK364" s="197"/>
      <c r="CL364" s="197"/>
      <c r="CM364" s="197"/>
      <c r="CN364" s="197"/>
      <c r="CO364" s="197"/>
      <c r="CP364" s="197"/>
      <c r="CQ364" s="197"/>
      <c r="CR364" s="197"/>
      <c r="CS364" s="197"/>
      <c r="CT364" s="197"/>
      <c r="CU364" s="197"/>
      <c r="CV364" s="197"/>
      <c r="CW364" s="197"/>
      <c r="CX364" s="197"/>
      <c r="CY364" s="197"/>
      <c r="CZ364" s="197"/>
      <c r="DA364" s="197"/>
      <c r="DB364" s="197"/>
      <c r="DC364" s="197"/>
      <c r="DD364" s="197"/>
      <c r="DE364" s="197"/>
      <c r="DF364" s="197"/>
      <c r="DG364" s="197"/>
      <c r="DH364" s="197"/>
      <c r="DI364" s="197"/>
      <c r="DJ364" s="197"/>
      <c r="DK364" s="197"/>
      <c r="DL364" s="197"/>
      <c r="DM364" s="197"/>
      <c r="DN364" s="197"/>
      <c r="DO364" s="197"/>
      <c r="DP364" s="197"/>
      <c r="DQ364" s="197"/>
      <c r="DR364" s="197"/>
      <c r="DS364" s="197"/>
      <c r="DT364" s="197"/>
      <c r="DU364" s="197"/>
      <c r="DV364" s="197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</row>
    <row r="365" customFormat="false" ht="12.75" hidden="false" customHeight="false" outlineLevel="0" collapsed="false">
      <c r="A365" s="193"/>
      <c r="B365" s="194"/>
      <c r="C365" s="194"/>
      <c r="D365" s="194"/>
      <c r="E365" s="194"/>
      <c r="F365" s="194"/>
      <c r="G365" s="194"/>
      <c r="H365" s="195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6"/>
      <c r="BL365" s="197"/>
      <c r="BM365" s="197"/>
      <c r="BN365" s="197"/>
      <c r="BO365" s="197"/>
      <c r="BP365" s="197"/>
      <c r="BQ365" s="197"/>
      <c r="BR365" s="197"/>
      <c r="BS365" s="197"/>
      <c r="BT365" s="197"/>
      <c r="BU365" s="197"/>
      <c r="BV365" s="197"/>
      <c r="BW365" s="197"/>
      <c r="BX365" s="197"/>
      <c r="BY365" s="197"/>
      <c r="BZ365" s="197"/>
      <c r="CA365" s="197"/>
      <c r="CB365" s="197"/>
      <c r="CC365" s="197"/>
      <c r="CD365" s="197"/>
      <c r="CE365" s="197"/>
      <c r="CF365" s="197"/>
      <c r="CG365" s="197"/>
      <c r="CH365" s="197"/>
      <c r="CI365" s="197"/>
      <c r="CJ365" s="197"/>
      <c r="CK365" s="197"/>
      <c r="CL365" s="197"/>
      <c r="CM365" s="197"/>
      <c r="CN365" s="197"/>
      <c r="CO365" s="197"/>
      <c r="CP365" s="197"/>
      <c r="CQ365" s="197"/>
      <c r="CR365" s="197"/>
      <c r="CS365" s="197"/>
      <c r="CT365" s="197"/>
      <c r="CU365" s="197"/>
      <c r="CV365" s="197"/>
      <c r="CW365" s="197"/>
      <c r="CX365" s="197"/>
      <c r="CY365" s="197"/>
      <c r="CZ365" s="197"/>
      <c r="DA365" s="197"/>
      <c r="DB365" s="197"/>
      <c r="DC365" s="197"/>
      <c r="DD365" s="197"/>
      <c r="DE365" s="197"/>
      <c r="DF365" s="197"/>
      <c r="DG365" s="197"/>
      <c r="DH365" s="197"/>
      <c r="DI365" s="197"/>
      <c r="DJ365" s="197"/>
      <c r="DK365" s="197"/>
      <c r="DL365" s="197"/>
      <c r="DM365" s="197"/>
      <c r="DN365" s="197"/>
      <c r="DO365" s="197"/>
      <c r="DP365" s="197"/>
      <c r="DQ365" s="197"/>
      <c r="DR365" s="197"/>
      <c r="DS365" s="197"/>
      <c r="DT365" s="197"/>
      <c r="DU365" s="197"/>
      <c r="DV365" s="197"/>
      <c r="DW365" s="197"/>
      <c r="DX365" s="197"/>
      <c r="DY365" s="197"/>
      <c r="DZ365" s="197"/>
      <c r="EA365" s="197"/>
      <c r="EB365" s="197"/>
      <c r="EC365" s="197"/>
      <c r="ED365" s="197"/>
      <c r="EE365" s="197"/>
      <c r="EF365" s="197"/>
      <c r="EG365" s="197"/>
      <c r="EH365" s="197"/>
      <c r="EI365" s="197"/>
      <c r="EJ365" s="197"/>
      <c r="EK365" s="197"/>
      <c r="EL365" s="197"/>
      <c r="EM365" s="197"/>
      <c r="EN365" s="197"/>
      <c r="EO365" s="197"/>
      <c r="EP365" s="197"/>
      <c r="EQ365" s="197"/>
      <c r="ER365" s="197"/>
      <c r="ES365" s="197"/>
      <c r="ET365" s="197"/>
      <c r="EU365" s="197"/>
      <c r="EV365" s="197"/>
      <c r="EW365" s="197"/>
      <c r="EX365" s="197"/>
      <c r="EY365" s="197"/>
      <c r="EZ365" s="197"/>
      <c r="FA365" s="197"/>
      <c r="FB365" s="197"/>
      <c r="FC365" s="197"/>
      <c r="FD365" s="197"/>
      <c r="FE365" s="197"/>
      <c r="FF365" s="197"/>
      <c r="FG365" s="197"/>
      <c r="FH365" s="197"/>
      <c r="FI365" s="197"/>
      <c r="FJ365" s="197"/>
      <c r="FK365" s="197"/>
      <c r="FL365" s="197"/>
      <c r="FM365" s="197"/>
      <c r="FN365" s="197"/>
      <c r="FO365" s="197"/>
      <c r="FP365" s="197"/>
      <c r="FQ365" s="197"/>
      <c r="FR365" s="197"/>
      <c r="FS365" s="197"/>
      <c r="FT365" s="197"/>
      <c r="FU365" s="197"/>
      <c r="FV365" s="197"/>
      <c r="FW365" s="197"/>
      <c r="FX365" s="197"/>
      <c r="FY365" s="197"/>
      <c r="FZ365" s="197"/>
      <c r="GA365" s="197"/>
      <c r="GB365" s="197"/>
      <c r="GC365" s="197"/>
      <c r="GD365" s="197"/>
      <c r="GE365" s="197"/>
      <c r="GF365" s="197"/>
      <c r="GG365" s="197"/>
      <c r="GH365" s="197"/>
      <c r="GI365" s="197"/>
      <c r="GJ365" s="197"/>
      <c r="GK365" s="197"/>
      <c r="GL365" s="197"/>
      <c r="GM365" s="197"/>
      <c r="GN365" s="197"/>
      <c r="GO365" s="197"/>
      <c r="GP365" s="197"/>
      <c r="GQ365" s="197"/>
      <c r="GR365" s="197"/>
      <c r="GS365" s="197"/>
      <c r="GT365" s="197"/>
      <c r="GU365" s="197"/>
      <c r="GV365" s="197"/>
      <c r="GW365" s="197"/>
      <c r="GX365" s="197"/>
      <c r="GY365" s="197"/>
      <c r="GZ365" s="197"/>
      <c r="HA365" s="197"/>
      <c r="HB365" s="197"/>
      <c r="HC365" s="197"/>
      <c r="HD365" s="197"/>
      <c r="HE365" s="197"/>
      <c r="HF365" s="197"/>
      <c r="HG365" s="197"/>
      <c r="HH365" s="197"/>
      <c r="HI365" s="197"/>
      <c r="HJ365" s="197"/>
      <c r="HK365" s="197"/>
      <c r="HL365" s="197"/>
      <c r="HM365" s="197"/>
      <c r="HN365" s="197"/>
      <c r="HO365" s="197"/>
      <c r="HP365" s="197"/>
      <c r="HQ365" s="197"/>
      <c r="HR365" s="197"/>
      <c r="HS365" s="197"/>
      <c r="HT365" s="197"/>
      <c r="HU365" s="197"/>
      <c r="HV365" s="197"/>
      <c r="HW365" s="197"/>
      <c r="HX365" s="197"/>
      <c r="HY365" s="197"/>
      <c r="HZ365" s="197"/>
      <c r="IA365" s="197"/>
      <c r="IB365" s="197"/>
      <c r="IC365" s="197"/>
      <c r="ID365" s="197"/>
      <c r="IE365" s="197"/>
      <c r="IF365" s="197"/>
      <c r="IG365" s="197"/>
      <c r="IH365" s="197"/>
      <c r="II365" s="197"/>
      <c r="IJ365" s="197"/>
      <c r="IK365" s="197"/>
      <c r="IL365" s="197"/>
      <c r="IM365" s="197"/>
      <c r="IN365" s="197"/>
      <c r="IO365" s="197"/>
      <c r="IP365" s="197"/>
      <c r="IQ365" s="197"/>
      <c r="IR365" s="197"/>
      <c r="IS365" s="197"/>
      <c r="IT365" s="197"/>
      <c r="IU365" s="197"/>
      <c r="IV365" s="197"/>
      <c r="IW365" s="197"/>
    </row>
    <row r="366" customFormat="false" ht="12.75" hidden="false" customHeight="false" outlineLevel="0" collapsed="false">
      <c r="A366" s="193"/>
      <c r="B366" s="194"/>
      <c r="C366" s="194"/>
      <c r="D366" s="194"/>
      <c r="E366" s="194"/>
      <c r="F366" s="194"/>
      <c r="G366" s="194"/>
      <c r="H366" s="195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6"/>
      <c r="BL366" s="197"/>
      <c r="BM366" s="197"/>
      <c r="BN366" s="197"/>
      <c r="BO366" s="197"/>
      <c r="BP366" s="197"/>
      <c r="BQ366" s="197"/>
      <c r="BR366" s="197"/>
      <c r="BS366" s="197"/>
      <c r="BT366" s="197"/>
      <c r="BU366" s="197"/>
      <c r="BV366" s="197"/>
      <c r="BW366" s="197"/>
      <c r="BX366" s="197"/>
      <c r="BY366" s="197"/>
      <c r="BZ366" s="197"/>
      <c r="CA366" s="197"/>
      <c r="CB366" s="197"/>
      <c r="CC366" s="197"/>
      <c r="CD366" s="197"/>
      <c r="CE366" s="197"/>
      <c r="CF366" s="197"/>
      <c r="CG366" s="197"/>
      <c r="CH366" s="197"/>
      <c r="CI366" s="197"/>
      <c r="CJ366" s="197"/>
      <c r="CK366" s="197"/>
      <c r="CL366" s="197"/>
      <c r="CM366" s="197"/>
      <c r="CN366" s="197"/>
      <c r="CO366" s="197"/>
      <c r="CP366" s="197"/>
      <c r="CQ366" s="197"/>
      <c r="CR366" s="197"/>
      <c r="CS366" s="197"/>
      <c r="CT366" s="197"/>
      <c r="CU366" s="197"/>
      <c r="CV366" s="197"/>
      <c r="CW366" s="197"/>
      <c r="CX366" s="197"/>
      <c r="CY366" s="197"/>
      <c r="CZ366" s="197"/>
      <c r="DA366" s="197"/>
      <c r="DB366" s="197"/>
      <c r="DC366" s="197"/>
      <c r="DD366" s="197"/>
      <c r="DE366" s="197"/>
      <c r="DF366" s="197"/>
      <c r="DG366" s="197"/>
      <c r="DH366" s="197"/>
      <c r="DI366" s="197"/>
      <c r="DJ366" s="197"/>
      <c r="DK366" s="197"/>
      <c r="DL366" s="197"/>
      <c r="DM366" s="197"/>
      <c r="DN366" s="197"/>
      <c r="DO366" s="197"/>
      <c r="DP366" s="197"/>
      <c r="DQ366" s="197"/>
      <c r="DR366" s="197"/>
      <c r="DS366" s="197"/>
      <c r="DT366" s="197"/>
      <c r="DU366" s="197"/>
      <c r="DV366" s="197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</row>
    <row r="367" customFormat="false" ht="12.75" hidden="false" customHeight="false" outlineLevel="0" collapsed="false">
      <c r="A367" s="193"/>
      <c r="B367" s="194"/>
      <c r="C367" s="194"/>
      <c r="D367" s="194"/>
      <c r="E367" s="194"/>
      <c r="F367" s="194"/>
      <c r="G367" s="194"/>
      <c r="H367" s="195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6"/>
      <c r="BL367" s="197"/>
      <c r="BM367" s="197"/>
      <c r="BN367" s="197"/>
      <c r="BO367" s="197"/>
      <c r="BP367" s="197"/>
      <c r="BQ367" s="197"/>
      <c r="BR367" s="197"/>
      <c r="BS367" s="197"/>
      <c r="BT367" s="197"/>
      <c r="BU367" s="197"/>
      <c r="BV367" s="197"/>
      <c r="BW367" s="197"/>
      <c r="BX367" s="197"/>
      <c r="BY367" s="197"/>
      <c r="BZ367" s="197"/>
      <c r="CA367" s="197"/>
      <c r="CB367" s="197"/>
      <c r="CC367" s="197"/>
      <c r="CD367" s="197"/>
      <c r="CE367" s="197"/>
      <c r="CF367" s="197"/>
      <c r="CG367" s="197"/>
      <c r="CH367" s="197"/>
      <c r="CI367" s="197"/>
      <c r="CJ367" s="197"/>
      <c r="CK367" s="197"/>
      <c r="CL367" s="197"/>
      <c r="CM367" s="197"/>
      <c r="CN367" s="197"/>
      <c r="CO367" s="197"/>
      <c r="CP367" s="197"/>
      <c r="CQ367" s="197"/>
      <c r="CR367" s="197"/>
      <c r="CS367" s="197"/>
      <c r="CT367" s="197"/>
      <c r="CU367" s="197"/>
      <c r="CV367" s="197"/>
      <c r="CW367" s="197"/>
      <c r="CX367" s="197"/>
      <c r="CY367" s="197"/>
      <c r="CZ367" s="197"/>
      <c r="DA367" s="197"/>
      <c r="DB367" s="197"/>
      <c r="DC367" s="197"/>
      <c r="DD367" s="197"/>
      <c r="DE367" s="197"/>
      <c r="DF367" s="197"/>
      <c r="DG367" s="197"/>
      <c r="DH367" s="197"/>
      <c r="DI367" s="197"/>
      <c r="DJ367" s="197"/>
      <c r="DK367" s="197"/>
      <c r="DL367" s="197"/>
      <c r="DM367" s="197"/>
      <c r="DN367" s="197"/>
      <c r="DO367" s="197"/>
      <c r="DP367" s="197"/>
      <c r="DQ367" s="197"/>
      <c r="DR367" s="197"/>
      <c r="DS367" s="197"/>
      <c r="DT367" s="197"/>
      <c r="DU367" s="197"/>
      <c r="DV367" s="197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</row>
    <row r="368" customFormat="false" ht="12.75" hidden="false" customHeight="false" outlineLevel="0" collapsed="false">
      <c r="A368" s="193"/>
      <c r="B368" s="194"/>
      <c r="C368" s="194"/>
      <c r="D368" s="194"/>
      <c r="E368" s="194"/>
      <c r="F368" s="194"/>
      <c r="G368" s="194"/>
      <c r="H368" s="195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6"/>
      <c r="BL368" s="197"/>
      <c r="BM368" s="197"/>
      <c r="BN368" s="197"/>
      <c r="BO368" s="197"/>
      <c r="BP368" s="197"/>
      <c r="BQ368" s="197"/>
      <c r="BR368" s="197"/>
      <c r="BS368" s="197"/>
      <c r="BT368" s="197"/>
      <c r="BU368" s="197"/>
      <c r="BV368" s="197"/>
      <c r="BW368" s="197"/>
      <c r="BX368" s="197"/>
      <c r="BY368" s="197"/>
      <c r="BZ368" s="197"/>
      <c r="CA368" s="197"/>
      <c r="CB368" s="197"/>
      <c r="CC368" s="197"/>
      <c r="CD368" s="197"/>
      <c r="CE368" s="197"/>
      <c r="CF368" s="197"/>
      <c r="CG368" s="197"/>
      <c r="CH368" s="197"/>
      <c r="CI368" s="197"/>
      <c r="CJ368" s="197"/>
      <c r="CK368" s="197"/>
      <c r="CL368" s="197"/>
      <c r="CM368" s="197"/>
      <c r="CN368" s="197"/>
      <c r="CO368" s="197"/>
      <c r="CP368" s="197"/>
      <c r="CQ368" s="197"/>
      <c r="CR368" s="197"/>
      <c r="CS368" s="197"/>
      <c r="CT368" s="197"/>
      <c r="CU368" s="197"/>
      <c r="CV368" s="197"/>
      <c r="CW368" s="197"/>
      <c r="CX368" s="197"/>
      <c r="CY368" s="197"/>
      <c r="CZ368" s="197"/>
      <c r="DA368" s="197"/>
      <c r="DB368" s="197"/>
      <c r="DC368" s="197"/>
      <c r="DD368" s="197"/>
      <c r="DE368" s="197"/>
      <c r="DF368" s="197"/>
      <c r="DG368" s="197"/>
      <c r="DH368" s="197"/>
      <c r="DI368" s="197"/>
      <c r="DJ368" s="197"/>
      <c r="DK368" s="197"/>
      <c r="DL368" s="197"/>
      <c r="DM368" s="197"/>
      <c r="DN368" s="197"/>
      <c r="DO368" s="197"/>
      <c r="DP368" s="197"/>
      <c r="DQ368" s="197"/>
      <c r="DR368" s="197"/>
      <c r="DS368" s="197"/>
      <c r="DT368" s="197"/>
      <c r="DU368" s="197"/>
      <c r="DV368" s="197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</row>
    <row r="369" customFormat="false" ht="12.75" hidden="false" customHeight="false" outlineLevel="0" collapsed="false">
      <c r="A369" s="193"/>
      <c r="B369" s="194"/>
      <c r="C369" s="194"/>
      <c r="D369" s="194"/>
      <c r="E369" s="194"/>
      <c r="F369" s="194"/>
      <c r="G369" s="194"/>
      <c r="H369" s="195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6"/>
      <c r="BL369" s="197"/>
      <c r="BM369" s="197"/>
      <c r="BN369" s="197"/>
      <c r="BO369" s="197"/>
      <c r="BP369" s="197"/>
      <c r="BQ369" s="197"/>
      <c r="BR369" s="197"/>
      <c r="BS369" s="197"/>
      <c r="BT369" s="197"/>
      <c r="BU369" s="197"/>
      <c r="BV369" s="197"/>
      <c r="BW369" s="197"/>
      <c r="BX369" s="197"/>
      <c r="BY369" s="197"/>
      <c r="BZ369" s="197"/>
      <c r="CA369" s="197"/>
      <c r="CB369" s="197"/>
      <c r="CC369" s="197"/>
      <c r="CD369" s="197"/>
      <c r="CE369" s="197"/>
      <c r="CF369" s="197"/>
      <c r="CG369" s="197"/>
      <c r="CH369" s="197"/>
      <c r="CI369" s="197"/>
      <c r="CJ369" s="197"/>
      <c r="CK369" s="197"/>
      <c r="CL369" s="197"/>
      <c r="CM369" s="197"/>
      <c r="CN369" s="197"/>
      <c r="CO369" s="197"/>
      <c r="CP369" s="197"/>
      <c r="CQ369" s="197"/>
      <c r="CR369" s="197"/>
      <c r="CS369" s="197"/>
      <c r="CT369" s="197"/>
      <c r="CU369" s="197"/>
      <c r="CV369" s="197"/>
      <c r="CW369" s="197"/>
      <c r="CX369" s="197"/>
      <c r="CY369" s="197"/>
      <c r="CZ369" s="197"/>
      <c r="DA369" s="197"/>
      <c r="DB369" s="197"/>
      <c r="DC369" s="197"/>
      <c r="DD369" s="197"/>
      <c r="DE369" s="197"/>
      <c r="DF369" s="197"/>
      <c r="DG369" s="197"/>
      <c r="DH369" s="197"/>
      <c r="DI369" s="197"/>
      <c r="DJ369" s="197"/>
      <c r="DK369" s="197"/>
      <c r="DL369" s="197"/>
      <c r="DM369" s="197"/>
      <c r="DN369" s="197"/>
      <c r="DO369" s="197"/>
      <c r="DP369" s="197"/>
      <c r="DQ369" s="197"/>
      <c r="DR369" s="197"/>
      <c r="DS369" s="197"/>
      <c r="DT369" s="197"/>
      <c r="DU369" s="197"/>
      <c r="DV369" s="197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</row>
    <row r="370" customFormat="false" ht="12.75" hidden="false" customHeight="false" outlineLevel="0" collapsed="false">
      <c r="A370" s="193"/>
      <c r="B370" s="194"/>
      <c r="C370" s="194"/>
      <c r="D370" s="194"/>
      <c r="E370" s="194"/>
      <c r="F370" s="194"/>
      <c r="G370" s="194"/>
      <c r="H370" s="195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6"/>
      <c r="BL370" s="197"/>
      <c r="BM370" s="197"/>
      <c r="BN370" s="197"/>
      <c r="BO370" s="197"/>
      <c r="BP370" s="197"/>
      <c r="BQ370" s="197"/>
      <c r="BR370" s="197"/>
      <c r="BS370" s="197"/>
      <c r="BT370" s="197"/>
      <c r="BU370" s="197"/>
      <c r="BV370" s="197"/>
      <c r="BW370" s="197"/>
      <c r="BX370" s="197"/>
      <c r="BY370" s="197"/>
      <c r="BZ370" s="197"/>
      <c r="CA370" s="197"/>
      <c r="CB370" s="197"/>
      <c r="CC370" s="197"/>
      <c r="CD370" s="197"/>
      <c r="CE370" s="197"/>
      <c r="CF370" s="197"/>
      <c r="CG370" s="197"/>
      <c r="CH370" s="197"/>
      <c r="CI370" s="197"/>
      <c r="CJ370" s="197"/>
      <c r="CK370" s="197"/>
      <c r="CL370" s="197"/>
      <c r="CM370" s="197"/>
      <c r="CN370" s="197"/>
      <c r="CO370" s="197"/>
      <c r="CP370" s="197"/>
      <c r="CQ370" s="197"/>
      <c r="CR370" s="197"/>
      <c r="CS370" s="197"/>
      <c r="CT370" s="197"/>
      <c r="CU370" s="197"/>
      <c r="CV370" s="197"/>
      <c r="CW370" s="197"/>
      <c r="CX370" s="197"/>
      <c r="CY370" s="197"/>
      <c r="CZ370" s="197"/>
      <c r="DA370" s="197"/>
      <c r="DB370" s="197"/>
      <c r="DC370" s="197"/>
      <c r="DD370" s="197"/>
      <c r="DE370" s="197"/>
      <c r="DF370" s="197"/>
      <c r="DG370" s="197"/>
      <c r="DH370" s="197"/>
      <c r="DI370" s="197"/>
      <c r="DJ370" s="197"/>
      <c r="DK370" s="197"/>
      <c r="DL370" s="197"/>
      <c r="DM370" s="197"/>
      <c r="DN370" s="197"/>
      <c r="DO370" s="197"/>
      <c r="DP370" s="197"/>
      <c r="DQ370" s="197"/>
      <c r="DR370" s="197"/>
      <c r="DS370" s="197"/>
      <c r="DT370" s="197"/>
      <c r="DU370" s="197"/>
      <c r="DV370" s="197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</row>
    <row r="371" customFormat="false" ht="12.75" hidden="false" customHeight="false" outlineLevel="0" collapsed="false">
      <c r="A371" s="193"/>
      <c r="B371" s="194"/>
      <c r="C371" s="194"/>
      <c r="D371" s="194"/>
      <c r="E371" s="194"/>
      <c r="F371" s="194"/>
      <c r="G371" s="194"/>
      <c r="H371" s="195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6"/>
      <c r="BL371" s="197"/>
      <c r="BM371" s="197"/>
      <c r="BN371" s="197"/>
      <c r="BO371" s="197"/>
      <c r="BP371" s="197"/>
      <c r="BQ371" s="197"/>
      <c r="BR371" s="197"/>
      <c r="BS371" s="197"/>
      <c r="BT371" s="197"/>
      <c r="BU371" s="197"/>
      <c r="BV371" s="197"/>
      <c r="BW371" s="197"/>
      <c r="BX371" s="197"/>
      <c r="BY371" s="197"/>
      <c r="BZ371" s="197"/>
      <c r="CA371" s="197"/>
      <c r="CB371" s="197"/>
      <c r="CC371" s="197"/>
      <c r="CD371" s="197"/>
      <c r="CE371" s="197"/>
      <c r="CF371" s="197"/>
      <c r="CG371" s="197"/>
      <c r="CH371" s="197"/>
      <c r="CI371" s="197"/>
      <c r="CJ371" s="197"/>
      <c r="CK371" s="197"/>
      <c r="CL371" s="197"/>
      <c r="CM371" s="197"/>
      <c r="CN371" s="197"/>
      <c r="CO371" s="197"/>
      <c r="CP371" s="197"/>
      <c r="CQ371" s="197"/>
      <c r="CR371" s="197"/>
      <c r="CS371" s="197"/>
      <c r="CT371" s="197"/>
      <c r="CU371" s="197"/>
      <c r="CV371" s="197"/>
      <c r="CW371" s="197"/>
      <c r="CX371" s="197"/>
      <c r="CY371" s="197"/>
      <c r="CZ371" s="197"/>
      <c r="DA371" s="197"/>
      <c r="DB371" s="197"/>
      <c r="DC371" s="197"/>
      <c r="DD371" s="197"/>
      <c r="DE371" s="197"/>
      <c r="DF371" s="197"/>
      <c r="DG371" s="197"/>
      <c r="DH371" s="197"/>
      <c r="DI371" s="197"/>
      <c r="DJ371" s="197"/>
      <c r="DK371" s="197"/>
      <c r="DL371" s="197"/>
      <c r="DM371" s="197"/>
      <c r="DN371" s="197"/>
      <c r="DO371" s="197"/>
      <c r="DP371" s="197"/>
      <c r="DQ371" s="197"/>
      <c r="DR371" s="197"/>
      <c r="DS371" s="197"/>
      <c r="DT371" s="197"/>
      <c r="DU371" s="197"/>
      <c r="DV371" s="197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</row>
    <row r="372" customFormat="false" ht="12.75" hidden="false" customHeight="false" outlineLevel="0" collapsed="false">
      <c r="A372" s="193"/>
      <c r="B372" s="194"/>
      <c r="C372" s="194"/>
      <c r="D372" s="194"/>
      <c r="E372" s="194"/>
      <c r="F372" s="194"/>
      <c r="G372" s="194"/>
      <c r="H372" s="195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6"/>
      <c r="BL372" s="197"/>
      <c r="BM372" s="197"/>
      <c r="BN372" s="197"/>
      <c r="BO372" s="197"/>
      <c r="BP372" s="197"/>
      <c r="BQ372" s="197"/>
      <c r="BR372" s="197"/>
      <c r="BS372" s="197"/>
      <c r="BT372" s="197"/>
      <c r="BU372" s="197"/>
      <c r="BV372" s="197"/>
      <c r="BW372" s="197"/>
      <c r="BX372" s="197"/>
      <c r="BY372" s="197"/>
      <c r="BZ372" s="197"/>
      <c r="CA372" s="197"/>
      <c r="CB372" s="197"/>
      <c r="CC372" s="197"/>
      <c r="CD372" s="197"/>
      <c r="CE372" s="197"/>
      <c r="CF372" s="197"/>
      <c r="CG372" s="197"/>
      <c r="CH372" s="197"/>
      <c r="CI372" s="197"/>
      <c r="CJ372" s="197"/>
      <c r="CK372" s="197"/>
      <c r="CL372" s="197"/>
      <c r="CM372" s="197"/>
      <c r="CN372" s="197"/>
      <c r="CO372" s="197"/>
      <c r="CP372" s="197"/>
      <c r="CQ372" s="197"/>
      <c r="CR372" s="197"/>
      <c r="CS372" s="197"/>
      <c r="CT372" s="197"/>
      <c r="CU372" s="197"/>
      <c r="CV372" s="197"/>
      <c r="CW372" s="197"/>
      <c r="CX372" s="197"/>
      <c r="CY372" s="197"/>
      <c r="CZ372" s="197"/>
      <c r="DA372" s="197"/>
      <c r="DB372" s="197"/>
      <c r="DC372" s="197"/>
      <c r="DD372" s="197"/>
      <c r="DE372" s="197"/>
      <c r="DF372" s="197"/>
      <c r="DG372" s="197"/>
      <c r="DH372" s="197"/>
      <c r="DI372" s="197"/>
      <c r="DJ372" s="197"/>
      <c r="DK372" s="197"/>
      <c r="DL372" s="197"/>
      <c r="DM372" s="197"/>
      <c r="DN372" s="197"/>
      <c r="DO372" s="197"/>
      <c r="DP372" s="197"/>
      <c r="DQ372" s="197"/>
      <c r="DR372" s="197"/>
      <c r="DS372" s="197"/>
      <c r="DT372" s="197"/>
      <c r="DU372" s="197"/>
      <c r="DV372" s="197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</row>
    <row r="373" customFormat="false" ht="12.75" hidden="false" customHeight="false" outlineLevel="0" collapsed="false">
      <c r="A373" s="193"/>
      <c r="B373" s="194"/>
      <c r="C373" s="194"/>
      <c r="D373" s="194"/>
      <c r="E373" s="194"/>
      <c r="F373" s="194"/>
      <c r="G373" s="194"/>
      <c r="H373" s="195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6"/>
      <c r="BL373" s="197"/>
      <c r="BM373" s="197"/>
      <c r="BN373" s="197"/>
      <c r="BO373" s="197"/>
      <c r="BP373" s="197"/>
      <c r="BQ373" s="197"/>
      <c r="BR373" s="197"/>
      <c r="BS373" s="197"/>
      <c r="BT373" s="197"/>
      <c r="BU373" s="197"/>
      <c r="BV373" s="197"/>
      <c r="BW373" s="197"/>
      <c r="BX373" s="197"/>
      <c r="BY373" s="197"/>
      <c r="BZ373" s="197"/>
      <c r="CA373" s="197"/>
      <c r="CB373" s="197"/>
      <c r="CC373" s="197"/>
      <c r="CD373" s="197"/>
      <c r="CE373" s="197"/>
      <c r="CF373" s="197"/>
      <c r="CG373" s="197"/>
      <c r="CH373" s="197"/>
      <c r="CI373" s="197"/>
      <c r="CJ373" s="197"/>
      <c r="CK373" s="197"/>
      <c r="CL373" s="197"/>
      <c r="CM373" s="197"/>
      <c r="CN373" s="197"/>
      <c r="CO373" s="197"/>
      <c r="CP373" s="197"/>
      <c r="CQ373" s="197"/>
      <c r="CR373" s="197"/>
      <c r="CS373" s="197"/>
      <c r="CT373" s="197"/>
      <c r="CU373" s="197"/>
      <c r="CV373" s="197"/>
      <c r="CW373" s="197"/>
      <c r="CX373" s="197"/>
      <c r="CY373" s="197"/>
      <c r="CZ373" s="197"/>
      <c r="DA373" s="197"/>
      <c r="DB373" s="197"/>
      <c r="DC373" s="197"/>
      <c r="DD373" s="197"/>
      <c r="DE373" s="197"/>
      <c r="DF373" s="197"/>
      <c r="DG373" s="197"/>
      <c r="DH373" s="197"/>
      <c r="DI373" s="197"/>
      <c r="DJ373" s="197"/>
      <c r="DK373" s="197"/>
      <c r="DL373" s="197"/>
      <c r="DM373" s="197"/>
      <c r="DN373" s="197"/>
      <c r="DO373" s="197"/>
      <c r="DP373" s="197"/>
      <c r="DQ373" s="197"/>
      <c r="DR373" s="197"/>
      <c r="DS373" s="197"/>
      <c r="DT373" s="197"/>
      <c r="DU373" s="197"/>
      <c r="DV373" s="197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</row>
    <row r="374" customFormat="false" ht="12.75" hidden="false" customHeight="false" outlineLevel="0" collapsed="false">
      <c r="A374" s="193"/>
      <c r="B374" s="194"/>
      <c r="C374" s="194"/>
      <c r="D374" s="194"/>
      <c r="E374" s="194"/>
      <c r="F374" s="194"/>
      <c r="G374" s="194"/>
      <c r="H374" s="195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6"/>
      <c r="BL374" s="197"/>
      <c r="BM374" s="197"/>
      <c r="BN374" s="197"/>
      <c r="BO374" s="197"/>
      <c r="BP374" s="197"/>
      <c r="BQ374" s="197"/>
      <c r="BR374" s="197"/>
      <c r="BS374" s="197"/>
      <c r="BT374" s="197"/>
      <c r="BU374" s="197"/>
      <c r="BV374" s="197"/>
      <c r="BW374" s="197"/>
      <c r="BX374" s="197"/>
      <c r="BY374" s="197"/>
      <c r="BZ374" s="197"/>
      <c r="CA374" s="197"/>
      <c r="CB374" s="197"/>
      <c r="CC374" s="197"/>
      <c r="CD374" s="197"/>
      <c r="CE374" s="197"/>
      <c r="CF374" s="197"/>
      <c r="CG374" s="197"/>
      <c r="CH374" s="197"/>
      <c r="CI374" s="197"/>
      <c r="CJ374" s="197"/>
      <c r="CK374" s="197"/>
      <c r="CL374" s="197"/>
      <c r="CM374" s="197"/>
      <c r="CN374" s="197"/>
      <c r="CO374" s="197"/>
      <c r="CP374" s="197"/>
      <c r="CQ374" s="197"/>
      <c r="CR374" s="197"/>
      <c r="CS374" s="197"/>
      <c r="CT374" s="197"/>
      <c r="CU374" s="197"/>
      <c r="CV374" s="197"/>
      <c r="CW374" s="197"/>
      <c r="CX374" s="197"/>
      <c r="CY374" s="197"/>
      <c r="CZ374" s="197"/>
      <c r="DA374" s="197"/>
      <c r="DB374" s="197"/>
      <c r="DC374" s="197"/>
      <c r="DD374" s="197"/>
      <c r="DE374" s="197"/>
      <c r="DF374" s="197"/>
      <c r="DG374" s="197"/>
      <c r="DH374" s="197"/>
      <c r="DI374" s="197"/>
      <c r="DJ374" s="197"/>
      <c r="DK374" s="197"/>
      <c r="DL374" s="197"/>
      <c r="DM374" s="197"/>
      <c r="DN374" s="197"/>
      <c r="DO374" s="197"/>
      <c r="DP374" s="197"/>
      <c r="DQ374" s="197"/>
      <c r="DR374" s="197"/>
      <c r="DS374" s="197"/>
      <c r="DT374" s="197"/>
      <c r="DU374" s="197"/>
      <c r="DV374" s="197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</row>
    <row r="375" customFormat="false" ht="12.75" hidden="false" customHeight="false" outlineLevel="0" collapsed="false">
      <c r="A375" s="193"/>
      <c r="B375" s="194"/>
      <c r="C375" s="194"/>
      <c r="D375" s="194"/>
      <c r="E375" s="194"/>
      <c r="F375" s="194"/>
      <c r="G375" s="194"/>
      <c r="H375" s="195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6"/>
      <c r="BL375" s="197"/>
      <c r="BM375" s="197"/>
      <c r="BN375" s="197"/>
      <c r="BO375" s="197"/>
      <c r="BP375" s="197"/>
      <c r="BQ375" s="197"/>
      <c r="BR375" s="197"/>
      <c r="BS375" s="197"/>
      <c r="BT375" s="197"/>
      <c r="BU375" s="197"/>
      <c r="BV375" s="197"/>
      <c r="BW375" s="197"/>
      <c r="BX375" s="197"/>
      <c r="BY375" s="197"/>
      <c r="BZ375" s="197"/>
      <c r="CA375" s="197"/>
      <c r="CB375" s="197"/>
      <c r="CC375" s="197"/>
      <c r="CD375" s="197"/>
      <c r="CE375" s="197"/>
      <c r="CF375" s="197"/>
      <c r="CG375" s="197"/>
      <c r="CH375" s="197"/>
      <c r="CI375" s="197"/>
      <c r="CJ375" s="197"/>
      <c r="CK375" s="197"/>
      <c r="CL375" s="197"/>
      <c r="CM375" s="197"/>
      <c r="CN375" s="197"/>
      <c r="CO375" s="197"/>
      <c r="CP375" s="197"/>
      <c r="CQ375" s="197"/>
      <c r="CR375" s="197"/>
      <c r="CS375" s="197"/>
      <c r="CT375" s="197"/>
      <c r="CU375" s="197"/>
      <c r="CV375" s="197"/>
      <c r="CW375" s="197"/>
      <c r="CX375" s="197"/>
      <c r="CY375" s="197"/>
      <c r="CZ375" s="197"/>
      <c r="DA375" s="197"/>
      <c r="DB375" s="197"/>
      <c r="DC375" s="197"/>
      <c r="DD375" s="197"/>
      <c r="DE375" s="197"/>
      <c r="DF375" s="197"/>
      <c r="DG375" s="197"/>
      <c r="DH375" s="197"/>
      <c r="DI375" s="197"/>
      <c r="DJ375" s="197"/>
      <c r="DK375" s="197"/>
      <c r="DL375" s="197"/>
      <c r="DM375" s="197"/>
      <c r="DN375" s="197"/>
      <c r="DO375" s="197"/>
      <c r="DP375" s="197"/>
      <c r="DQ375" s="197"/>
      <c r="DR375" s="197"/>
      <c r="DS375" s="197"/>
      <c r="DT375" s="197"/>
      <c r="DU375" s="197"/>
      <c r="DV375" s="197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</row>
    <row r="376" customFormat="false" ht="12.75" hidden="false" customHeight="false" outlineLevel="0" collapsed="false">
      <c r="A376" s="193"/>
      <c r="B376" s="194"/>
      <c r="C376" s="194"/>
      <c r="D376" s="194"/>
      <c r="E376" s="194"/>
      <c r="F376" s="194"/>
      <c r="G376" s="194"/>
      <c r="H376" s="195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6"/>
      <c r="BL376" s="197"/>
      <c r="BM376" s="197"/>
      <c r="BN376" s="197"/>
      <c r="BO376" s="197"/>
      <c r="BP376" s="197"/>
      <c r="BQ376" s="197"/>
      <c r="BR376" s="197"/>
      <c r="BS376" s="197"/>
      <c r="BT376" s="197"/>
      <c r="BU376" s="197"/>
      <c r="BV376" s="197"/>
      <c r="BW376" s="197"/>
      <c r="BX376" s="197"/>
      <c r="BY376" s="197"/>
      <c r="BZ376" s="197"/>
      <c r="CA376" s="197"/>
      <c r="CB376" s="197"/>
      <c r="CC376" s="197"/>
      <c r="CD376" s="197"/>
      <c r="CE376" s="197"/>
      <c r="CF376" s="197"/>
      <c r="CG376" s="197"/>
      <c r="CH376" s="197"/>
      <c r="CI376" s="197"/>
      <c r="CJ376" s="197"/>
      <c r="CK376" s="197"/>
      <c r="CL376" s="197"/>
      <c r="CM376" s="197"/>
      <c r="CN376" s="197"/>
      <c r="CO376" s="197"/>
      <c r="CP376" s="197"/>
      <c r="CQ376" s="197"/>
      <c r="CR376" s="197"/>
      <c r="CS376" s="197"/>
      <c r="CT376" s="197"/>
      <c r="CU376" s="197"/>
      <c r="CV376" s="197"/>
      <c r="CW376" s="197"/>
      <c r="CX376" s="197"/>
      <c r="CY376" s="197"/>
      <c r="CZ376" s="197"/>
      <c r="DA376" s="197"/>
      <c r="DB376" s="197"/>
      <c r="DC376" s="197"/>
      <c r="DD376" s="197"/>
      <c r="DE376" s="197"/>
      <c r="DF376" s="197"/>
      <c r="DG376" s="197"/>
      <c r="DH376" s="197"/>
      <c r="DI376" s="197"/>
      <c r="DJ376" s="197"/>
      <c r="DK376" s="197"/>
      <c r="DL376" s="197"/>
      <c r="DM376" s="197"/>
      <c r="DN376" s="197"/>
      <c r="DO376" s="197"/>
      <c r="DP376" s="197"/>
      <c r="DQ376" s="197"/>
      <c r="DR376" s="197"/>
      <c r="DS376" s="197"/>
      <c r="DT376" s="197"/>
      <c r="DU376" s="197"/>
      <c r="DV376" s="197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</row>
    <row r="377" customFormat="false" ht="12.75" hidden="false" customHeight="false" outlineLevel="0" collapsed="false">
      <c r="A377" s="193"/>
      <c r="B377" s="194"/>
      <c r="C377" s="194"/>
      <c r="D377" s="194"/>
      <c r="E377" s="194"/>
      <c r="F377" s="194"/>
      <c r="G377" s="194"/>
      <c r="H377" s="195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6"/>
      <c r="BL377" s="197"/>
      <c r="BM377" s="197"/>
      <c r="BN377" s="197"/>
      <c r="BO377" s="197"/>
      <c r="BP377" s="197"/>
      <c r="BQ377" s="197"/>
      <c r="BR377" s="197"/>
      <c r="BS377" s="197"/>
      <c r="BT377" s="197"/>
      <c r="BU377" s="197"/>
      <c r="BV377" s="197"/>
      <c r="BW377" s="197"/>
      <c r="BX377" s="197"/>
      <c r="BY377" s="197"/>
      <c r="BZ377" s="197"/>
      <c r="CA377" s="197"/>
      <c r="CB377" s="197"/>
      <c r="CC377" s="197"/>
      <c r="CD377" s="197"/>
      <c r="CE377" s="197"/>
      <c r="CF377" s="197"/>
      <c r="CG377" s="197"/>
      <c r="CH377" s="197"/>
      <c r="CI377" s="197"/>
      <c r="CJ377" s="197"/>
      <c r="CK377" s="197"/>
      <c r="CL377" s="197"/>
      <c r="CM377" s="197"/>
      <c r="CN377" s="197"/>
      <c r="CO377" s="197"/>
      <c r="CP377" s="197"/>
      <c r="CQ377" s="197"/>
      <c r="CR377" s="197"/>
      <c r="CS377" s="197"/>
      <c r="CT377" s="197"/>
      <c r="CU377" s="197"/>
      <c r="CV377" s="197"/>
      <c r="CW377" s="197"/>
      <c r="CX377" s="197"/>
      <c r="CY377" s="197"/>
      <c r="CZ377" s="197"/>
      <c r="DA377" s="197"/>
      <c r="DB377" s="197"/>
      <c r="DC377" s="197"/>
      <c r="DD377" s="197"/>
      <c r="DE377" s="197"/>
      <c r="DF377" s="197"/>
      <c r="DG377" s="197"/>
      <c r="DH377" s="197"/>
      <c r="DI377" s="197"/>
      <c r="DJ377" s="197"/>
      <c r="DK377" s="197"/>
      <c r="DL377" s="197"/>
      <c r="DM377" s="197"/>
      <c r="DN377" s="197"/>
      <c r="DO377" s="197"/>
      <c r="DP377" s="197"/>
      <c r="DQ377" s="197"/>
      <c r="DR377" s="197"/>
      <c r="DS377" s="197"/>
      <c r="DT377" s="197"/>
      <c r="DU377" s="197"/>
      <c r="DV377" s="197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</row>
    <row r="378" customFormat="false" ht="12.75" hidden="false" customHeight="false" outlineLevel="0" collapsed="false">
      <c r="A378" s="193"/>
      <c r="B378" s="194"/>
      <c r="C378" s="194"/>
      <c r="D378" s="194"/>
      <c r="E378" s="194"/>
      <c r="F378" s="194"/>
      <c r="G378" s="194"/>
      <c r="H378" s="195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6"/>
      <c r="BL378" s="197"/>
      <c r="BM378" s="197"/>
      <c r="BN378" s="197"/>
      <c r="BO378" s="197"/>
      <c r="BP378" s="197"/>
      <c r="BQ378" s="197"/>
      <c r="BR378" s="197"/>
      <c r="BS378" s="197"/>
      <c r="BT378" s="197"/>
      <c r="BU378" s="197"/>
      <c r="BV378" s="197"/>
      <c r="BW378" s="197"/>
      <c r="BX378" s="197"/>
      <c r="BY378" s="197"/>
      <c r="BZ378" s="197"/>
      <c r="CA378" s="197"/>
      <c r="CB378" s="197"/>
      <c r="CC378" s="197"/>
      <c r="CD378" s="197"/>
      <c r="CE378" s="197"/>
      <c r="CF378" s="197"/>
      <c r="CG378" s="197"/>
      <c r="CH378" s="197"/>
      <c r="CI378" s="197"/>
      <c r="CJ378" s="197"/>
      <c r="CK378" s="197"/>
      <c r="CL378" s="197"/>
      <c r="CM378" s="197"/>
      <c r="CN378" s="197"/>
      <c r="CO378" s="197"/>
      <c r="CP378" s="197"/>
      <c r="CQ378" s="197"/>
      <c r="CR378" s="197"/>
      <c r="CS378" s="197"/>
      <c r="CT378" s="197"/>
      <c r="CU378" s="197"/>
      <c r="CV378" s="197"/>
      <c r="CW378" s="197"/>
      <c r="CX378" s="197"/>
      <c r="CY378" s="197"/>
      <c r="CZ378" s="197"/>
      <c r="DA378" s="197"/>
      <c r="DB378" s="197"/>
      <c r="DC378" s="197"/>
      <c r="DD378" s="197"/>
      <c r="DE378" s="197"/>
      <c r="DF378" s="197"/>
      <c r="DG378" s="197"/>
      <c r="DH378" s="197"/>
      <c r="DI378" s="197"/>
      <c r="DJ378" s="197"/>
      <c r="DK378" s="197"/>
      <c r="DL378" s="197"/>
      <c r="DM378" s="197"/>
      <c r="DN378" s="197"/>
      <c r="DO378" s="197"/>
      <c r="DP378" s="197"/>
      <c r="DQ378" s="197"/>
      <c r="DR378" s="197"/>
      <c r="DS378" s="197"/>
      <c r="DT378" s="197"/>
      <c r="DU378" s="197"/>
      <c r="DV378" s="197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</row>
    <row r="379" customFormat="false" ht="12.75" hidden="false" customHeight="false" outlineLevel="0" collapsed="false">
      <c r="A379" s="193"/>
      <c r="B379" s="194"/>
      <c r="C379" s="194"/>
      <c r="D379" s="194"/>
      <c r="E379" s="194"/>
      <c r="F379" s="194"/>
      <c r="G379" s="194"/>
      <c r="H379" s="195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6"/>
      <c r="BL379" s="197"/>
      <c r="BM379" s="197"/>
      <c r="BN379" s="197"/>
      <c r="BO379" s="197"/>
      <c r="BP379" s="197"/>
      <c r="BQ379" s="197"/>
      <c r="BR379" s="197"/>
      <c r="BS379" s="197"/>
      <c r="BT379" s="197"/>
      <c r="BU379" s="197"/>
      <c r="BV379" s="197"/>
      <c r="BW379" s="197"/>
      <c r="BX379" s="197"/>
      <c r="BY379" s="197"/>
      <c r="BZ379" s="197"/>
      <c r="CA379" s="197"/>
      <c r="CB379" s="197"/>
      <c r="CC379" s="197"/>
      <c r="CD379" s="197"/>
      <c r="CE379" s="197"/>
      <c r="CF379" s="197"/>
      <c r="CG379" s="197"/>
      <c r="CH379" s="197"/>
      <c r="CI379" s="197"/>
      <c r="CJ379" s="197"/>
      <c r="CK379" s="197"/>
      <c r="CL379" s="197"/>
      <c r="CM379" s="197"/>
      <c r="CN379" s="197"/>
      <c r="CO379" s="197"/>
      <c r="CP379" s="197"/>
      <c r="CQ379" s="197"/>
      <c r="CR379" s="197"/>
      <c r="CS379" s="197"/>
      <c r="CT379" s="197"/>
      <c r="CU379" s="197"/>
      <c r="CV379" s="197"/>
      <c r="CW379" s="197"/>
      <c r="CX379" s="197"/>
      <c r="CY379" s="197"/>
      <c r="CZ379" s="197"/>
      <c r="DA379" s="197"/>
      <c r="DB379" s="197"/>
      <c r="DC379" s="197"/>
      <c r="DD379" s="197"/>
      <c r="DE379" s="197"/>
      <c r="DF379" s="197"/>
      <c r="DG379" s="197"/>
      <c r="DH379" s="197"/>
      <c r="DI379" s="197"/>
      <c r="DJ379" s="197"/>
      <c r="DK379" s="197"/>
      <c r="DL379" s="197"/>
      <c r="DM379" s="197"/>
      <c r="DN379" s="197"/>
      <c r="DO379" s="197"/>
      <c r="DP379" s="197"/>
      <c r="DQ379" s="197"/>
      <c r="DR379" s="197"/>
      <c r="DS379" s="197"/>
      <c r="DT379" s="197"/>
      <c r="DU379" s="197"/>
      <c r="DV379" s="197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</row>
    <row r="380" customFormat="false" ht="12.75" hidden="false" customHeight="false" outlineLevel="0" collapsed="false">
      <c r="A380" s="193"/>
      <c r="B380" s="194"/>
      <c r="C380" s="194"/>
      <c r="D380" s="194"/>
      <c r="E380" s="194"/>
      <c r="F380" s="194"/>
      <c r="G380" s="194"/>
      <c r="H380" s="195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6"/>
      <c r="BL380" s="197"/>
      <c r="BM380" s="197"/>
      <c r="BN380" s="197"/>
      <c r="BO380" s="197"/>
      <c r="BP380" s="197"/>
      <c r="BQ380" s="197"/>
      <c r="BR380" s="197"/>
      <c r="BS380" s="197"/>
      <c r="BT380" s="197"/>
      <c r="BU380" s="197"/>
      <c r="BV380" s="197"/>
      <c r="BW380" s="197"/>
      <c r="BX380" s="197"/>
      <c r="BY380" s="197"/>
      <c r="BZ380" s="197"/>
      <c r="CA380" s="197"/>
      <c r="CB380" s="197"/>
      <c r="CC380" s="197"/>
      <c r="CD380" s="197"/>
      <c r="CE380" s="197"/>
      <c r="CF380" s="197"/>
      <c r="CG380" s="197"/>
      <c r="CH380" s="197"/>
      <c r="CI380" s="197"/>
      <c r="CJ380" s="197"/>
      <c r="CK380" s="197"/>
      <c r="CL380" s="197"/>
      <c r="CM380" s="197"/>
      <c r="CN380" s="197"/>
      <c r="CO380" s="197"/>
      <c r="CP380" s="197"/>
      <c r="CQ380" s="197"/>
      <c r="CR380" s="197"/>
      <c r="CS380" s="197"/>
      <c r="CT380" s="197"/>
      <c r="CU380" s="197"/>
      <c r="CV380" s="197"/>
      <c r="CW380" s="197"/>
      <c r="CX380" s="197"/>
      <c r="CY380" s="197"/>
      <c r="CZ380" s="197"/>
      <c r="DA380" s="197"/>
      <c r="DB380" s="197"/>
      <c r="DC380" s="197"/>
      <c r="DD380" s="197"/>
      <c r="DE380" s="197"/>
      <c r="DF380" s="197"/>
      <c r="DG380" s="197"/>
      <c r="DH380" s="197"/>
      <c r="DI380" s="197"/>
      <c r="DJ380" s="197"/>
      <c r="DK380" s="197"/>
      <c r="DL380" s="197"/>
      <c r="DM380" s="197"/>
      <c r="DN380" s="197"/>
      <c r="DO380" s="197"/>
      <c r="DP380" s="197"/>
      <c r="DQ380" s="197"/>
      <c r="DR380" s="197"/>
      <c r="DS380" s="197"/>
      <c r="DT380" s="197"/>
      <c r="DU380" s="197"/>
      <c r="DV380" s="197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</row>
    <row r="381" customFormat="false" ht="12.75" hidden="false" customHeight="false" outlineLevel="0" collapsed="false">
      <c r="A381" s="193"/>
      <c r="B381" s="194"/>
      <c r="C381" s="194"/>
      <c r="D381" s="194"/>
      <c r="E381" s="194"/>
      <c r="F381" s="194"/>
      <c r="G381" s="194"/>
      <c r="H381" s="195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6"/>
      <c r="BL381" s="197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7"/>
      <c r="BW381" s="197"/>
      <c r="BX381" s="197"/>
      <c r="BY381" s="197"/>
      <c r="BZ381" s="197"/>
      <c r="CA381" s="197"/>
      <c r="CB381" s="197"/>
      <c r="CC381" s="197"/>
      <c r="CD381" s="197"/>
      <c r="CE381" s="197"/>
      <c r="CF381" s="197"/>
      <c r="CG381" s="197"/>
      <c r="CH381" s="197"/>
      <c r="CI381" s="197"/>
      <c r="CJ381" s="197"/>
      <c r="CK381" s="197"/>
      <c r="CL381" s="197"/>
      <c r="CM381" s="197"/>
      <c r="CN381" s="197"/>
      <c r="CO381" s="197"/>
      <c r="CP381" s="197"/>
      <c r="CQ381" s="197"/>
      <c r="CR381" s="197"/>
      <c r="CS381" s="197"/>
      <c r="CT381" s="197"/>
      <c r="CU381" s="197"/>
      <c r="CV381" s="197"/>
      <c r="CW381" s="197"/>
      <c r="CX381" s="197"/>
      <c r="CY381" s="197"/>
      <c r="CZ381" s="197"/>
      <c r="DA381" s="197"/>
      <c r="DB381" s="197"/>
      <c r="DC381" s="197"/>
      <c r="DD381" s="197"/>
      <c r="DE381" s="197"/>
      <c r="DF381" s="197"/>
      <c r="DG381" s="197"/>
      <c r="DH381" s="197"/>
      <c r="DI381" s="197"/>
      <c r="DJ381" s="197"/>
      <c r="DK381" s="197"/>
      <c r="DL381" s="197"/>
      <c r="DM381" s="197"/>
      <c r="DN381" s="197"/>
      <c r="DO381" s="197"/>
      <c r="DP381" s="197"/>
      <c r="DQ381" s="197"/>
      <c r="DR381" s="197"/>
      <c r="DS381" s="197"/>
      <c r="DT381" s="197"/>
      <c r="DU381" s="197"/>
      <c r="DV381" s="197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</row>
    <row r="382" customFormat="false" ht="12.75" hidden="false" customHeight="false" outlineLevel="0" collapsed="false">
      <c r="A382" s="193"/>
      <c r="B382" s="194"/>
      <c r="C382" s="194"/>
      <c r="D382" s="194"/>
      <c r="E382" s="194"/>
      <c r="F382" s="194"/>
      <c r="G382" s="194"/>
      <c r="H382" s="195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6"/>
      <c r="BL382" s="197"/>
      <c r="BM382" s="197"/>
      <c r="BN382" s="197"/>
      <c r="BO382" s="197"/>
      <c r="BP382" s="197"/>
      <c r="BQ382" s="197"/>
      <c r="BR382" s="197"/>
      <c r="BS382" s="197"/>
      <c r="BT382" s="197"/>
      <c r="BU382" s="197"/>
      <c r="BV382" s="197"/>
      <c r="BW382" s="197"/>
      <c r="BX382" s="197"/>
      <c r="BY382" s="197"/>
      <c r="BZ382" s="197"/>
      <c r="CA382" s="197"/>
      <c r="CB382" s="197"/>
      <c r="CC382" s="197"/>
      <c r="CD382" s="197"/>
      <c r="CE382" s="197"/>
      <c r="CF382" s="197"/>
      <c r="CG382" s="197"/>
      <c r="CH382" s="197"/>
      <c r="CI382" s="197"/>
      <c r="CJ382" s="197"/>
      <c r="CK382" s="197"/>
      <c r="CL382" s="197"/>
      <c r="CM382" s="197"/>
      <c r="CN382" s="197"/>
      <c r="CO382" s="197"/>
      <c r="CP382" s="197"/>
      <c r="CQ382" s="197"/>
      <c r="CR382" s="197"/>
      <c r="CS382" s="197"/>
      <c r="CT382" s="197"/>
      <c r="CU382" s="197"/>
      <c r="CV382" s="197"/>
      <c r="CW382" s="197"/>
      <c r="CX382" s="197"/>
      <c r="CY382" s="197"/>
      <c r="CZ382" s="197"/>
      <c r="DA382" s="197"/>
      <c r="DB382" s="197"/>
      <c r="DC382" s="197"/>
      <c r="DD382" s="197"/>
      <c r="DE382" s="197"/>
      <c r="DF382" s="197"/>
      <c r="DG382" s="197"/>
      <c r="DH382" s="197"/>
      <c r="DI382" s="197"/>
      <c r="DJ382" s="197"/>
      <c r="DK382" s="197"/>
      <c r="DL382" s="197"/>
      <c r="DM382" s="197"/>
      <c r="DN382" s="197"/>
      <c r="DO382" s="197"/>
      <c r="DP382" s="197"/>
      <c r="DQ382" s="197"/>
      <c r="DR382" s="197"/>
      <c r="DS382" s="197"/>
      <c r="DT382" s="197"/>
      <c r="DU382" s="197"/>
      <c r="DV382" s="197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</row>
    <row r="383" customFormat="false" ht="12.75" hidden="false" customHeight="false" outlineLevel="0" collapsed="false">
      <c r="A383" s="193"/>
      <c r="B383" s="194"/>
      <c r="C383" s="194"/>
      <c r="D383" s="194"/>
      <c r="E383" s="194"/>
      <c r="F383" s="194"/>
      <c r="G383" s="194"/>
      <c r="H383" s="195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6"/>
      <c r="BL383" s="197"/>
      <c r="BM383" s="197"/>
      <c r="BN383" s="197"/>
      <c r="BO383" s="197"/>
      <c r="BP383" s="197"/>
      <c r="BQ383" s="197"/>
      <c r="BR383" s="197"/>
      <c r="BS383" s="197"/>
      <c r="BT383" s="197"/>
      <c r="BU383" s="197"/>
      <c r="BV383" s="197"/>
      <c r="BW383" s="197"/>
      <c r="BX383" s="197"/>
      <c r="BY383" s="197"/>
      <c r="BZ383" s="197"/>
      <c r="CA383" s="197"/>
      <c r="CB383" s="197"/>
      <c r="CC383" s="197"/>
      <c r="CD383" s="197"/>
      <c r="CE383" s="197"/>
      <c r="CF383" s="197"/>
      <c r="CG383" s="197"/>
      <c r="CH383" s="197"/>
      <c r="CI383" s="197"/>
      <c r="CJ383" s="197"/>
      <c r="CK383" s="197"/>
      <c r="CL383" s="197"/>
      <c r="CM383" s="197"/>
      <c r="CN383" s="197"/>
      <c r="CO383" s="197"/>
      <c r="CP383" s="197"/>
      <c r="CQ383" s="197"/>
      <c r="CR383" s="197"/>
      <c r="CS383" s="197"/>
      <c r="CT383" s="197"/>
      <c r="CU383" s="197"/>
      <c r="CV383" s="197"/>
      <c r="CW383" s="197"/>
      <c r="CX383" s="197"/>
      <c r="CY383" s="197"/>
      <c r="CZ383" s="197"/>
      <c r="DA383" s="197"/>
      <c r="DB383" s="197"/>
      <c r="DC383" s="197"/>
      <c r="DD383" s="197"/>
      <c r="DE383" s="197"/>
      <c r="DF383" s="197"/>
      <c r="DG383" s="197"/>
      <c r="DH383" s="197"/>
      <c r="DI383" s="197"/>
      <c r="DJ383" s="197"/>
      <c r="DK383" s="197"/>
      <c r="DL383" s="197"/>
      <c r="DM383" s="197"/>
      <c r="DN383" s="197"/>
      <c r="DO383" s="197"/>
      <c r="DP383" s="197"/>
      <c r="DQ383" s="197"/>
      <c r="DR383" s="197"/>
      <c r="DS383" s="197"/>
      <c r="DT383" s="197"/>
      <c r="DU383" s="197"/>
      <c r="DV383" s="197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</row>
    <row r="384" customFormat="false" ht="12.75" hidden="false" customHeight="false" outlineLevel="0" collapsed="false">
      <c r="A384" s="193"/>
      <c r="B384" s="194"/>
      <c r="C384" s="194"/>
      <c r="D384" s="194"/>
      <c r="E384" s="194"/>
      <c r="F384" s="194"/>
      <c r="G384" s="194"/>
      <c r="H384" s="195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6"/>
      <c r="BL384" s="197"/>
      <c r="BM384" s="197"/>
      <c r="BN384" s="197"/>
      <c r="BO384" s="197"/>
      <c r="BP384" s="197"/>
      <c r="BQ384" s="197"/>
      <c r="BR384" s="197"/>
      <c r="BS384" s="197"/>
      <c r="BT384" s="197"/>
      <c r="BU384" s="197"/>
      <c r="BV384" s="197"/>
      <c r="BW384" s="197"/>
      <c r="BX384" s="197"/>
      <c r="BY384" s="197"/>
      <c r="BZ384" s="197"/>
      <c r="CA384" s="197"/>
      <c r="CB384" s="197"/>
      <c r="CC384" s="197"/>
      <c r="CD384" s="197"/>
      <c r="CE384" s="197"/>
      <c r="CF384" s="197"/>
      <c r="CG384" s="197"/>
      <c r="CH384" s="197"/>
      <c r="CI384" s="197"/>
      <c r="CJ384" s="197"/>
      <c r="CK384" s="197"/>
      <c r="CL384" s="197"/>
      <c r="CM384" s="197"/>
      <c r="CN384" s="197"/>
      <c r="CO384" s="197"/>
      <c r="CP384" s="197"/>
      <c r="CQ384" s="197"/>
      <c r="CR384" s="197"/>
      <c r="CS384" s="197"/>
      <c r="CT384" s="197"/>
      <c r="CU384" s="197"/>
      <c r="CV384" s="197"/>
      <c r="CW384" s="197"/>
      <c r="CX384" s="197"/>
      <c r="CY384" s="197"/>
      <c r="CZ384" s="197"/>
      <c r="DA384" s="197"/>
      <c r="DB384" s="197"/>
      <c r="DC384" s="197"/>
      <c r="DD384" s="197"/>
      <c r="DE384" s="197"/>
      <c r="DF384" s="197"/>
      <c r="DG384" s="197"/>
      <c r="DH384" s="197"/>
      <c r="DI384" s="197"/>
      <c r="DJ384" s="197"/>
      <c r="DK384" s="197"/>
      <c r="DL384" s="197"/>
      <c r="DM384" s="197"/>
      <c r="DN384" s="197"/>
      <c r="DO384" s="197"/>
      <c r="DP384" s="197"/>
      <c r="DQ384" s="197"/>
      <c r="DR384" s="197"/>
      <c r="DS384" s="197"/>
      <c r="DT384" s="197"/>
      <c r="DU384" s="197"/>
      <c r="DV384" s="197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</row>
    <row r="385" customFormat="false" ht="12.75" hidden="false" customHeight="false" outlineLevel="0" collapsed="false">
      <c r="A385" s="193"/>
      <c r="B385" s="194"/>
      <c r="C385" s="194"/>
      <c r="D385" s="194"/>
      <c r="E385" s="194"/>
      <c r="F385" s="194"/>
      <c r="G385" s="194"/>
      <c r="H385" s="195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6"/>
      <c r="BL385" s="197"/>
      <c r="BM385" s="197"/>
      <c r="BN385" s="197"/>
      <c r="BO385" s="197"/>
      <c r="BP385" s="197"/>
      <c r="BQ385" s="197"/>
      <c r="BR385" s="197"/>
      <c r="BS385" s="197"/>
      <c r="BT385" s="197"/>
      <c r="BU385" s="197"/>
      <c r="BV385" s="197"/>
      <c r="BW385" s="197"/>
      <c r="BX385" s="197"/>
      <c r="BY385" s="197"/>
      <c r="BZ385" s="197"/>
      <c r="CA385" s="197"/>
      <c r="CB385" s="197"/>
      <c r="CC385" s="197"/>
      <c r="CD385" s="197"/>
      <c r="CE385" s="197"/>
      <c r="CF385" s="197"/>
      <c r="CG385" s="197"/>
      <c r="CH385" s="197"/>
      <c r="CI385" s="197"/>
      <c r="CJ385" s="197"/>
      <c r="CK385" s="197"/>
      <c r="CL385" s="197"/>
      <c r="CM385" s="197"/>
      <c r="CN385" s="197"/>
      <c r="CO385" s="197"/>
      <c r="CP385" s="197"/>
      <c r="CQ385" s="197"/>
      <c r="CR385" s="197"/>
      <c r="CS385" s="197"/>
      <c r="CT385" s="197"/>
      <c r="CU385" s="197"/>
      <c r="CV385" s="197"/>
      <c r="CW385" s="197"/>
      <c r="CX385" s="197"/>
      <c r="CY385" s="197"/>
      <c r="CZ385" s="197"/>
      <c r="DA385" s="197"/>
      <c r="DB385" s="197"/>
      <c r="DC385" s="197"/>
      <c r="DD385" s="197"/>
      <c r="DE385" s="197"/>
      <c r="DF385" s="197"/>
      <c r="DG385" s="197"/>
      <c r="DH385" s="197"/>
      <c r="DI385" s="197"/>
      <c r="DJ385" s="197"/>
      <c r="DK385" s="197"/>
      <c r="DL385" s="197"/>
      <c r="DM385" s="197"/>
      <c r="DN385" s="197"/>
      <c r="DO385" s="197"/>
      <c r="DP385" s="197"/>
      <c r="DQ385" s="197"/>
      <c r="DR385" s="197"/>
      <c r="DS385" s="197"/>
      <c r="DT385" s="197"/>
      <c r="DU385" s="197"/>
      <c r="DV385" s="197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</row>
    <row r="386" customFormat="false" ht="12.75" hidden="false" customHeight="false" outlineLevel="0" collapsed="false">
      <c r="A386" s="193"/>
      <c r="B386" s="194"/>
      <c r="C386" s="194"/>
      <c r="D386" s="194"/>
      <c r="E386" s="194"/>
      <c r="F386" s="194"/>
      <c r="G386" s="194"/>
      <c r="H386" s="195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6"/>
      <c r="BL386" s="197"/>
      <c r="BM386" s="197"/>
      <c r="BN386" s="197"/>
      <c r="BO386" s="197"/>
      <c r="BP386" s="197"/>
      <c r="BQ386" s="197"/>
      <c r="BR386" s="197"/>
      <c r="BS386" s="197"/>
      <c r="BT386" s="197"/>
      <c r="BU386" s="197"/>
      <c r="BV386" s="197"/>
      <c r="BW386" s="197"/>
      <c r="BX386" s="197"/>
      <c r="BY386" s="197"/>
      <c r="BZ386" s="197"/>
      <c r="CA386" s="197"/>
      <c r="CB386" s="197"/>
      <c r="CC386" s="197"/>
      <c r="CD386" s="197"/>
      <c r="CE386" s="197"/>
      <c r="CF386" s="197"/>
      <c r="CG386" s="197"/>
      <c r="CH386" s="197"/>
      <c r="CI386" s="197"/>
      <c r="CJ386" s="197"/>
      <c r="CK386" s="197"/>
      <c r="CL386" s="197"/>
      <c r="CM386" s="197"/>
      <c r="CN386" s="197"/>
      <c r="CO386" s="197"/>
      <c r="CP386" s="197"/>
      <c r="CQ386" s="197"/>
      <c r="CR386" s="197"/>
      <c r="CS386" s="197"/>
      <c r="CT386" s="197"/>
      <c r="CU386" s="197"/>
      <c r="CV386" s="197"/>
      <c r="CW386" s="197"/>
      <c r="CX386" s="197"/>
      <c r="CY386" s="197"/>
      <c r="CZ386" s="197"/>
      <c r="DA386" s="197"/>
      <c r="DB386" s="197"/>
      <c r="DC386" s="197"/>
      <c r="DD386" s="197"/>
      <c r="DE386" s="197"/>
      <c r="DF386" s="197"/>
      <c r="DG386" s="197"/>
      <c r="DH386" s="197"/>
      <c r="DI386" s="197"/>
      <c r="DJ386" s="197"/>
      <c r="DK386" s="197"/>
      <c r="DL386" s="197"/>
      <c r="DM386" s="197"/>
      <c r="DN386" s="197"/>
      <c r="DO386" s="197"/>
      <c r="DP386" s="197"/>
      <c r="DQ386" s="197"/>
      <c r="DR386" s="197"/>
      <c r="DS386" s="197"/>
      <c r="DT386" s="197"/>
      <c r="DU386" s="197"/>
      <c r="DV386" s="197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</row>
    <row r="387" customFormat="false" ht="12.75" hidden="false" customHeight="false" outlineLevel="0" collapsed="false">
      <c r="A387" s="193"/>
      <c r="B387" s="194"/>
      <c r="C387" s="194"/>
      <c r="D387" s="194"/>
      <c r="E387" s="194"/>
      <c r="F387" s="194"/>
      <c r="G387" s="194"/>
      <c r="H387" s="195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6"/>
      <c r="BL387" s="197"/>
      <c r="BM387" s="197"/>
      <c r="BN387" s="197"/>
      <c r="BO387" s="197"/>
      <c r="BP387" s="197"/>
      <c r="BQ387" s="197"/>
      <c r="BR387" s="197"/>
      <c r="BS387" s="197"/>
      <c r="BT387" s="197"/>
      <c r="BU387" s="197"/>
      <c r="BV387" s="197"/>
      <c r="BW387" s="197"/>
      <c r="BX387" s="197"/>
      <c r="BY387" s="197"/>
      <c r="BZ387" s="197"/>
      <c r="CA387" s="197"/>
      <c r="CB387" s="197"/>
      <c r="CC387" s="197"/>
      <c r="CD387" s="197"/>
      <c r="CE387" s="197"/>
      <c r="CF387" s="197"/>
      <c r="CG387" s="197"/>
      <c r="CH387" s="197"/>
      <c r="CI387" s="197"/>
      <c r="CJ387" s="197"/>
      <c r="CK387" s="197"/>
      <c r="CL387" s="197"/>
      <c r="CM387" s="197"/>
      <c r="CN387" s="197"/>
      <c r="CO387" s="197"/>
      <c r="CP387" s="197"/>
      <c r="CQ387" s="197"/>
      <c r="CR387" s="197"/>
      <c r="CS387" s="197"/>
      <c r="CT387" s="197"/>
      <c r="CU387" s="197"/>
      <c r="CV387" s="197"/>
      <c r="CW387" s="197"/>
      <c r="CX387" s="197"/>
      <c r="CY387" s="197"/>
      <c r="CZ387" s="197"/>
      <c r="DA387" s="197"/>
      <c r="DB387" s="197"/>
      <c r="DC387" s="197"/>
      <c r="DD387" s="197"/>
      <c r="DE387" s="197"/>
      <c r="DF387" s="197"/>
      <c r="DG387" s="197"/>
      <c r="DH387" s="197"/>
      <c r="DI387" s="197"/>
      <c r="DJ387" s="197"/>
      <c r="DK387" s="197"/>
      <c r="DL387" s="197"/>
      <c r="DM387" s="197"/>
      <c r="DN387" s="197"/>
      <c r="DO387" s="197"/>
      <c r="DP387" s="197"/>
      <c r="DQ387" s="197"/>
      <c r="DR387" s="197"/>
      <c r="DS387" s="197"/>
      <c r="DT387" s="197"/>
      <c r="DU387" s="197"/>
      <c r="DV387" s="197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</row>
    <row r="388" customFormat="false" ht="12.75" hidden="false" customHeight="false" outlineLevel="0" collapsed="false">
      <c r="A388" s="193"/>
      <c r="B388" s="194"/>
      <c r="C388" s="194"/>
      <c r="D388" s="194"/>
      <c r="E388" s="194"/>
      <c r="F388" s="194"/>
      <c r="G388" s="194"/>
      <c r="H388" s="195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6"/>
      <c r="BL388" s="197"/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197"/>
      <c r="BW388" s="197"/>
      <c r="BX388" s="197"/>
      <c r="BY388" s="197"/>
      <c r="BZ388" s="197"/>
      <c r="CA388" s="197"/>
      <c r="CB388" s="197"/>
      <c r="CC388" s="197"/>
      <c r="CD388" s="197"/>
      <c r="CE388" s="197"/>
      <c r="CF388" s="197"/>
      <c r="CG388" s="197"/>
      <c r="CH388" s="197"/>
      <c r="CI388" s="197"/>
      <c r="CJ388" s="197"/>
      <c r="CK388" s="197"/>
      <c r="CL388" s="197"/>
      <c r="CM388" s="197"/>
      <c r="CN388" s="197"/>
      <c r="CO388" s="197"/>
      <c r="CP388" s="197"/>
      <c r="CQ388" s="197"/>
      <c r="CR388" s="197"/>
      <c r="CS388" s="197"/>
      <c r="CT388" s="197"/>
      <c r="CU388" s="197"/>
      <c r="CV388" s="197"/>
      <c r="CW388" s="197"/>
      <c r="CX388" s="197"/>
      <c r="CY388" s="197"/>
      <c r="CZ388" s="197"/>
      <c r="DA388" s="197"/>
      <c r="DB388" s="197"/>
      <c r="DC388" s="197"/>
      <c r="DD388" s="197"/>
      <c r="DE388" s="197"/>
      <c r="DF388" s="197"/>
      <c r="DG388" s="197"/>
      <c r="DH388" s="197"/>
      <c r="DI388" s="197"/>
      <c r="DJ388" s="197"/>
      <c r="DK388" s="197"/>
      <c r="DL388" s="197"/>
      <c r="DM388" s="197"/>
      <c r="DN388" s="197"/>
      <c r="DO388" s="197"/>
      <c r="DP388" s="197"/>
      <c r="DQ388" s="197"/>
      <c r="DR388" s="197"/>
      <c r="DS388" s="197"/>
      <c r="DT388" s="197"/>
      <c r="DU388" s="197"/>
      <c r="DV388" s="197"/>
      <c r="DW388" s="197"/>
      <c r="DX388" s="197"/>
      <c r="DY388" s="197"/>
      <c r="DZ388" s="197"/>
      <c r="EA388" s="197"/>
      <c r="EB388" s="197"/>
      <c r="EC388" s="197"/>
      <c r="ED388" s="197"/>
      <c r="EE388" s="197"/>
      <c r="EF388" s="197"/>
      <c r="EG388" s="197"/>
      <c r="EH388" s="197"/>
      <c r="EI388" s="197"/>
      <c r="EJ388" s="197"/>
      <c r="EK388" s="197"/>
      <c r="EL388" s="197"/>
      <c r="EM388" s="197"/>
      <c r="EN388" s="197"/>
      <c r="EO388" s="197"/>
      <c r="EP388" s="197"/>
      <c r="EQ388" s="197"/>
      <c r="ER388" s="197"/>
      <c r="ES388" s="197"/>
      <c r="ET388" s="197"/>
      <c r="EU388" s="197"/>
      <c r="EV388" s="197"/>
      <c r="EW388" s="197"/>
      <c r="EX388" s="197"/>
      <c r="EY388" s="197"/>
      <c r="EZ388" s="197"/>
      <c r="FA388" s="197"/>
      <c r="FB388" s="197"/>
      <c r="FC388" s="197"/>
      <c r="FD388" s="197"/>
      <c r="FE388" s="197"/>
      <c r="FF388" s="197"/>
      <c r="FG388" s="197"/>
      <c r="FH388" s="197"/>
      <c r="FI388" s="197"/>
      <c r="FJ388" s="197"/>
      <c r="FK388" s="197"/>
      <c r="FL388" s="197"/>
      <c r="FM388" s="197"/>
      <c r="FN388" s="197"/>
      <c r="FO388" s="197"/>
      <c r="FP388" s="197"/>
      <c r="FQ388" s="197"/>
      <c r="FR388" s="197"/>
      <c r="FS388" s="197"/>
      <c r="FT388" s="197"/>
      <c r="FU388" s="197"/>
      <c r="FV388" s="197"/>
      <c r="FW388" s="197"/>
      <c r="FX388" s="197"/>
      <c r="FY388" s="197"/>
      <c r="FZ388" s="197"/>
      <c r="GA388" s="197"/>
      <c r="GB388" s="197"/>
      <c r="GC388" s="197"/>
      <c r="GD388" s="197"/>
      <c r="GE388" s="197"/>
      <c r="GF388" s="197"/>
      <c r="GG388" s="197"/>
      <c r="GH388" s="197"/>
      <c r="GI388" s="197"/>
      <c r="GJ388" s="197"/>
      <c r="GK388" s="197"/>
      <c r="GL388" s="197"/>
      <c r="GM388" s="197"/>
      <c r="GN388" s="197"/>
      <c r="GO388" s="197"/>
      <c r="GP388" s="197"/>
      <c r="GQ388" s="197"/>
      <c r="GR388" s="197"/>
      <c r="GS388" s="197"/>
      <c r="GT388" s="197"/>
      <c r="GU388" s="197"/>
      <c r="GV388" s="197"/>
      <c r="GW388" s="197"/>
      <c r="GX388" s="197"/>
      <c r="GY388" s="197"/>
      <c r="GZ388" s="197"/>
      <c r="HA388" s="197"/>
      <c r="HB388" s="197"/>
      <c r="HC388" s="197"/>
      <c r="HD388" s="197"/>
      <c r="HE388" s="197"/>
      <c r="HF388" s="197"/>
      <c r="HG388" s="197"/>
      <c r="HH388" s="197"/>
      <c r="HI388" s="197"/>
      <c r="HJ388" s="197"/>
      <c r="HK388" s="197"/>
      <c r="HL388" s="197"/>
      <c r="HM388" s="197"/>
      <c r="HN388" s="197"/>
      <c r="HO388" s="197"/>
      <c r="HP388" s="197"/>
      <c r="HQ388" s="197"/>
      <c r="HR388" s="197"/>
      <c r="HS388" s="197"/>
      <c r="HT388" s="197"/>
      <c r="HU388" s="197"/>
      <c r="HV388" s="197"/>
      <c r="HW388" s="197"/>
      <c r="HX388" s="197"/>
      <c r="HY388" s="197"/>
      <c r="HZ388" s="197"/>
      <c r="IA388" s="197"/>
      <c r="IB388" s="197"/>
      <c r="IC388" s="197"/>
      <c r="ID388" s="197"/>
      <c r="IE388" s="197"/>
      <c r="IF388" s="197"/>
      <c r="IG388" s="197"/>
      <c r="IH388" s="197"/>
      <c r="II388" s="197"/>
      <c r="IJ388" s="197"/>
      <c r="IK388" s="197"/>
      <c r="IL388" s="197"/>
      <c r="IM388" s="197"/>
      <c r="IN388" s="197"/>
      <c r="IO388" s="197"/>
      <c r="IP388" s="197"/>
      <c r="IQ388" s="197"/>
      <c r="IR388" s="197"/>
      <c r="IS388" s="197"/>
      <c r="IT388" s="197"/>
      <c r="IU388" s="197"/>
      <c r="IV388" s="197"/>
      <c r="IW388" s="197"/>
    </row>
    <row r="389" customFormat="false" ht="12.75" hidden="false" customHeight="false" outlineLevel="0" collapsed="false">
      <c r="A389" s="193"/>
      <c r="B389" s="194"/>
      <c r="C389" s="194"/>
      <c r="D389" s="194"/>
      <c r="E389" s="194"/>
      <c r="F389" s="194"/>
      <c r="G389" s="194"/>
      <c r="H389" s="195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6"/>
      <c r="BL389" s="197"/>
      <c r="BM389" s="197"/>
      <c r="BN389" s="197"/>
      <c r="BO389" s="197"/>
      <c r="BP389" s="197"/>
      <c r="BQ389" s="197"/>
      <c r="BR389" s="197"/>
      <c r="BS389" s="197"/>
      <c r="BT389" s="197"/>
      <c r="BU389" s="197"/>
      <c r="BV389" s="197"/>
      <c r="BW389" s="197"/>
      <c r="BX389" s="197"/>
      <c r="BY389" s="197"/>
      <c r="BZ389" s="197"/>
      <c r="CA389" s="197"/>
      <c r="CB389" s="197"/>
      <c r="CC389" s="197"/>
      <c r="CD389" s="197"/>
      <c r="CE389" s="197"/>
      <c r="CF389" s="197"/>
      <c r="CG389" s="197"/>
      <c r="CH389" s="197"/>
      <c r="CI389" s="197"/>
      <c r="CJ389" s="197"/>
      <c r="CK389" s="197"/>
      <c r="CL389" s="197"/>
      <c r="CM389" s="197"/>
      <c r="CN389" s="197"/>
      <c r="CO389" s="197"/>
      <c r="CP389" s="197"/>
      <c r="CQ389" s="197"/>
      <c r="CR389" s="197"/>
      <c r="CS389" s="197"/>
      <c r="CT389" s="197"/>
      <c r="CU389" s="197"/>
      <c r="CV389" s="197"/>
      <c r="CW389" s="197"/>
      <c r="CX389" s="197"/>
      <c r="CY389" s="197"/>
      <c r="CZ389" s="197"/>
      <c r="DA389" s="197"/>
      <c r="DB389" s="197"/>
      <c r="DC389" s="197"/>
      <c r="DD389" s="197"/>
      <c r="DE389" s="197"/>
      <c r="DF389" s="197"/>
      <c r="DG389" s="197"/>
      <c r="DH389" s="197"/>
      <c r="DI389" s="197"/>
      <c r="DJ389" s="197"/>
      <c r="DK389" s="197"/>
      <c r="DL389" s="197"/>
      <c r="DM389" s="197"/>
      <c r="DN389" s="197"/>
      <c r="DO389" s="197"/>
      <c r="DP389" s="197"/>
      <c r="DQ389" s="197"/>
      <c r="DR389" s="197"/>
      <c r="DS389" s="197"/>
      <c r="DT389" s="197"/>
      <c r="DU389" s="197"/>
      <c r="DV389" s="197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</row>
    <row r="390" customFormat="false" ht="12.75" hidden="false" customHeight="false" outlineLevel="0" collapsed="false">
      <c r="A390" s="193"/>
      <c r="B390" s="194"/>
      <c r="C390" s="194"/>
      <c r="D390" s="194"/>
      <c r="E390" s="194"/>
      <c r="F390" s="194"/>
      <c r="G390" s="194"/>
      <c r="H390" s="195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6"/>
      <c r="BL390" s="197"/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197"/>
      <c r="BW390" s="197"/>
      <c r="BX390" s="197"/>
      <c r="BY390" s="197"/>
      <c r="BZ390" s="197"/>
      <c r="CA390" s="197"/>
      <c r="CB390" s="197"/>
      <c r="CC390" s="197"/>
      <c r="CD390" s="197"/>
      <c r="CE390" s="197"/>
      <c r="CF390" s="197"/>
      <c r="CG390" s="197"/>
      <c r="CH390" s="197"/>
      <c r="CI390" s="197"/>
      <c r="CJ390" s="197"/>
      <c r="CK390" s="197"/>
      <c r="CL390" s="197"/>
      <c r="CM390" s="197"/>
      <c r="CN390" s="197"/>
      <c r="CO390" s="197"/>
      <c r="CP390" s="197"/>
      <c r="CQ390" s="197"/>
      <c r="CR390" s="197"/>
      <c r="CS390" s="197"/>
      <c r="CT390" s="197"/>
      <c r="CU390" s="197"/>
      <c r="CV390" s="197"/>
      <c r="CW390" s="197"/>
      <c r="CX390" s="197"/>
      <c r="CY390" s="197"/>
      <c r="CZ390" s="197"/>
      <c r="DA390" s="197"/>
      <c r="DB390" s="197"/>
      <c r="DC390" s="197"/>
      <c r="DD390" s="197"/>
      <c r="DE390" s="197"/>
      <c r="DF390" s="197"/>
      <c r="DG390" s="197"/>
      <c r="DH390" s="197"/>
      <c r="DI390" s="197"/>
      <c r="DJ390" s="197"/>
      <c r="DK390" s="197"/>
      <c r="DL390" s="197"/>
      <c r="DM390" s="197"/>
      <c r="DN390" s="197"/>
      <c r="DO390" s="197"/>
      <c r="DP390" s="197"/>
      <c r="DQ390" s="197"/>
      <c r="DR390" s="197"/>
      <c r="DS390" s="197"/>
      <c r="DT390" s="197"/>
      <c r="DU390" s="197"/>
      <c r="DV390" s="197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</row>
    <row r="391" customFormat="false" ht="12.75" hidden="false" customHeight="false" outlineLevel="0" collapsed="false">
      <c r="A391" s="193"/>
      <c r="B391" s="194"/>
      <c r="C391" s="194"/>
      <c r="D391" s="194"/>
      <c r="E391" s="194"/>
      <c r="F391" s="194"/>
      <c r="G391" s="194"/>
      <c r="H391" s="195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6"/>
      <c r="BL391" s="197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197"/>
      <c r="BW391" s="197"/>
      <c r="BX391" s="197"/>
      <c r="BY391" s="197"/>
      <c r="BZ391" s="197"/>
      <c r="CA391" s="197"/>
      <c r="CB391" s="197"/>
      <c r="CC391" s="197"/>
      <c r="CD391" s="197"/>
      <c r="CE391" s="197"/>
      <c r="CF391" s="197"/>
      <c r="CG391" s="197"/>
      <c r="CH391" s="197"/>
      <c r="CI391" s="197"/>
      <c r="CJ391" s="197"/>
      <c r="CK391" s="197"/>
      <c r="CL391" s="197"/>
      <c r="CM391" s="197"/>
      <c r="CN391" s="197"/>
      <c r="CO391" s="197"/>
      <c r="CP391" s="197"/>
      <c r="CQ391" s="197"/>
      <c r="CR391" s="197"/>
      <c r="CS391" s="197"/>
      <c r="CT391" s="197"/>
      <c r="CU391" s="197"/>
      <c r="CV391" s="197"/>
      <c r="CW391" s="197"/>
      <c r="CX391" s="197"/>
      <c r="CY391" s="197"/>
      <c r="CZ391" s="197"/>
      <c r="DA391" s="197"/>
      <c r="DB391" s="197"/>
      <c r="DC391" s="197"/>
      <c r="DD391" s="197"/>
      <c r="DE391" s="197"/>
      <c r="DF391" s="197"/>
      <c r="DG391" s="197"/>
      <c r="DH391" s="197"/>
      <c r="DI391" s="197"/>
      <c r="DJ391" s="197"/>
      <c r="DK391" s="197"/>
      <c r="DL391" s="197"/>
      <c r="DM391" s="197"/>
      <c r="DN391" s="197"/>
      <c r="DO391" s="197"/>
      <c r="DP391" s="197"/>
      <c r="DQ391" s="197"/>
      <c r="DR391" s="197"/>
      <c r="DS391" s="197"/>
      <c r="DT391" s="197"/>
      <c r="DU391" s="197"/>
      <c r="DV391" s="197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</row>
    <row r="392" customFormat="false" ht="12.75" hidden="false" customHeight="false" outlineLevel="0" collapsed="false">
      <c r="A392" s="193"/>
      <c r="B392" s="194"/>
      <c r="C392" s="194"/>
      <c r="D392" s="194"/>
      <c r="E392" s="194"/>
      <c r="F392" s="194"/>
      <c r="G392" s="194"/>
      <c r="H392" s="195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6"/>
      <c r="BL392" s="197"/>
      <c r="BM392" s="197"/>
      <c r="BN392" s="197"/>
      <c r="BO392" s="197"/>
      <c r="BP392" s="197"/>
      <c r="BQ392" s="197"/>
      <c r="BR392" s="197"/>
      <c r="BS392" s="197"/>
      <c r="BT392" s="197"/>
      <c r="BU392" s="197"/>
      <c r="BV392" s="197"/>
      <c r="BW392" s="197"/>
      <c r="BX392" s="197"/>
      <c r="BY392" s="197"/>
      <c r="BZ392" s="197"/>
      <c r="CA392" s="197"/>
      <c r="CB392" s="197"/>
      <c r="CC392" s="197"/>
      <c r="CD392" s="197"/>
      <c r="CE392" s="197"/>
      <c r="CF392" s="197"/>
      <c r="CG392" s="197"/>
      <c r="CH392" s="197"/>
      <c r="CI392" s="197"/>
      <c r="CJ392" s="197"/>
      <c r="CK392" s="197"/>
      <c r="CL392" s="197"/>
      <c r="CM392" s="197"/>
      <c r="CN392" s="197"/>
      <c r="CO392" s="197"/>
      <c r="CP392" s="197"/>
      <c r="CQ392" s="197"/>
      <c r="CR392" s="197"/>
      <c r="CS392" s="197"/>
      <c r="CT392" s="197"/>
      <c r="CU392" s="197"/>
      <c r="CV392" s="197"/>
      <c r="CW392" s="197"/>
      <c r="CX392" s="197"/>
      <c r="CY392" s="197"/>
      <c r="CZ392" s="197"/>
      <c r="DA392" s="197"/>
      <c r="DB392" s="197"/>
      <c r="DC392" s="197"/>
      <c r="DD392" s="197"/>
      <c r="DE392" s="197"/>
      <c r="DF392" s="197"/>
      <c r="DG392" s="197"/>
      <c r="DH392" s="197"/>
      <c r="DI392" s="197"/>
      <c r="DJ392" s="197"/>
      <c r="DK392" s="197"/>
      <c r="DL392" s="197"/>
      <c r="DM392" s="197"/>
      <c r="DN392" s="197"/>
      <c r="DO392" s="197"/>
      <c r="DP392" s="197"/>
      <c r="DQ392" s="197"/>
      <c r="DR392" s="197"/>
      <c r="DS392" s="197"/>
      <c r="DT392" s="197"/>
      <c r="DU392" s="197"/>
      <c r="DV392" s="197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</row>
    <row r="393" customFormat="false" ht="12.75" hidden="false" customHeight="false" outlineLevel="0" collapsed="false">
      <c r="A393" s="193"/>
      <c r="B393" s="194"/>
      <c r="C393" s="194"/>
      <c r="D393" s="194"/>
      <c r="E393" s="194"/>
      <c r="F393" s="194"/>
      <c r="G393" s="194"/>
      <c r="H393" s="195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  <c r="BK393" s="196"/>
      <c r="BL393" s="197"/>
      <c r="BM393" s="197"/>
      <c r="BN393" s="197"/>
      <c r="BO393" s="197"/>
      <c r="BP393" s="197"/>
      <c r="BQ393" s="197"/>
      <c r="BR393" s="197"/>
      <c r="BS393" s="197"/>
      <c r="BT393" s="197"/>
      <c r="BU393" s="197"/>
      <c r="BV393" s="197"/>
      <c r="BW393" s="197"/>
      <c r="BX393" s="197"/>
      <c r="BY393" s="197"/>
      <c r="BZ393" s="197"/>
      <c r="CA393" s="197"/>
      <c r="CB393" s="197"/>
      <c r="CC393" s="197"/>
      <c r="CD393" s="197"/>
      <c r="CE393" s="197"/>
      <c r="CF393" s="197"/>
      <c r="CG393" s="197"/>
      <c r="CH393" s="197"/>
      <c r="CI393" s="197"/>
      <c r="CJ393" s="197"/>
      <c r="CK393" s="197"/>
      <c r="CL393" s="197"/>
      <c r="CM393" s="197"/>
      <c r="CN393" s="197"/>
      <c r="CO393" s="197"/>
      <c r="CP393" s="197"/>
      <c r="CQ393" s="197"/>
      <c r="CR393" s="197"/>
      <c r="CS393" s="197"/>
      <c r="CT393" s="197"/>
      <c r="CU393" s="197"/>
      <c r="CV393" s="197"/>
      <c r="CW393" s="197"/>
      <c r="CX393" s="197"/>
      <c r="CY393" s="197"/>
      <c r="CZ393" s="197"/>
      <c r="DA393" s="197"/>
      <c r="DB393" s="197"/>
      <c r="DC393" s="197"/>
      <c r="DD393" s="197"/>
      <c r="DE393" s="197"/>
      <c r="DF393" s="197"/>
      <c r="DG393" s="197"/>
      <c r="DH393" s="197"/>
      <c r="DI393" s="197"/>
      <c r="DJ393" s="197"/>
      <c r="DK393" s="197"/>
      <c r="DL393" s="197"/>
      <c r="DM393" s="197"/>
      <c r="DN393" s="197"/>
      <c r="DO393" s="197"/>
      <c r="DP393" s="197"/>
      <c r="DQ393" s="197"/>
      <c r="DR393" s="197"/>
      <c r="DS393" s="197"/>
      <c r="DT393" s="197"/>
      <c r="DU393" s="197"/>
      <c r="DV393" s="197"/>
      <c r="DW393" s="197"/>
      <c r="DX393" s="197"/>
      <c r="DY393" s="197"/>
      <c r="DZ393" s="197"/>
      <c r="EA393" s="197"/>
      <c r="EB393" s="197"/>
      <c r="EC393" s="197"/>
      <c r="ED393" s="197"/>
      <c r="EE393" s="197"/>
      <c r="EF393" s="197"/>
      <c r="EG393" s="197"/>
      <c r="EH393" s="197"/>
      <c r="EI393" s="197"/>
      <c r="EJ393" s="197"/>
      <c r="EK393" s="197"/>
      <c r="EL393" s="197"/>
      <c r="EM393" s="197"/>
      <c r="EN393" s="197"/>
      <c r="EO393" s="197"/>
      <c r="EP393" s="197"/>
      <c r="EQ393" s="197"/>
      <c r="ER393" s="197"/>
      <c r="ES393" s="197"/>
      <c r="ET393" s="197"/>
      <c r="EU393" s="197"/>
      <c r="EV393" s="197"/>
      <c r="EW393" s="197"/>
      <c r="EX393" s="197"/>
      <c r="EY393" s="197"/>
      <c r="EZ393" s="197"/>
      <c r="FA393" s="197"/>
      <c r="FB393" s="197"/>
      <c r="FC393" s="197"/>
      <c r="FD393" s="197"/>
      <c r="FE393" s="197"/>
      <c r="FF393" s="197"/>
      <c r="FG393" s="197"/>
      <c r="FH393" s="197"/>
      <c r="FI393" s="197"/>
      <c r="FJ393" s="197"/>
      <c r="FK393" s="197"/>
      <c r="FL393" s="197"/>
      <c r="FM393" s="197"/>
      <c r="FN393" s="197"/>
      <c r="FO393" s="197"/>
      <c r="FP393" s="197"/>
      <c r="FQ393" s="197"/>
      <c r="FR393" s="197"/>
      <c r="FS393" s="197"/>
      <c r="FT393" s="197"/>
      <c r="FU393" s="197"/>
      <c r="FV393" s="197"/>
      <c r="FW393" s="197"/>
      <c r="FX393" s="197"/>
      <c r="FY393" s="197"/>
      <c r="FZ393" s="197"/>
      <c r="GA393" s="197"/>
      <c r="GB393" s="197"/>
      <c r="GC393" s="197"/>
      <c r="GD393" s="197"/>
      <c r="GE393" s="197"/>
      <c r="GF393" s="197"/>
      <c r="GG393" s="197"/>
      <c r="GH393" s="197"/>
      <c r="GI393" s="197"/>
      <c r="GJ393" s="197"/>
      <c r="GK393" s="197"/>
      <c r="GL393" s="197"/>
      <c r="GM393" s="197"/>
      <c r="GN393" s="197"/>
      <c r="GO393" s="197"/>
      <c r="GP393" s="197"/>
      <c r="GQ393" s="197"/>
      <c r="GR393" s="197"/>
      <c r="GS393" s="197"/>
      <c r="GT393" s="197"/>
      <c r="GU393" s="197"/>
      <c r="GV393" s="197"/>
      <c r="GW393" s="197"/>
      <c r="GX393" s="197"/>
      <c r="GY393" s="197"/>
      <c r="GZ393" s="197"/>
      <c r="HA393" s="197"/>
      <c r="HB393" s="197"/>
      <c r="HC393" s="197"/>
      <c r="HD393" s="197"/>
      <c r="HE393" s="197"/>
      <c r="HF393" s="197"/>
      <c r="HG393" s="197"/>
      <c r="HH393" s="197"/>
      <c r="HI393" s="197"/>
      <c r="HJ393" s="197"/>
      <c r="HK393" s="197"/>
      <c r="HL393" s="197"/>
      <c r="HM393" s="197"/>
      <c r="HN393" s="197"/>
      <c r="HO393" s="197"/>
      <c r="HP393" s="197"/>
      <c r="HQ393" s="197"/>
      <c r="HR393" s="197"/>
      <c r="HS393" s="197"/>
      <c r="HT393" s="197"/>
      <c r="HU393" s="197"/>
      <c r="HV393" s="197"/>
      <c r="HW393" s="197"/>
      <c r="HX393" s="197"/>
      <c r="HY393" s="197"/>
      <c r="HZ393" s="197"/>
      <c r="IA393" s="197"/>
      <c r="IB393" s="197"/>
      <c r="IC393" s="197"/>
      <c r="ID393" s="197"/>
      <c r="IE393" s="197"/>
      <c r="IF393" s="197"/>
      <c r="IG393" s="197"/>
      <c r="IH393" s="197"/>
      <c r="II393" s="197"/>
      <c r="IJ393" s="197"/>
      <c r="IK393" s="197"/>
      <c r="IL393" s="197"/>
      <c r="IM393" s="197"/>
      <c r="IN393" s="197"/>
      <c r="IO393" s="197"/>
      <c r="IP393" s="197"/>
      <c r="IQ393" s="197"/>
      <c r="IR393" s="197"/>
      <c r="IS393" s="197"/>
      <c r="IT393" s="197"/>
      <c r="IU393" s="197"/>
      <c r="IV393" s="197"/>
      <c r="IW393" s="197"/>
    </row>
    <row r="394" customFormat="false" ht="12.75" hidden="false" customHeight="false" outlineLevel="0" collapsed="false">
      <c r="A394" s="193"/>
      <c r="B394" s="194"/>
      <c r="C394" s="194"/>
      <c r="D394" s="194"/>
      <c r="E394" s="194"/>
      <c r="F394" s="194"/>
      <c r="G394" s="194"/>
      <c r="H394" s="195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6"/>
      <c r="BL394" s="197"/>
      <c r="BM394" s="197"/>
      <c r="BN394" s="197"/>
      <c r="BO394" s="197"/>
      <c r="BP394" s="197"/>
      <c r="BQ394" s="197"/>
      <c r="BR394" s="197"/>
      <c r="BS394" s="197"/>
      <c r="BT394" s="197"/>
      <c r="BU394" s="197"/>
      <c r="BV394" s="197"/>
      <c r="BW394" s="197"/>
      <c r="BX394" s="197"/>
      <c r="BY394" s="197"/>
      <c r="BZ394" s="197"/>
      <c r="CA394" s="197"/>
      <c r="CB394" s="197"/>
      <c r="CC394" s="197"/>
      <c r="CD394" s="197"/>
      <c r="CE394" s="197"/>
      <c r="CF394" s="197"/>
      <c r="CG394" s="197"/>
      <c r="CH394" s="197"/>
      <c r="CI394" s="197"/>
      <c r="CJ394" s="197"/>
      <c r="CK394" s="197"/>
      <c r="CL394" s="197"/>
      <c r="CM394" s="197"/>
      <c r="CN394" s="197"/>
      <c r="CO394" s="197"/>
      <c r="CP394" s="197"/>
      <c r="CQ394" s="197"/>
      <c r="CR394" s="197"/>
      <c r="CS394" s="197"/>
      <c r="CT394" s="197"/>
      <c r="CU394" s="197"/>
      <c r="CV394" s="197"/>
      <c r="CW394" s="197"/>
      <c r="CX394" s="197"/>
      <c r="CY394" s="197"/>
      <c r="CZ394" s="197"/>
      <c r="DA394" s="197"/>
      <c r="DB394" s="197"/>
      <c r="DC394" s="197"/>
      <c r="DD394" s="197"/>
      <c r="DE394" s="197"/>
      <c r="DF394" s="197"/>
      <c r="DG394" s="197"/>
      <c r="DH394" s="197"/>
      <c r="DI394" s="197"/>
      <c r="DJ394" s="197"/>
      <c r="DK394" s="197"/>
      <c r="DL394" s="197"/>
      <c r="DM394" s="197"/>
      <c r="DN394" s="197"/>
      <c r="DO394" s="197"/>
      <c r="DP394" s="197"/>
      <c r="DQ394" s="197"/>
      <c r="DR394" s="197"/>
      <c r="DS394" s="197"/>
      <c r="DT394" s="197"/>
      <c r="DU394" s="197"/>
      <c r="DV394" s="197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</row>
    <row r="395" customFormat="false" ht="12.75" hidden="false" customHeight="false" outlineLevel="0" collapsed="false">
      <c r="A395" s="193"/>
      <c r="B395" s="194"/>
      <c r="C395" s="194"/>
      <c r="D395" s="194"/>
      <c r="E395" s="194"/>
      <c r="F395" s="194"/>
      <c r="G395" s="194"/>
      <c r="H395" s="195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6"/>
      <c r="BL395" s="197"/>
      <c r="BM395" s="197"/>
      <c r="BN395" s="197"/>
      <c r="BO395" s="197"/>
      <c r="BP395" s="197"/>
      <c r="BQ395" s="197"/>
      <c r="BR395" s="197"/>
      <c r="BS395" s="197"/>
      <c r="BT395" s="197"/>
      <c r="BU395" s="197"/>
      <c r="BV395" s="197"/>
      <c r="BW395" s="197"/>
      <c r="BX395" s="197"/>
      <c r="BY395" s="197"/>
      <c r="BZ395" s="197"/>
      <c r="CA395" s="197"/>
      <c r="CB395" s="197"/>
      <c r="CC395" s="197"/>
      <c r="CD395" s="197"/>
      <c r="CE395" s="197"/>
      <c r="CF395" s="197"/>
      <c r="CG395" s="197"/>
      <c r="CH395" s="197"/>
      <c r="CI395" s="197"/>
      <c r="CJ395" s="197"/>
      <c r="CK395" s="197"/>
      <c r="CL395" s="197"/>
      <c r="CM395" s="197"/>
      <c r="CN395" s="197"/>
      <c r="CO395" s="197"/>
      <c r="CP395" s="197"/>
      <c r="CQ395" s="197"/>
      <c r="CR395" s="197"/>
      <c r="CS395" s="197"/>
      <c r="CT395" s="197"/>
      <c r="CU395" s="197"/>
      <c r="CV395" s="197"/>
      <c r="CW395" s="197"/>
      <c r="CX395" s="197"/>
      <c r="CY395" s="197"/>
      <c r="CZ395" s="197"/>
      <c r="DA395" s="197"/>
      <c r="DB395" s="197"/>
      <c r="DC395" s="197"/>
      <c r="DD395" s="197"/>
      <c r="DE395" s="197"/>
      <c r="DF395" s="197"/>
      <c r="DG395" s="197"/>
      <c r="DH395" s="197"/>
      <c r="DI395" s="197"/>
      <c r="DJ395" s="197"/>
      <c r="DK395" s="197"/>
      <c r="DL395" s="197"/>
      <c r="DM395" s="197"/>
      <c r="DN395" s="197"/>
      <c r="DO395" s="197"/>
      <c r="DP395" s="197"/>
      <c r="DQ395" s="197"/>
      <c r="DR395" s="197"/>
      <c r="DS395" s="197"/>
      <c r="DT395" s="197"/>
      <c r="DU395" s="197"/>
      <c r="DV395" s="197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</row>
    <row r="396" customFormat="false" ht="12.75" hidden="false" customHeight="false" outlineLevel="0" collapsed="false">
      <c r="A396" s="193"/>
      <c r="B396" s="194"/>
      <c r="C396" s="194"/>
      <c r="D396" s="194"/>
      <c r="E396" s="194"/>
      <c r="F396" s="194"/>
      <c r="G396" s="194"/>
      <c r="H396" s="195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6"/>
      <c r="BL396" s="197"/>
      <c r="BM396" s="197"/>
      <c r="BN396" s="197"/>
      <c r="BO396" s="197"/>
      <c r="BP396" s="197"/>
      <c r="BQ396" s="197"/>
      <c r="BR396" s="197"/>
      <c r="BS396" s="197"/>
      <c r="BT396" s="197"/>
      <c r="BU396" s="197"/>
      <c r="BV396" s="197"/>
      <c r="BW396" s="197"/>
      <c r="BX396" s="197"/>
      <c r="BY396" s="197"/>
      <c r="BZ396" s="197"/>
      <c r="CA396" s="197"/>
      <c r="CB396" s="197"/>
      <c r="CC396" s="197"/>
      <c r="CD396" s="197"/>
      <c r="CE396" s="197"/>
      <c r="CF396" s="197"/>
      <c r="CG396" s="197"/>
      <c r="CH396" s="197"/>
      <c r="CI396" s="197"/>
      <c r="CJ396" s="197"/>
      <c r="CK396" s="197"/>
      <c r="CL396" s="197"/>
      <c r="CM396" s="197"/>
      <c r="CN396" s="197"/>
      <c r="CO396" s="197"/>
      <c r="CP396" s="197"/>
      <c r="CQ396" s="197"/>
      <c r="CR396" s="197"/>
      <c r="CS396" s="197"/>
      <c r="CT396" s="197"/>
      <c r="CU396" s="197"/>
      <c r="CV396" s="197"/>
      <c r="CW396" s="197"/>
      <c r="CX396" s="197"/>
      <c r="CY396" s="197"/>
      <c r="CZ396" s="197"/>
      <c r="DA396" s="197"/>
      <c r="DB396" s="197"/>
      <c r="DC396" s="197"/>
      <c r="DD396" s="197"/>
      <c r="DE396" s="197"/>
      <c r="DF396" s="197"/>
      <c r="DG396" s="197"/>
      <c r="DH396" s="197"/>
      <c r="DI396" s="197"/>
      <c r="DJ396" s="197"/>
      <c r="DK396" s="197"/>
      <c r="DL396" s="197"/>
      <c r="DM396" s="197"/>
      <c r="DN396" s="197"/>
      <c r="DO396" s="197"/>
      <c r="DP396" s="197"/>
      <c r="DQ396" s="197"/>
      <c r="DR396" s="197"/>
      <c r="DS396" s="197"/>
      <c r="DT396" s="197"/>
      <c r="DU396" s="197"/>
      <c r="DV396" s="197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</row>
    <row r="397" customFormat="false" ht="12.75" hidden="false" customHeight="false" outlineLevel="0" collapsed="false">
      <c r="A397" s="193"/>
      <c r="B397" s="194"/>
      <c r="C397" s="194"/>
      <c r="D397" s="194"/>
      <c r="E397" s="194"/>
      <c r="F397" s="194"/>
      <c r="G397" s="194"/>
      <c r="H397" s="195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6"/>
      <c r="BL397" s="197"/>
      <c r="BM397" s="197"/>
      <c r="BN397" s="197"/>
      <c r="BO397" s="197"/>
      <c r="BP397" s="197"/>
      <c r="BQ397" s="197"/>
      <c r="BR397" s="197"/>
      <c r="BS397" s="197"/>
      <c r="BT397" s="197"/>
      <c r="BU397" s="197"/>
      <c r="BV397" s="197"/>
      <c r="BW397" s="197"/>
      <c r="BX397" s="197"/>
      <c r="BY397" s="197"/>
      <c r="BZ397" s="197"/>
      <c r="CA397" s="197"/>
      <c r="CB397" s="197"/>
      <c r="CC397" s="197"/>
      <c r="CD397" s="197"/>
      <c r="CE397" s="197"/>
      <c r="CF397" s="197"/>
      <c r="CG397" s="197"/>
      <c r="CH397" s="197"/>
      <c r="CI397" s="197"/>
      <c r="CJ397" s="197"/>
      <c r="CK397" s="197"/>
      <c r="CL397" s="197"/>
      <c r="CM397" s="197"/>
      <c r="CN397" s="197"/>
      <c r="CO397" s="197"/>
      <c r="CP397" s="197"/>
      <c r="CQ397" s="197"/>
      <c r="CR397" s="197"/>
      <c r="CS397" s="197"/>
      <c r="CT397" s="197"/>
      <c r="CU397" s="197"/>
      <c r="CV397" s="197"/>
      <c r="CW397" s="197"/>
      <c r="CX397" s="197"/>
      <c r="CY397" s="197"/>
      <c r="CZ397" s="197"/>
      <c r="DA397" s="197"/>
      <c r="DB397" s="197"/>
      <c r="DC397" s="197"/>
      <c r="DD397" s="197"/>
      <c r="DE397" s="197"/>
      <c r="DF397" s="197"/>
      <c r="DG397" s="197"/>
      <c r="DH397" s="197"/>
      <c r="DI397" s="197"/>
      <c r="DJ397" s="197"/>
      <c r="DK397" s="197"/>
      <c r="DL397" s="197"/>
      <c r="DM397" s="197"/>
      <c r="DN397" s="197"/>
      <c r="DO397" s="197"/>
      <c r="DP397" s="197"/>
      <c r="DQ397" s="197"/>
      <c r="DR397" s="197"/>
      <c r="DS397" s="197"/>
      <c r="DT397" s="197"/>
      <c r="DU397" s="197"/>
      <c r="DV397" s="197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</row>
    <row r="398" customFormat="false" ht="12.75" hidden="false" customHeight="false" outlineLevel="0" collapsed="false">
      <c r="A398" s="193"/>
      <c r="B398" s="194"/>
      <c r="C398" s="194"/>
      <c r="D398" s="194"/>
      <c r="E398" s="194"/>
      <c r="F398" s="194"/>
      <c r="G398" s="194"/>
      <c r="H398" s="195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6"/>
      <c r="BL398" s="197"/>
      <c r="BM398" s="197"/>
      <c r="BN398" s="197"/>
      <c r="BO398" s="197"/>
      <c r="BP398" s="197"/>
      <c r="BQ398" s="197"/>
      <c r="BR398" s="197"/>
      <c r="BS398" s="197"/>
      <c r="BT398" s="197"/>
      <c r="BU398" s="197"/>
      <c r="BV398" s="197"/>
      <c r="BW398" s="197"/>
      <c r="BX398" s="197"/>
      <c r="BY398" s="197"/>
      <c r="BZ398" s="197"/>
      <c r="CA398" s="197"/>
      <c r="CB398" s="197"/>
      <c r="CC398" s="197"/>
      <c r="CD398" s="197"/>
      <c r="CE398" s="197"/>
      <c r="CF398" s="197"/>
      <c r="CG398" s="197"/>
      <c r="CH398" s="197"/>
      <c r="CI398" s="197"/>
      <c r="CJ398" s="197"/>
      <c r="CK398" s="197"/>
      <c r="CL398" s="197"/>
      <c r="CM398" s="197"/>
      <c r="CN398" s="197"/>
      <c r="CO398" s="197"/>
      <c r="CP398" s="197"/>
      <c r="CQ398" s="197"/>
      <c r="CR398" s="197"/>
      <c r="CS398" s="197"/>
      <c r="CT398" s="197"/>
      <c r="CU398" s="197"/>
      <c r="CV398" s="197"/>
      <c r="CW398" s="197"/>
      <c r="CX398" s="197"/>
      <c r="CY398" s="197"/>
      <c r="CZ398" s="197"/>
      <c r="DA398" s="197"/>
      <c r="DB398" s="197"/>
      <c r="DC398" s="197"/>
      <c r="DD398" s="197"/>
      <c r="DE398" s="197"/>
      <c r="DF398" s="197"/>
      <c r="DG398" s="197"/>
      <c r="DH398" s="197"/>
      <c r="DI398" s="197"/>
      <c r="DJ398" s="197"/>
      <c r="DK398" s="197"/>
      <c r="DL398" s="197"/>
      <c r="DM398" s="197"/>
      <c r="DN398" s="197"/>
      <c r="DO398" s="197"/>
      <c r="DP398" s="197"/>
      <c r="DQ398" s="197"/>
      <c r="DR398" s="197"/>
      <c r="DS398" s="197"/>
      <c r="DT398" s="197"/>
      <c r="DU398" s="197"/>
      <c r="DV398" s="197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</row>
    <row r="399" customFormat="false" ht="12.75" hidden="false" customHeight="false" outlineLevel="0" collapsed="false">
      <c r="A399" s="193"/>
      <c r="B399" s="194"/>
      <c r="C399" s="194"/>
      <c r="D399" s="194"/>
      <c r="E399" s="194"/>
      <c r="F399" s="194"/>
      <c r="G399" s="194"/>
      <c r="H399" s="195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6"/>
      <c r="BL399" s="197"/>
      <c r="BM399" s="197"/>
      <c r="BN399" s="197"/>
      <c r="BO399" s="197"/>
      <c r="BP399" s="197"/>
      <c r="BQ399" s="197"/>
      <c r="BR399" s="197"/>
      <c r="BS399" s="197"/>
      <c r="BT399" s="197"/>
      <c r="BU399" s="197"/>
      <c r="BV399" s="197"/>
      <c r="BW399" s="197"/>
      <c r="BX399" s="197"/>
      <c r="BY399" s="197"/>
      <c r="BZ399" s="197"/>
      <c r="CA399" s="197"/>
      <c r="CB399" s="197"/>
      <c r="CC399" s="197"/>
      <c r="CD399" s="197"/>
      <c r="CE399" s="197"/>
      <c r="CF399" s="197"/>
      <c r="CG399" s="197"/>
      <c r="CH399" s="197"/>
      <c r="CI399" s="197"/>
      <c r="CJ399" s="197"/>
      <c r="CK399" s="197"/>
      <c r="CL399" s="197"/>
      <c r="CM399" s="197"/>
      <c r="CN399" s="197"/>
      <c r="CO399" s="197"/>
      <c r="CP399" s="197"/>
      <c r="CQ399" s="197"/>
      <c r="CR399" s="197"/>
      <c r="CS399" s="197"/>
      <c r="CT399" s="197"/>
      <c r="CU399" s="197"/>
      <c r="CV399" s="197"/>
      <c r="CW399" s="197"/>
      <c r="CX399" s="197"/>
      <c r="CY399" s="197"/>
      <c r="CZ399" s="197"/>
      <c r="DA399" s="197"/>
      <c r="DB399" s="197"/>
      <c r="DC399" s="197"/>
      <c r="DD399" s="197"/>
      <c r="DE399" s="197"/>
      <c r="DF399" s="197"/>
      <c r="DG399" s="197"/>
      <c r="DH399" s="197"/>
      <c r="DI399" s="197"/>
      <c r="DJ399" s="197"/>
      <c r="DK399" s="197"/>
      <c r="DL399" s="197"/>
      <c r="DM399" s="197"/>
      <c r="DN399" s="197"/>
      <c r="DO399" s="197"/>
      <c r="DP399" s="197"/>
      <c r="DQ399" s="197"/>
      <c r="DR399" s="197"/>
      <c r="DS399" s="197"/>
      <c r="DT399" s="197"/>
      <c r="DU399" s="197"/>
      <c r="DV399" s="197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</row>
    <row r="400" customFormat="false" ht="12.75" hidden="false" customHeight="false" outlineLevel="0" collapsed="false">
      <c r="A400" s="193"/>
      <c r="B400" s="194"/>
      <c r="C400" s="194"/>
      <c r="D400" s="194"/>
      <c r="E400" s="194"/>
      <c r="F400" s="194"/>
      <c r="G400" s="194"/>
      <c r="H400" s="195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6"/>
      <c r="BL400" s="197"/>
      <c r="BM400" s="197"/>
      <c r="BN400" s="197"/>
      <c r="BO400" s="197"/>
      <c r="BP400" s="197"/>
      <c r="BQ400" s="197"/>
      <c r="BR400" s="197"/>
      <c r="BS400" s="197"/>
      <c r="BT400" s="197"/>
      <c r="BU400" s="197"/>
      <c r="BV400" s="197"/>
      <c r="BW400" s="197"/>
      <c r="BX400" s="197"/>
      <c r="BY400" s="197"/>
      <c r="BZ400" s="197"/>
      <c r="CA400" s="197"/>
      <c r="CB400" s="197"/>
      <c r="CC400" s="197"/>
      <c r="CD400" s="197"/>
      <c r="CE400" s="197"/>
      <c r="CF400" s="197"/>
      <c r="CG400" s="197"/>
      <c r="CH400" s="197"/>
      <c r="CI400" s="197"/>
      <c r="CJ400" s="197"/>
      <c r="CK400" s="197"/>
      <c r="CL400" s="197"/>
      <c r="CM400" s="197"/>
      <c r="CN400" s="197"/>
      <c r="CO400" s="197"/>
      <c r="CP400" s="197"/>
      <c r="CQ400" s="197"/>
      <c r="CR400" s="197"/>
      <c r="CS400" s="197"/>
      <c r="CT400" s="197"/>
      <c r="CU400" s="197"/>
      <c r="CV400" s="197"/>
      <c r="CW400" s="197"/>
      <c r="CX400" s="197"/>
      <c r="CY400" s="197"/>
      <c r="CZ400" s="197"/>
      <c r="DA400" s="197"/>
      <c r="DB400" s="197"/>
      <c r="DC400" s="197"/>
      <c r="DD400" s="197"/>
      <c r="DE400" s="197"/>
      <c r="DF400" s="197"/>
      <c r="DG400" s="197"/>
      <c r="DH400" s="197"/>
      <c r="DI400" s="197"/>
      <c r="DJ400" s="197"/>
      <c r="DK400" s="197"/>
      <c r="DL400" s="197"/>
      <c r="DM400" s="197"/>
      <c r="DN400" s="197"/>
      <c r="DO400" s="197"/>
      <c r="DP400" s="197"/>
      <c r="DQ400" s="197"/>
      <c r="DR400" s="197"/>
      <c r="DS400" s="197"/>
      <c r="DT400" s="197"/>
      <c r="DU400" s="197"/>
      <c r="DV400" s="197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</row>
    <row r="401" customFormat="false" ht="12.75" hidden="false" customHeight="false" outlineLevel="0" collapsed="false">
      <c r="A401" s="193"/>
      <c r="B401" s="194"/>
      <c r="C401" s="194"/>
      <c r="D401" s="194"/>
      <c r="E401" s="194"/>
      <c r="F401" s="194"/>
      <c r="G401" s="194"/>
      <c r="H401" s="195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6"/>
      <c r="BL401" s="197"/>
      <c r="BM401" s="197"/>
      <c r="BN401" s="197"/>
      <c r="BO401" s="197"/>
      <c r="BP401" s="197"/>
      <c r="BQ401" s="197"/>
      <c r="BR401" s="197"/>
      <c r="BS401" s="197"/>
      <c r="BT401" s="197"/>
      <c r="BU401" s="197"/>
      <c r="BV401" s="197"/>
      <c r="BW401" s="197"/>
      <c r="BX401" s="197"/>
      <c r="BY401" s="197"/>
      <c r="BZ401" s="197"/>
      <c r="CA401" s="197"/>
      <c r="CB401" s="197"/>
      <c r="CC401" s="197"/>
      <c r="CD401" s="197"/>
      <c r="CE401" s="197"/>
      <c r="CF401" s="197"/>
      <c r="CG401" s="197"/>
      <c r="CH401" s="197"/>
      <c r="CI401" s="197"/>
      <c r="CJ401" s="197"/>
      <c r="CK401" s="197"/>
      <c r="CL401" s="197"/>
      <c r="CM401" s="197"/>
      <c r="CN401" s="197"/>
      <c r="CO401" s="197"/>
      <c r="CP401" s="197"/>
      <c r="CQ401" s="197"/>
      <c r="CR401" s="197"/>
      <c r="CS401" s="197"/>
      <c r="CT401" s="197"/>
      <c r="CU401" s="197"/>
      <c r="CV401" s="197"/>
      <c r="CW401" s="197"/>
      <c r="CX401" s="197"/>
      <c r="CY401" s="197"/>
      <c r="CZ401" s="197"/>
      <c r="DA401" s="197"/>
      <c r="DB401" s="197"/>
      <c r="DC401" s="197"/>
      <c r="DD401" s="197"/>
      <c r="DE401" s="197"/>
      <c r="DF401" s="197"/>
      <c r="DG401" s="197"/>
      <c r="DH401" s="197"/>
      <c r="DI401" s="197"/>
      <c r="DJ401" s="197"/>
      <c r="DK401" s="197"/>
      <c r="DL401" s="197"/>
      <c r="DM401" s="197"/>
      <c r="DN401" s="197"/>
      <c r="DO401" s="197"/>
      <c r="DP401" s="197"/>
      <c r="DQ401" s="197"/>
      <c r="DR401" s="197"/>
      <c r="DS401" s="197"/>
      <c r="DT401" s="197"/>
      <c r="DU401" s="197"/>
      <c r="DV401" s="197"/>
      <c r="DW401" s="197"/>
      <c r="DX401" s="197"/>
      <c r="DY401" s="197"/>
      <c r="DZ401" s="197"/>
      <c r="EA401" s="197"/>
      <c r="EB401" s="197"/>
      <c r="EC401" s="197"/>
      <c r="ED401" s="197"/>
      <c r="EE401" s="197"/>
      <c r="EF401" s="197"/>
      <c r="EG401" s="197"/>
      <c r="EH401" s="197"/>
      <c r="EI401" s="197"/>
      <c r="EJ401" s="197"/>
      <c r="EK401" s="197"/>
      <c r="EL401" s="197"/>
      <c r="EM401" s="197"/>
      <c r="EN401" s="197"/>
      <c r="EO401" s="197"/>
      <c r="EP401" s="197"/>
      <c r="EQ401" s="197"/>
      <c r="ER401" s="197"/>
      <c r="ES401" s="197"/>
      <c r="ET401" s="197"/>
      <c r="EU401" s="197"/>
      <c r="EV401" s="197"/>
      <c r="EW401" s="197"/>
      <c r="EX401" s="197"/>
      <c r="EY401" s="197"/>
      <c r="EZ401" s="197"/>
      <c r="FA401" s="197"/>
      <c r="FB401" s="197"/>
      <c r="FC401" s="197"/>
      <c r="FD401" s="197"/>
      <c r="FE401" s="197"/>
      <c r="FF401" s="197"/>
      <c r="FG401" s="197"/>
      <c r="FH401" s="197"/>
      <c r="FI401" s="197"/>
      <c r="FJ401" s="197"/>
      <c r="FK401" s="197"/>
      <c r="FL401" s="197"/>
      <c r="FM401" s="197"/>
      <c r="FN401" s="197"/>
      <c r="FO401" s="197"/>
      <c r="FP401" s="197"/>
      <c r="FQ401" s="197"/>
      <c r="FR401" s="197"/>
      <c r="FS401" s="197"/>
      <c r="FT401" s="197"/>
      <c r="FU401" s="197"/>
      <c r="FV401" s="197"/>
      <c r="FW401" s="197"/>
      <c r="FX401" s="197"/>
      <c r="FY401" s="197"/>
      <c r="FZ401" s="197"/>
      <c r="GA401" s="197"/>
      <c r="GB401" s="197"/>
      <c r="GC401" s="197"/>
      <c r="GD401" s="197"/>
      <c r="GE401" s="197"/>
      <c r="GF401" s="197"/>
      <c r="GG401" s="197"/>
      <c r="GH401" s="197"/>
      <c r="GI401" s="197"/>
      <c r="GJ401" s="197"/>
      <c r="GK401" s="197"/>
      <c r="GL401" s="197"/>
      <c r="GM401" s="197"/>
      <c r="GN401" s="197"/>
      <c r="GO401" s="197"/>
      <c r="GP401" s="197"/>
      <c r="GQ401" s="197"/>
      <c r="GR401" s="197"/>
      <c r="GS401" s="197"/>
      <c r="GT401" s="197"/>
      <c r="GU401" s="197"/>
      <c r="GV401" s="197"/>
      <c r="GW401" s="197"/>
      <c r="GX401" s="197"/>
      <c r="GY401" s="197"/>
      <c r="GZ401" s="197"/>
      <c r="HA401" s="197"/>
      <c r="HB401" s="197"/>
      <c r="HC401" s="197"/>
      <c r="HD401" s="197"/>
      <c r="HE401" s="197"/>
      <c r="HF401" s="197"/>
      <c r="HG401" s="197"/>
      <c r="HH401" s="197"/>
      <c r="HI401" s="197"/>
      <c r="HJ401" s="197"/>
      <c r="HK401" s="197"/>
      <c r="HL401" s="197"/>
      <c r="HM401" s="197"/>
      <c r="HN401" s="197"/>
      <c r="HO401" s="197"/>
      <c r="HP401" s="197"/>
      <c r="HQ401" s="197"/>
      <c r="HR401" s="197"/>
      <c r="HS401" s="197"/>
      <c r="HT401" s="197"/>
      <c r="HU401" s="197"/>
      <c r="HV401" s="197"/>
      <c r="HW401" s="197"/>
      <c r="HX401" s="197"/>
      <c r="HY401" s="197"/>
      <c r="HZ401" s="197"/>
      <c r="IA401" s="197"/>
      <c r="IB401" s="197"/>
      <c r="IC401" s="197"/>
      <c r="ID401" s="197"/>
      <c r="IE401" s="197"/>
      <c r="IF401" s="197"/>
      <c r="IG401" s="197"/>
      <c r="IH401" s="197"/>
      <c r="II401" s="197"/>
      <c r="IJ401" s="197"/>
      <c r="IK401" s="197"/>
      <c r="IL401" s="197"/>
      <c r="IM401" s="197"/>
      <c r="IN401" s="197"/>
      <c r="IO401" s="197"/>
      <c r="IP401" s="197"/>
      <c r="IQ401" s="197"/>
      <c r="IR401" s="197"/>
      <c r="IS401" s="197"/>
      <c r="IT401" s="197"/>
      <c r="IU401" s="197"/>
      <c r="IV401" s="197"/>
      <c r="IW401" s="197"/>
    </row>
    <row r="402" customFormat="false" ht="12.75" hidden="false" customHeight="false" outlineLevel="0" collapsed="false">
      <c r="A402" s="193"/>
      <c r="B402" s="194"/>
      <c r="C402" s="194"/>
      <c r="D402" s="194"/>
      <c r="E402" s="194"/>
      <c r="F402" s="194"/>
      <c r="G402" s="194"/>
      <c r="H402" s="195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6"/>
      <c r="BL402" s="197"/>
      <c r="BM402" s="197"/>
      <c r="BN402" s="197"/>
      <c r="BO402" s="197"/>
      <c r="BP402" s="197"/>
      <c r="BQ402" s="197"/>
      <c r="BR402" s="197"/>
      <c r="BS402" s="197"/>
      <c r="BT402" s="197"/>
      <c r="BU402" s="197"/>
      <c r="BV402" s="197"/>
      <c r="BW402" s="197"/>
      <c r="BX402" s="197"/>
      <c r="BY402" s="197"/>
      <c r="BZ402" s="197"/>
      <c r="CA402" s="197"/>
      <c r="CB402" s="197"/>
      <c r="CC402" s="197"/>
      <c r="CD402" s="197"/>
      <c r="CE402" s="197"/>
      <c r="CF402" s="197"/>
      <c r="CG402" s="197"/>
      <c r="CH402" s="197"/>
      <c r="CI402" s="197"/>
      <c r="CJ402" s="197"/>
      <c r="CK402" s="197"/>
      <c r="CL402" s="197"/>
      <c r="CM402" s="197"/>
      <c r="CN402" s="197"/>
      <c r="CO402" s="197"/>
      <c r="CP402" s="197"/>
      <c r="CQ402" s="197"/>
      <c r="CR402" s="197"/>
      <c r="CS402" s="197"/>
      <c r="CT402" s="197"/>
      <c r="CU402" s="197"/>
      <c r="CV402" s="197"/>
      <c r="CW402" s="197"/>
      <c r="CX402" s="197"/>
      <c r="CY402" s="197"/>
      <c r="CZ402" s="197"/>
      <c r="DA402" s="197"/>
      <c r="DB402" s="197"/>
      <c r="DC402" s="197"/>
      <c r="DD402" s="197"/>
      <c r="DE402" s="197"/>
      <c r="DF402" s="197"/>
      <c r="DG402" s="197"/>
      <c r="DH402" s="197"/>
      <c r="DI402" s="197"/>
      <c r="DJ402" s="197"/>
      <c r="DK402" s="197"/>
      <c r="DL402" s="197"/>
      <c r="DM402" s="197"/>
      <c r="DN402" s="197"/>
      <c r="DO402" s="197"/>
      <c r="DP402" s="197"/>
      <c r="DQ402" s="197"/>
      <c r="DR402" s="197"/>
      <c r="DS402" s="197"/>
      <c r="DT402" s="197"/>
      <c r="DU402" s="197"/>
      <c r="DV402" s="197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</row>
    <row r="403" customFormat="false" ht="12.75" hidden="false" customHeight="false" outlineLevel="0" collapsed="false">
      <c r="A403" s="193"/>
      <c r="B403" s="194"/>
      <c r="C403" s="194"/>
      <c r="D403" s="194"/>
      <c r="E403" s="194"/>
      <c r="F403" s="194"/>
      <c r="G403" s="194"/>
      <c r="H403" s="195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6"/>
      <c r="BL403" s="197"/>
      <c r="BM403" s="197"/>
      <c r="BN403" s="197"/>
      <c r="BO403" s="197"/>
      <c r="BP403" s="197"/>
      <c r="BQ403" s="197"/>
      <c r="BR403" s="197"/>
      <c r="BS403" s="197"/>
      <c r="BT403" s="197"/>
      <c r="BU403" s="197"/>
      <c r="BV403" s="197"/>
      <c r="BW403" s="197"/>
      <c r="BX403" s="197"/>
      <c r="BY403" s="197"/>
      <c r="BZ403" s="197"/>
      <c r="CA403" s="197"/>
      <c r="CB403" s="197"/>
      <c r="CC403" s="197"/>
      <c r="CD403" s="197"/>
      <c r="CE403" s="197"/>
      <c r="CF403" s="197"/>
      <c r="CG403" s="197"/>
      <c r="CH403" s="197"/>
      <c r="CI403" s="197"/>
      <c r="CJ403" s="197"/>
      <c r="CK403" s="197"/>
      <c r="CL403" s="197"/>
      <c r="CM403" s="197"/>
      <c r="CN403" s="197"/>
      <c r="CO403" s="197"/>
      <c r="CP403" s="197"/>
      <c r="CQ403" s="197"/>
      <c r="CR403" s="197"/>
      <c r="CS403" s="197"/>
      <c r="CT403" s="197"/>
      <c r="CU403" s="197"/>
      <c r="CV403" s="197"/>
      <c r="CW403" s="197"/>
      <c r="CX403" s="197"/>
      <c r="CY403" s="197"/>
      <c r="CZ403" s="197"/>
      <c r="DA403" s="197"/>
      <c r="DB403" s="197"/>
      <c r="DC403" s="197"/>
      <c r="DD403" s="197"/>
      <c r="DE403" s="197"/>
      <c r="DF403" s="197"/>
      <c r="DG403" s="197"/>
      <c r="DH403" s="197"/>
      <c r="DI403" s="197"/>
      <c r="DJ403" s="197"/>
      <c r="DK403" s="197"/>
      <c r="DL403" s="197"/>
      <c r="DM403" s="197"/>
      <c r="DN403" s="197"/>
      <c r="DO403" s="197"/>
      <c r="DP403" s="197"/>
      <c r="DQ403" s="197"/>
      <c r="DR403" s="197"/>
      <c r="DS403" s="197"/>
      <c r="DT403" s="197"/>
      <c r="DU403" s="197"/>
      <c r="DV403" s="197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</row>
    <row r="404" customFormat="false" ht="12.75" hidden="false" customHeight="false" outlineLevel="0" collapsed="false">
      <c r="A404" s="193"/>
      <c r="B404" s="194"/>
      <c r="C404" s="194"/>
      <c r="D404" s="194"/>
      <c r="E404" s="194"/>
      <c r="F404" s="194"/>
      <c r="G404" s="194"/>
      <c r="H404" s="195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6"/>
      <c r="BL404" s="197"/>
      <c r="BM404" s="197"/>
      <c r="BN404" s="197"/>
      <c r="BO404" s="197"/>
      <c r="BP404" s="197"/>
      <c r="BQ404" s="197"/>
      <c r="BR404" s="197"/>
      <c r="BS404" s="197"/>
      <c r="BT404" s="197"/>
      <c r="BU404" s="197"/>
      <c r="BV404" s="197"/>
      <c r="BW404" s="197"/>
      <c r="BX404" s="197"/>
      <c r="BY404" s="197"/>
      <c r="BZ404" s="197"/>
      <c r="CA404" s="197"/>
      <c r="CB404" s="197"/>
      <c r="CC404" s="197"/>
      <c r="CD404" s="197"/>
      <c r="CE404" s="197"/>
      <c r="CF404" s="197"/>
      <c r="CG404" s="197"/>
      <c r="CH404" s="197"/>
      <c r="CI404" s="197"/>
      <c r="CJ404" s="197"/>
      <c r="CK404" s="197"/>
      <c r="CL404" s="197"/>
      <c r="CM404" s="197"/>
      <c r="CN404" s="197"/>
      <c r="CO404" s="197"/>
      <c r="CP404" s="197"/>
      <c r="CQ404" s="197"/>
      <c r="CR404" s="197"/>
      <c r="CS404" s="197"/>
      <c r="CT404" s="197"/>
      <c r="CU404" s="197"/>
      <c r="CV404" s="197"/>
      <c r="CW404" s="197"/>
      <c r="CX404" s="197"/>
      <c r="CY404" s="197"/>
      <c r="CZ404" s="197"/>
      <c r="DA404" s="197"/>
      <c r="DB404" s="197"/>
      <c r="DC404" s="197"/>
      <c r="DD404" s="197"/>
      <c r="DE404" s="197"/>
      <c r="DF404" s="197"/>
      <c r="DG404" s="197"/>
      <c r="DH404" s="197"/>
      <c r="DI404" s="197"/>
      <c r="DJ404" s="197"/>
      <c r="DK404" s="197"/>
      <c r="DL404" s="197"/>
      <c r="DM404" s="197"/>
      <c r="DN404" s="197"/>
      <c r="DO404" s="197"/>
      <c r="DP404" s="197"/>
      <c r="DQ404" s="197"/>
      <c r="DR404" s="197"/>
      <c r="DS404" s="197"/>
      <c r="DT404" s="197"/>
      <c r="DU404" s="197"/>
      <c r="DV404" s="197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</row>
    <row r="405" customFormat="false" ht="12.75" hidden="false" customHeight="false" outlineLevel="0" collapsed="false">
      <c r="A405" s="193"/>
      <c r="B405" s="194"/>
      <c r="C405" s="194"/>
      <c r="D405" s="194"/>
      <c r="E405" s="194"/>
      <c r="F405" s="194"/>
      <c r="G405" s="194"/>
      <c r="H405" s="195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6"/>
      <c r="BL405" s="197"/>
      <c r="BM405" s="197"/>
      <c r="BN405" s="197"/>
      <c r="BO405" s="197"/>
      <c r="BP405" s="197"/>
      <c r="BQ405" s="197"/>
      <c r="BR405" s="197"/>
      <c r="BS405" s="197"/>
      <c r="BT405" s="197"/>
      <c r="BU405" s="197"/>
      <c r="BV405" s="197"/>
      <c r="BW405" s="197"/>
      <c r="BX405" s="197"/>
      <c r="BY405" s="197"/>
      <c r="BZ405" s="197"/>
      <c r="CA405" s="197"/>
      <c r="CB405" s="197"/>
      <c r="CC405" s="197"/>
      <c r="CD405" s="197"/>
      <c r="CE405" s="197"/>
      <c r="CF405" s="197"/>
      <c r="CG405" s="197"/>
      <c r="CH405" s="197"/>
      <c r="CI405" s="197"/>
      <c r="CJ405" s="197"/>
      <c r="CK405" s="197"/>
      <c r="CL405" s="197"/>
      <c r="CM405" s="197"/>
      <c r="CN405" s="197"/>
      <c r="CO405" s="197"/>
      <c r="CP405" s="197"/>
      <c r="CQ405" s="197"/>
      <c r="CR405" s="197"/>
      <c r="CS405" s="197"/>
      <c r="CT405" s="197"/>
      <c r="CU405" s="197"/>
      <c r="CV405" s="197"/>
      <c r="CW405" s="197"/>
      <c r="CX405" s="197"/>
      <c r="CY405" s="197"/>
      <c r="CZ405" s="197"/>
      <c r="DA405" s="197"/>
      <c r="DB405" s="197"/>
      <c r="DC405" s="197"/>
      <c r="DD405" s="197"/>
      <c r="DE405" s="197"/>
      <c r="DF405" s="197"/>
      <c r="DG405" s="197"/>
      <c r="DH405" s="197"/>
      <c r="DI405" s="197"/>
      <c r="DJ405" s="197"/>
      <c r="DK405" s="197"/>
      <c r="DL405" s="197"/>
      <c r="DM405" s="197"/>
      <c r="DN405" s="197"/>
      <c r="DO405" s="197"/>
      <c r="DP405" s="197"/>
      <c r="DQ405" s="197"/>
      <c r="DR405" s="197"/>
      <c r="DS405" s="197"/>
      <c r="DT405" s="197"/>
      <c r="DU405" s="197"/>
      <c r="DV405" s="197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</row>
    <row r="406" customFormat="false" ht="12.75" hidden="false" customHeight="false" outlineLevel="0" collapsed="false">
      <c r="A406" s="193"/>
      <c r="B406" s="194"/>
      <c r="C406" s="194"/>
      <c r="D406" s="194"/>
      <c r="E406" s="194"/>
      <c r="F406" s="194"/>
      <c r="G406" s="194"/>
      <c r="H406" s="195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6"/>
      <c r="BL406" s="197"/>
      <c r="BM406" s="197"/>
      <c r="BN406" s="197"/>
      <c r="BO406" s="197"/>
      <c r="BP406" s="197"/>
      <c r="BQ406" s="197"/>
      <c r="BR406" s="197"/>
      <c r="BS406" s="197"/>
      <c r="BT406" s="197"/>
      <c r="BU406" s="197"/>
      <c r="BV406" s="197"/>
      <c r="BW406" s="197"/>
      <c r="BX406" s="197"/>
      <c r="BY406" s="197"/>
      <c r="BZ406" s="197"/>
      <c r="CA406" s="197"/>
      <c r="CB406" s="197"/>
      <c r="CC406" s="197"/>
      <c r="CD406" s="197"/>
      <c r="CE406" s="197"/>
      <c r="CF406" s="197"/>
      <c r="CG406" s="197"/>
      <c r="CH406" s="197"/>
      <c r="CI406" s="197"/>
      <c r="CJ406" s="197"/>
      <c r="CK406" s="197"/>
      <c r="CL406" s="197"/>
      <c r="CM406" s="197"/>
      <c r="CN406" s="197"/>
      <c r="CO406" s="197"/>
      <c r="CP406" s="197"/>
      <c r="CQ406" s="197"/>
      <c r="CR406" s="197"/>
      <c r="CS406" s="197"/>
      <c r="CT406" s="197"/>
      <c r="CU406" s="197"/>
      <c r="CV406" s="197"/>
      <c r="CW406" s="197"/>
      <c r="CX406" s="197"/>
      <c r="CY406" s="197"/>
      <c r="CZ406" s="197"/>
      <c r="DA406" s="197"/>
      <c r="DB406" s="197"/>
      <c r="DC406" s="197"/>
      <c r="DD406" s="197"/>
      <c r="DE406" s="197"/>
      <c r="DF406" s="197"/>
      <c r="DG406" s="197"/>
      <c r="DH406" s="197"/>
      <c r="DI406" s="197"/>
      <c r="DJ406" s="197"/>
      <c r="DK406" s="197"/>
      <c r="DL406" s="197"/>
      <c r="DM406" s="197"/>
      <c r="DN406" s="197"/>
      <c r="DO406" s="197"/>
      <c r="DP406" s="197"/>
      <c r="DQ406" s="197"/>
      <c r="DR406" s="197"/>
      <c r="DS406" s="197"/>
      <c r="DT406" s="197"/>
      <c r="DU406" s="197"/>
      <c r="DV406" s="197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</row>
    <row r="407" customFormat="false" ht="12.75" hidden="false" customHeight="false" outlineLevel="0" collapsed="false">
      <c r="A407" s="193"/>
      <c r="B407" s="194"/>
      <c r="C407" s="194"/>
      <c r="D407" s="194"/>
      <c r="E407" s="194"/>
      <c r="F407" s="194"/>
      <c r="G407" s="194"/>
      <c r="H407" s="195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6"/>
      <c r="BL407" s="197"/>
      <c r="BM407" s="197"/>
      <c r="BN407" s="197"/>
      <c r="BO407" s="197"/>
      <c r="BP407" s="197"/>
      <c r="BQ407" s="197"/>
      <c r="BR407" s="197"/>
      <c r="BS407" s="197"/>
      <c r="BT407" s="197"/>
      <c r="BU407" s="197"/>
      <c r="BV407" s="197"/>
      <c r="BW407" s="197"/>
      <c r="BX407" s="197"/>
      <c r="BY407" s="197"/>
      <c r="BZ407" s="197"/>
      <c r="CA407" s="197"/>
      <c r="CB407" s="197"/>
      <c r="CC407" s="197"/>
      <c r="CD407" s="197"/>
      <c r="CE407" s="197"/>
      <c r="CF407" s="197"/>
      <c r="CG407" s="197"/>
      <c r="CH407" s="197"/>
      <c r="CI407" s="197"/>
      <c r="CJ407" s="197"/>
      <c r="CK407" s="197"/>
      <c r="CL407" s="197"/>
      <c r="CM407" s="197"/>
      <c r="CN407" s="197"/>
      <c r="CO407" s="197"/>
      <c r="CP407" s="197"/>
      <c r="CQ407" s="197"/>
      <c r="CR407" s="197"/>
      <c r="CS407" s="197"/>
      <c r="CT407" s="197"/>
      <c r="CU407" s="197"/>
      <c r="CV407" s="197"/>
      <c r="CW407" s="197"/>
      <c r="CX407" s="197"/>
      <c r="CY407" s="197"/>
      <c r="CZ407" s="197"/>
      <c r="DA407" s="197"/>
      <c r="DB407" s="197"/>
      <c r="DC407" s="197"/>
      <c r="DD407" s="197"/>
      <c r="DE407" s="197"/>
      <c r="DF407" s="197"/>
      <c r="DG407" s="197"/>
      <c r="DH407" s="197"/>
      <c r="DI407" s="197"/>
      <c r="DJ407" s="197"/>
      <c r="DK407" s="197"/>
      <c r="DL407" s="197"/>
      <c r="DM407" s="197"/>
      <c r="DN407" s="197"/>
      <c r="DO407" s="197"/>
      <c r="DP407" s="197"/>
      <c r="DQ407" s="197"/>
      <c r="DR407" s="197"/>
      <c r="DS407" s="197"/>
      <c r="DT407" s="197"/>
      <c r="DU407" s="197"/>
      <c r="DV407" s="197"/>
      <c r="DW407" s="197"/>
      <c r="DX407" s="197"/>
      <c r="DY407" s="197"/>
      <c r="DZ407" s="197"/>
      <c r="EA407" s="197"/>
      <c r="EB407" s="197"/>
      <c r="EC407" s="197"/>
      <c r="ED407" s="197"/>
      <c r="EE407" s="197"/>
      <c r="EF407" s="197"/>
      <c r="EG407" s="197"/>
      <c r="EH407" s="197"/>
      <c r="EI407" s="197"/>
      <c r="EJ407" s="197"/>
      <c r="EK407" s="197"/>
      <c r="EL407" s="197"/>
      <c r="EM407" s="197"/>
      <c r="EN407" s="197"/>
      <c r="EO407" s="197"/>
      <c r="EP407" s="197"/>
      <c r="EQ407" s="197"/>
      <c r="ER407" s="197"/>
      <c r="ES407" s="197"/>
      <c r="ET407" s="197"/>
      <c r="EU407" s="197"/>
      <c r="EV407" s="197"/>
      <c r="EW407" s="197"/>
      <c r="EX407" s="197"/>
      <c r="EY407" s="197"/>
      <c r="EZ407" s="197"/>
      <c r="FA407" s="197"/>
      <c r="FB407" s="197"/>
      <c r="FC407" s="197"/>
      <c r="FD407" s="197"/>
      <c r="FE407" s="197"/>
      <c r="FF407" s="197"/>
      <c r="FG407" s="197"/>
      <c r="FH407" s="197"/>
      <c r="FI407" s="197"/>
      <c r="FJ407" s="197"/>
      <c r="FK407" s="197"/>
      <c r="FL407" s="197"/>
      <c r="FM407" s="197"/>
      <c r="FN407" s="197"/>
      <c r="FO407" s="197"/>
      <c r="FP407" s="197"/>
      <c r="FQ407" s="197"/>
      <c r="FR407" s="197"/>
      <c r="FS407" s="197"/>
      <c r="FT407" s="197"/>
      <c r="FU407" s="197"/>
      <c r="FV407" s="197"/>
      <c r="FW407" s="197"/>
      <c r="FX407" s="197"/>
      <c r="FY407" s="197"/>
      <c r="FZ407" s="197"/>
      <c r="GA407" s="197"/>
      <c r="GB407" s="197"/>
      <c r="GC407" s="197"/>
      <c r="GD407" s="197"/>
      <c r="GE407" s="197"/>
      <c r="GF407" s="197"/>
      <c r="GG407" s="197"/>
      <c r="GH407" s="197"/>
      <c r="GI407" s="197"/>
      <c r="GJ407" s="197"/>
      <c r="GK407" s="197"/>
      <c r="GL407" s="197"/>
      <c r="GM407" s="197"/>
      <c r="GN407" s="197"/>
      <c r="GO407" s="197"/>
      <c r="GP407" s="197"/>
      <c r="GQ407" s="197"/>
      <c r="GR407" s="197"/>
      <c r="GS407" s="197"/>
      <c r="GT407" s="197"/>
      <c r="GU407" s="197"/>
      <c r="GV407" s="197"/>
      <c r="GW407" s="197"/>
      <c r="GX407" s="197"/>
      <c r="GY407" s="197"/>
      <c r="GZ407" s="197"/>
      <c r="HA407" s="197"/>
      <c r="HB407" s="197"/>
      <c r="HC407" s="197"/>
      <c r="HD407" s="197"/>
      <c r="HE407" s="197"/>
      <c r="HF407" s="197"/>
      <c r="HG407" s="197"/>
      <c r="HH407" s="197"/>
      <c r="HI407" s="197"/>
      <c r="HJ407" s="197"/>
      <c r="HK407" s="197"/>
      <c r="HL407" s="197"/>
      <c r="HM407" s="197"/>
      <c r="HN407" s="197"/>
      <c r="HO407" s="197"/>
      <c r="HP407" s="197"/>
      <c r="HQ407" s="197"/>
      <c r="HR407" s="197"/>
      <c r="HS407" s="197"/>
      <c r="HT407" s="197"/>
      <c r="HU407" s="197"/>
      <c r="HV407" s="197"/>
      <c r="HW407" s="197"/>
      <c r="HX407" s="197"/>
      <c r="HY407" s="197"/>
      <c r="HZ407" s="197"/>
      <c r="IA407" s="197"/>
      <c r="IB407" s="197"/>
      <c r="IC407" s="197"/>
      <c r="ID407" s="197"/>
      <c r="IE407" s="197"/>
      <c r="IF407" s="197"/>
      <c r="IG407" s="197"/>
      <c r="IH407" s="197"/>
      <c r="II407" s="197"/>
      <c r="IJ407" s="197"/>
      <c r="IK407" s="197"/>
      <c r="IL407" s="197"/>
      <c r="IM407" s="197"/>
      <c r="IN407" s="197"/>
      <c r="IO407" s="197"/>
      <c r="IP407" s="197"/>
      <c r="IQ407" s="197"/>
      <c r="IR407" s="197"/>
      <c r="IS407" s="197"/>
      <c r="IT407" s="197"/>
      <c r="IU407" s="197"/>
      <c r="IV407" s="197"/>
      <c r="IW407" s="197"/>
    </row>
    <row r="408" customFormat="false" ht="12.75" hidden="false" customHeight="false" outlineLevel="0" collapsed="false">
      <c r="A408" s="193"/>
      <c r="B408" s="194"/>
      <c r="C408" s="194"/>
      <c r="D408" s="194"/>
      <c r="E408" s="194"/>
      <c r="F408" s="194"/>
      <c r="G408" s="194"/>
      <c r="H408" s="195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6"/>
      <c r="BL408" s="197"/>
      <c r="BM408" s="197"/>
      <c r="BN408" s="197"/>
      <c r="BO408" s="197"/>
      <c r="BP408" s="197"/>
      <c r="BQ408" s="197"/>
      <c r="BR408" s="197"/>
      <c r="BS408" s="197"/>
      <c r="BT408" s="197"/>
      <c r="BU408" s="197"/>
      <c r="BV408" s="197"/>
      <c r="BW408" s="197"/>
      <c r="BX408" s="197"/>
      <c r="BY408" s="197"/>
      <c r="BZ408" s="197"/>
      <c r="CA408" s="197"/>
      <c r="CB408" s="197"/>
      <c r="CC408" s="197"/>
      <c r="CD408" s="197"/>
      <c r="CE408" s="197"/>
      <c r="CF408" s="197"/>
      <c r="CG408" s="197"/>
      <c r="CH408" s="197"/>
      <c r="CI408" s="197"/>
      <c r="CJ408" s="197"/>
      <c r="CK408" s="197"/>
      <c r="CL408" s="197"/>
      <c r="CM408" s="197"/>
      <c r="CN408" s="197"/>
      <c r="CO408" s="197"/>
      <c r="CP408" s="197"/>
      <c r="CQ408" s="197"/>
      <c r="CR408" s="197"/>
      <c r="CS408" s="197"/>
      <c r="CT408" s="197"/>
      <c r="CU408" s="197"/>
      <c r="CV408" s="197"/>
      <c r="CW408" s="197"/>
      <c r="CX408" s="197"/>
      <c r="CY408" s="197"/>
      <c r="CZ408" s="197"/>
      <c r="DA408" s="197"/>
      <c r="DB408" s="197"/>
      <c r="DC408" s="197"/>
      <c r="DD408" s="197"/>
      <c r="DE408" s="197"/>
      <c r="DF408" s="197"/>
      <c r="DG408" s="197"/>
      <c r="DH408" s="197"/>
      <c r="DI408" s="197"/>
      <c r="DJ408" s="197"/>
      <c r="DK408" s="197"/>
      <c r="DL408" s="197"/>
      <c r="DM408" s="197"/>
      <c r="DN408" s="197"/>
      <c r="DO408" s="197"/>
      <c r="DP408" s="197"/>
      <c r="DQ408" s="197"/>
      <c r="DR408" s="197"/>
      <c r="DS408" s="197"/>
      <c r="DT408" s="197"/>
      <c r="DU408" s="197"/>
      <c r="DV408" s="197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</row>
    <row r="409" customFormat="false" ht="12.75" hidden="false" customHeight="false" outlineLevel="0" collapsed="false">
      <c r="A409" s="193"/>
      <c r="B409" s="194"/>
      <c r="C409" s="194"/>
      <c r="D409" s="194"/>
      <c r="E409" s="194"/>
      <c r="F409" s="194"/>
      <c r="G409" s="194"/>
      <c r="H409" s="195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6"/>
      <c r="BL409" s="197"/>
      <c r="BM409" s="197"/>
      <c r="BN409" s="197"/>
      <c r="BO409" s="197"/>
      <c r="BP409" s="197"/>
      <c r="BQ409" s="197"/>
      <c r="BR409" s="197"/>
      <c r="BS409" s="197"/>
      <c r="BT409" s="197"/>
      <c r="BU409" s="197"/>
      <c r="BV409" s="197"/>
      <c r="BW409" s="197"/>
      <c r="BX409" s="197"/>
      <c r="BY409" s="197"/>
      <c r="BZ409" s="197"/>
      <c r="CA409" s="197"/>
      <c r="CB409" s="197"/>
      <c r="CC409" s="197"/>
      <c r="CD409" s="197"/>
      <c r="CE409" s="197"/>
      <c r="CF409" s="197"/>
      <c r="CG409" s="197"/>
      <c r="CH409" s="197"/>
      <c r="CI409" s="197"/>
      <c r="CJ409" s="197"/>
      <c r="CK409" s="197"/>
      <c r="CL409" s="197"/>
      <c r="CM409" s="197"/>
      <c r="CN409" s="197"/>
      <c r="CO409" s="197"/>
      <c r="CP409" s="197"/>
      <c r="CQ409" s="197"/>
      <c r="CR409" s="197"/>
      <c r="CS409" s="197"/>
      <c r="CT409" s="197"/>
      <c r="CU409" s="197"/>
      <c r="CV409" s="197"/>
      <c r="CW409" s="197"/>
      <c r="CX409" s="197"/>
      <c r="CY409" s="197"/>
      <c r="CZ409" s="197"/>
      <c r="DA409" s="197"/>
      <c r="DB409" s="197"/>
      <c r="DC409" s="197"/>
      <c r="DD409" s="197"/>
      <c r="DE409" s="197"/>
      <c r="DF409" s="197"/>
      <c r="DG409" s="197"/>
      <c r="DH409" s="197"/>
      <c r="DI409" s="197"/>
      <c r="DJ409" s="197"/>
      <c r="DK409" s="197"/>
      <c r="DL409" s="197"/>
      <c r="DM409" s="197"/>
      <c r="DN409" s="197"/>
      <c r="DO409" s="197"/>
      <c r="DP409" s="197"/>
      <c r="DQ409" s="197"/>
      <c r="DR409" s="197"/>
      <c r="DS409" s="197"/>
      <c r="DT409" s="197"/>
      <c r="DU409" s="197"/>
      <c r="DV409" s="197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</row>
    <row r="410" customFormat="false" ht="12.75" hidden="false" customHeight="false" outlineLevel="0" collapsed="false">
      <c r="A410" s="193"/>
      <c r="B410" s="194"/>
      <c r="C410" s="194"/>
      <c r="D410" s="194"/>
      <c r="E410" s="194"/>
      <c r="F410" s="194"/>
      <c r="G410" s="194"/>
      <c r="H410" s="195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6"/>
      <c r="BL410" s="197"/>
      <c r="BM410" s="197"/>
      <c r="BN410" s="197"/>
      <c r="BO410" s="197"/>
      <c r="BP410" s="197"/>
      <c r="BQ410" s="197"/>
      <c r="BR410" s="197"/>
      <c r="BS410" s="197"/>
      <c r="BT410" s="197"/>
      <c r="BU410" s="197"/>
      <c r="BV410" s="197"/>
      <c r="BW410" s="197"/>
      <c r="BX410" s="197"/>
      <c r="BY410" s="197"/>
      <c r="BZ410" s="197"/>
      <c r="CA410" s="197"/>
      <c r="CB410" s="197"/>
      <c r="CC410" s="197"/>
      <c r="CD410" s="197"/>
      <c r="CE410" s="197"/>
      <c r="CF410" s="197"/>
      <c r="CG410" s="197"/>
      <c r="CH410" s="197"/>
      <c r="CI410" s="197"/>
      <c r="CJ410" s="197"/>
      <c r="CK410" s="197"/>
      <c r="CL410" s="197"/>
      <c r="CM410" s="197"/>
      <c r="CN410" s="197"/>
      <c r="CO410" s="197"/>
      <c r="CP410" s="197"/>
      <c r="CQ410" s="197"/>
      <c r="CR410" s="197"/>
      <c r="CS410" s="197"/>
      <c r="CT410" s="197"/>
      <c r="CU410" s="197"/>
      <c r="CV410" s="197"/>
      <c r="CW410" s="197"/>
      <c r="CX410" s="197"/>
      <c r="CY410" s="197"/>
      <c r="CZ410" s="197"/>
      <c r="DA410" s="197"/>
      <c r="DB410" s="197"/>
      <c r="DC410" s="197"/>
      <c r="DD410" s="197"/>
      <c r="DE410" s="197"/>
      <c r="DF410" s="197"/>
      <c r="DG410" s="197"/>
      <c r="DH410" s="197"/>
      <c r="DI410" s="197"/>
      <c r="DJ410" s="197"/>
      <c r="DK410" s="197"/>
      <c r="DL410" s="197"/>
      <c r="DM410" s="197"/>
      <c r="DN410" s="197"/>
      <c r="DO410" s="197"/>
      <c r="DP410" s="197"/>
      <c r="DQ410" s="197"/>
      <c r="DR410" s="197"/>
      <c r="DS410" s="197"/>
      <c r="DT410" s="197"/>
      <c r="DU410" s="197"/>
      <c r="DV410" s="197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</row>
    <row r="411" customFormat="false" ht="12.75" hidden="false" customHeight="false" outlineLevel="0" collapsed="false">
      <c r="A411" s="193"/>
      <c r="B411" s="194"/>
      <c r="C411" s="194"/>
      <c r="D411" s="194"/>
      <c r="E411" s="194"/>
      <c r="F411" s="194"/>
      <c r="G411" s="194"/>
      <c r="H411" s="195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6"/>
      <c r="BL411" s="197"/>
      <c r="BM411" s="197"/>
      <c r="BN411" s="197"/>
      <c r="BO411" s="197"/>
      <c r="BP411" s="197"/>
      <c r="BQ411" s="197"/>
      <c r="BR411" s="197"/>
      <c r="BS411" s="197"/>
      <c r="BT411" s="197"/>
      <c r="BU411" s="197"/>
      <c r="BV411" s="197"/>
      <c r="BW411" s="197"/>
      <c r="BX411" s="197"/>
      <c r="BY411" s="197"/>
      <c r="BZ411" s="197"/>
      <c r="CA411" s="197"/>
      <c r="CB411" s="197"/>
      <c r="CC411" s="197"/>
      <c r="CD411" s="197"/>
      <c r="CE411" s="197"/>
      <c r="CF411" s="197"/>
      <c r="CG411" s="197"/>
      <c r="CH411" s="197"/>
      <c r="CI411" s="197"/>
      <c r="CJ411" s="197"/>
      <c r="CK411" s="197"/>
      <c r="CL411" s="197"/>
      <c r="CM411" s="197"/>
      <c r="CN411" s="197"/>
      <c r="CO411" s="197"/>
      <c r="CP411" s="197"/>
      <c r="CQ411" s="197"/>
      <c r="CR411" s="197"/>
      <c r="CS411" s="197"/>
      <c r="CT411" s="197"/>
      <c r="CU411" s="197"/>
      <c r="CV411" s="197"/>
      <c r="CW411" s="197"/>
      <c r="CX411" s="197"/>
      <c r="CY411" s="197"/>
      <c r="CZ411" s="197"/>
      <c r="DA411" s="197"/>
      <c r="DB411" s="197"/>
      <c r="DC411" s="197"/>
      <c r="DD411" s="197"/>
      <c r="DE411" s="197"/>
      <c r="DF411" s="197"/>
      <c r="DG411" s="197"/>
      <c r="DH411" s="197"/>
      <c r="DI411" s="197"/>
      <c r="DJ411" s="197"/>
      <c r="DK411" s="197"/>
      <c r="DL411" s="197"/>
      <c r="DM411" s="197"/>
      <c r="DN411" s="197"/>
      <c r="DO411" s="197"/>
      <c r="DP411" s="197"/>
      <c r="DQ411" s="197"/>
      <c r="DR411" s="197"/>
      <c r="DS411" s="197"/>
      <c r="DT411" s="197"/>
      <c r="DU411" s="197"/>
      <c r="DV411" s="197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</row>
    <row r="412" customFormat="false" ht="12.75" hidden="false" customHeight="false" outlineLevel="0" collapsed="false">
      <c r="A412" s="193"/>
      <c r="B412" s="194"/>
      <c r="C412" s="194"/>
      <c r="D412" s="194"/>
      <c r="E412" s="194"/>
      <c r="F412" s="194"/>
      <c r="G412" s="194"/>
      <c r="H412" s="195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6"/>
      <c r="BL412" s="197"/>
      <c r="BM412" s="197"/>
      <c r="BN412" s="197"/>
      <c r="BO412" s="197"/>
      <c r="BP412" s="197"/>
      <c r="BQ412" s="197"/>
      <c r="BR412" s="197"/>
      <c r="BS412" s="197"/>
      <c r="BT412" s="197"/>
      <c r="BU412" s="197"/>
      <c r="BV412" s="197"/>
      <c r="BW412" s="197"/>
      <c r="BX412" s="197"/>
      <c r="BY412" s="197"/>
      <c r="BZ412" s="197"/>
      <c r="CA412" s="197"/>
      <c r="CB412" s="197"/>
      <c r="CC412" s="197"/>
      <c r="CD412" s="197"/>
      <c r="CE412" s="197"/>
      <c r="CF412" s="197"/>
      <c r="CG412" s="197"/>
      <c r="CH412" s="197"/>
      <c r="CI412" s="197"/>
      <c r="CJ412" s="197"/>
      <c r="CK412" s="197"/>
      <c r="CL412" s="197"/>
      <c r="CM412" s="197"/>
      <c r="CN412" s="197"/>
      <c r="CO412" s="197"/>
      <c r="CP412" s="197"/>
      <c r="CQ412" s="197"/>
      <c r="CR412" s="197"/>
      <c r="CS412" s="197"/>
      <c r="CT412" s="197"/>
      <c r="CU412" s="197"/>
      <c r="CV412" s="197"/>
      <c r="CW412" s="197"/>
      <c r="CX412" s="197"/>
      <c r="CY412" s="197"/>
      <c r="CZ412" s="197"/>
      <c r="DA412" s="197"/>
      <c r="DB412" s="197"/>
      <c r="DC412" s="197"/>
      <c r="DD412" s="197"/>
      <c r="DE412" s="197"/>
      <c r="DF412" s="197"/>
      <c r="DG412" s="197"/>
      <c r="DH412" s="197"/>
      <c r="DI412" s="197"/>
      <c r="DJ412" s="197"/>
      <c r="DK412" s="197"/>
      <c r="DL412" s="197"/>
      <c r="DM412" s="197"/>
      <c r="DN412" s="197"/>
      <c r="DO412" s="197"/>
      <c r="DP412" s="197"/>
      <c r="DQ412" s="197"/>
      <c r="DR412" s="197"/>
      <c r="DS412" s="197"/>
      <c r="DT412" s="197"/>
      <c r="DU412" s="197"/>
      <c r="DV412" s="197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</row>
    <row r="413" customFormat="false" ht="12.75" hidden="false" customHeight="false" outlineLevel="0" collapsed="false">
      <c r="A413" s="193"/>
      <c r="B413" s="194"/>
      <c r="C413" s="194"/>
      <c r="D413" s="194"/>
      <c r="E413" s="194"/>
      <c r="F413" s="194"/>
      <c r="G413" s="194"/>
      <c r="H413" s="195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6"/>
      <c r="BL413" s="197"/>
      <c r="BM413" s="197"/>
      <c r="BN413" s="197"/>
      <c r="BO413" s="197"/>
      <c r="BP413" s="197"/>
      <c r="BQ413" s="197"/>
      <c r="BR413" s="197"/>
      <c r="BS413" s="197"/>
      <c r="BT413" s="197"/>
      <c r="BU413" s="197"/>
      <c r="BV413" s="197"/>
      <c r="BW413" s="197"/>
      <c r="BX413" s="197"/>
      <c r="BY413" s="197"/>
      <c r="BZ413" s="197"/>
      <c r="CA413" s="197"/>
      <c r="CB413" s="197"/>
      <c r="CC413" s="197"/>
      <c r="CD413" s="197"/>
      <c r="CE413" s="197"/>
      <c r="CF413" s="197"/>
      <c r="CG413" s="197"/>
      <c r="CH413" s="197"/>
      <c r="CI413" s="197"/>
      <c r="CJ413" s="197"/>
      <c r="CK413" s="197"/>
      <c r="CL413" s="197"/>
      <c r="CM413" s="197"/>
      <c r="CN413" s="197"/>
      <c r="CO413" s="197"/>
      <c r="CP413" s="197"/>
      <c r="CQ413" s="197"/>
      <c r="CR413" s="197"/>
      <c r="CS413" s="197"/>
      <c r="CT413" s="197"/>
      <c r="CU413" s="197"/>
      <c r="CV413" s="197"/>
      <c r="CW413" s="197"/>
      <c r="CX413" s="197"/>
      <c r="CY413" s="197"/>
      <c r="CZ413" s="197"/>
      <c r="DA413" s="197"/>
      <c r="DB413" s="197"/>
      <c r="DC413" s="197"/>
      <c r="DD413" s="197"/>
      <c r="DE413" s="197"/>
      <c r="DF413" s="197"/>
      <c r="DG413" s="197"/>
      <c r="DH413" s="197"/>
      <c r="DI413" s="197"/>
      <c r="DJ413" s="197"/>
      <c r="DK413" s="197"/>
      <c r="DL413" s="197"/>
      <c r="DM413" s="197"/>
      <c r="DN413" s="197"/>
      <c r="DO413" s="197"/>
      <c r="DP413" s="197"/>
      <c r="DQ413" s="197"/>
      <c r="DR413" s="197"/>
      <c r="DS413" s="197"/>
      <c r="DT413" s="197"/>
      <c r="DU413" s="197"/>
      <c r="DV413" s="197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</row>
    <row r="414" customFormat="false" ht="12.75" hidden="false" customHeight="false" outlineLevel="0" collapsed="false">
      <c r="A414" s="193"/>
      <c r="B414" s="194"/>
      <c r="C414" s="194"/>
      <c r="D414" s="194"/>
      <c r="E414" s="194"/>
      <c r="F414" s="194"/>
      <c r="G414" s="194"/>
      <c r="H414" s="195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194"/>
      <c r="AO414" s="194"/>
      <c r="AP414" s="194"/>
      <c r="AQ414" s="194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6"/>
      <c r="BL414" s="197"/>
      <c r="BM414" s="197"/>
      <c r="BN414" s="197"/>
      <c r="BO414" s="197"/>
      <c r="BP414" s="197"/>
      <c r="BQ414" s="197"/>
      <c r="BR414" s="197"/>
      <c r="BS414" s="197"/>
      <c r="BT414" s="197"/>
      <c r="BU414" s="197"/>
      <c r="BV414" s="197"/>
      <c r="BW414" s="197"/>
      <c r="BX414" s="197"/>
      <c r="BY414" s="197"/>
      <c r="BZ414" s="197"/>
      <c r="CA414" s="197"/>
      <c r="CB414" s="197"/>
      <c r="CC414" s="197"/>
      <c r="CD414" s="197"/>
      <c r="CE414" s="197"/>
      <c r="CF414" s="197"/>
      <c r="CG414" s="197"/>
      <c r="CH414" s="197"/>
      <c r="CI414" s="197"/>
      <c r="CJ414" s="197"/>
      <c r="CK414" s="197"/>
      <c r="CL414" s="197"/>
      <c r="CM414" s="197"/>
      <c r="CN414" s="197"/>
      <c r="CO414" s="197"/>
      <c r="CP414" s="197"/>
      <c r="CQ414" s="197"/>
      <c r="CR414" s="197"/>
      <c r="CS414" s="197"/>
      <c r="CT414" s="197"/>
      <c r="CU414" s="197"/>
      <c r="CV414" s="197"/>
      <c r="CW414" s="197"/>
      <c r="CX414" s="197"/>
      <c r="CY414" s="197"/>
      <c r="CZ414" s="197"/>
      <c r="DA414" s="197"/>
      <c r="DB414" s="197"/>
      <c r="DC414" s="197"/>
      <c r="DD414" s="197"/>
      <c r="DE414" s="197"/>
      <c r="DF414" s="197"/>
      <c r="DG414" s="197"/>
      <c r="DH414" s="197"/>
      <c r="DI414" s="197"/>
      <c r="DJ414" s="197"/>
      <c r="DK414" s="197"/>
      <c r="DL414" s="197"/>
      <c r="DM414" s="197"/>
      <c r="DN414" s="197"/>
      <c r="DO414" s="197"/>
      <c r="DP414" s="197"/>
      <c r="DQ414" s="197"/>
      <c r="DR414" s="197"/>
      <c r="DS414" s="197"/>
      <c r="DT414" s="197"/>
      <c r="DU414" s="197"/>
      <c r="DV414" s="197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</row>
    <row r="415" customFormat="false" ht="12.75" hidden="false" customHeight="false" outlineLevel="0" collapsed="false">
      <c r="A415" s="193"/>
      <c r="B415" s="194"/>
      <c r="C415" s="194"/>
      <c r="D415" s="194"/>
      <c r="E415" s="194"/>
      <c r="F415" s="194"/>
      <c r="G415" s="194"/>
      <c r="H415" s="195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194"/>
      <c r="AO415" s="194"/>
      <c r="AP415" s="194"/>
      <c r="AQ415" s="194"/>
      <c r="AR415" s="194"/>
      <c r="AS415" s="194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6"/>
      <c r="BL415" s="197"/>
      <c r="BM415" s="197"/>
      <c r="BN415" s="197"/>
      <c r="BO415" s="197"/>
      <c r="BP415" s="197"/>
      <c r="BQ415" s="197"/>
      <c r="BR415" s="197"/>
      <c r="BS415" s="197"/>
      <c r="BT415" s="197"/>
      <c r="BU415" s="197"/>
      <c r="BV415" s="197"/>
      <c r="BW415" s="197"/>
      <c r="BX415" s="197"/>
      <c r="BY415" s="197"/>
      <c r="BZ415" s="197"/>
      <c r="CA415" s="197"/>
      <c r="CB415" s="197"/>
      <c r="CC415" s="197"/>
      <c r="CD415" s="197"/>
      <c r="CE415" s="197"/>
      <c r="CF415" s="197"/>
      <c r="CG415" s="197"/>
      <c r="CH415" s="197"/>
      <c r="CI415" s="197"/>
      <c r="CJ415" s="197"/>
      <c r="CK415" s="197"/>
      <c r="CL415" s="197"/>
      <c r="CM415" s="197"/>
      <c r="CN415" s="197"/>
      <c r="CO415" s="197"/>
      <c r="CP415" s="197"/>
      <c r="CQ415" s="197"/>
      <c r="CR415" s="197"/>
      <c r="CS415" s="197"/>
      <c r="CT415" s="197"/>
      <c r="CU415" s="197"/>
      <c r="CV415" s="197"/>
      <c r="CW415" s="197"/>
      <c r="CX415" s="197"/>
      <c r="CY415" s="197"/>
      <c r="CZ415" s="197"/>
      <c r="DA415" s="197"/>
      <c r="DB415" s="197"/>
      <c r="DC415" s="197"/>
      <c r="DD415" s="197"/>
      <c r="DE415" s="197"/>
      <c r="DF415" s="197"/>
      <c r="DG415" s="197"/>
      <c r="DH415" s="197"/>
      <c r="DI415" s="197"/>
      <c r="DJ415" s="197"/>
      <c r="DK415" s="197"/>
      <c r="DL415" s="197"/>
      <c r="DM415" s="197"/>
      <c r="DN415" s="197"/>
      <c r="DO415" s="197"/>
      <c r="DP415" s="197"/>
      <c r="DQ415" s="197"/>
      <c r="DR415" s="197"/>
      <c r="DS415" s="197"/>
      <c r="DT415" s="197"/>
      <c r="DU415" s="197"/>
      <c r="DV415" s="197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</row>
    <row r="416" customFormat="false" ht="12.75" hidden="false" customHeight="false" outlineLevel="0" collapsed="false">
      <c r="A416" s="193"/>
      <c r="B416" s="194"/>
      <c r="C416" s="194"/>
      <c r="D416" s="194"/>
      <c r="E416" s="194"/>
      <c r="F416" s="194"/>
      <c r="G416" s="194"/>
      <c r="H416" s="195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194"/>
      <c r="AO416" s="194"/>
      <c r="AP416" s="194"/>
      <c r="AQ416" s="194"/>
      <c r="AR416" s="194"/>
      <c r="AS416" s="194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6"/>
      <c r="BL416" s="197"/>
      <c r="BM416" s="197"/>
      <c r="BN416" s="197"/>
      <c r="BO416" s="197"/>
      <c r="BP416" s="197"/>
      <c r="BQ416" s="197"/>
      <c r="BR416" s="197"/>
      <c r="BS416" s="197"/>
      <c r="BT416" s="197"/>
      <c r="BU416" s="197"/>
      <c r="BV416" s="197"/>
      <c r="BW416" s="197"/>
      <c r="BX416" s="197"/>
      <c r="BY416" s="197"/>
      <c r="BZ416" s="197"/>
      <c r="CA416" s="197"/>
      <c r="CB416" s="197"/>
      <c r="CC416" s="197"/>
      <c r="CD416" s="197"/>
      <c r="CE416" s="197"/>
      <c r="CF416" s="197"/>
      <c r="CG416" s="197"/>
      <c r="CH416" s="197"/>
      <c r="CI416" s="197"/>
      <c r="CJ416" s="197"/>
      <c r="CK416" s="197"/>
      <c r="CL416" s="197"/>
      <c r="CM416" s="197"/>
      <c r="CN416" s="197"/>
      <c r="CO416" s="197"/>
      <c r="CP416" s="197"/>
      <c r="CQ416" s="197"/>
      <c r="CR416" s="197"/>
      <c r="CS416" s="197"/>
      <c r="CT416" s="197"/>
      <c r="CU416" s="197"/>
      <c r="CV416" s="197"/>
      <c r="CW416" s="197"/>
      <c r="CX416" s="197"/>
      <c r="CY416" s="197"/>
      <c r="CZ416" s="197"/>
      <c r="DA416" s="197"/>
      <c r="DB416" s="197"/>
      <c r="DC416" s="197"/>
      <c r="DD416" s="197"/>
      <c r="DE416" s="197"/>
      <c r="DF416" s="197"/>
      <c r="DG416" s="197"/>
      <c r="DH416" s="197"/>
      <c r="DI416" s="197"/>
      <c r="DJ416" s="197"/>
      <c r="DK416" s="197"/>
      <c r="DL416" s="197"/>
      <c r="DM416" s="197"/>
      <c r="DN416" s="197"/>
      <c r="DO416" s="197"/>
      <c r="DP416" s="197"/>
      <c r="DQ416" s="197"/>
      <c r="DR416" s="197"/>
      <c r="DS416" s="197"/>
      <c r="DT416" s="197"/>
      <c r="DU416" s="197"/>
      <c r="DV416" s="197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</row>
    <row r="417" customFormat="false" ht="12.75" hidden="false" customHeight="false" outlineLevel="0" collapsed="false">
      <c r="A417" s="193"/>
      <c r="B417" s="194"/>
      <c r="C417" s="194"/>
      <c r="D417" s="194"/>
      <c r="E417" s="194"/>
      <c r="F417" s="194"/>
      <c r="G417" s="194"/>
      <c r="H417" s="195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194"/>
      <c r="AO417" s="194"/>
      <c r="AP417" s="194"/>
      <c r="AQ417" s="194"/>
      <c r="AR417" s="194"/>
      <c r="AS417" s="194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6"/>
      <c r="BL417" s="197"/>
      <c r="BM417" s="197"/>
      <c r="BN417" s="197"/>
      <c r="BO417" s="197"/>
      <c r="BP417" s="197"/>
      <c r="BQ417" s="197"/>
      <c r="BR417" s="197"/>
      <c r="BS417" s="197"/>
      <c r="BT417" s="197"/>
      <c r="BU417" s="197"/>
      <c r="BV417" s="197"/>
      <c r="BW417" s="197"/>
      <c r="BX417" s="197"/>
      <c r="BY417" s="197"/>
      <c r="BZ417" s="197"/>
      <c r="CA417" s="197"/>
      <c r="CB417" s="197"/>
      <c r="CC417" s="197"/>
      <c r="CD417" s="197"/>
      <c r="CE417" s="197"/>
      <c r="CF417" s="197"/>
      <c r="CG417" s="197"/>
      <c r="CH417" s="197"/>
      <c r="CI417" s="197"/>
      <c r="CJ417" s="197"/>
      <c r="CK417" s="197"/>
      <c r="CL417" s="197"/>
      <c r="CM417" s="197"/>
      <c r="CN417" s="197"/>
      <c r="CO417" s="197"/>
      <c r="CP417" s="197"/>
      <c r="CQ417" s="197"/>
      <c r="CR417" s="197"/>
      <c r="CS417" s="197"/>
      <c r="CT417" s="197"/>
      <c r="CU417" s="197"/>
      <c r="CV417" s="197"/>
      <c r="CW417" s="197"/>
      <c r="CX417" s="197"/>
      <c r="CY417" s="197"/>
      <c r="CZ417" s="197"/>
      <c r="DA417" s="197"/>
      <c r="DB417" s="197"/>
      <c r="DC417" s="197"/>
      <c r="DD417" s="197"/>
      <c r="DE417" s="197"/>
      <c r="DF417" s="197"/>
      <c r="DG417" s="197"/>
      <c r="DH417" s="197"/>
      <c r="DI417" s="197"/>
      <c r="DJ417" s="197"/>
      <c r="DK417" s="197"/>
      <c r="DL417" s="197"/>
      <c r="DM417" s="197"/>
      <c r="DN417" s="197"/>
      <c r="DO417" s="197"/>
      <c r="DP417" s="197"/>
      <c r="DQ417" s="197"/>
      <c r="DR417" s="197"/>
      <c r="DS417" s="197"/>
      <c r="DT417" s="197"/>
      <c r="DU417" s="197"/>
      <c r="DV417" s="197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</row>
    <row r="418" customFormat="false" ht="12.75" hidden="false" customHeight="false" outlineLevel="0" collapsed="false">
      <c r="A418" s="193"/>
      <c r="B418" s="194"/>
      <c r="C418" s="194"/>
      <c r="D418" s="194"/>
      <c r="E418" s="194"/>
      <c r="F418" s="194"/>
      <c r="G418" s="194"/>
      <c r="H418" s="195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194"/>
      <c r="AO418" s="194"/>
      <c r="AP418" s="194"/>
      <c r="AQ418" s="194"/>
      <c r="AR418" s="194"/>
      <c r="AS418" s="194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6"/>
      <c r="BL418" s="197"/>
      <c r="BM418" s="197"/>
      <c r="BN418" s="197"/>
      <c r="BO418" s="197"/>
      <c r="BP418" s="197"/>
      <c r="BQ418" s="197"/>
      <c r="BR418" s="197"/>
      <c r="BS418" s="197"/>
      <c r="BT418" s="197"/>
      <c r="BU418" s="197"/>
      <c r="BV418" s="197"/>
      <c r="BW418" s="197"/>
      <c r="BX418" s="197"/>
      <c r="BY418" s="197"/>
      <c r="BZ418" s="197"/>
      <c r="CA418" s="197"/>
      <c r="CB418" s="197"/>
      <c r="CC418" s="197"/>
      <c r="CD418" s="197"/>
      <c r="CE418" s="197"/>
      <c r="CF418" s="197"/>
      <c r="CG418" s="197"/>
      <c r="CH418" s="197"/>
      <c r="CI418" s="197"/>
      <c r="CJ418" s="197"/>
      <c r="CK418" s="197"/>
      <c r="CL418" s="197"/>
      <c r="CM418" s="197"/>
      <c r="CN418" s="197"/>
      <c r="CO418" s="197"/>
      <c r="CP418" s="197"/>
      <c r="CQ418" s="197"/>
      <c r="CR418" s="197"/>
      <c r="CS418" s="197"/>
      <c r="CT418" s="197"/>
      <c r="CU418" s="197"/>
      <c r="CV418" s="197"/>
      <c r="CW418" s="197"/>
      <c r="CX418" s="197"/>
      <c r="CY418" s="197"/>
      <c r="CZ418" s="197"/>
      <c r="DA418" s="197"/>
      <c r="DB418" s="197"/>
      <c r="DC418" s="197"/>
      <c r="DD418" s="197"/>
      <c r="DE418" s="197"/>
      <c r="DF418" s="197"/>
      <c r="DG418" s="197"/>
      <c r="DH418" s="197"/>
      <c r="DI418" s="197"/>
      <c r="DJ418" s="197"/>
      <c r="DK418" s="197"/>
      <c r="DL418" s="197"/>
      <c r="DM418" s="197"/>
      <c r="DN418" s="197"/>
      <c r="DO418" s="197"/>
      <c r="DP418" s="197"/>
      <c r="DQ418" s="197"/>
      <c r="DR418" s="197"/>
      <c r="DS418" s="197"/>
      <c r="DT418" s="197"/>
      <c r="DU418" s="197"/>
      <c r="DV418" s="197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</row>
    <row r="419" customFormat="false" ht="12.75" hidden="false" customHeight="false" outlineLevel="0" collapsed="false">
      <c r="A419" s="193"/>
      <c r="B419" s="194"/>
      <c r="C419" s="194"/>
      <c r="D419" s="194"/>
      <c r="E419" s="194"/>
      <c r="F419" s="194"/>
      <c r="G419" s="194"/>
      <c r="H419" s="195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194"/>
      <c r="AO419" s="194"/>
      <c r="AP419" s="194"/>
      <c r="AQ419" s="194"/>
      <c r="AR419" s="194"/>
      <c r="AS419" s="194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6"/>
      <c r="BL419" s="197"/>
      <c r="BM419" s="197"/>
      <c r="BN419" s="197"/>
      <c r="BO419" s="197"/>
      <c r="BP419" s="197"/>
      <c r="BQ419" s="197"/>
      <c r="BR419" s="197"/>
      <c r="BS419" s="197"/>
      <c r="BT419" s="197"/>
      <c r="BU419" s="197"/>
      <c r="BV419" s="197"/>
      <c r="BW419" s="197"/>
      <c r="BX419" s="197"/>
      <c r="BY419" s="197"/>
      <c r="BZ419" s="197"/>
      <c r="CA419" s="197"/>
      <c r="CB419" s="197"/>
      <c r="CC419" s="197"/>
      <c r="CD419" s="197"/>
      <c r="CE419" s="197"/>
      <c r="CF419" s="197"/>
      <c r="CG419" s="197"/>
      <c r="CH419" s="197"/>
      <c r="CI419" s="197"/>
      <c r="CJ419" s="197"/>
      <c r="CK419" s="197"/>
      <c r="CL419" s="197"/>
      <c r="CM419" s="197"/>
      <c r="CN419" s="197"/>
      <c r="CO419" s="197"/>
      <c r="CP419" s="197"/>
      <c r="CQ419" s="197"/>
      <c r="CR419" s="197"/>
      <c r="CS419" s="197"/>
      <c r="CT419" s="197"/>
      <c r="CU419" s="197"/>
      <c r="CV419" s="197"/>
      <c r="CW419" s="197"/>
      <c r="CX419" s="197"/>
      <c r="CY419" s="197"/>
      <c r="CZ419" s="197"/>
      <c r="DA419" s="197"/>
      <c r="DB419" s="197"/>
      <c r="DC419" s="197"/>
      <c r="DD419" s="197"/>
      <c r="DE419" s="197"/>
      <c r="DF419" s="197"/>
      <c r="DG419" s="197"/>
      <c r="DH419" s="197"/>
      <c r="DI419" s="197"/>
      <c r="DJ419" s="197"/>
      <c r="DK419" s="197"/>
      <c r="DL419" s="197"/>
      <c r="DM419" s="197"/>
      <c r="DN419" s="197"/>
      <c r="DO419" s="197"/>
      <c r="DP419" s="197"/>
      <c r="DQ419" s="197"/>
      <c r="DR419" s="197"/>
      <c r="DS419" s="197"/>
      <c r="DT419" s="197"/>
      <c r="DU419" s="197"/>
      <c r="DV419" s="197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</row>
    <row r="420" customFormat="false" ht="12.75" hidden="false" customHeight="false" outlineLevel="0" collapsed="false">
      <c r="A420" s="193"/>
      <c r="B420" s="194"/>
      <c r="C420" s="194"/>
      <c r="D420" s="194"/>
      <c r="E420" s="194"/>
      <c r="F420" s="194"/>
      <c r="G420" s="194"/>
      <c r="H420" s="195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194"/>
      <c r="AO420" s="194"/>
      <c r="AP420" s="194"/>
      <c r="AQ420" s="194"/>
      <c r="AR420" s="194"/>
      <c r="AS420" s="194"/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6"/>
      <c r="BL420" s="197"/>
      <c r="BM420" s="197"/>
      <c r="BN420" s="197"/>
      <c r="BO420" s="197"/>
      <c r="BP420" s="197"/>
      <c r="BQ420" s="197"/>
      <c r="BR420" s="197"/>
      <c r="BS420" s="197"/>
      <c r="BT420" s="197"/>
      <c r="BU420" s="197"/>
      <c r="BV420" s="197"/>
      <c r="BW420" s="197"/>
      <c r="BX420" s="197"/>
      <c r="BY420" s="197"/>
      <c r="BZ420" s="197"/>
      <c r="CA420" s="197"/>
      <c r="CB420" s="197"/>
      <c r="CC420" s="197"/>
      <c r="CD420" s="197"/>
      <c r="CE420" s="197"/>
      <c r="CF420" s="197"/>
      <c r="CG420" s="197"/>
      <c r="CH420" s="197"/>
      <c r="CI420" s="197"/>
      <c r="CJ420" s="197"/>
      <c r="CK420" s="197"/>
      <c r="CL420" s="197"/>
      <c r="CM420" s="197"/>
      <c r="CN420" s="197"/>
      <c r="CO420" s="197"/>
      <c r="CP420" s="197"/>
      <c r="CQ420" s="197"/>
      <c r="CR420" s="197"/>
      <c r="CS420" s="197"/>
      <c r="CT420" s="197"/>
      <c r="CU420" s="197"/>
      <c r="CV420" s="197"/>
      <c r="CW420" s="197"/>
      <c r="CX420" s="197"/>
      <c r="CY420" s="197"/>
      <c r="CZ420" s="197"/>
      <c r="DA420" s="197"/>
      <c r="DB420" s="197"/>
      <c r="DC420" s="197"/>
      <c r="DD420" s="197"/>
      <c r="DE420" s="197"/>
      <c r="DF420" s="197"/>
      <c r="DG420" s="197"/>
      <c r="DH420" s="197"/>
      <c r="DI420" s="197"/>
      <c r="DJ420" s="197"/>
      <c r="DK420" s="197"/>
      <c r="DL420" s="197"/>
      <c r="DM420" s="197"/>
      <c r="DN420" s="197"/>
      <c r="DO420" s="197"/>
      <c r="DP420" s="197"/>
      <c r="DQ420" s="197"/>
      <c r="DR420" s="197"/>
      <c r="DS420" s="197"/>
      <c r="DT420" s="197"/>
      <c r="DU420" s="197"/>
      <c r="DV420" s="197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</row>
    <row r="421" customFormat="false" ht="12.75" hidden="false" customHeight="false" outlineLevel="0" collapsed="false">
      <c r="A421" s="193"/>
      <c r="B421" s="194"/>
      <c r="C421" s="194"/>
      <c r="D421" s="194"/>
      <c r="E421" s="194"/>
      <c r="F421" s="194"/>
      <c r="G421" s="194"/>
      <c r="H421" s="195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194"/>
      <c r="AO421" s="194"/>
      <c r="AP421" s="194"/>
      <c r="AQ421" s="194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6"/>
      <c r="BL421" s="197"/>
      <c r="BM421" s="197"/>
      <c r="BN421" s="197"/>
      <c r="BO421" s="197"/>
      <c r="BP421" s="197"/>
      <c r="BQ421" s="197"/>
      <c r="BR421" s="197"/>
      <c r="BS421" s="197"/>
      <c r="BT421" s="197"/>
      <c r="BU421" s="197"/>
      <c r="BV421" s="197"/>
      <c r="BW421" s="197"/>
      <c r="BX421" s="197"/>
      <c r="BY421" s="197"/>
      <c r="BZ421" s="197"/>
      <c r="CA421" s="197"/>
      <c r="CB421" s="197"/>
      <c r="CC421" s="197"/>
      <c r="CD421" s="197"/>
      <c r="CE421" s="197"/>
      <c r="CF421" s="197"/>
      <c r="CG421" s="197"/>
      <c r="CH421" s="197"/>
      <c r="CI421" s="197"/>
      <c r="CJ421" s="197"/>
      <c r="CK421" s="197"/>
      <c r="CL421" s="197"/>
      <c r="CM421" s="197"/>
      <c r="CN421" s="197"/>
      <c r="CO421" s="197"/>
      <c r="CP421" s="197"/>
      <c r="CQ421" s="197"/>
      <c r="CR421" s="197"/>
      <c r="CS421" s="197"/>
      <c r="CT421" s="197"/>
      <c r="CU421" s="197"/>
      <c r="CV421" s="197"/>
      <c r="CW421" s="197"/>
      <c r="CX421" s="197"/>
      <c r="CY421" s="197"/>
      <c r="CZ421" s="197"/>
      <c r="DA421" s="197"/>
      <c r="DB421" s="197"/>
      <c r="DC421" s="197"/>
      <c r="DD421" s="197"/>
      <c r="DE421" s="197"/>
      <c r="DF421" s="197"/>
      <c r="DG421" s="197"/>
      <c r="DH421" s="197"/>
      <c r="DI421" s="197"/>
      <c r="DJ421" s="197"/>
      <c r="DK421" s="197"/>
      <c r="DL421" s="197"/>
      <c r="DM421" s="197"/>
      <c r="DN421" s="197"/>
      <c r="DO421" s="197"/>
      <c r="DP421" s="197"/>
      <c r="DQ421" s="197"/>
      <c r="DR421" s="197"/>
      <c r="DS421" s="197"/>
      <c r="DT421" s="197"/>
      <c r="DU421" s="197"/>
      <c r="DV421" s="197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</row>
    <row r="422" customFormat="false" ht="12.75" hidden="false" customHeight="false" outlineLevel="0" collapsed="false">
      <c r="A422" s="193"/>
      <c r="B422" s="194"/>
      <c r="C422" s="194"/>
      <c r="D422" s="194"/>
      <c r="E422" s="194"/>
      <c r="F422" s="194"/>
      <c r="G422" s="194"/>
      <c r="H422" s="195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194"/>
      <c r="AO422" s="194"/>
      <c r="AP422" s="194"/>
      <c r="AQ422" s="194"/>
      <c r="AR422" s="194"/>
      <c r="AS422" s="194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6"/>
      <c r="BL422" s="197"/>
      <c r="BM422" s="197"/>
      <c r="BN422" s="197"/>
      <c r="BO422" s="197"/>
      <c r="BP422" s="197"/>
      <c r="BQ422" s="197"/>
      <c r="BR422" s="197"/>
      <c r="BS422" s="197"/>
      <c r="BT422" s="197"/>
      <c r="BU422" s="197"/>
      <c r="BV422" s="197"/>
      <c r="BW422" s="197"/>
      <c r="BX422" s="197"/>
      <c r="BY422" s="197"/>
      <c r="BZ422" s="197"/>
      <c r="CA422" s="197"/>
      <c r="CB422" s="197"/>
      <c r="CC422" s="197"/>
      <c r="CD422" s="197"/>
      <c r="CE422" s="197"/>
      <c r="CF422" s="197"/>
      <c r="CG422" s="197"/>
      <c r="CH422" s="197"/>
      <c r="CI422" s="197"/>
      <c r="CJ422" s="197"/>
      <c r="CK422" s="197"/>
      <c r="CL422" s="197"/>
      <c r="CM422" s="197"/>
      <c r="CN422" s="197"/>
      <c r="CO422" s="197"/>
      <c r="CP422" s="197"/>
      <c r="CQ422" s="197"/>
      <c r="CR422" s="197"/>
      <c r="CS422" s="197"/>
      <c r="CT422" s="197"/>
      <c r="CU422" s="197"/>
      <c r="CV422" s="197"/>
      <c r="CW422" s="197"/>
      <c r="CX422" s="197"/>
      <c r="CY422" s="197"/>
      <c r="CZ422" s="197"/>
      <c r="DA422" s="197"/>
      <c r="DB422" s="197"/>
      <c r="DC422" s="197"/>
      <c r="DD422" s="197"/>
      <c r="DE422" s="197"/>
      <c r="DF422" s="197"/>
      <c r="DG422" s="197"/>
      <c r="DH422" s="197"/>
      <c r="DI422" s="197"/>
      <c r="DJ422" s="197"/>
      <c r="DK422" s="197"/>
      <c r="DL422" s="197"/>
      <c r="DM422" s="197"/>
      <c r="DN422" s="197"/>
      <c r="DO422" s="197"/>
      <c r="DP422" s="197"/>
      <c r="DQ422" s="197"/>
      <c r="DR422" s="197"/>
      <c r="DS422" s="197"/>
      <c r="DT422" s="197"/>
      <c r="DU422" s="197"/>
      <c r="DV422" s="197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</row>
    <row r="423" customFormat="false" ht="12.75" hidden="false" customHeight="false" outlineLevel="0" collapsed="false">
      <c r="A423" s="193"/>
      <c r="B423" s="194"/>
      <c r="C423" s="194"/>
      <c r="D423" s="194"/>
      <c r="E423" s="194"/>
      <c r="F423" s="194"/>
      <c r="G423" s="194"/>
      <c r="H423" s="195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194"/>
      <c r="AO423" s="194"/>
      <c r="AP423" s="194"/>
      <c r="AQ423" s="194"/>
      <c r="AR423" s="194"/>
      <c r="AS423" s="194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6"/>
      <c r="BL423" s="197"/>
      <c r="BM423" s="197"/>
      <c r="BN423" s="197"/>
      <c r="BO423" s="197"/>
      <c r="BP423" s="197"/>
      <c r="BQ423" s="197"/>
      <c r="BR423" s="197"/>
      <c r="BS423" s="197"/>
      <c r="BT423" s="197"/>
      <c r="BU423" s="197"/>
      <c r="BV423" s="197"/>
      <c r="BW423" s="197"/>
      <c r="BX423" s="197"/>
      <c r="BY423" s="197"/>
      <c r="BZ423" s="197"/>
      <c r="CA423" s="197"/>
      <c r="CB423" s="197"/>
      <c r="CC423" s="197"/>
      <c r="CD423" s="197"/>
      <c r="CE423" s="197"/>
      <c r="CF423" s="197"/>
      <c r="CG423" s="197"/>
      <c r="CH423" s="197"/>
      <c r="CI423" s="197"/>
      <c r="CJ423" s="197"/>
      <c r="CK423" s="197"/>
      <c r="CL423" s="197"/>
      <c r="CM423" s="197"/>
      <c r="CN423" s="197"/>
      <c r="CO423" s="197"/>
      <c r="CP423" s="197"/>
      <c r="CQ423" s="197"/>
      <c r="CR423" s="197"/>
      <c r="CS423" s="197"/>
      <c r="CT423" s="197"/>
      <c r="CU423" s="197"/>
      <c r="CV423" s="197"/>
      <c r="CW423" s="197"/>
      <c r="CX423" s="197"/>
      <c r="CY423" s="197"/>
      <c r="CZ423" s="197"/>
      <c r="DA423" s="197"/>
      <c r="DB423" s="197"/>
      <c r="DC423" s="197"/>
      <c r="DD423" s="197"/>
      <c r="DE423" s="197"/>
      <c r="DF423" s="197"/>
      <c r="DG423" s="197"/>
      <c r="DH423" s="197"/>
      <c r="DI423" s="197"/>
      <c r="DJ423" s="197"/>
      <c r="DK423" s="197"/>
      <c r="DL423" s="197"/>
      <c r="DM423" s="197"/>
      <c r="DN423" s="197"/>
      <c r="DO423" s="197"/>
      <c r="DP423" s="197"/>
      <c r="DQ423" s="197"/>
      <c r="DR423" s="197"/>
      <c r="DS423" s="197"/>
      <c r="DT423" s="197"/>
      <c r="DU423" s="197"/>
      <c r="DV423" s="197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</row>
    <row r="424" customFormat="false" ht="12.75" hidden="false" customHeight="false" outlineLevel="0" collapsed="false">
      <c r="A424" s="193"/>
      <c r="B424" s="194"/>
      <c r="C424" s="194"/>
      <c r="D424" s="194"/>
      <c r="E424" s="194"/>
      <c r="F424" s="194"/>
      <c r="G424" s="194"/>
      <c r="H424" s="195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194"/>
      <c r="AO424" s="194"/>
      <c r="AP424" s="194"/>
      <c r="AQ424" s="194"/>
      <c r="AR424" s="194"/>
      <c r="AS424" s="194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6"/>
      <c r="BL424" s="197"/>
      <c r="BM424" s="197"/>
      <c r="BN424" s="197"/>
      <c r="BO424" s="197"/>
      <c r="BP424" s="197"/>
      <c r="BQ424" s="197"/>
      <c r="BR424" s="197"/>
      <c r="BS424" s="197"/>
      <c r="BT424" s="197"/>
      <c r="BU424" s="197"/>
      <c r="BV424" s="197"/>
      <c r="BW424" s="197"/>
      <c r="BX424" s="197"/>
      <c r="BY424" s="197"/>
      <c r="BZ424" s="197"/>
      <c r="CA424" s="197"/>
      <c r="CB424" s="197"/>
      <c r="CC424" s="197"/>
      <c r="CD424" s="197"/>
      <c r="CE424" s="197"/>
      <c r="CF424" s="197"/>
      <c r="CG424" s="197"/>
      <c r="CH424" s="197"/>
      <c r="CI424" s="197"/>
      <c r="CJ424" s="197"/>
      <c r="CK424" s="197"/>
      <c r="CL424" s="197"/>
      <c r="CM424" s="197"/>
      <c r="CN424" s="197"/>
      <c r="CO424" s="197"/>
      <c r="CP424" s="197"/>
      <c r="CQ424" s="197"/>
      <c r="CR424" s="197"/>
      <c r="CS424" s="197"/>
      <c r="CT424" s="197"/>
      <c r="CU424" s="197"/>
      <c r="CV424" s="197"/>
      <c r="CW424" s="197"/>
      <c r="CX424" s="197"/>
      <c r="CY424" s="197"/>
      <c r="CZ424" s="197"/>
      <c r="DA424" s="197"/>
      <c r="DB424" s="197"/>
      <c r="DC424" s="197"/>
      <c r="DD424" s="197"/>
      <c r="DE424" s="197"/>
      <c r="DF424" s="197"/>
      <c r="DG424" s="197"/>
      <c r="DH424" s="197"/>
      <c r="DI424" s="197"/>
      <c r="DJ424" s="197"/>
      <c r="DK424" s="197"/>
      <c r="DL424" s="197"/>
      <c r="DM424" s="197"/>
      <c r="DN424" s="197"/>
      <c r="DO424" s="197"/>
      <c r="DP424" s="197"/>
      <c r="DQ424" s="197"/>
      <c r="DR424" s="197"/>
      <c r="DS424" s="197"/>
      <c r="DT424" s="197"/>
      <c r="DU424" s="197"/>
      <c r="DV424" s="197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</row>
    <row r="425" customFormat="false" ht="12.75" hidden="false" customHeight="false" outlineLevel="0" collapsed="false">
      <c r="A425" s="193"/>
      <c r="B425" s="194"/>
      <c r="C425" s="194"/>
      <c r="D425" s="194"/>
      <c r="E425" s="194"/>
      <c r="F425" s="194"/>
      <c r="G425" s="194"/>
      <c r="H425" s="195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194"/>
      <c r="AO425" s="194"/>
      <c r="AP425" s="194"/>
      <c r="AQ425" s="194"/>
      <c r="AR425" s="194"/>
      <c r="AS425" s="194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6"/>
      <c r="BL425" s="197"/>
      <c r="BM425" s="197"/>
      <c r="BN425" s="197"/>
      <c r="BO425" s="197"/>
      <c r="BP425" s="197"/>
      <c r="BQ425" s="197"/>
      <c r="BR425" s="197"/>
      <c r="BS425" s="197"/>
      <c r="BT425" s="197"/>
      <c r="BU425" s="197"/>
      <c r="BV425" s="197"/>
      <c r="BW425" s="197"/>
      <c r="BX425" s="197"/>
      <c r="BY425" s="197"/>
      <c r="BZ425" s="197"/>
      <c r="CA425" s="197"/>
      <c r="CB425" s="197"/>
      <c r="CC425" s="197"/>
      <c r="CD425" s="197"/>
      <c r="CE425" s="197"/>
      <c r="CF425" s="197"/>
      <c r="CG425" s="197"/>
      <c r="CH425" s="197"/>
      <c r="CI425" s="197"/>
      <c r="CJ425" s="197"/>
      <c r="CK425" s="197"/>
      <c r="CL425" s="197"/>
      <c r="CM425" s="197"/>
      <c r="CN425" s="197"/>
      <c r="CO425" s="197"/>
      <c r="CP425" s="197"/>
      <c r="CQ425" s="197"/>
      <c r="CR425" s="197"/>
      <c r="CS425" s="197"/>
      <c r="CT425" s="197"/>
      <c r="CU425" s="197"/>
      <c r="CV425" s="197"/>
      <c r="CW425" s="197"/>
      <c r="CX425" s="197"/>
      <c r="CY425" s="197"/>
      <c r="CZ425" s="197"/>
      <c r="DA425" s="197"/>
      <c r="DB425" s="197"/>
      <c r="DC425" s="197"/>
      <c r="DD425" s="197"/>
      <c r="DE425" s="197"/>
      <c r="DF425" s="197"/>
      <c r="DG425" s="197"/>
      <c r="DH425" s="197"/>
      <c r="DI425" s="197"/>
      <c r="DJ425" s="197"/>
      <c r="DK425" s="197"/>
      <c r="DL425" s="197"/>
      <c r="DM425" s="197"/>
      <c r="DN425" s="197"/>
      <c r="DO425" s="197"/>
      <c r="DP425" s="197"/>
      <c r="DQ425" s="197"/>
      <c r="DR425" s="197"/>
      <c r="DS425" s="197"/>
      <c r="DT425" s="197"/>
      <c r="DU425" s="197"/>
      <c r="DV425" s="197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</row>
    <row r="426" customFormat="false" ht="12.75" hidden="false" customHeight="false" outlineLevel="0" collapsed="false">
      <c r="A426" s="193"/>
      <c r="B426" s="194"/>
      <c r="C426" s="194"/>
      <c r="D426" s="194"/>
      <c r="E426" s="194"/>
      <c r="F426" s="194"/>
      <c r="G426" s="194"/>
      <c r="H426" s="195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194"/>
      <c r="AO426" s="194"/>
      <c r="AP426" s="194"/>
      <c r="AQ426" s="194"/>
      <c r="AR426" s="194"/>
      <c r="AS426" s="194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6"/>
      <c r="BL426" s="197"/>
      <c r="BM426" s="197"/>
      <c r="BN426" s="197"/>
      <c r="BO426" s="197"/>
      <c r="BP426" s="197"/>
      <c r="BQ426" s="197"/>
      <c r="BR426" s="197"/>
      <c r="BS426" s="197"/>
      <c r="BT426" s="197"/>
      <c r="BU426" s="197"/>
      <c r="BV426" s="197"/>
      <c r="BW426" s="197"/>
      <c r="BX426" s="197"/>
      <c r="BY426" s="197"/>
      <c r="BZ426" s="197"/>
      <c r="CA426" s="197"/>
      <c r="CB426" s="197"/>
      <c r="CC426" s="197"/>
      <c r="CD426" s="197"/>
      <c r="CE426" s="197"/>
      <c r="CF426" s="197"/>
      <c r="CG426" s="197"/>
      <c r="CH426" s="197"/>
      <c r="CI426" s="197"/>
      <c r="CJ426" s="197"/>
      <c r="CK426" s="197"/>
      <c r="CL426" s="197"/>
      <c r="CM426" s="197"/>
      <c r="CN426" s="197"/>
      <c r="CO426" s="197"/>
      <c r="CP426" s="197"/>
      <c r="CQ426" s="197"/>
      <c r="CR426" s="197"/>
      <c r="CS426" s="197"/>
      <c r="CT426" s="197"/>
      <c r="CU426" s="197"/>
      <c r="CV426" s="197"/>
      <c r="CW426" s="197"/>
      <c r="CX426" s="197"/>
      <c r="CY426" s="197"/>
      <c r="CZ426" s="197"/>
      <c r="DA426" s="197"/>
      <c r="DB426" s="197"/>
      <c r="DC426" s="197"/>
      <c r="DD426" s="197"/>
      <c r="DE426" s="197"/>
      <c r="DF426" s="197"/>
      <c r="DG426" s="197"/>
      <c r="DH426" s="197"/>
      <c r="DI426" s="197"/>
      <c r="DJ426" s="197"/>
      <c r="DK426" s="197"/>
      <c r="DL426" s="197"/>
      <c r="DM426" s="197"/>
      <c r="DN426" s="197"/>
      <c r="DO426" s="197"/>
      <c r="DP426" s="197"/>
      <c r="DQ426" s="197"/>
      <c r="DR426" s="197"/>
      <c r="DS426" s="197"/>
      <c r="DT426" s="197"/>
      <c r="DU426" s="197"/>
      <c r="DV426" s="197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</row>
    <row r="427" customFormat="false" ht="12.75" hidden="false" customHeight="false" outlineLevel="0" collapsed="false">
      <c r="A427" s="193"/>
      <c r="B427" s="194"/>
      <c r="C427" s="194"/>
      <c r="D427" s="194"/>
      <c r="E427" s="194"/>
      <c r="F427" s="194"/>
      <c r="G427" s="194"/>
      <c r="H427" s="195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194"/>
      <c r="AO427" s="194"/>
      <c r="AP427" s="194"/>
      <c r="AQ427" s="194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6"/>
      <c r="BL427" s="197"/>
      <c r="BM427" s="197"/>
      <c r="BN427" s="197"/>
      <c r="BO427" s="197"/>
      <c r="BP427" s="197"/>
      <c r="BQ427" s="197"/>
      <c r="BR427" s="197"/>
      <c r="BS427" s="197"/>
      <c r="BT427" s="197"/>
      <c r="BU427" s="197"/>
      <c r="BV427" s="197"/>
      <c r="BW427" s="197"/>
      <c r="BX427" s="197"/>
      <c r="BY427" s="197"/>
      <c r="BZ427" s="197"/>
      <c r="CA427" s="197"/>
      <c r="CB427" s="197"/>
      <c r="CC427" s="197"/>
      <c r="CD427" s="197"/>
      <c r="CE427" s="197"/>
      <c r="CF427" s="197"/>
      <c r="CG427" s="197"/>
      <c r="CH427" s="197"/>
      <c r="CI427" s="197"/>
      <c r="CJ427" s="197"/>
      <c r="CK427" s="197"/>
      <c r="CL427" s="197"/>
      <c r="CM427" s="197"/>
      <c r="CN427" s="197"/>
      <c r="CO427" s="197"/>
      <c r="CP427" s="197"/>
      <c r="CQ427" s="197"/>
      <c r="CR427" s="197"/>
      <c r="CS427" s="197"/>
      <c r="CT427" s="197"/>
      <c r="CU427" s="197"/>
      <c r="CV427" s="197"/>
      <c r="CW427" s="197"/>
      <c r="CX427" s="197"/>
      <c r="CY427" s="197"/>
      <c r="CZ427" s="197"/>
      <c r="DA427" s="197"/>
      <c r="DB427" s="197"/>
      <c r="DC427" s="197"/>
      <c r="DD427" s="197"/>
      <c r="DE427" s="197"/>
      <c r="DF427" s="197"/>
      <c r="DG427" s="197"/>
      <c r="DH427" s="197"/>
      <c r="DI427" s="197"/>
      <c r="DJ427" s="197"/>
      <c r="DK427" s="197"/>
      <c r="DL427" s="197"/>
      <c r="DM427" s="197"/>
      <c r="DN427" s="197"/>
      <c r="DO427" s="197"/>
      <c r="DP427" s="197"/>
      <c r="DQ427" s="197"/>
      <c r="DR427" s="197"/>
      <c r="DS427" s="197"/>
      <c r="DT427" s="197"/>
      <c r="DU427" s="197"/>
      <c r="DV427" s="197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</row>
    <row r="428" customFormat="false" ht="12.75" hidden="false" customHeight="false" outlineLevel="0" collapsed="false">
      <c r="A428" s="193"/>
      <c r="B428" s="194"/>
      <c r="C428" s="194"/>
      <c r="D428" s="194"/>
      <c r="E428" s="194"/>
      <c r="F428" s="194"/>
      <c r="G428" s="194"/>
      <c r="H428" s="195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194"/>
      <c r="AO428" s="194"/>
      <c r="AP428" s="194"/>
      <c r="AQ428" s="194"/>
      <c r="AR428" s="194"/>
      <c r="AS428" s="194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6"/>
      <c r="BL428" s="197"/>
      <c r="BM428" s="197"/>
      <c r="BN428" s="197"/>
      <c r="BO428" s="197"/>
      <c r="BP428" s="197"/>
      <c r="BQ428" s="197"/>
      <c r="BR428" s="197"/>
      <c r="BS428" s="197"/>
      <c r="BT428" s="197"/>
      <c r="BU428" s="197"/>
      <c r="BV428" s="197"/>
      <c r="BW428" s="197"/>
      <c r="BX428" s="197"/>
      <c r="BY428" s="197"/>
      <c r="BZ428" s="197"/>
      <c r="CA428" s="197"/>
      <c r="CB428" s="197"/>
      <c r="CC428" s="197"/>
      <c r="CD428" s="197"/>
      <c r="CE428" s="197"/>
      <c r="CF428" s="197"/>
      <c r="CG428" s="197"/>
      <c r="CH428" s="197"/>
      <c r="CI428" s="197"/>
      <c r="CJ428" s="197"/>
      <c r="CK428" s="197"/>
      <c r="CL428" s="197"/>
      <c r="CM428" s="197"/>
      <c r="CN428" s="197"/>
      <c r="CO428" s="197"/>
      <c r="CP428" s="197"/>
      <c r="CQ428" s="197"/>
      <c r="CR428" s="197"/>
      <c r="CS428" s="197"/>
      <c r="CT428" s="197"/>
      <c r="CU428" s="197"/>
      <c r="CV428" s="197"/>
      <c r="CW428" s="197"/>
      <c r="CX428" s="197"/>
      <c r="CY428" s="197"/>
      <c r="CZ428" s="197"/>
      <c r="DA428" s="197"/>
      <c r="DB428" s="197"/>
      <c r="DC428" s="197"/>
      <c r="DD428" s="197"/>
      <c r="DE428" s="197"/>
      <c r="DF428" s="197"/>
      <c r="DG428" s="197"/>
      <c r="DH428" s="197"/>
      <c r="DI428" s="197"/>
      <c r="DJ428" s="197"/>
      <c r="DK428" s="197"/>
      <c r="DL428" s="197"/>
      <c r="DM428" s="197"/>
      <c r="DN428" s="197"/>
      <c r="DO428" s="197"/>
      <c r="DP428" s="197"/>
      <c r="DQ428" s="197"/>
      <c r="DR428" s="197"/>
      <c r="DS428" s="197"/>
      <c r="DT428" s="197"/>
      <c r="DU428" s="197"/>
      <c r="DV428" s="197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</row>
    <row r="429" customFormat="false" ht="12.75" hidden="false" customHeight="false" outlineLevel="0" collapsed="false">
      <c r="A429" s="193"/>
      <c r="B429" s="194"/>
      <c r="C429" s="194"/>
      <c r="D429" s="194"/>
      <c r="E429" s="194"/>
      <c r="F429" s="194"/>
      <c r="G429" s="194"/>
      <c r="H429" s="195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194"/>
      <c r="AO429" s="194"/>
      <c r="AP429" s="194"/>
      <c r="AQ429" s="194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6"/>
      <c r="BL429" s="197"/>
      <c r="BM429" s="197"/>
      <c r="BN429" s="197"/>
      <c r="BO429" s="197"/>
      <c r="BP429" s="197"/>
      <c r="BQ429" s="197"/>
      <c r="BR429" s="197"/>
      <c r="BS429" s="197"/>
      <c r="BT429" s="197"/>
      <c r="BU429" s="197"/>
      <c r="BV429" s="197"/>
      <c r="BW429" s="197"/>
      <c r="BX429" s="197"/>
      <c r="BY429" s="197"/>
      <c r="BZ429" s="197"/>
      <c r="CA429" s="197"/>
      <c r="CB429" s="197"/>
      <c r="CC429" s="197"/>
      <c r="CD429" s="197"/>
      <c r="CE429" s="197"/>
      <c r="CF429" s="197"/>
      <c r="CG429" s="197"/>
      <c r="CH429" s="197"/>
      <c r="CI429" s="197"/>
      <c r="CJ429" s="197"/>
      <c r="CK429" s="197"/>
      <c r="CL429" s="197"/>
      <c r="CM429" s="197"/>
      <c r="CN429" s="197"/>
      <c r="CO429" s="197"/>
      <c r="CP429" s="197"/>
      <c r="CQ429" s="197"/>
      <c r="CR429" s="197"/>
      <c r="CS429" s="197"/>
      <c r="CT429" s="197"/>
      <c r="CU429" s="197"/>
      <c r="CV429" s="197"/>
      <c r="CW429" s="197"/>
      <c r="CX429" s="197"/>
      <c r="CY429" s="197"/>
      <c r="CZ429" s="197"/>
      <c r="DA429" s="197"/>
      <c r="DB429" s="197"/>
      <c r="DC429" s="197"/>
      <c r="DD429" s="197"/>
      <c r="DE429" s="197"/>
      <c r="DF429" s="197"/>
      <c r="DG429" s="197"/>
      <c r="DH429" s="197"/>
      <c r="DI429" s="197"/>
      <c r="DJ429" s="197"/>
      <c r="DK429" s="197"/>
      <c r="DL429" s="197"/>
      <c r="DM429" s="197"/>
      <c r="DN429" s="197"/>
      <c r="DO429" s="197"/>
      <c r="DP429" s="197"/>
      <c r="DQ429" s="197"/>
      <c r="DR429" s="197"/>
      <c r="DS429" s="197"/>
      <c r="DT429" s="197"/>
      <c r="DU429" s="197"/>
      <c r="DV429" s="197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</row>
    <row r="430" customFormat="false" ht="12.75" hidden="false" customHeight="false" outlineLevel="0" collapsed="false">
      <c r="A430" s="193"/>
      <c r="B430" s="194"/>
      <c r="C430" s="194"/>
      <c r="D430" s="194"/>
      <c r="E430" s="194"/>
      <c r="F430" s="194"/>
      <c r="G430" s="194"/>
      <c r="H430" s="195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194"/>
      <c r="AO430" s="194"/>
      <c r="AP430" s="194"/>
      <c r="AQ430" s="194"/>
      <c r="AR430" s="194"/>
      <c r="AS430" s="194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  <c r="BK430" s="196"/>
      <c r="BL430" s="197"/>
      <c r="BM430" s="197"/>
      <c r="BN430" s="197"/>
      <c r="BO430" s="197"/>
      <c r="BP430" s="197"/>
      <c r="BQ430" s="197"/>
      <c r="BR430" s="197"/>
      <c r="BS430" s="197"/>
      <c r="BT430" s="197"/>
      <c r="BU430" s="197"/>
      <c r="BV430" s="197"/>
      <c r="BW430" s="197"/>
      <c r="BX430" s="197"/>
      <c r="BY430" s="197"/>
      <c r="BZ430" s="197"/>
      <c r="CA430" s="197"/>
      <c r="CB430" s="197"/>
      <c r="CC430" s="197"/>
      <c r="CD430" s="197"/>
      <c r="CE430" s="197"/>
      <c r="CF430" s="197"/>
      <c r="CG430" s="197"/>
      <c r="CH430" s="197"/>
      <c r="CI430" s="197"/>
      <c r="CJ430" s="197"/>
      <c r="CK430" s="197"/>
      <c r="CL430" s="197"/>
      <c r="CM430" s="197"/>
      <c r="CN430" s="197"/>
      <c r="CO430" s="197"/>
      <c r="CP430" s="197"/>
      <c r="CQ430" s="197"/>
      <c r="CR430" s="197"/>
      <c r="CS430" s="197"/>
      <c r="CT430" s="197"/>
      <c r="CU430" s="197"/>
      <c r="CV430" s="197"/>
      <c r="CW430" s="197"/>
      <c r="CX430" s="197"/>
      <c r="CY430" s="197"/>
      <c r="CZ430" s="197"/>
      <c r="DA430" s="197"/>
      <c r="DB430" s="197"/>
      <c r="DC430" s="197"/>
      <c r="DD430" s="197"/>
      <c r="DE430" s="197"/>
      <c r="DF430" s="197"/>
      <c r="DG430" s="197"/>
      <c r="DH430" s="197"/>
      <c r="DI430" s="197"/>
      <c r="DJ430" s="197"/>
      <c r="DK430" s="197"/>
      <c r="DL430" s="197"/>
      <c r="DM430" s="197"/>
      <c r="DN430" s="197"/>
      <c r="DO430" s="197"/>
      <c r="DP430" s="197"/>
      <c r="DQ430" s="197"/>
      <c r="DR430" s="197"/>
      <c r="DS430" s="197"/>
      <c r="DT430" s="197"/>
      <c r="DU430" s="197"/>
      <c r="DV430" s="197"/>
      <c r="DW430" s="197"/>
      <c r="DX430" s="197"/>
      <c r="DY430" s="197"/>
      <c r="DZ430" s="197"/>
      <c r="EA430" s="197"/>
      <c r="EB430" s="197"/>
      <c r="EC430" s="197"/>
      <c r="ED430" s="197"/>
      <c r="EE430" s="197"/>
      <c r="EF430" s="197"/>
      <c r="EG430" s="197"/>
      <c r="EH430" s="197"/>
      <c r="EI430" s="197"/>
      <c r="EJ430" s="197"/>
      <c r="EK430" s="197"/>
      <c r="EL430" s="197"/>
      <c r="EM430" s="197"/>
      <c r="EN430" s="197"/>
      <c r="EO430" s="197"/>
      <c r="EP430" s="197"/>
      <c r="EQ430" s="197"/>
      <c r="ER430" s="197"/>
      <c r="ES430" s="197"/>
      <c r="ET430" s="197"/>
      <c r="EU430" s="197"/>
      <c r="EV430" s="197"/>
      <c r="EW430" s="197"/>
      <c r="EX430" s="197"/>
      <c r="EY430" s="197"/>
      <c r="EZ430" s="197"/>
      <c r="FA430" s="197"/>
      <c r="FB430" s="197"/>
      <c r="FC430" s="197"/>
      <c r="FD430" s="197"/>
      <c r="FE430" s="197"/>
      <c r="FF430" s="197"/>
      <c r="FG430" s="197"/>
      <c r="FH430" s="197"/>
      <c r="FI430" s="197"/>
      <c r="FJ430" s="197"/>
      <c r="FK430" s="197"/>
      <c r="FL430" s="197"/>
      <c r="FM430" s="197"/>
      <c r="FN430" s="197"/>
      <c r="FO430" s="197"/>
      <c r="FP430" s="197"/>
      <c r="FQ430" s="197"/>
      <c r="FR430" s="197"/>
      <c r="FS430" s="197"/>
      <c r="FT430" s="197"/>
      <c r="FU430" s="197"/>
      <c r="FV430" s="197"/>
      <c r="FW430" s="197"/>
      <c r="FX430" s="197"/>
      <c r="FY430" s="197"/>
      <c r="FZ430" s="197"/>
      <c r="GA430" s="197"/>
      <c r="GB430" s="197"/>
      <c r="GC430" s="197"/>
      <c r="GD430" s="197"/>
      <c r="GE430" s="197"/>
      <c r="GF430" s="197"/>
      <c r="GG430" s="197"/>
      <c r="GH430" s="197"/>
      <c r="GI430" s="197"/>
      <c r="GJ430" s="197"/>
      <c r="GK430" s="197"/>
      <c r="GL430" s="197"/>
      <c r="GM430" s="197"/>
      <c r="GN430" s="197"/>
      <c r="GO430" s="197"/>
      <c r="GP430" s="197"/>
      <c r="GQ430" s="197"/>
      <c r="GR430" s="197"/>
      <c r="GS430" s="197"/>
      <c r="GT430" s="197"/>
      <c r="GU430" s="197"/>
      <c r="GV430" s="197"/>
      <c r="GW430" s="197"/>
      <c r="GX430" s="197"/>
      <c r="GY430" s="197"/>
      <c r="GZ430" s="197"/>
      <c r="HA430" s="197"/>
      <c r="HB430" s="197"/>
      <c r="HC430" s="197"/>
      <c r="HD430" s="197"/>
      <c r="HE430" s="197"/>
      <c r="HF430" s="197"/>
      <c r="HG430" s="197"/>
      <c r="HH430" s="197"/>
      <c r="HI430" s="197"/>
      <c r="HJ430" s="197"/>
      <c r="HK430" s="197"/>
      <c r="HL430" s="197"/>
      <c r="HM430" s="197"/>
      <c r="HN430" s="197"/>
      <c r="HO430" s="197"/>
      <c r="HP430" s="197"/>
      <c r="HQ430" s="197"/>
      <c r="HR430" s="197"/>
      <c r="HS430" s="197"/>
      <c r="HT430" s="197"/>
      <c r="HU430" s="197"/>
      <c r="HV430" s="197"/>
      <c r="HW430" s="197"/>
      <c r="HX430" s="197"/>
      <c r="HY430" s="197"/>
      <c r="HZ430" s="197"/>
      <c r="IA430" s="197"/>
      <c r="IB430" s="197"/>
      <c r="IC430" s="197"/>
      <c r="ID430" s="197"/>
      <c r="IE430" s="197"/>
      <c r="IF430" s="197"/>
      <c r="IG430" s="197"/>
      <c r="IH430" s="197"/>
      <c r="II430" s="197"/>
      <c r="IJ430" s="197"/>
      <c r="IK430" s="197"/>
      <c r="IL430" s="197"/>
      <c r="IM430" s="197"/>
      <c r="IN430" s="197"/>
      <c r="IO430" s="197"/>
      <c r="IP430" s="197"/>
      <c r="IQ430" s="197"/>
      <c r="IR430" s="197"/>
      <c r="IS430" s="197"/>
      <c r="IT430" s="197"/>
      <c r="IU430" s="197"/>
      <c r="IV430" s="197"/>
      <c r="IW430" s="197"/>
    </row>
    <row r="431" customFormat="false" ht="12.75" hidden="false" customHeight="false" outlineLevel="0" collapsed="false">
      <c r="A431" s="193"/>
      <c r="B431" s="194"/>
      <c r="C431" s="194"/>
      <c r="D431" s="194"/>
      <c r="E431" s="194"/>
      <c r="F431" s="194"/>
      <c r="G431" s="194"/>
      <c r="H431" s="195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194"/>
      <c r="AO431" s="194"/>
      <c r="AP431" s="194"/>
      <c r="AQ431" s="194"/>
      <c r="AR431" s="194"/>
      <c r="AS431" s="194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6"/>
      <c r="BL431" s="197"/>
      <c r="BM431" s="197"/>
      <c r="BN431" s="197"/>
      <c r="BO431" s="197"/>
      <c r="BP431" s="197"/>
      <c r="BQ431" s="197"/>
      <c r="BR431" s="197"/>
      <c r="BS431" s="197"/>
      <c r="BT431" s="197"/>
      <c r="BU431" s="197"/>
      <c r="BV431" s="197"/>
      <c r="BW431" s="197"/>
      <c r="BX431" s="197"/>
      <c r="BY431" s="197"/>
      <c r="BZ431" s="197"/>
      <c r="CA431" s="197"/>
      <c r="CB431" s="197"/>
      <c r="CC431" s="197"/>
      <c r="CD431" s="197"/>
      <c r="CE431" s="197"/>
      <c r="CF431" s="197"/>
      <c r="CG431" s="197"/>
      <c r="CH431" s="197"/>
      <c r="CI431" s="197"/>
      <c r="CJ431" s="197"/>
      <c r="CK431" s="197"/>
      <c r="CL431" s="197"/>
      <c r="CM431" s="197"/>
      <c r="CN431" s="197"/>
      <c r="CO431" s="197"/>
      <c r="CP431" s="197"/>
      <c r="CQ431" s="197"/>
      <c r="CR431" s="197"/>
      <c r="CS431" s="197"/>
      <c r="CT431" s="197"/>
      <c r="CU431" s="197"/>
      <c r="CV431" s="197"/>
      <c r="CW431" s="197"/>
      <c r="CX431" s="197"/>
      <c r="CY431" s="197"/>
      <c r="CZ431" s="197"/>
      <c r="DA431" s="197"/>
      <c r="DB431" s="197"/>
      <c r="DC431" s="197"/>
      <c r="DD431" s="197"/>
      <c r="DE431" s="197"/>
      <c r="DF431" s="197"/>
      <c r="DG431" s="197"/>
      <c r="DH431" s="197"/>
      <c r="DI431" s="197"/>
      <c r="DJ431" s="197"/>
      <c r="DK431" s="197"/>
      <c r="DL431" s="197"/>
      <c r="DM431" s="197"/>
      <c r="DN431" s="197"/>
      <c r="DO431" s="197"/>
      <c r="DP431" s="197"/>
      <c r="DQ431" s="197"/>
      <c r="DR431" s="197"/>
      <c r="DS431" s="197"/>
      <c r="DT431" s="197"/>
      <c r="DU431" s="197"/>
      <c r="DV431" s="197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</row>
    <row r="432" customFormat="false" ht="12.75" hidden="false" customHeight="false" outlineLevel="0" collapsed="false">
      <c r="A432" s="193"/>
      <c r="B432" s="194"/>
      <c r="C432" s="194"/>
      <c r="D432" s="194"/>
      <c r="E432" s="194"/>
      <c r="F432" s="194"/>
      <c r="G432" s="194"/>
      <c r="H432" s="195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194"/>
      <c r="AO432" s="194"/>
      <c r="AP432" s="194"/>
      <c r="AQ432" s="194"/>
      <c r="AR432" s="194"/>
      <c r="AS432" s="194"/>
      <c r="AT432" s="194"/>
      <c r="AU432" s="194"/>
      <c r="AV432" s="194"/>
      <c r="AW432" s="194"/>
      <c r="AX432" s="194"/>
      <c r="AY432" s="194"/>
      <c r="AZ432" s="194"/>
      <c r="BA432" s="194"/>
      <c r="BB432" s="194"/>
      <c r="BC432" s="194"/>
      <c r="BD432" s="194"/>
      <c r="BE432" s="194"/>
      <c r="BF432" s="194"/>
      <c r="BG432" s="194"/>
      <c r="BH432" s="194"/>
      <c r="BI432" s="194"/>
      <c r="BJ432" s="194"/>
      <c r="BK432" s="196"/>
      <c r="BL432" s="197"/>
      <c r="BM432" s="197"/>
      <c r="BN432" s="197"/>
      <c r="BO432" s="197"/>
      <c r="BP432" s="197"/>
      <c r="BQ432" s="197"/>
      <c r="BR432" s="197"/>
      <c r="BS432" s="197"/>
      <c r="BT432" s="197"/>
      <c r="BU432" s="197"/>
      <c r="BV432" s="197"/>
      <c r="BW432" s="197"/>
      <c r="BX432" s="197"/>
      <c r="BY432" s="197"/>
      <c r="BZ432" s="197"/>
      <c r="CA432" s="197"/>
      <c r="CB432" s="197"/>
      <c r="CC432" s="197"/>
      <c r="CD432" s="197"/>
      <c r="CE432" s="197"/>
      <c r="CF432" s="197"/>
      <c r="CG432" s="197"/>
      <c r="CH432" s="197"/>
      <c r="CI432" s="197"/>
      <c r="CJ432" s="197"/>
      <c r="CK432" s="197"/>
      <c r="CL432" s="197"/>
      <c r="CM432" s="197"/>
      <c r="CN432" s="197"/>
      <c r="CO432" s="197"/>
      <c r="CP432" s="197"/>
      <c r="CQ432" s="197"/>
      <c r="CR432" s="197"/>
      <c r="CS432" s="197"/>
      <c r="CT432" s="197"/>
      <c r="CU432" s="197"/>
      <c r="CV432" s="197"/>
      <c r="CW432" s="197"/>
      <c r="CX432" s="197"/>
      <c r="CY432" s="197"/>
      <c r="CZ432" s="197"/>
      <c r="DA432" s="197"/>
      <c r="DB432" s="197"/>
      <c r="DC432" s="197"/>
      <c r="DD432" s="197"/>
      <c r="DE432" s="197"/>
      <c r="DF432" s="197"/>
      <c r="DG432" s="197"/>
      <c r="DH432" s="197"/>
      <c r="DI432" s="197"/>
      <c r="DJ432" s="197"/>
      <c r="DK432" s="197"/>
      <c r="DL432" s="197"/>
      <c r="DM432" s="197"/>
      <c r="DN432" s="197"/>
      <c r="DO432" s="197"/>
      <c r="DP432" s="197"/>
      <c r="DQ432" s="197"/>
      <c r="DR432" s="197"/>
      <c r="DS432" s="197"/>
      <c r="DT432" s="197"/>
      <c r="DU432" s="197"/>
      <c r="DV432" s="197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</row>
    <row r="433" customFormat="false" ht="12.75" hidden="false" customHeight="false" outlineLevel="0" collapsed="false">
      <c r="A433" s="193"/>
      <c r="B433" s="194"/>
      <c r="C433" s="194"/>
      <c r="D433" s="194"/>
      <c r="E433" s="194"/>
      <c r="F433" s="194"/>
      <c r="G433" s="194"/>
      <c r="H433" s="195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194"/>
      <c r="AO433" s="194"/>
      <c r="AP433" s="194"/>
      <c r="AQ433" s="194"/>
      <c r="AR433" s="194"/>
      <c r="AS433" s="194"/>
      <c r="AT433" s="194"/>
      <c r="AU433" s="194"/>
      <c r="AV433" s="194"/>
      <c r="AW433" s="194"/>
      <c r="AX433" s="194"/>
      <c r="AY433" s="194"/>
      <c r="AZ433" s="194"/>
      <c r="BA433" s="194"/>
      <c r="BB433" s="194"/>
      <c r="BC433" s="194"/>
      <c r="BD433" s="194"/>
      <c r="BE433" s="194"/>
      <c r="BF433" s="194"/>
      <c r="BG433" s="194"/>
      <c r="BH433" s="194"/>
      <c r="BI433" s="194"/>
      <c r="BJ433" s="194"/>
      <c r="BK433" s="196"/>
      <c r="BL433" s="197"/>
      <c r="BM433" s="197"/>
      <c r="BN433" s="197"/>
      <c r="BO433" s="197"/>
      <c r="BP433" s="197"/>
      <c r="BQ433" s="197"/>
      <c r="BR433" s="197"/>
      <c r="BS433" s="197"/>
      <c r="BT433" s="197"/>
      <c r="BU433" s="197"/>
      <c r="BV433" s="197"/>
      <c r="BW433" s="197"/>
      <c r="BX433" s="197"/>
      <c r="BY433" s="197"/>
      <c r="BZ433" s="197"/>
      <c r="CA433" s="197"/>
      <c r="CB433" s="197"/>
      <c r="CC433" s="197"/>
      <c r="CD433" s="197"/>
      <c r="CE433" s="197"/>
      <c r="CF433" s="197"/>
      <c r="CG433" s="197"/>
      <c r="CH433" s="197"/>
      <c r="CI433" s="197"/>
      <c r="CJ433" s="197"/>
      <c r="CK433" s="197"/>
      <c r="CL433" s="197"/>
      <c r="CM433" s="197"/>
      <c r="CN433" s="197"/>
      <c r="CO433" s="197"/>
      <c r="CP433" s="197"/>
      <c r="CQ433" s="197"/>
      <c r="CR433" s="197"/>
      <c r="CS433" s="197"/>
      <c r="CT433" s="197"/>
      <c r="CU433" s="197"/>
      <c r="CV433" s="197"/>
      <c r="CW433" s="197"/>
      <c r="CX433" s="197"/>
      <c r="CY433" s="197"/>
      <c r="CZ433" s="197"/>
      <c r="DA433" s="197"/>
      <c r="DB433" s="197"/>
      <c r="DC433" s="197"/>
      <c r="DD433" s="197"/>
      <c r="DE433" s="197"/>
      <c r="DF433" s="197"/>
      <c r="DG433" s="197"/>
      <c r="DH433" s="197"/>
      <c r="DI433" s="197"/>
      <c r="DJ433" s="197"/>
      <c r="DK433" s="197"/>
      <c r="DL433" s="197"/>
      <c r="DM433" s="197"/>
      <c r="DN433" s="197"/>
      <c r="DO433" s="197"/>
      <c r="DP433" s="197"/>
      <c r="DQ433" s="197"/>
      <c r="DR433" s="197"/>
      <c r="DS433" s="197"/>
      <c r="DT433" s="197"/>
      <c r="DU433" s="197"/>
      <c r="DV433" s="197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</row>
    <row r="434" customFormat="false" ht="12.75" hidden="false" customHeight="false" outlineLevel="0" collapsed="false">
      <c r="A434" s="193"/>
      <c r="B434" s="194"/>
      <c r="C434" s="194"/>
      <c r="D434" s="194"/>
      <c r="E434" s="194"/>
      <c r="F434" s="194"/>
      <c r="G434" s="194"/>
      <c r="H434" s="195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194"/>
      <c r="AO434" s="194"/>
      <c r="AP434" s="194"/>
      <c r="AQ434" s="194"/>
      <c r="AR434" s="194"/>
      <c r="AS434" s="194"/>
      <c r="AT434" s="194"/>
      <c r="AU434" s="194"/>
      <c r="AV434" s="194"/>
      <c r="AW434" s="194"/>
      <c r="AX434" s="194"/>
      <c r="AY434" s="194"/>
      <c r="AZ434" s="194"/>
      <c r="BA434" s="194"/>
      <c r="BB434" s="194"/>
      <c r="BC434" s="194"/>
      <c r="BD434" s="194"/>
      <c r="BE434" s="194"/>
      <c r="BF434" s="194"/>
      <c r="BG434" s="194"/>
      <c r="BH434" s="194"/>
      <c r="BI434" s="194"/>
      <c r="BJ434" s="194"/>
      <c r="BK434" s="196"/>
      <c r="BL434" s="197"/>
      <c r="BM434" s="197"/>
      <c r="BN434" s="197"/>
      <c r="BO434" s="197"/>
      <c r="BP434" s="197"/>
      <c r="BQ434" s="197"/>
      <c r="BR434" s="197"/>
      <c r="BS434" s="197"/>
      <c r="BT434" s="197"/>
      <c r="BU434" s="197"/>
      <c r="BV434" s="197"/>
      <c r="BW434" s="197"/>
      <c r="BX434" s="197"/>
      <c r="BY434" s="197"/>
      <c r="BZ434" s="197"/>
      <c r="CA434" s="197"/>
      <c r="CB434" s="197"/>
      <c r="CC434" s="197"/>
      <c r="CD434" s="197"/>
      <c r="CE434" s="197"/>
      <c r="CF434" s="197"/>
      <c r="CG434" s="197"/>
      <c r="CH434" s="197"/>
      <c r="CI434" s="197"/>
      <c r="CJ434" s="197"/>
      <c r="CK434" s="197"/>
      <c r="CL434" s="197"/>
      <c r="CM434" s="197"/>
      <c r="CN434" s="197"/>
      <c r="CO434" s="197"/>
      <c r="CP434" s="197"/>
      <c r="CQ434" s="197"/>
      <c r="CR434" s="197"/>
      <c r="CS434" s="197"/>
      <c r="CT434" s="197"/>
      <c r="CU434" s="197"/>
      <c r="CV434" s="197"/>
      <c r="CW434" s="197"/>
      <c r="CX434" s="197"/>
      <c r="CY434" s="197"/>
      <c r="CZ434" s="197"/>
      <c r="DA434" s="197"/>
      <c r="DB434" s="197"/>
      <c r="DC434" s="197"/>
      <c r="DD434" s="197"/>
      <c r="DE434" s="197"/>
      <c r="DF434" s="197"/>
      <c r="DG434" s="197"/>
      <c r="DH434" s="197"/>
      <c r="DI434" s="197"/>
      <c r="DJ434" s="197"/>
      <c r="DK434" s="197"/>
      <c r="DL434" s="197"/>
      <c r="DM434" s="197"/>
      <c r="DN434" s="197"/>
      <c r="DO434" s="197"/>
      <c r="DP434" s="197"/>
      <c r="DQ434" s="197"/>
      <c r="DR434" s="197"/>
      <c r="DS434" s="197"/>
      <c r="DT434" s="197"/>
      <c r="DU434" s="197"/>
      <c r="DV434" s="197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</row>
    <row r="435" customFormat="false" ht="12.75" hidden="false" customHeight="false" outlineLevel="0" collapsed="false">
      <c r="A435" s="193"/>
      <c r="B435" s="194"/>
      <c r="C435" s="194"/>
      <c r="D435" s="194"/>
      <c r="E435" s="194"/>
      <c r="F435" s="194"/>
      <c r="G435" s="194"/>
      <c r="H435" s="195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194"/>
      <c r="AO435" s="194"/>
      <c r="AP435" s="194"/>
      <c r="AQ435" s="194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4"/>
      <c r="BB435" s="194"/>
      <c r="BC435" s="194"/>
      <c r="BD435" s="194"/>
      <c r="BE435" s="194"/>
      <c r="BF435" s="194"/>
      <c r="BG435" s="194"/>
      <c r="BH435" s="194"/>
      <c r="BI435" s="194"/>
      <c r="BJ435" s="194"/>
      <c r="BK435" s="196"/>
      <c r="BL435" s="197"/>
      <c r="BM435" s="197"/>
      <c r="BN435" s="197"/>
      <c r="BO435" s="197"/>
      <c r="BP435" s="197"/>
      <c r="BQ435" s="197"/>
      <c r="BR435" s="197"/>
      <c r="BS435" s="197"/>
      <c r="BT435" s="197"/>
      <c r="BU435" s="197"/>
      <c r="BV435" s="197"/>
      <c r="BW435" s="197"/>
      <c r="BX435" s="197"/>
      <c r="BY435" s="197"/>
      <c r="BZ435" s="197"/>
      <c r="CA435" s="197"/>
      <c r="CB435" s="197"/>
      <c r="CC435" s="197"/>
      <c r="CD435" s="197"/>
      <c r="CE435" s="197"/>
      <c r="CF435" s="197"/>
      <c r="CG435" s="197"/>
      <c r="CH435" s="197"/>
      <c r="CI435" s="197"/>
      <c r="CJ435" s="197"/>
      <c r="CK435" s="197"/>
      <c r="CL435" s="197"/>
      <c r="CM435" s="197"/>
      <c r="CN435" s="197"/>
      <c r="CO435" s="197"/>
      <c r="CP435" s="197"/>
      <c r="CQ435" s="197"/>
      <c r="CR435" s="197"/>
      <c r="CS435" s="197"/>
      <c r="CT435" s="197"/>
      <c r="CU435" s="197"/>
      <c r="CV435" s="197"/>
      <c r="CW435" s="197"/>
      <c r="CX435" s="197"/>
      <c r="CY435" s="197"/>
      <c r="CZ435" s="197"/>
      <c r="DA435" s="197"/>
      <c r="DB435" s="197"/>
      <c r="DC435" s="197"/>
      <c r="DD435" s="197"/>
      <c r="DE435" s="197"/>
      <c r="DF435" s="197"/>
      <c r="DG435" s="197"/>
      <c r="DH435" s="197"/>
      <c r="DI435" s="197"/>
      <c r="DJ435" s="197"/>
      <c r="DK435" s="197"/>
      <c r="DL435" s="197"/>
      <c r="DM435" s="197"/>
      <c r="DN435" s="197"/>
      <c r="DO435" s="197"/>
      <c r="DP435" s="197"/>
      <c r="DQ435" s="197"/>
      <c r="DR435" s="197"/>
      <c r="DS435" s="197"/>
      <c r="DT435" s="197"/>
      <c r="DU435" s="197"/>
      <c r="DV435" s="197"/>
      <c r="DW435" s="197"/>
      <c r="DX435" s="197"/>
      <c r="DY435" s="197"/>
      <c r="DZ435" s="197"/>
      <c r="EA435" s="197"/>
      <c r="EB435" s="197"/>
      <c r="EC435" s="197"/>
      <c r="ED435" s="197"/>
      <c r="EE435" s="197"/>
      <c r="EF435" s="197"/>
      <c r="EG435" s="197"/>
      <c r="EH435" s="197"/>
      <c r="EI435" s="197"/>
      <c r="EJ435" s="197"/>
      <c r="EK435" s="197"/>
      <c r="EL435" s="197"/>
      <c r="EM435" s="197"/>
      <c r="EN435" s="197"/>
      <c r="EO435" s="197"/>
      <c r="EP435" s="197"/>
      <c r="EQ435" s="197"/>
      <c r="ER435" s="197"/>
      <c r="ES435" s="197"/>
      <c r="ET435" s="197"/>
      <c r="EU435" s="197"/>
      <c r="EV435" s="197"/>
      <c r="EW435" s="197"/>
      <c r="EX435" s="197"/>
      <c r="EY435" s="197"/>
      <c r="EZ435" s="197"/>
      <c r="FA435" s="197"/>
      <c r="FB435" s="197"/>
      <c r="FC435" s="197"/>
      <c r="FD435" s="197"/>
      <c r="FE435" s="197"/>
      <c r="FF435" s="197"/>
      <c r="FG435" s="197"/>
      <c r="FH435" s="197"/>
      <c r="FI435" s="197"/>
      <c r="FJ435" s="197"/>
      <c r="FK435" s="197"/>
      <c r="FL435" s="197"/>
      <c r="FM435" s="197"/>
      <c r="FN435" s="197"/>
      <c r="FO435" s="197"/>
      <c r="FP435" s="197"/>
      <c r="FQ435" s="197"/>
      <c r="FR435" s="197"/>
      <c r="FS435" s="197"/>
      <c r="FT435" s="197"/>
      <c r="FU435" s="197"/>
      <c r="FV435" s="197"/>
      <c r="FW435" s="197"/>
      <c r="FX435" s="197"/>
      <c r="FY435" s="197"/>
      <c r="FZ435" s="197"/>
      <c r="GA435" s="197"/>
      <c r="GB435" s="197"/>
      <c r="GC435" s="197"/>
      <c r="GD435" s="197"/>
      <c r="GE435" s="197"/>
      <c r="GF435" s="197"/>
      <c r="GG435" s="197"/>
      <c r="GH435" s="197"/>
      <c r="GI435" s="197"/>
      <c r="GJ435" s="197"/>
      <c r="GK435" s="197"/>
      <c r="GL435" s="197"/>
      <c r="GM435" s="197"/>
      <c r="GN435" s="197"/>
      <c r="GO435" s="197"/>
      <c r="GP435" s="197"/>
      <c r="GQ435" s="197"/>
      <c r="GR435" s="197"/>
      <c r="GS435" s="197"/>
      <c r="GT435" s="197"/>
      <c r="GU435" s="197"/>
      <c r="GV435" s="197"/>
      <c r="GW435" s="197"/>
      <c r="GX435" s="197"/>
      <c r="GY435" s="197"/>
      <c r="GZ435" s="197"/>
      <c r="HA435" s="197"/>
      <c r="HB435" s="197"/>
      <c r="HC435" s="197"/>
      <c r="HD435" s="197"/>
      <c r="HE435" s="197"/>
      <c r="HF435" s="197"/>
      <c r="HG435" s="197"/>
      <c r="HH435" s="197"/>
      <c r="HI435" s="197"/>
      <c r="HJ435" s="197"/>
      <c r="HK435" s="197"/>
      <c r="HL435" s="197"/>
      <c r="HM435" s="197"/>
      <c r="HN435" s="197"/>
      <c r="HO435" s="197"/>
      <c r="HP435" s="197"/>
      <c r="HQ435" s="197"/>
      <c r="HR435" s="197"/>
      <c r="HS435" s="197"/>
      <c r="HT435" s="197"/>
      <c r="HU435" s="197"/>
      <c r="HV435" s="197"/>
      <c r="HW435" s="197"/>
      <c r="HX435" s="197"/>
      <c r="HY435" s="197"/>
      <c r="HZ435" s="197"/>
      <c r="IA435" s="197"/>
      <c r="IB435" s="197"/>
      <c r="IC435" s="197"/>
      <c r="ID435" s="197"/>
      <c r="IE435" s="197"/>
      <c r="IF435" s="197"/>
      <c r="IG435" s="197"/>
      <c r="IH435" s="197"/>
      <c r="II435" s="197"/>
      <c r="IJ435" s="197"/>
      <c r="IK435" s="197"/>
      <c r="IL435" s="197"/>
      <c r="IM435" s="197"/>
      <c r="IN435" s="197"/>
      <c r="IO435" s="197"/>
      <c r="IP435" s="197"/>
      <c r="IQ435" s="197"/>
      <c r="IR435" s="197"/>
      <c r="IS435" s="197"/>
      <c r="IT435" s="197"/>
      <c r="IU435" s="197"/>
      <c r="IV435" s="197"/>
      <c r="IW435" s="197"/>
    </row>
    <row r="436" customFormat="false" ht="12.75" hidden="false" customHeight="false" outlineLevel="0" collapsed="false">
      <c r="A436" s="193"/>
      <c r="B436" s="194"/>
      <c r="C436" s="194"/>
      <c r="D436" s="194"/>
      <c r="E436" s="194"/>
      <c r="F436" s="194"/>
      <c r="G436" s="194"/>
      <c r="H436" s="195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194"/>
      <c r="AO436" s="194"/>
      <c r="AP436" s="194"/>
      <c r="AQ436" s="194"/>
      <c r="AR436" s="194"/>
      <c r="AS436" s="194"/>
      <c r="AT436" s="194"/>
      <c r="AU436" s="194"/>
      <c r="AV436" s="194"/>
      <c r="AW436" s="194"/>
      <c r="AX436" s="194"/>
      <c r="AY436" s="194"/>
      <c r="AZ436" s="194"/>
      <c r="BA436" s="194"/>
      <c r="BB436" s="194"/>
      <c r="BC436" s="194"/>
      <c r="BD436" s="194"/>
      <c r="BE436" s="194"/>
      <c r="BF436" s="194"/>
      <c r="BG436" s="194"/>
      <c r="BH436" s="194"/>
      <c r="BI436" s="194"/>
      <c r="BJ436" s="194"/>
      <c r="BK436" s="196"/>
      <c r="BL436" s="197"/>
      <c r="BM436" s="197"/>
      <c r="BN436" s="197"/>
      <c r="BO436" s="197"/>
      <c r="BP436" s="197"/>
      <c r="BQ436" s="197"/>
      <c r="BR436" s="197"/>
      <c r="BS436" s="197"/>
      <c r="BT436" s="197"/>
      <c r="BU436" s="197"/>
      <c r="BV436" s="197"/>
      <c r="BW436" s="197"/>
      <c r="BX436" s="197"/>
      <c r="BY436" s="197"/>
      <c r="BZ436" s="197"/>
      <c r="CA436" s="197"/>
      <c r="CB436" s="197"/>
      <c r="CC436" s="197"/>
      <c r="CD436" s="197"/>
      <c r="CE436" s="197"/>
      <c r="CF436" s="197"/>
      <c r="CG436" s="197"/>
      <c r="CH436" s="197"/>
      <c r="CI436" s="197"/>
      <c r="CJ436" s="197"/>
      <c r="CK436" s="197"/>
      <c r="CL436" s="197"/>
      <c r="CM436" s="197"/>
      <c r="CN436" s="197"/>
      <c r="CO436" s="197"/>
      <c r="CP436" s="197"/>
      <c r="CQ436" s="197"/>
      <c r="CR436" s="197"/>
      <c r="CS436" s="197"/>
      <c r="CT436" s="197"/>
      <c r="CU436" s="197"/>
      <c r="CV436" s="197"/>
      <c r="CW436" s="197"/>
      <c r="CX436" s="197"/>
      <c r="CY436" s="197"/>
      <c r="CZ436" s="197"/>
      <c r="DA436" s="197"/>
      <c r="DB436" s="197"/>
      <c r="DC436" s="197"/>
      <c r="DD436" s="197"/>
      <c r="DE436" s="197"/>
      <c r="DF436" s="197"/>
      <c r="DG436" s="197"/>
      <c r="DH436" s="197"/>
      <c r="DI436" s="197"/>
      <c r="DJ436" s="197"/>
      <c r="DK436" s="197"/>
      <c r="DL436" s="197"/>
      <c r="DM436" s="197"/>
      <c r="DN436" s="197"/>
      <c r="DO436" s="197"/>
      <c r="DP436" s="197"/>
      <c r="DQ436" s="197"/>
      <c r="DR436" s="197"/>
      <c r="DS436" s="197"/>
      <c r="DT436" s="197"/>
      <c r="DU436" s="197"/>
      <c r="DV436" s="197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</row>
    <row r="437" customFormat="false" ht="12.75" hidden="false" customHeight="false" outlineLevel="0" collapsed="false">
      <c r="A437" s="193"/>
      <c r="B437" s="194"/>
      <c r="C437" s="194"/>
      <c r="D437" s="194"/>
      <c r="E437" s="194"/>
      <c r="F437" s="194"/>
      <c r="G437" s="194"/>
      <c r="H437" s="195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194"/>
      <c r="AO437" s="194"/>
      <c r="AP437" s="194"/>
      <c r="AQ437" s="194"/>
      <c r="AR437" s="194"/>
      <c r="AS437" s="194"/>
      <c r="AT437" s="194"/>
      <c r="AU437" s="194"/>
      <c r="AV437" s="194"/>
      <c r="AW437" s="194"/>
      <c r="AX437" s="194"/>
      <c r="AY437" s="194"/>
      <c r="AZ437" s="194"/>
      <c r="BA437" s="194"/>
      <c r="BB437" s="194"/>
      <c r="BC437" s="194"/>
      <c r="BD437" s="194"/>
      <c r="BE437" s="194"/>
      <c r="BF437" s="194"/>
      <c r="BG437" s="194"/>
      <c r="BH437" s="194"/>
      <c r="BI437" s="194"/>
      <c r="BJ437" s="194"/>
      <c r="BK437" s="196"/>
      <c r="BL437" s="197"/>
      <c r="BM437" s="197"/>
      <c r="BN437" s="197"/>
      <c r="BO437" s="197"/>
      <c r="BP437" s="197"/>
      <c r="BQ437" s="197"/>
      <c r="BR437" s="197"/>
      <c r="BS437" s="197"/>
      <c r="BT437" s="197"/>
      <c r="BU437" s="197"/>
      <c r="BV437" s="197"/>
      <c r="BW437" s="197"/>
      <c r="BX437" s="197"/>
      <c r="BY437" s="197"/>
      <c r="BZ437" s="197"/>
      <c r="CA437" s="197"/>
      <c r="CB437" s="197"/>
      <c r="CC437" s="197"/>
      <c r="CD437" s="197"/>
      <c r="CE437" s="197"/>
      <c r="CF437" s="197"/>
      <c r="CG437" s="197"/>
      <c r="CH437" s="197"/>
      <c r="CI437" s="197"/>
      <c r="CJ437" s="197"/>
      <c r="CK437" s="197"/>
      <c r="CL437" s="197"/>
      <c r="CM437" s="197"/>
      <c r="CN437" s="197"/>
      <c r="CO437" s="197"/>
      <c r="CP437" s="197"/>
      <c r="CQ437" s="197"/>
      <c r="CR437" s="197"/>
      <c r="CS437" s="197"/>
      <c r="CT437" s="197"/>
      <c r="CU437" s="197"/>
      <c r="CV437" s="197"/>
      <c r="CW437" s="197"/>
      <c r="CX437" s="197"/>
      <c r="CY437" s="197"/>
      <c r="CZ437" s="197"/>
      <c r="DA437" s="197"/>
      <c r="DB437" s="197"/>
      <c r="DC437" s="197"/>
      <c r="DD437" s="197"/>
      <c r="DE437" s="197"/>
      <c r="DF437" s="197"/>
      <c r="DG437" s="197"/>
      <c r="DH437" s="197"/>
      <c r="DI437" s="197"/>
      <c r="DJ437" s="197"/>
      <c r="DK437" s="197"/>
      <c r="DL437" s="197"/>
      <c r="DM437" s="197"/>
      <c r="DN437" s="197"/>
      <c r="DO437" s="197"/>
      <c r="DP437" s="197"/>
      <c r="DQ437" s="197"/>
      <c r="DR437" s="197"/>
      <c r="DS437" s="197"/>
      <c r="DT437" s="197"/>
      <c r="DU437" s="197"/>
      <c r="DV437" s="197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</row>
    <row r="438" customFormat="false" ht="12.75" hidden="false" customHeight="false" outlineLevel="0" collapsed="false">
      <c r="A438" s="193"/>
      <c r="B438" s="194"/>
      <c r="C438" s="194"/>
      <c r="D438" s="194"/>
      <c r="E438" s="194"/>
      <c r="F438" s="194"/>
      <c r="G438" s="194"/>
      <c r="H438" s="195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194"/>
      <c r="AO438" s="194"/>
      <c r="AP438" s="194"/>
      <c r="AQ438" s="194"/>
      <c r="AR438" s="194"/>
      <c r="AS438" s="194"/>
      <c r="AT438" s="194"/>
      <c r="AU438" s="194"/>
      <c r="AV438" s="194"/>
      <c r="AW438" s="194"/>
      <c r="AX438" s="194"/>
      <c r="AY438" s="194"/>
      <c r="AZ438" s="194"/>
      <c r="BA438" s="194"/>
      <c r="BB438" s="194"/>
      <c r="BC438" s="194"/>
      <c r="BD438" s="194"/>
      <c r="BE438" s="194"/>
      <c r="BF438" s="194"/>
      <c r="BG438" s="194"/>
      <c r="BH438" s="194"/>
      <c r="BI438" s="194"/>
      <c r="BJ438" s="194"/>
      <c r="BK438" s="196"/>
      <c r="BL438" s="197"/>
      <c r="BM438" s="197"/>
      <c r="BN438" s="197"/>
      <c r="BO438" s="197"/>
      <c r="BP438" s="197"/>
      <c r="BQ438" s="197"/>
      <c r="BR438" s="197"/>
      <c r="BS438" s="197"/>
      <c r="BT438" s="197"/>
      <c r="BU438" s="197"/>
      <c r="BV438" s="197"/>
      <c r="BW438" s="197"/>
      <c r="BX438" s="197"/>
      <c r="BY438" s="197"/>
      <c r="BZ438" s="197"/>
      <c r="CA438" s="197"/>
      <c r="CB438" s="197"/>
      <c r="CC438" s="197"/>
      <c r="CD438" s="197"/>
      <c r="CE438" s="197"/>
      <c r="CF438" s="197"/>
      <c r="CG438" s="197"/>
      <c r="CH438" s="197"/>
      <c r="CI438" s="197"/>
      <c r="CJ438" s="197"/>
      <c r="CK438" s="197"/>
      <c r="CL438" s="197"/>
      <c r="CM438" s="197"/>
      <c r="CN438" s="197"/>
      <c r="CO438" s="197"/>
      <c r="CP438" s="197"/>
      <c r="CQ438" s="197"/>
      <c r="CR438" s="197"/>
      <c r="CS438" s="197"/>
      <c r="CT438" s="197"/>
      <c r="CU438" s="197"/>
      <c r="CV438" s="197"/>
      <c r="CW438" s="197"/>
      <c r="CX438" s="197"/>
      <c r="CY438" s="197"/>
      <c r="CZ438" s="197"/>
      <c r="DA438" s="197"/>
      <c r="DB438" s="197"/>
      <c r="DC438" s="197"/>
      <c r="DD438" s="197"/>
      <c r="DE438" s="197"/>
      <c r="DF438" s="197"/>
      <c r="DG438" s="197"/>
      <c r="DH438" s="197"/>
      <c r="DI438" s="197"/>
      <c r="DJ438" s="197"/>
      <c r="DK438" s="197"/>
      <c r="DL438" s="197"/>
      <c r="DM438" s="197"/>
      <c r="DN438" s="197"/>
      <c r="DO438" s="197"/>
      <c r="DP438" s="197"/>
      <c r="DQ438" s="197"/>
      <c r="DR438" s="197"/>
      <c r="DS438" s="197"/>
      <c r="DT438" s="197"/>
      <c r="DU438" s="197"/>
      <c r="DV438" s="197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</row>
    <row r="439" customFormat="false" ht="12.75" hidden="false" customHeight="false" outlineLevel="0" collapsed="false">
      <c r="A439" s="193"/>
      <c r="B439" s="194"/>
      <c r="C439" s="194"/>
      <c r="D439" s="194"/>
      <c r="E439" s="194"/>
      <c r="F439" s="194"/>
      <c r="G439" s="194"/>
      <c r="H439" s="195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194"/>
      <c r="AO439" s="194"/>
      <c r="AP439" s="194"/>
      <c r="AQ439" s="194"/>
      <c r="AR439" s="194"/>
      <c r="AS439" s="194"/>
      <c r="AT439" s="194"/>
      <c r="AU439" s="194"/>
      <c r="AV439" s="194"/>
      <c r="AW439" s="194"/>
      <c r="AX439" s="194"/>
      <c r="AY439" s="194"/>
      <c r="AZ439" s="194"/>
      <c r="BA439" s="194"/>
      <c r="BB439" s="194"/>
      <c r="BC439" s="194"/>
      <c r="BD439" s="194"/>
      <c r="BE439" s="194"/>
      <c r="BF439" s="194"/>
      <c r="BG439" s="194"/>
      <c r="BH439" s="194"/>
      <c r="BI439" s="194"/>
      <c r="BJ439" s="194"/>
      <c r="BK439" s="196"/>
      <c r="BL439" s="197"/>
      <c r="BM439" s="197"/>
      <c r="BN439" s="197"/>
      <c r="BO439" s="197"/>
      <c r="BP439" s="197"/>
      <c r="BQ439" s="197"/>
      <c r="BR439" s="197"/>
      <c r="BS439" s="197"/>
      <c r="BT439" s="197"/>
      <c r="BU439" s="197"/>
      <c r="BV439" s="197"/>
      <c r="BW439" s="197"/>
      <c r="BX439" s="197"/>
      <c r="BY439" s="197"/>
      <c r="BZ439" s="197"/>
      <c r="CA439" s="197"/>
      <c r="CB439" s="197"/>
      <c r="CC439" s="197"/>
      <c r="CD439" s="197"/>
      <c r="CE439" s="197"/>
      <c r="CF439" s="197"/>
      <c r="CG439" s="197"/>
      <c r="CH439" s="197"/>
      <c r="CI439" s="197"/>
      <c r="CJ439" s="197"/>
      <c r="CK439" s="197"/>
      <c r="CL439" s="197"/>
      <c r="CM439" s="197"/>
      <c r="CN439" s="197"/>
      <c r="CO439" s="197"/>
      <c r="CP439" s="197"/>
      <c r="CQ439" s="197"/>
      <c r="CR439" s="197"/>
      <c r="CS439" s="197"/>
      <c r="CT439" s="197"/>
      <c r="CU439" s="197"/>
      <c r="CV439" s="197"/>
      <c r="CW439" s="197"/>
      <c r="CX439" s="197"/>
      <c r="CY439" s="197"/>
      <c r="CZ439" s="197"/>
      <c r="DA439" s="197"/>
      <c r="DB439" s="197"/>
      <c r="DC439" s="197"/>
      <c r="DD439" s="197"/>
      <c r="DE439" s="197"/>
      <c r="DF439" s="197"/>
      <c r="DG439" s="197"/>
      <c r="DH439" s="197"/>
      <c r="DI439" s="197"/>
      <c r="DJ439" s="197"/>
      <c r="DK439" s="197"/>
      <c r="DL439" s="197"/>
      <c r="DM439" s="197"/>
      <c r="DN439" s="197"/>
      <c r="DO439" s="197"/>
      <c r="DP439" s="197"/>
      <c r="DQ439" s="197"/>
      <c r="DR439" s="197"/>
      <c r="DS439" s="197"/>
      <c r="DT439" s="197"/>
      <c r="DU439" s="197"/>
      <c r="DV439" s="197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</row>
    <row r="440" customFormat="false" ht="12.75" hidden="false" customHeight="false" outlineLevel="0" collapsed="false">
      <c r="A440" s="193"/>
      <c r="B440" s="194"/>
      <c r="C440" s="194"/>
      <c r="D440" s="194"/>
      <c r="E440" s="194"/>
      <c r="F440" s="194"/>
      <c r="G440" s="194"/>
      <c r="H440" s="195"/>
      <c r="I440" s="194"/>
      <c r="J440" s="194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194"/>
      <c r="AO440" s="194"/>
      <c r="AP440" s="194"/>
      <c r="AQ440" s="194"/>
      <c r="AR440" s="194"/>
      <c r="AS440" s="194"/>
      <c r="AT440" s="194"/>
      <c r="AU440" s="194"/>
      <c r="AV440" s="194"/>
      <c r="AW440" s="194"/>
      <c r="AX440" s="194"/>
      <c r="AY440" s="194"/>
      <c r="AZ440" s="194"/>
      <c r="BA440" s="194"/>
      <c r="BB440" s="194"/>
      <c r="BC440" s="194"/>
      <c r="BD440" s="194"/>
      <c r="BE440" s="194"/>
      <c r="BF440" s="194"/>
      <c r="BG440" s="194"/>
      <c r="BH440" s="194"/>
      <c r="BI440" s="194"/>
      <c r="BJ440" s="194"/>
      <c r="BK440" s="196"/>
      <c r="BL440" s="197"/>
      <c r="BM440" s="197"/>
      <c r="BN440" s="197"/>
      <c r="BO440" s="197"/>
      <c r="BP440" s="197"/>
      <c r="BQ440" s="197"/>
      <c r="BR440" s="197"/>
      <c r="BS440" s="197"/>
      <c r="BT440" s="197"/>
      <c r="BU440" s="197"/>
      <c r="BV440" s="197"/>
      <c r="BW440" s="197"/>
      <c r="BX440" s="197"/>
      <c r="BY440" s="197"/>
      <c r="BZ440" s="197"/>
      <c r="CA440" s="197"/>
      <c r="CB440" s="197"/>
      <c r="CC440" s="197"/>
      <c r="CD440" s="197"/>
      <c r="CE440" s="197"/>
      <c r="CF440" s="197"/>
      <c r="CG440" s="197"/>
      <c r="CH440" s="197"/>
      <c r="CI440" s="197"/>
      <c r="CJ440" s="197"/>
      <c r="CK440" s="197"/>
      <c r="CL440" s="197"/>
      <c r="CM440" s="197"/>
      <c r="CN440" s="197"/>
      <c r="CO440" s="197"/>
      <c r="CP440" s="197"/>
      <c r="CQ440" s="197"/>
      <c r="CR440" s="197"/>
      <c r="CS440" s="197"/>
      <c r="CT440" s="197"/>
      <c r="CU440" s="197"/>
      <c r="CV440" s="197"/>
      <c r="CW440" s="197"/>
      <c r="CX440" s="197"/>
      <c r="CY440" s="197"/>
      <c r="CZ440" s="197"/>
      <c r="DA440" s="197"/>
      <c r="DB440" s="197"/>
      <c r="DC440" s="197"/>
      <c r="DD440" s="197"/>
      <c r="DE440" s="197"/>
      <c r="DF440" s="197"/>
      <c r="DG440" s="197"/>
      <c r="DH440" s="197"/>
      <c r="DI440" s="197"/>
      <c r="DJ440" s="197"/>
      <c r="DK440" s="197"/>
      <c r="DL440" s="197"/>
      <c r="DM440" s="197"/>
      <c r="DN440" s="197"/>
      <c r="DO440" s="197"/>
      <c r="DP440" s="197"/>
      <c r="DQ440" s="197"/>
      <c r="DR440" s="197"/>
      <c r="DS440" s="197"/>
      <c r="DT440" s="197"/>
      <c r="DU440" s="197"/>
      <c r="DV440" s="197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</row>
    <row r="441" customFormat="false" ht="12.75" hidden="false" customHeight="false" outlineLevel="0" collapsed="false">
      <c r="A441" s="193"/>
      <c r="B441" s="194"/>
      <c r="C441" s="194"/>
      <c r="D441" s="194"/>
      <c r="E441" s="194"/>
      <c r="F441" s="194"/>
      <c r="G441" s="194"/>
      <c r="H441" s="195"/>
      <c r="I441" s="194"/>
      <c r="J441" s="194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194"/>
      <c r="AO441" s="194"/>
      <c r="AP441" s="194"/>
      <c r="AQ441" s="194"/>
      <c r="AR441" s="194"/>
      <c r="AS441" s="194"/>
      <c r="AT441" s="194"/>
      <c r="AU441" s="194"/>
      <c r="AV441" s="194"/>
      <c r="AW441" s="194"/>
      <c r="AX441" s="194"/>
      <c r="AY441" s="194"/>
      <c r="AZ441" s="194"/>
      <c r="BA441" s="194"/>
      <c r="BB441" s="194"/>
      <c r="BC441" s="194"/>
      <c r="BD441" s="194"/>
      <c r="BE441" s="194"/>
      <c r="BF441" s="194"/>
      <c r="BG441" s="194"/>
      <c r="BH441" s="194"/>
      <c r="BI441" s="194"/>
      <c r="BJ441" s="194"/>
      <c r="BK441" s="196"/>
      <c r="BL441" s="197"/>
      <c r="BM441" s="197"/>
      <c r="BN441" s="197"/>
      <c r="BO441" s="197"/>
      <c r="BP441" s="197"/>
      <c r="BQ441" s="197"/>
      <c r="BR441" s="197"/>
      <c r="BS441" s="197"/>
      <c r="BT441" s="197"/>
      <c r="BU441" s="197"/>
      <c r="BV441" s="197"/>
      <c r="BW441" s="197"/>
      <c r="BX441" s="197"/>
      <c r="BY441" s="197"/>
      <c r="BZ441" s="197"/>
      <c r="CA441" s="197"/>
      <c r="CB441" s="197"/>
      <c r="CC441" s="197"/>
      <c r="CD441" s="197"/>
      <c r="CE441" s="197"/>
      <c r="CF441" s="197"/>
      <c r="CG441" s="197"/>
      <c r="CH441" s="197"/>
      <c r="CI441" s="197"/>
      <c r="CJ441" s="197"/>
      <c r="CK441" s="197"/>
      <c r="CL441" s="197"/>
      <c r="CM441" s="197"/>
      <c r="CN441" s="197"/>
      <c r="CO441" s="197"/>
      <c r="CP441" s="197"/>
      <c r="CQ441" s="197"/>
      <c r="CR441" s="197"/>
      <c r="CS441" s="197"/>
      <c r="CT441" s="197"/>
      <c r="CU441" s="197"/>
      <c r="CV441" s="197"/>
      <c r="CW441" s="197"/>
      <c r="CX441" s="197"/>
      <c r="CY441" s="197"/>
      <c r="CZ441" s="197"/>
      <c r="DA441" s="197"/>
      <c r="DB441" s="197"/>
      <c r="DC441" s="197"/>
      <c r="DD441" s="197"/>
      <c r="DE441" s="197"/>
      <c r="DF441" s="197"/>
      <c r="DG441" s="197"/>
      <c r="DH441" s="197"/>
      <c r="DI441" s="197"/>
      <c r="DJ441" s="197"/>
      <c r="DK441" s="197"/>
      <c r="DL441" s="197"/>
      <c r="DM441" s="197"/>
      <c r="DN441" s="197"/>
      <c r="DO441" s="197"/>
      <c r="DP441" s="197"/>
      <c r="DQ441" s="197"/>
      <c r="DR441" s="197"/>
      <c r="DS441" s="197"/>
      <c r="DT441" s="197"/>
      <c r="DU441" s="197"/>
      <c r="DV441" s="197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</row>
    <row r="442" customFormat="false" ht="12.75" hidden="false" customHeight="false" outlineLevel="0" collapsed="false">
      <c r="A442" s="193"/>
      <c r="B442" s="194"/>
      <c r="C442" s="194"/>
      <c r="D442" s="194"/>
      <c r="E442" s="194"/>
      <c r="F442" s="194"/>
      <c r="G442" s="194"/>
      <c r="H442" s="195"/>
      <c r="I442" s="194"/>
      <c r="J442" s="194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194"/>
      <c r="AO442" s="194"/>
      <c r="AP442" s="194"/>
      <c r="AQ442" s="194"/>
      <c r="AR442" s="194"/>
      <c r="AS442" s="194"/>
      <c r="AT442" s="194"/>
      <c r="AU442" s="194"/>
      <c r="AV442" s="194"/>
      <c r="AW442" s="194"/>
      <c r="AX442" s="194"/>
      <c r="AY442" s="194"/>
      <c r="AZ442" s="194"/>
      <c r="BA442" s="194"/>
      <c r="BB442" s="194"/>
      <c r="BC442" s="194"/>
      <c r="BD442" s="194"/>
      <c r="BE442" s="194"/>
      <c r="BF442" s="194"/>
      <c r="BG442" s="194"/>
      <c r="BH442" s="194"/>
      <c r="BI442" s="194"/>
      <c r="BJ442" s="194"/>
      <c r="BK442" s="196"/>
      <c r="BL442" s="197"/>
      <c r="BM442" s="197"/>
      <c r="BN442" s="197"/>
      <c r="BO442" s="197"/>
      <c r="BP442" s="197"/>
      <c r="BQ442" s="197"/>
      <c r="BR442" s="197"/>
      <c r="BS442" s="197"/>
      <c r="BT442" s="197"/>
      <c r="BU442" s="197"/>
      <c r="BV442" s="197"/>
      <c r="BW442" s="197"/>
      <c r="BX442" s="197"/>
      <c r="BY442" s="197"/>
      <c r="BZ442" s="197"/>
      <c r="CA442" s="197"/>
      <c r="CB442" s="197"/>
      <c r="CC442" s="197"/>
      <c r="CD442" s="197"/>
      <c r="CE442" s="197"/>
      <c r="CF442" s="197"/>
      <c r="CG442" s="197"/>
      <c r="CH442" s="197"/>
      <c r="CI442" s="197"/>
      <c r="CJ442" s="197"/>
      <c r="CK442" s="197"/>
      <c r="CL442" s="197"/>
      <c r="CM442" s="197"/>
      <c r="CN442" s="197"/>
      <c r="CO442" s="197"/>
      <c r="CP442" s="197"/>
      <c r="CQ442" s="197"/>
      <c r="CR442" s="197"/>
      <c r="CS442" s="197"/>
      <c r="CT442" s="197"/>
      <c r="CU442" s="197"/>
      <c r="CV442" s="197"/>
      <c r="CW442" s="197"/>
      <c r="CX442" s="197"/>
      <c r="CY442" s="197"/>
      <c r="CZ442" s="197"/>
      <c r="DA442" s="197"/>
      <c r="DB442" s="197"/>
      <c r="DC442" s="197"/>
      <c r="DD442" s="197"/>
      <c r="DE442" s="197"/>
      <c r="DF442" s="197"/>
      <c r="DG442" s="197"/>
      <c r="DH442" s="197"/>
      <c r="DI442" s="197"/>
      <c r="DJ442" s="197"/>
      <c r="DK442" s="197"/>
      <c r="DL442" s="197"/>
      <c r="DM442" s="197"/>
      <c r="DN442" s="197"/>
      <c r="DO442" s="197"/>
      <c r="DP442" s="197"/>
      <c r="DQ442" s="197"/>
      <c r="DR442" s="197"/>
      <c r="DS442" s="197"/>
      <c r="DT442" s="197"/>
      <c r="DU442" s="197"/>
      <c r="DV442" s="197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</row>
    <row r="443" customFormat="false" ht="12.75" hidden="false" customHeight="false" outlineLevel="0" collapsed="false">
      <c r="A443" s="193"/>
      <c r="B443" s="194"/>
      <c r="C443" s="194"/>
      <c r="D443" s="194"/>
      <c r="E443" s="194"/>
      <c r="F443" s="194"/>
      <c r="G443" s="194"/>
      <c r="H443" s="195"/>
      <c r="I443" s="194"/>
      <c r="J443" s="194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194"/>
      <c r="AO443" s="194"/>
      <c r="AP443" s="194"/>
      <c r="AQ443" s="194"/>
      <c r="AR443" s="194"/>
      <c r="AS443" s="194"/>
      <c r="AT443" s="194"/>
      <c r="AU443" s="194"/>
      <c r="AV443" s="194"/>
      <c r="AW443" s="194"/>
      <c r="AX443" s="194"/>
      <c r="AY443" s="194"/>
      <c r="AZ443" s="194"/>
      <c r="BA443" s="194"/>
      <c r="BB443" s="194"/>
      <c r="BC443" s="194"/>
      <c r="BD443" s="194"/>
      <c r="BE443" s="194"/>
      <c r="BF443" s="194"/>
      <c r="BG443" s="194"/>
      <c r="BH443" s="194"/>
      <c r="BI443" s="194"/>
      <c r="BJ443" s="194"/>
      <c r="BK443" s="196"/>
      <c r="BL443" s="197"/>
      <c r="BM443" s="197"/>
      <c r="BN443" s="197"/>
      <c r="BO443" s="197"/>
      <c r="BP443" s="197"/>
      <c r="BQ443" s="197"/>
      <c r="BR443" s="197"/>
      <c r="BS443" s="197"/>
      <c r="BT443" s="197"/>
      <c r="BU443" s="197"/>
      <c r="BV443" s="197"/>
      <c r="BW443" s="197"/>
      <c r="BX443" s="197"/>
      <c r="BY443" s="197"/>
      <c r="BZ443" s="197"/>
      <c r="CA443" s="197"/>
      <c r="CB443" s="197"/>
      <c r="CC443" s="197"/>
      <c r="CD443" s="197"/>
      <c r="CE443" s="197"/>
      <c r="CF443" s="197"/>
      <c r="CG443" s="197"/>
      <c r="CH443" s="197"/>
      <c r="CI443" s="197"/>
      <c r="CJ443" s="197"/>
      <c r="CK443" s="197"/>
      <c r="CL443" s="197"/>
      <c r="CM443" s="197"/>
      <c r="CN443" s="197"/>
      <c r="CO443" s="197"/>
      <c r="CP443" s="197"/>
      <c r="CQ443" s="197"/>
      <c r="CR443" s="197"/>
      <c r="CS443" s="197"/>
      <c r="CT443" s="197"/>
      <c r="CU443" s="197"/>
      <c r="CV443" s="197"/>
      <c r="CW443" s="197"/>
      <c r="CX443" s="197"/>
      <c r="CY443" s="197"/>
      <c r="CZ443" s="197"/>
      <c r="DA443" s="197"/>
      <c r="DB443" s="197"/>
      <c r="DC443" s="197"/>
      <c r="DD443" s="197"/>
      <c r="DE443" s="197"/>
      <c r="DF443" s="197"/>
      <c r="DG443" s="197"/>
      <c r="DH443" s="197"/>
      <c r="DI443" s="197"/>
      <c r="DJ443" s="197"/>
      <c r="DK443" s="197"/>
      <c r="DL443" s="197"/>
      <c r="DM443" s="197"/>
      <c r="DN443" s="197"/>
      <c r="DO443" s="197"/>
      <c r="DP443" s="197"/>
      <c r="DQ443" s="197"/>
      <c r="DR443" s="197"/>
      <c r="DS443" s="197"/>
      <c r="DT443" s="197"/>
      <c r="DU443" s="197"/>
      <c r="DV443" s="197"/>
      <c r="DW443" s="197"/>
      <c r="DX443" s="197"/>
      <c r="DY443" s="197"/>
      <c r="DZ443" s="197"/>
      <c r="EA443" s="197"/>
      <c r="EB443" s="197"/>
      <c r="EC443" s="197"/>
      <c r="ED443" s="197"/>
      <c r="EE443" s="197"/>
      <c r="EF443" s="197"/>
      <c r="EG443" s="197"/>
      <c r="EH443" s="197"/>
      <c r="EI443" s="197"/>
      <c r="EJ443" s="197"/>
      <c r="EK443" s="197"/>
      <c r="EL443" s="197"/>
      <c r="EM443" s="197"/>
      <c r="EN443" s="197"/>
      <c r="EO443" s="197"/>
      <c r="EP443" s="197"/>
      <c r="EQ443" s="197"/>
      <c r="ER443" s="197"/>
      <c r="ES443" s="197"/>
      <c r="ET443" s="197"/>
      <c r="EU443" s="197"/>
      <c r="EV443" s="197"/>
      <c r="EW443" s="197"/>
      <c r="EX443" s="197"/>
      <c r="EY443" s="197"/>
      <c r="EZ443" s="197"/>
      <c r="FA443" s="197"/>
      <c r="FB443" s="197"/>
      <c r="FC443" s="197"/>
      <c r="FD443" s="197"/>
      <c r="FE443" s="197"/>
      <c r="FF443" s="197"/>
      <c r="FG443" s="197"/>
      <c r="FH443" s="197"/>
      <c r="FI443" s="197"/>
      <c r="FJ443" s="197"/>
      <c r="FK443" s="197"/>
      <c r="FL443" s="197"/>
      <c r="FM443" s="197"/>
      <c r="FN443" s="197"/>
      <c r="FO443" s="197"/>
      <c r="FP443" s="197"/>
      <c r="FQ443" s="197"/>
      <c r="FR443" s="197"/>
      <c r="FS443" s="197"/>
      <c r="FT443" s="197"/>
      <c r="FU443" s="197"/>
      <c r="FV443" s="197"/>
      <c r="FW443" s="197"/>
      <c r="FX443" s="197"/>
      <c r="FY443" s="197"/>
      <c r="FZ443" s="197"/>
      <c r="GA443" s="197"/>
      <c r="GB443" s="197"/>
      <c r="GC443" s="197"/>
      <c r="GD443" s="197"/>
      <c r="GE443" s="197"/>
      <c r="GF443" s="197"/>
      <c r="GG443" s="197"/>
      <c r="GH443" s="197"/>
      <c r="GI443" s="197"/>
      <c r="GJ443" s="197"/>
      <c r="GK443" s="197"/>
      <c r="GL443" s="197"/>
      <c r="GM443" s="197"/>
      <c r="GN443" s="197"/>
      <c r="GO443" s="197"/>
      <c r="GP443" s="197"/>
      <c r="GQ443" s="197"/>
      <c r="GR443" s="197"/>
      <c r="GS443" s="197"/>
      <c r="GT443" s="197"/>
      <c r="GU443" s="197"/>
      <c r="GV443" s="197"/>
      <c r="GW443" s="197"/>
      <c r="GX443" s="197"/>
      <c r="GY443" s="197"/>
      <c r="GZ443" s="197"/>
      <c r="HA443" s="197"/>
      <c r="HB443" s="197"/>
      <c r="HC443" s="197"/>
      <c r="HD443" s="197"/>
      <c r="HE443" s="197"/>
      <c r="HF443" s="197"/>
      <c r="HG443" s="197"/>
      <c r="HH443" s="197"/>
      <c r="HI443" s="197"/>
      <c r="HJ443" s="197"/>
      <c r="HK443" s="197"/>
      <c r="HL443" s="197"/>
      <c r="HM443" s="197"/>
      <c r="HN443" s="197"/>
      <c r="HO443" s="197"/>
      <c r="HP443" s="197"/>
      <c r="HQ443" s="197"/>
      <c r="HR443" s="197"/>
      <c r="HS443" s="197"/>
      <c r="HT443" s="197"/>
      <c r="HU443" s="197"/>
      <c r="HV443" s="197"/>
      <c r="HW443" s="197"/>
      <c r="HX443" s="197"/>
      <c r="HY443" s="197"/>
      <c r="HZ443" s="197"/>
      <c r="IA443" s="197"/>
      <c r="IB443" s="197"/>
      <c r="IC443" s="197"/>
      <c r="ID443" s="197"/>
      <c r="IE443" s="197"/>
      <c r="IF443" s="197"/>
      <c r="IG443" s="197"/>
      <c r="IH443" s="197"/>
      <c r="II443" s="197"/>
      <c r="IJ443" s="197"/>
      <c r="IK443" s="197"/>
      <c r="IL443" s="197"/>
      <c r="IM443" s="197"/>
      <c r="IN443" s="197"/>
      <c r="IO443" s="197"/>
      <c r="IP443" s="197"/>
      <c r="IQ443" s="197"/>
      <c r="IR443" s="197"/>
      <c r="IS443" s="197"/>
      <c r="IT443" s="197"/>
      <c r="IU443" s="197"/>
      <c r="IV443" s="197"/>
      <c r="IW443" s="197"/>
    </row>
    <row r="444" customFormat="false" ht="12.75" hidden="false" customHeight="false" outlineLevel="0" collapsed="false">
      <c r="A444" s="193"/>
      <c r="B444" s="194"/>
      <c r="C444" s="194"/>
      <c r="D444" s="194"/>
      <c r="E444" s="194"/>
      <c r="F444" s="194"/>
      <c r="G444" s="194"/>
      <c r="H444" s="195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6"/>
      <c r="BL444" s="197"/>
      <c r="BM444" s="197"/>
      <c r="BN444" s="197"/>
      <c r="BO444" s="197"/>
      <c r="BP444" s="197"/>
      <c r="BQ444" s="197"/>
      <c r="BR444" s="197"/>
      <c r="BS444" s="197"/>
      <c r="BT444" s="197"/>
      <c r="BU444" s="197"/>
      <c r="BV444" s="197"/>
      <c r="BW444" s="197"/>
      <c r="BX444" s="197"/>
      <c r="BY444" s="197"/>
      <c r="BZ444" s="197"/>
      <c r="CA444" s="197"/>
      <c r="CB444" s="197"/>
      <c r="CC444" s="197"/>
      <c r="CD444" s="197"/>
      <c r="CE444" s="197"/>
      <c r="CF444" s="197"/>
      <c r="CG444" s="197"/>
      <c r="CH444" s="197"/>
      <c r="CI444" s="197"/>
      <c r="CJ444" s="197"/>
      <c r="CK444" s="197"/>
      <c r="CL444" s="197"/>
      <c r="CM444" s="197"/>
      <c r="CN444" s="197"/>
      <c r="CO444" s="197"/>
      <c r="CP444" s="197"/>
      <c r="CQ444" s="197"/>
      <c r="CR444" s="197"/>
      <c r="CS444" s="197"/>
      <c r="CT444" s="197"/>
      <c r="CU444" s="197"/>
      <c r="CV444" s="197"/>
      <c r="CW444" s="197"/>
      <c r="CX444" s="197"/>
      <c r="CY444" s="197"/>
      <c r="CZ444" s="197"/>
      <c r="DA444" s="197"/>
      <c r="DB444" s="197"/>
      <c r="DC444" s="197"/>
      <c r="DD444" s="197"/>
      <c r="DE444" s="197"/>
      <c r="DF444" s="197"/>
      <c r="DG444" s="197"/>
      <c r="DH444" s="197"/>
      <c r="DI444" s="197"/>
      <c r="DJ444" s="197"/>
      <c r="DK444" s="197"/>
      <c r="DL444" s="197"/>
      <c r="DM444" s="197"/>
      <c r="DN444" s="197"/>
      <c r="DO444" s="197"/>
      <c r="DP444" s="197"/>
      <c r="DQ444" s="197"/>
      <c r="DR444" s="197"/>
      <c r="DS444" s="197"/>
      <c r="DT444" s="197"/>
      <c r="DU444" s="197"/>
      <c r="DV444" s="197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</row>
    <row r="445" customFormat="false" ht="12.75" hidden="false" customHeight="false" outlineLevel="0" collapsed="false">
      <c r="A445" s="193"/>
      <c r="B445" s="194"/>
      <c r="C445" s="194"/>
      <c r="D445" s="194"/>
      <c r="E445" s="194"/>
      <c r="F445" s="194"/>
      <c r="G445" s="194"/>
      <c r="H445" s="195"/>
      <c r="I445" s="194"/>
      <c r="J445" s="194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194"/>
      <c r="AO445" s="194"/>
      <c r="AP445" s="194"/>
      <c r="AQ445" s="194"/>
      <c r="AR445" s="194"/>
      <c r="AS445" s="194"/>
      <c r="AT445" s="194"/>
      <c r="AU445" s="194"/>
      <c r="AV445" s="194"/>
      <c r="AW445" s="194"/>
      <c r="AX445" s="194"/>
      <c r="AY445" s="194"/>
      <c r="AZ445" s="194"/>
      <c r="BA445" s="194"/>
      <c r="BB445" s="194"/>
      <c r="BC445" s="194"/>
      <c r="BD445" s="194"/>
      <c r="BE445" s="194"/>
      <c r="BF445" s="194"/>
      <c r="BG445" s="194"/>
      <c r="BH445" s="194"/>
      <c r="BI445" s="194"/>
      <c r="BJ445" s="194"/>
      <c r="BK445" s="196"/>
      <c r="BL445" s="197"/>
      <c r="BM445" s="197"/>
      <c r="BN445" s="197"/>
      <c r="BO445" s="197"/>
      <c r="BP445" s="197"/>
      <c r="BQ445" s="197"/>
      <c r="BR445" s="197"/>
      <c r="BS445" s="197"/>
      <c r="BT445" s="197"/>
      <c r="BU445" s="197"/>
      <c r="BV445" s="197"/>
      <c r="BW445" s="197"/>
      <c r="BX445" s="197"/>
      <c r="BY445" s="197"/>
      <c r="BZ445" s="197"/>
      <c r="CA445" s="197"/>
      <c r="CB445" s="197"/>
      <c r="CC445" s="197"/>
      <c r="CD445" s="197"/>
      <c r="CE445" s="197"/>
      <c r="CF445" s="197"/>
      <c r="CG445" s="197"/>
      <c r="CH445" s="197"/>
      <c r="CI445" s="197"/>
      <c r="CJ445" s="197"/>
      <c r="CK445" s="197"/>
      <c r="CL445" s="197"/>
      <c r="CM445" s="197"/>
      <c r="CN445" s="197"/>
      <c r="CO445" s="197"/>
      <c r="CP445" s="197"/>
      <c r="CQ445" s="197"/>
      <c r="CR445" s="197"/>
      <c r="CS445" s="197"/>
      <c r="CT445" s="197"/>
      <c r="CU445" s="197"/>
      <c r="CV445" s="197"/>
      <c r="CW445" s="197"/>
      <c r="CX445" s="197"/>
      <c r="CY445" s="197"/>
      <c r="CZ445" s="197"/>
      <c r="DA445" s="197"/>
      <c r="DB445" s="197"/>
      <c r="DC445" s="197"/>
      <c r="DD445" s="197"/>
      <c r="DE445" s="197"/>
      <c r="DF445" s="197"/>
      <c r="DG445" s="197"/>
      <c r="DH445" s="197"/>
      <c r="DI445" s="197"/>
      <c r="DJ445" s="197"/>
      <c r="DK445" s="197"/>
      <c r="DL445" s="197"/>
      <c r="DM445" s="197"/>
      <c r="DN445" s="197"/>
      <c r="DO445" s="197"/>
      <c r="DP445" s="197"/>
      <c r="DQ445" s="197"/>
      <c r="DR445" s="197"/>
      <c r="DS445" s="197"/>
      <c r="DT445" s="197"/>
      <c r="DU445" s="197"/>
      <c r="DV445" s="197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</row>
    <row r="446" customFormat="false" ht="12.75" hidden="false" customHeight="false" outlineLevel="0" collapsed="false">
      <c r="A446" s="193"/>
      <c r="B446" s="194"/>
      <c r="C446" s="194"/>
      <c r="D446" s="194"/>
      <c r="E446" s="194"/>
      <c r="F446" s="194"/>
      <c r="G446" s="194"/>
      <c r="H446" s="195"/>
      <c r="I446" s="194"/>
      <c r="J446" s="194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194"/>
      <c r="AO446" s="194"/>
      <c r="AP446" s="194"/>
      <c r="AQ446" s="194"/>
      <c r="AR446" s="194"/>
      <c r="AS446" s="194"/>
      <c r="AT446" s="194"/>
      <c r="AU446" s="194"/>
      <c r="AV446" s="194"/>
      <c r="AW446" s="194"/>
      <c r="AX446" s="194"/>
      <c r="AY446" s="194"/>
      <c r="AZ446" s="194"/>
      <c r="BA446" s="194"/>
      <c r="BB446" s="194"/>
      <c r="BC446" s="194"/>
      <c r="BD446" s="194"/>
      <c r="BE446" s="194"/>
      <c r="BF446" s="194"/>
      <c r="BG446" s="194"/>
      <c r="BH446" s="194"/>
      <c r="BI446" s="194"/>
      <c r="BJ446" s="194"/>
      <c r="BK446" s="196"/>
      <c r="BL446" s="197"/>
      <c r="BM446" s="197"/>
      <c r="BN446" s="197"/>
      <c r="BO446" s="197"/>
      <c r="BP446" s="197"/>
      <c r="BQ446" s="197"/>
      <c r="BR446" s="197"/>
      <c r="BS446" s="197"/>
      <c r="BT446" s="197"/>
      <c r="BU446" s="197"/>
      <c r="BV446" s="197"/>
      <c r="BW446" s="197"/>
      <c r="BX446" s="197"/>
      <c r="BY446" s="197"/>
      <c r="BZ446" s="197"/>
      <c r="CA446" s="197"/>
      <c r="CB446" s="197"/>
      <c r="CC446" s="197"/>
      <c r="CD446" s="197"/>
      <c r="CE446" s="197"/>
      <c r="CF446" s="197"/>
      <c r="CG446" s="197"/>
      <c r="CH446" s="197"/>
      <c r="CI446" s="197"/>
      <c r="CJ446" s="197"/>
      <c r="CK446" s="197"/>
      <c r="CL446" s="197"/>
      <c r="CM446" s="197"/>
      <c r="CN446" s="197"/>
      <c r="CO446" s="197"/>
      <c r="CP446" s="197"/>
      <c r="CQ446" s="197"/>
      <c r="CR446" s="197"/>
      <c r="CS446" s="197"/>
      <c r="CT446" s="197"/>
      <c r="CU446" s="197"/>
      <c r="CV446" s="197"/>
      <c r="CW446" s="197"/>
      <c r="CX446" s="197"/>
      <c r="CY446" s="197"/>
      <c r="CZ446" s="197"/>
      <c r="DA446" s="197"/>
      <c r="DB446" s="197"/>
      <c r="DC446" s="197"/>
      <c r="DD446" s="197"/>
      <c r="DE446" s="197"/>
      <c r="DF446" s="197"/>
      <c r="DG446" s="197"/>
      <c r="DH446" s="197"/>
      <c r="DI446" s="197"/>
      <c r="DJ446" s="197"/>
      <c r="DK446" s="197"/>
      <c r="DL446" s="197"/>
      <c r="DM446" s="197"/>
      <c r="DN446" s="197"/>
      <c r="DO446" s="197"/>
      <c r="DP446" s="197"/>
      <c r="DQ446" s="197"/>
      <c r="DR446" s="197"/>
      <c r="DS446" s="197"/>
      <c r="DT446" s="197"/>
      <c r="DU446" s="197"/>
      <c r="DV446" s="197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</row>
    <row r="447" customFormat="false" ht="12.75" hidden="false" customHeight="false" outlineLevel="0" collapsed="false">
      <c r="A447" s="193"/>
      <c r="B447" s="194"/>
      <c r="C447" s="194"/>
      <c r="D447" s="194"/>
      <c r="E447" s="194"/>
      <c r="F447" s="194"/>
      <c r="G447" s="194"/>
      <c r="H447" s="195"/>
      <c r="I447" s="194"/>
      <c r="J447" s="194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194"/>
      <c r="AO447" s="194"/>
      <c r="AP447" s="194"/>
      <c r="AQ447" s="194"/>
      <c r="AR447" s="194"/>
      <c r="AS447" s="194"/>
      <c r="AT447" s="194"/>
      <c r="AU447" s="194"/>
      <c r="AV447" s="194"/>
      <c r="AW447" s="194"/>
      <c r="AX447" s="194"/>
      <c r="AY447" s="194"/>
      <c r="AZ447" s="194"/>
      <c r="BA447" s="194"/>
      <c r="BB447" s="194"/>
      <c r="BC447" s="194"/>
      <c r="BD447" s="194"/>
      <c r="BE447" s="194"/>
      <c r="BF447" s="194"/>
      <c r="BG447" s="194"/>
      <c r="BH447" s="194"/>
      <c r="BI447" s="194"/>
      <c r="BJ447" s="194"/>
      <c r="BK447" s="196"/>
      <c r="BL447" s="197"/>
      <c r="BM447" s="197"/>
      <c r="BN447" s="197"/>
      <c r="BO447" s="197"/>
      <c r="BP447" s="197"/>
      <c r="BQ447" s="197"/>
      <c r="BR447" s="197"/>
      <c r="BS447" s="197"/>
      <c r="BT447" s="197"/>
      <c r="BU447" s="197"/>
      <c r="BV447" s="197"/>
      <c r="BW447" s="197"/>
      <c r="BX447" s="197"/>
      <c r="BY447" s="197"/>
      <c r="BZ447" s="197"/>
      <c r="CA447" s="197"/>
      <c r="CB447" s="197"/>
      <c r="CC447" s="197"/>
      <c r="CD447" s="197"/>
      <c r="CE447" s="197"/>
      <c r="CF447" s="197"/>
      <c r="CG447" s="197"/>
      <c r="CH447" s="197"/>
      <c r="CI447" s="197"/>
      <c r="CJ447" s="197"/>
      <c r="CK447" s="197"/>
      <c r="CL447" s="197"/>
      <c r="CM447" s="197"/>
      <c r="CN447" s="197"/>
      <c r="CO447" s="197"/>
      <c r="CP447" s="197"/>
      <c r="CQ447" s="197"/>
      <c r="CR447" s="197"/>
      <c r="CS447" s="197"/>
      <c r="CT447" s="197"/>
      <c r="CU447" s="197"/>
      <c r="CV447" s="197"/>
      <c r="CW447" s="197"/>
      <c r="CX447" s="197"/>
      <c r="CY447" s="197"/>
      <c r="CZ447" s="197"/>
      <c r="DA447" s="197"/>
      <c r="DB447" s="197"/>
      <c r="DC447" s="197"/>
      <c r="DD447" s="197"/>
      <c r="DE447" s="197"/>
      <c r="DF447" s="197"/>
      <c r="DG447" s="197"/>
      <c r="DH447" s="197"/>
      <c r="DI447" s="197"/>
      <c r="DJ447" s="197"/>
      <c r="DK447" s="197"/>
      <c r="DL447" s="197"/>
      <c r="DM447" s="197"/>
      <c r="DN447" s="197"/>
      <c r="DO447" s="197"/>
      <c r="DP447" s="197"/>
      <c r="DQ447" s="197"/>
      <c r="DR447" s="197"/>
      <c r="DS447" s="197"/>
      <c r="DT447" s="197"/>
      <c r="DU447" s="197"/>
      <c r="DV447" s="197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</row>
    <row r="448" customFormat="false" ht="12.75" hidden="false" customHeight="false" outlineLevel="0" collapsed="false">
      <c r="A448" s="193"/>
      <c r="B448" s="194"/>
      <c r="C448" s="194"/>
      <c r="D448" s="194"/>
      <c r="E448" s="194"/>
      <c r="F448" s="194"/>
      <c r="G448" s="194"/>
      <c r="H448" s="195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6"/>
      <c r="BL448" s="197"/>
      <c r="BM448" s="197"/>
      <c r="BN448" s="197"/>
      <c r="BO448" s="197"/>
      <c r="BP448" s="197"/>
      <c r="BQ448" s="197"/>
      <c r="BR448" s="197"/>
      <c r="BS448" s="197"/>
      <c r="BT448" s="197"/>
      <c r="BU448" s="197"/>
      <c r="BV448" s="197"/>
      <c r="BW448" s="197"/>
      <c r="BX448" s="197"/>
      <c r="BY448" s="197"/>
      <c r="BZ448" s="197"/>
      <c r="CA448" s="197"/>
      <c r="CB448" s="197"/>
      <c r="CC448" s="197"/>
      <c r="CD448" s="197"/>
      <c r="CE448" s="197"/>
      <c r="CF448" s="197"/>
      <c r="CG448" s="197"/>
      <c r="CH448" s="197"/>
      <c r="CI448" s="197"/>
      <c r="CJ448" s="197"/>
      <c r="CK448" s="197"/>
      <c r="CL448" s="197"/>
      <c r="CM448" s="197"/>
      <c r="CN448" s="197"/>
      <c r="CO448" s="197"/>
      <c r="CP448" s="197"/>
      <c r="CQ448" s="197"/>
      <c r="CR448" s="197"/>
      <c r="CS448" s="197"/>
      <c r="CT448" s="197"/>
      <c r="CU448" s="197"/>
      <c r="CV448" s="197"/>
      <c r="CW448" s="197"/>
      <c r="CX448" s="197"/>
      <c r="CY448" s="197"/>
      <c r="CZ448" s="197"/>
      <c r="DA448" s="197"/>
      <c r="DB448" s="197"/>
      <c r="DC448" s="197"/>
      <c r="DD448" s="197"/>
      <c r="DE448" s="197"/>
      <c r="DF448" s="197"/>
      <c r="DG448" s="197"/>
      <c r="DH448" s="197"/>
      <c r="DI448" s="197"/>
      <c r="DJ448" s="197"/>
      <c r="DK448" s="197"/>
      <c r="DL448" s="197"/>
      <c r="DM448" s="197"/>
      <c r="DN448" s="197"/>
      <c r="DO448" s="197"/>
      <c r="DP448" s="197"/>
      <c r="DQ448" s="197"/>
      <c r="DR448" s="197"/>
      <c r="DS448" s="197"/>
      <c r="DT448" s="197"/>
      <c r="DU448" s="197"/>
      <c r="DV448" s="197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</row>
    <row r="449" customFormat="false" ht="12.75" hidden="false" customHeight="false" outlineLevel="0" collapsed="false">
      <c r="A449" s="193"/>
      <c r="B449" s="194"/>
      <c r="C449" s="194"/>
      <c r="D449" s="194"/>
      <c r="E449" s="194"/>
      <c r="F449" s="194"/>
      <c r="G449" s="194"/>
      <c r="H449" s="195"/>
      <c r="I449" s="194"/>
      <c r="J449" s="194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194"/>
      <c r="AO449" s="194"/>
      <c r="AP449" s="194"/>
      <c r="AQ449" s="194"/>
      <c r="AR449" s="194"/>
      <c r="AS449" s="194"/>
      <c r="AT449" s="194"/>
      <c r="AU449" s="194"/>
      <c r="AV449" s="194"/>
      <c r="AW449" s="194"/>
      <c r="AX449" s="194"/>
      <c r="AY449" s="194"/>
      <c r="AZ449" s="194"/>
      <c r="BA449" s="194"/>
      <c r="BB449" s="194"/>
      <c r="BC449" s="194"/>
      <c r="BD449" s="194"/>
      <c r="BE449" s="194"/>
      <c r="BF449" s="194"/>
      <c r="BG449" s="194"/>
      <c r="BH449" s="194"/>
      <c r="BI449" s="194"/>
      <c r="BJ449" s="194"/>
      <c r="BK449" s="196"/>
      <c r="BL449" s="197"/>
      <c r="BM449" s="197"/>
      <c r="BN449" s="197"/>
      <c r="BO449" s="197"/>
      <c r="BP449" s="197"/>
      <c r="BQ449" s="197"/>
      <c r="BR449" s="197"/>
      <c r="BS449" s="197"/>
      <c r="BT449" s="197"/>
      <c r="BU449" s="197"/>
      <c r="BV449" s="197"/>
      <c r="BW449" s="197"/>
      <c r="BX449" s="197"/>
      <c r="BY449" s="197"/>
      <c r="BZ449" s="197"/>
      <c r="CA449" s="197"/>
      <c r="CB449" s="197"/>
      <c r="CC449" s="197"/>
      <c r="CD449" s="197"/>
      <c r="CE449" s="197"/>
      <c r="CF449" s="197"/>
      <c r="CG449" s="197"/>
      <c r="CH449" s="197"/>
      <c r="CI449" s="197"/>
      <c r="CJ449" s="197"/>
      <c r="CK449" s="197"/>
      <c r="CL449" s="197"/>
      <c r="CM449" s="197"/>
      <c r="CN449" s="197"/>
      <c r="CO449" s="197"/>
      <c r="CP449" s="197"/>
      <c r="CQ449" s="197"/>
      <c r="CR449" s="197"/>
      <c r="CS449" s="197"/>
      <c r="CT449" s="197"/>
      <c r="CU449" s="197"/>
      <c r="CV449" s="197"/>
      <c r="CW449" s="197"/>
      <c r="CX449" s="197"/>
      <c r="CY449" s="197"/>
      <c r="CZ449" s="197"/>
      <c r="DA449" s="197"/>
      <c r="DB449" s="197"/>
      <c r="DC449" s="197"/>
      <c r="DD449" s="197"/>
      <c r="DE449" s="197"/>
      <c r="DF449" s="197"/>
      <c r="DG449" s="197"/>
      <c r="DH449" s="197"/>
      <c r="DI449" s="197"/>
      <c r="DJ449" s="197"/>
      <c r="DK449" s="197"/>
      <c r="DL449" s="197"/>
      <c r="DM449" s="197"/>
      <c r="DN449" s="197"/>
      <c r="DO449" s="197"/>
      <c r="DP449" s="197"/>
      <c r="DQ449" s="197"/>
      <c r="DR449" s="197"/>
      <c r="DS449" s="197"/>
      <c r="DT449" s="197"/>
      <c r="DU449" s="197"/>
      <c r="DV449" s="197"/>
      <c r="DW449" s="197"/>
      <c r="DX449" s="197"/>
      <c r="DY449" s="197"/>
      <c r="DZ449" s="197"/>
      <c r="EA449" s="197"/>
      <c r="EB449" s="197"/>
      <c r="EC449" s="197"/>
      <c r="ED449" s="197"/>
      <c r="EE449" s="197"/>
      <c r="EF449" s="197"/>
      <c r="EG449" s="197"/>
      <c r="EH449" s="197"/>
      <c r="EI449" s="197"/>
      <c r="EJ449" s="197"/>
      <c r="EK449" s="197"/>
      <c r="EL449" s="197"/>
      <c r="EM449" s="197"/>
      <c r="EN449" s="197"/>
      <c r="EO449" s="197"/>
      <c r="EP449" s="197"/>
      <c r="EQ449" s="197"/>
      <c r="ER449" s="197"/>
      <c r="ES449" s="197"/>
      <c r="ET449" s="197"/>
      <c r="EU449" s="197"/>
      <c r="EV449" s="197"/>
      <c r="EW449" s="197"/>
      <c r="EX449" s="197"/>
      <c r="EY449" s="197"/>
      <c r="EZ449" s="197"/>
      <c r="FA449" s="197"/>
      <c r="FB449" s="197"/>
      <c r="FC449" s="197"/>
      <c r="FD449" s="197"/>
      <c r="FE449" s="197"/>
      <c r="FF449" s="197"/>
      <c r="FG449" s="197"/>
      <c r="FH449" s="197"/>
      <c r="FI449" s="197"/>
      <c r="FJ449" s="197"/>
      <c r="FK449" s="197"/>
      <c r="FL449" s="197"/>
      <c r="FM449" s="197"/>
      <c r="FN449" s="197"/>
      <c r="FO449" s="197"/>
      <c r="FP449" s="197"/>
      <c r="FQ449" s="197"/>
      <c r="FR449" s="197"/>
      <c r="FS449" s="197"/>
      <c r="FT449" s="197"/>
      <c r="FU449" s="197"/>
      <c r="FV449" s="197"/>
      <c r="FW449" s="197"/>
      <c r="FX449" s="197"/>
      <c r="FY449" s="197"/>
      <c r="FZ449" s="197"/>
      <c r="GA449" s="197"/>
      <c r="GB449" s="197"/>
      <c r="GC449" s="197"/>
      <c r="GD449" s="197"/>
      <c r="GE449" s="197"/>
      <c r="GF449" s="197"/>
      <c r="GG449" s="197"/>
      <c r="GH449" s="197"/>
      <c r="GI449" s="197"/>
      <c r="GJ449" s="197"/>
      <c r="GK449" s="197"/>
      <c r="GL449" s="197"/>
      <c r="GM449" s="197"/>
      <c r="GN449" s="197"/>
      <c r="GO449" s="197"/>
      <c r="GP449" s="197"/>
      <c r="GQ449" s="197"/>
      <c r="GR449" s="197"/>
      <c r="GS449" s="197"/>
      <c r="GT449" s="197"/>
      <c r="GU449" s="197"/>
      <c r="GV449" s="197"/>
      <c r="GW449" s="197"/>
      <c r="GX449" s="197"/>
      <c r="GY449" s="197"/>
      <c r="GZ449" s="197"/>
      <c r="HA449" s="197"/>
      <c r="HB449" s="197"/>
      <c r="HC449" s="197"/>
      <c r="HD449" s="197"/>
      <c r="HE449" s="197"/>
      <c r="HF449" s="197"/>
      <c r="HG449" s="197"/>
      <c r="HH449" s="197"/>
      <c r="HI449" s="197"/>
      <c r="HJ449" s="197"/>
      <c r="HK449" s="197"/>
      <c r="HL449" s="197"/>
      <c r="HM449" s="197"/>
      <c r="HN449" s="197"/>
      <c r="HO449" s="197"/>
      <c r="HP449" s="197"/>
      <c r="HQ449" s="197"/>
      <c r="HR449" s="197"/>
      <c r="HS449" s="197"/>
      <c r="HT449" s="197"/>
      <c r="HU449" s="197"/>
      <c r="HV449" s="197"/>
      <c r="HW449" s="197"/>
      <c r="HX449" s="197"/>
      <c r="HY449" s="197"/>
      <c r="HZ449" s="197"/>
      <c r="IA449" s="197"/>
      <c r="IB449" s="197"/>
      <c r="IC449" s="197"/>
      <c r="ID449" s="197"/>
      <c r="IE449" s="197"/>
      <c r="IF449" s="197"/>
      <c r="IG449" s="197"/>
      <c r="IH449" s="197"/>
      <c r="II449" s="197"/>
      <c r="IJ449" s="197"/>
      <c r="IK449" s="197"/>
      <c r="IL449" s="197"/>
      <c r="IM449" s="197"/>
      <c r="IN449" s="197"/>
      <c r="IO449" s="197"/>
      <c r="IP449" s="197"/>
      <c r="IQ449" s="197"/>
      <c r="IR449" s="197"/>
      <c r="IS449" s="197"/>
      <c r="IT449" s="197"/>
      <c r="IU449" s="197"/>
      <c r="IV449" s="197"/>
      <c r="IW449" s="197"/>
    </row>
    <row r="450" customFormat="false" ht="12.75" hidden="false" customHeight="false" outlineLevel="0" collapsed="false">
      <c r="A450" s="193"/>
      <c r="B450" s="194"/>
      <c r="C450" s="194"/>
      <c r="D450" s="194"/>
      <c r="E450" s="194"/>
      <c r="F450" s="194"/>
      <c r="G450" s="194"/>
      <c r="H450" s="195"/>
      <c r="I450" s="194"/>
      <c r="J450" s="194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G450" s="194"/>
      <c r="BH450" s="194"/>
      <c r="BI450" s="194"/>
      <c r="BJ450" s="194"/>
      <c r="BK450" s="196"/>
      <c r="BL450" s="197"/>
      <c r="BM450" s="197"/>
      <c r="BN450" s="197"/>
      <c r="BO450" s="197"/>
      <c r="BP450" s="197"/>
      <c r="BQ450" s="197"/>
      <c r="BR450" s="197"/>
      <c r="BS450" s="197"/>
      <c r="BT450" s="197"/>
      <c r="BU450" s="197"/>
      <c r="BV450" s="197"/>
      <c r="BW450" s="197"/>
      <c r="BX450" s="197"/>
      <c r="BY450" s="197"/>
      <c r="BZ450" s="197"/>
      <c r="CA450" s="197"/>
      <c r="CB450" s="197"/>
      <c r="CC450" s="197"/>
      <c r="CD450" s="197"/>
      <c r="CE450" s="197"/>
      <c r="CF450" s="197"/>
      <c r="CG450" s="197"/>
      <c r="CH450" s="197"/>
      <c r="CI450" s="197"/>
      <c r="CJ450" s="197"/>
      <c r="CK450" s="197"/>
      <c r="CL450" s="197"/>
      <c r="CM450" s="197"/>
      <c r="CN450" s="197"/>
      <c r="CO450" s="197"/>
      <c r="CP450" s="197"/>
      <c r="CQ450" s="197"/>
      <c r="CR450" s="197"/>
      <c r="CS450" s="197"/>
      <c r="CT450" s="197"/>
      <c r="CU450" s="197"/>
      <c r="CV450" s="197"/>
      <c r="CW450" s="197"/>
      <c r="CX450" s="197"/>
      <c r="CY450" s="197"/>
      <c r="CZ450" s="197"/>
      <c r="DA450" s="197"/>
      <c r="DB450" s="197"/>
      <c r="DC450" s="197"/>
      <c r="DD450" s="197"/>
      <c r="DE450" s="197"/>
      <c r="DF450" s="197"/>
      <c r="DG450" s="197"/>
      <c r="DH450" s="197"/>
      <c r="DI450" s="197"/>
      <c r="DJ450" s="197"/>
      <c r="DK450" s="197"/>
      <c r="DL450" s="197"/>
      <c r="DM450" s="197"/>
      <c r="DN450" s="197"/>
      <c r="DO450" s="197"/>
      <c r="DP450" s="197"/>
      <c r="DQ450" s="197"/>
      <c r="DR450" s="197"/>
      <c r="DS450" s="197"/>
      <c r="DT450" s="197"/>
      <c r="DU450" s="197"/>
      <c r="DV450" s="197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</row>
    <row r="451" customFormat="false" ht="12.75" hidden="false" customHeight="false" outlineLevel="0" collapsed="false">
      <c r="A451" s="193"/>
      <c r="B451" s="194"/>
      <c r="C451" s="194"/>
      <c r="D451" s="194"/>
      <c r="E451" s="194"/>
      <c r="F451" s="194"/>
      <c r="G451" s="194"/>
      <c r="H451" s="195"/>
      <c r="I451" s="194"/>
      <c r="J451" s="194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194"/>
      <c r="AO451" s="194"/>
      <c r="AP451" s="194"/>
      <c r="AQ451" s="194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4"/>
      <c r="BB451" s="194"/>
      <c r="BC451" s="194"/>
      <c r="BD451" s="194"/>
      <c r="BE451" s="194"/>
      <c r="BF451" s="194"/>
      <c r="BG451" s="194"/>
      <c r="BH451" s="194"/>
      <c r="BI451" s="194"/>
      <c r="BJ451" s="194"/>
      <c r="BK451" s="196"/>
      <c r="BL451" s="197"/>
      <c r="BM451" s="197"/>
      <c r="BN451" s="197"/>
      <c r="BO451" s="197"/>
      <c r="BP451" s="197"/>
      <c r="BQ451" s="197"/>
      <c r="BR451" s="197"/>
      <c r="BS451" s="197"/>
      <c r="BT451" s="197"/>
      <c r="BU451" s="197"/>
      <c r="BV451" s="197"/>
      <c r="BW451" s="197"/>
      <c r="BX451" s="197"/>
      <c r="BY451" s="197"/>
      <c r="BZ451" s="197"/>
      <c r="CA451" s="197"/>
      <c r="CB451" s="197"/>
      <c r="CC451" s="197"/>
      <c r="CD451" s="197"/>
      <c r="CE451" s="197"/>
      <c r="CF451" s="197"/>
      <c r="CG451" s="197"/>
      <c r="CH451" s="197"/>
      <c r="CI451" s="197"/>
      <c r="CJ451" s="197"/>
      <c r="CK451" s="197"/>
      <c r="CL451" s="197"/>
      <c r="CM451" s="197"/>
      <c r="CN451" s="197"/>
      <c r="CO451" s="197"/>
      <c r="CP451" s="197"/>
      <c r="CQ451" s="197"/>
      <c r="CR451" s="197"/>
      <c r="CS451" s="197"/>
      <c r="CT451" s="197"/>
      <c r="CU451" s="197"/>
      <c r="CV451" s="197"/>
      <c r="CW451" s="197"/>
      <c r="CX451" s="197"/>
      <c r="CY451" s="197"/>
      <c r="CZ451" s="197"/>
      <c r="DA451" s="197"/>
      <c r="DB451" s="197"/>
      <c r="DC451" s="197"/>
      <c r="DD451" s="197"/>
      <c r="DE451" s="197"/>
      <c r="DF451" s="197"/>
      <c r="DG451" s="197"/>
      <c r="DH451" s="197"/>
      <c r="DI451" s="197"/>
      <c r="DJ451" s="197"/>
      <c r="DK451" s="197"/>
      <c r="DL451" s="197"/>
      <c r="DM451" s="197"/>
      <c r="DN451" s="197"/>
      <c r="DO451" s="197"/>
      <c r="DP451" s="197"/>
      <c r="DQ451" s="197"/>
      <c r="DR451" s="197"/>
      <c r="DS451" s="197"/>
      <c r="DT451" s="197"/>
      <c r="DU451" s="197"/>
      <c r="DV451" s="197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</row>
    <row r="452" customFormat="false" ht="12.75" hidden="false" customHeight="false" outlineLevel="0" collapsed="false">
      <c r="A452" s="193"/>
      <c r="B452" s="194"/>
      <c r="C452" s="194"/>
      <c r="D452" s="194"/>
      <c r="E452" s="194"/>
      <c r="F452" s="194"/>
      <c r="G452" s="194"/>
      <c r="H452" s="195"/>
      <c r="I452" s="194"/>
      <c r="J452" s="194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194"/>
      <c r="AO452" s="194"/>
      <c r="AP452" s="194"/>
      <c r="AQ452" s="194"/>
      <c r="AR452" s="194"/>
      <c r="AS452" s="194"/>
      <c r="AT452" s="194"/>
      <c r="AU452" s="194"/>
      <c r="AV452" s="194"/>
      <c r="AW452" s="194"/>
      <c r="AX452" s="194"/>
      <c r="AY452" s="194"/>
      <c r="AZ452" s="194"/>
      <c r="BA452" s="194"/>
      <c r="BB452" s="194"/>
      <c r="BC452" s="194"/>
      <c r="BD452" s="194"/>
      <c r="BE452" s="194"/>
      <c r="BF452" s="194"/>
      <c r="BG452" s="194"/>
      <c r="BH452" s="194"/>
      <c r="BI452" s="194"/>
      <c r="BJ452" s="194"/>
      <c r="BK452" s="196"/>
      <c r="BL452" s="197"/>
      <c r="BM452" s="197"/>
      <c r="BN452" s="197"/>
      <c r="BO452" s="197"/>
      <c r="BP452" s="197"/>
      <c r="BQ452" s="197"/>
      <c r="BR452" s="197"/>
      <c r="BS452" s="197"/>
      <c r="BT452" s="197"/>
      <c r="BU452" s="197"/>
      <c r="BV452" s="197"/>
      <c r="BW452" s="197"/>
      <c r="BX452" s="197"/>
      <c r="BY452" s="197"/>
      <c r="BZ452" s="197"/>
      <c r="CA452" s="197"/>
      <c r="CB452" s="197"/>
      <c r="CC452" s="197"/>
      <c r="CD452" s="197"/>
      <c r="CE452" s="197"/>
      <c r="CF452" s="197"/>
      <c r="CG452" s="197"/>
      <c r="CH452" s="197"/>
      <c r="CI452" s="197"/>
      <c r="CJ452" s="197"/>
      <c r="CK452" s="197"/>
      <c r="CL452" s="197"/>
      <c r="CM452" s="197"/>
      <c r="CN452" s="197"/>
      <c r="CO452" s="197"/>
      <c r="CP452" s="197"/>
      <c r="CQ452" s="197"/>
      <c r="CR452" s="197"/>
      <c r="CS452" s="197"/>
      <c r="CT452" s="197"/>
      <c r="CU452" s="197"/>
      <c r="CV452" s="197"/>
      <c r="CW452" s="197"/>
      <c r="CX452" s="197"/>
      <c r="CY452" s="197"/>
      <c r="CZ452" s="197"/>
      <c r="DA452" s="197"/>
      <c r="DB452" s="197"/>
      <c r="DC452" s="197"/>
      <c r="DD452" s="197"/>
      <c r="DE452" s="197"/>
      <c r="DF452" s="197"/>
      <c r="DG452" s="197"/>
      <c r="DH452" s="197"/>
      <c r="DI452" s="197"/>
      <c r="DJ452" s="197"/>
      <c r="DK452" s="197"/>
      <c r="DL452" s="197"/>
      <c r="DM452" s="197"/>
      <c r="DN452" s="197"/>
      <c r="DO452" s="197"/>
      <c r="DP452" s="197"/>
      <c r="DQ452" s="197"/>
      <c r="DR452" s="197"/>
      <c r="DS452" s="197"/>
      <c r="DT452" s="197"/>
      <c r="DU452" s="197"/>
      <c r="DV452" s="197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</row>
    <row r="453" customFormat="false" ht="12.75" hidden="false" customHeight="false" outlineLevel="0" collapsed="false">
      <c r="A453" s="193"/>
      <c r="B453" s="194"/>
      <c r="C453" s="194"/>
      <c r="D453" s="194"/>
      <c r="E453" s="194"/>
      <c r="F453" s="194"/>
      <c r="G453" s="194"/>
      <c r="H453" s="195"/>
      <c r="I453" s="194"/>
      <c r="J453" s="194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194"/>
      <c r="AO453" s="194"/>
      <c r="AP453" s="194"/>
      <c r="AQ453" s="194"/>
      <c r="AR453" s="194"/>
      <c r="AS453" s="194"/>
      <c r="AT453" s="194"/>
      <c r="AU453" s="194"/>
      <c r="AV453" s="194"/>
      <c r="AW453" s="194"/>
      <c r="AX453" s="194"/>
      <c r="AY453" s="194"/>
      <c r="AZ453" s="194"/>
      <c r="BA453" s="194"/>
      <c r="BB453" s="194"/>
      <c r="BC453" s="194"/>
      <c r="BD453" s="194"/>
      <c r="BE453" s="194"/>
      <c r="BF453" s="194"/>
      <c r="BG453" s="194"/>
      <c r="BH453" s="194"/>
      <c r="BI453" s="194"/>
      <c r="BJ453" s="194"/>
      <c r="BK453" s="196"/>
      <c r="BL453" s="197"/>
      <c r="BM453" s="197"/>
      <c r="BN453" s="197"/>
      <c r="BO453" s="197"/>
      <c r="BP453" s="197"/>
      <c r="BQ453" s="197"/>
      <c r="BR453" s="197"/>
      <c r="BS453" s="197"/>
      <c r="BT453" s="197"/>
      <c r="BU453" s="197"/>
      <c r="BV453" s="197"/>
      <c r="BW453" s="197"/>
      <c r="BX453" s="197"/>
      <c r="BY453" s="197"/>
      <c r="BZ453" s="197"/>
      <c r="CA453" s="197"/>
      <c r="CB453" s="197"/>
      <c r="CC453" s="197"/>
      <c r="CD453" s="197"/>
      <c r="CE453" s="197"/>
      <c r="CF453" s="197"/>
      <c r="CG453" s="197"/>
      <c r="CH453" s="197"/>
      <c r="CI453" s="197"/>
      <c r="CJ453" s="197"/>
      <c r="CK453" s="197"/>
      <c r="CL453" s="197"/>
      <c r="CM453" s="197"/>
      <c r="CN453" s="197"/>
      <c r="CO453" s="197"/>
      <c r="CP453" s="197"/>
      <c r="CQ453" s="197"/>
      <c r="CR453" s="197"/>
      <c r="CS453" s="197"/>
      <c r="CT453" s="197"/>
      <c r="CU453" s="197"/>
      <c r="CV453" s="197"/>
      <c r="CW453" s="197"/>
      <c r="CX453" s="197"/>
      <c r="CY453" s="197"/>
      <c r="CZ453" s="197"/>
      <c r="DA453" s="197"/>
      <c r="DB453" s="197"/>
      <c r="DC453" s="197"/>
      <c r="DD453" s="197"/>
      <c r="DE453" s="197"/>
      <c r="DF453" s="197"/>
      <c r="DG453" s="197"/>
      <c r="DH453" s="197"/>
      <c r="DI453" s="197"/>
      <c r="DJ453" s="197"/>
      <c r="DK453" s="197"/>
      <c r="DL453" s="197"/>
      <c r="DM453" s="197"/>
      <c r="DN453" s="197"/>
      <c r="DO453" s="197"/>
      <c r="DP453" s="197"/>
      <c r="DQ453" s="197"/>
      <c r="DR453" s="197"/>
      <c r="DS453" s="197"/>
      <c r="DT453" s="197"/>
      <c r="DU453" s="197"/>
      <c r="DV453" s="197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</row>
    <row r="454" customFormat="false" ht="12.75" hidden="false" customHeight="false" outlineLevel="0" collapsed="false">
      <c r="A454" s="193"/>
      <c r="B454" s="194"/>
      <c r="C454" s="194"/>
      <c r="D454" s="194"/>
      <c r="E454" s="194"/>
      <c r="F454" s="194"/>
      <c r="G454" s="194"/>
      <c r="H454" s="195"/>
      <c r="I454" s="194"/>
      <c r="J454" s="194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194"/>
      <c r="AO454" s="194"/>
      <c r="AP454" s="194"/>
      <c r="AQ454" s="194"/>
      <c r="AR454" s="194"/>
      <c r="AS454" s="194"/>
      <c r="AT454" s="194"/>
      <c r="AU454" s="194"/>
      <c r="AV454" s="194"/>
      <c r="AW454" s="194"/>
      <c r="AX454" s="194"/>
      <c r="AY454" s="194"/>
      <c r="AZ454" s="194"/>
      <c r="BA454" s="194"/>
      <c r="BB454" s="194"/>
      <c r="BC454" s="194"/>
      <c r="BD454" s="194"/>
      <c r="BE454" s="194"/>
      <c r="BF454" s="194"/>
      <c r="BG454" s="194"/>
      <c r="BH454" s="194"/>
      <c r="BI454" s="194"/>
      <c r="BJ454" s="194"/>
      <c r="BK454" s="196"/>
      <c r="BL454" s="197"/>
      <c r="BM454" s="197"/>
      <c r="BN454" s="197"/>
      <c r="BO454" s="197"/>
      <c r="BP454" s="197"/>
      <c r="BQ454" s="197"/>
      <c r="BR454" s="197"/>
      <c r="BS454" s="197"/>
      <c r="BT454" s="197"/>
      <c r="BU454" s="197"/>
      <c r="BV454" s="197"/>
      <c r="BW454" s="197"/>
      <c r="BX454" s="197"/>
      <c r="BY454" s="197"/>
      <c r="BZ454" s="197"/>
      <c r="CA454" s="197"/>
      <c r="CB454" s="197"/>
      <c r="CC454" s="197"/>
      <c r="CD454" s="197"/>
      <c r="CE454" s="197"/>
      <c r="CF454" s="197"/>
      <c r="CG454" s="197"/>
      <c r="CH454" s="197"/>
      <c r="CI454" s="197"/>
      <c r="CJ454" s="197"/>
      <c r="CK454" s="197"/>
      <c r="CL454" s="197"/>
      <c r="CM454" s="197"/>
      <c r="CN454" s="197"/>
      <c r="CO454" s="197"/>
      <c r="CP454" s="197"/>
      <c r="CQ454" s="197"/>
      <c r="CR454" s="197"/>
      <c r="CS454" s="197"/>
      <c r="CT454" s="197"/>
      <c r="CU454" s="197"/>
      <c r="CV454" s="197"/>
      <c r="CW454" s="197"/>
      <c r="CX454" s="197"/>
      <c r="CY454" s="197"/>
      <c r="CZ454" s="197"/>
      <c r="DA454" s="197"/>
      <c r="DB454" s="197"/>
      <c r="DC454" s="197"/>
      <c r="DD454" s="197"/>
      <c r="DE454" s="197"/>
      <c r="DF454" s="197"/>
      <c r="DG454" s="197"/>
      <c r="DH454" s="197"/>
      <c r="DI454" s="197"/>
      <c r="DJ454" s="197"/>
      <c r="DK454" s="197"/>
      <c r="DL454" s="197"/>
      <c r="DM454" s="197"/>
      <c r="DN454" s="197"/>
      <c r="DO454" s="197"/>
      <c r="DP454" s="197"/>
      <c r="DQ454" s="197"/>
      <c r="DR454" s="197"/>
      <c r="DS454" s="197"/>
      <c r="DT454" s="197"/>
      <c r="DU454" s="197"/>
      <c r="DV454" s="197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</row>
    <row r="455" customFormat="false" ht="12.75" hidden="false" customHeight="false" outlineLevel="0" collapsed="false">
      <c r="A455" s="193"/>
      <c r="B455" s="194"/>
      <c r="C455" s="194"/>
      <c r="D455" s="194"/>
      <c r="E455" s="194"/>
      <c r="F455" s="194"/>
      <c r="G455" s="194"/>
      <c r="H455" s="195"/>
      <c r="I455" s="194"/>
      <c r="J455" s="194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194"/>
      <c r="AO455" s="194"/>
      <c r="AP455" s="194"/>
      <c r="AQ455" s="194"/>
      <c r="AR455" s="194"/>
      <c r="AS455" s="194"/>
      <c r="AT455" s="194"/>
      <c r="AU455" s="194"/>
      <c r="AV455" s="194"/>
      <c r="AW455" s="194"/>
      <c r="AX455" s="194"/>
      <c r="AY455" s="194"/>
      <c r="AZ455" s="194"/>
      <c r="BA455" s="194"/>
      <c r="BB455" s="194"/>
      <c r="BC455" s="194"/>
      <c r="BD455" s="194"/>
      <c r="BE455" s="194"/>
      <c r="BF455" s="194"/>
      <c r="BG455" s="194"/>
      <c r="BH455" s="194"/>
      <c r="BI455" s="194"/>
      <c r="BJ455" s="194"/>
      <c r="BK455" s="196"/>
      <c r="BL455" s="197"/>
      <c r="BM455" s="197"/>
      <c r="BN455" s="197"/>
      <c r="BO455" s="197"/>
      <c r="BP455" s="197"/>
      <c r="BQ455" s="197"/>
      <c r="BR455" s="197"/>
      <c r="BS455" s="197"/>
      <c r="BT455" s="197"/>
      <c r="BU455" s="197"/>
      <c r="BV455" s="197"/>
      <c r="BW455" s="197"/>
      <c r="BX455" s="197"/>
      <c r="BY455" s="197"/>
      <c r="BZ455" s="197"/>
      <c r="CA455" s="197"/>
      <c r="CB455" s="197"/>
      <c r="CC455" s="197"/>
      <c r="CD455" s="197"/>
      <c r="CE455" s="197"/>
      <c r="CF455" s="197"/>
      <c r="CG455" s="197"/>
      <c r="CH455" s="197"/>
      <c r="CI455" s="197"/>
      <c r="CJ455" s="197"/>
      <c r="CK455" s="197"/>
      <c r="CL455" s="197"/>
      <c r="CM455" s="197"/>
      <c r="CN455" s="197"/>
      <c r="CO455" s="197"/>
      <c r="CP455" s="197"/>
      <c r="CQ455" s="197"/>
      <c r="CR455" s="197"/>
      <c r="CS455" s="197"/>
      <c r="CT455" s="197"/>
      <c r="CU455" s="197"/>
      <c r="CV455" s="197"/>
      <c r="CW455" s="197"/>
      <c r="CX455" s="197"/>
      <c r="CY455" s="197"/>
      <c r="CZ455" s="197"/>
      <c r="DA455" s="197"/>
      <c r="DB455" s="197"/>
      <c r="DC455" s="197"/>
      <c r="DD455" s="197"/>
      <c r="DE455" s="197"/>
      <c r="DF455" s="197"/>
      <c r="DG455" s="197"/>
      <c r="DH455" s="197"/>
      <c r="DI455" s="197"/>
      <c r="DJ455" s="197"/>
      <c r="DK455" s="197"/>
      <c r="DL455" s="197"/>
      <c r="DM455" s="197"/>
      <c r="DN455" s="197"/>
      <c r="DO455" s="197"/>
      <c r="DP455" s="197"/>
      <c r="DQ455" s="197"/>
      <c r="DR455" s="197"/>
      <c r="DS455" s="197"/>
      <c r="DT455" s="197"/>
      <c r="DU455" s="197"/>
      <c r="DV455" s="197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</row>
    <row r="456" customFormat="false" ht="12.75" hidden="false" customHeight="false" outlineLevel="0" collapsed="false">
      <c r="A456" s="193"/>
      <c r="B456" s="194"/>
      <c r="C456" s="194"/>
      <c r="D456" s="194"/>
      <c r="E456" s="194"/>
      <c r="F456" s="194"/>
      <c r="G456" s="194"/>
      <c r="H456" s="195"/>
      <c r="I456" s="194"/>
      <c r="J456" s="194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194"/>
      <c r="AO456" s="194"/>
      <c r="AP456" s="194"/>
      <c r="AQ456" s="194"/>
      <c r="AR456" s="194"/>
      <c r="AS456" s="194"/>
      <c r="AT456" s="194"/>
      <c r="AU456" s="194"/>
      <c r="AV456" s="194"/>
      <c r="AW456" s="194"/>
      <c r="AX456" s="194"/>
      <c r="AY456" s="194"/>
      <c r="AZ456" s="194"/>
      <c r="BA456" s="194"/>
      <c r="BB456" s="194"/>
      <c r="BC456" s="194"/>
      <c r="BD456" s="194"/>
      <c r="BE456" s="194"/>
      <c r="BF456" s="194"/>
      <c r="BG456" s="194"/>
      <c r="BH456" s="194"/>
      <c r="BI456" s="194"/>
      <c r="BJ456" s="194"/>
      <c r="BK456" s="196"/>
      <c r="BL456" s="197"/>
      <c r="BM456" s="197"/>
      <c r="BN456" s="197"/>
      <c r="BO456" s="197"/>
      <c r="BP456" s="197"/>
      <c r="BQ456" s="197"/>
      <c r="BR456" s="197"/>
      <c r="BS456" s="197"/>
      <c r="BT456" s="197"/>
      <c r="BU456" s="197"/>
      <c r="BV456" s="197"/>
      <c r="BW456" s="197"/>
      <c r="BX456" s="197"/>
      <c r="BY456" s="197"/>
      <c r="BZ456" s="197"/>
      <c r="CA456" s="197"/>
      <c r="CB456" s="197"/>
      <c r="CC456" s="197"/>
      <c r="CD456" s="197"/>
      <c r="CE456" s="197"/>
      <c r="CF456" s="197"/>
      <c r="CG456" s="197"/>
      <c r="CH456" s="197"/>
      <c r="CI456" s="197"/>
      <c r="CJ456" s="197"/>
      <c r="CK456" s="197"/>
      <c r="CL456" s="197"/>
      <c r="CM456" s="197"/>
      <c r="CN456" s="197"/>
      <c r="CO456" s="197"/>
      <c r="CP456" s="197"/>
      <c r="CQ456" s="197"/>
      <c r="CR456" s="197"/>
      <c r="CS456" s="197"/>
      <c r="CT456" s="197"/>
      <c r="CU456" s="197"/>
      <c r="CV456" s="197"/>
      <c r="CW456" s="197"/>
      <c r="CX456" s="197"/>
      <c r="CY456" s="197"/>
      <c r="CZ456" s="197"/>
      <c r="DA456" s="197"/>
      <c r="DB456" s="197"/>
      <c r="DC456" s="197"/>
      <c r="DD456" s="197"/>
      <c r="DE456" s="197"/>
      <c r="DF456" s="197"/>
      <c r="DG456" s="197"/>
      <c r="DH456" s="197"/>
      <c r="DI456" s="197"/>
      <c r="DJ456" s="197"/>
      <c r="DK456" s="197"/>
      <c r="DL456" s="197"/>
      <c r="DM456" s="197"/>
      <c r="DN456" s="197"/>
      <c r="DO456" s="197"/>
      <c r="DP456" s="197"/>
      <c r="DQ456" s="197"/>
      <c r="DR456" s="197"/>
      <c r="DS456" s="197"/>
      <c r="DT456" s="197"/>
      <c r="DU456" s="197"/>
      <c r="DV456" s="197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</row>
    <row r="457" customFormat="false" ht="12.75" hidden="false" customHeight="false" outlineLevel="0" collapsed="false">
      <c r="A457" s="193"/>
      <c r="B457" s="194"/>
      <c r="C457" s="194"/>
      <c r="D457" s="194"/>
      <c r="E457" s="194"/>
      <c r="F457" s="194"/>
      <c r="G457" s="194"/>
      <c r="H457" s="195"/>
      <c r="I457" s="194"/>
      <c r="J457" s="194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194"/>
      <c r="AO457" s="194"/>
      <c r="AP457" s="194"/>
      <c r="AQ457" s="194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4"/>
      <c r="BB457" s="194"/>
      <c r="BC457" s="194"/>
      <c r="BD457" s="194"/>
      <c r="BE457" s="194"/>
      <c r="BF457" s="194"/>
      <c r="BG457" s="194"/>
      <c r="BH457" s="194"/>
      <c r="BI457" s="194"/>
      <c r="BJ457" s="194"/>
      <c r="BK457" s="196"/>
      <c r="BL457" s="197"/>
      <c r="BM457" s="197"/>
      <c r="BN457" s="197"/>
      <c r="BO457" s="197"/>
      <c r="BP457" s="197"/>
      <c r="BQ457" s="197"/>
      <c r="BR457" s="197"/>
      <c r="BS457" s="197"/>
      <c r="BT457" s="197"/>
      <c r="BU457" s="197"/>
      <c r="BV457" s="197"/>
      <c r="BW457" s="197"/>
      <c r="BX457" s="197"/>
      <c r="BY457" s="197"/>
      <c r="BZ457" s="197"/>
      <c r="CA457" s="197"/>
      <c r="CB457" s="197"/>
      <c r="CC457" s="197"/>
      <c r="CD457" s="197"/>
      <c r="CE457" s="197"/>
      <c r="CF457" s="197"/>
      <c r="CG457" s="197"/>
      <c r="CH457" s="197"/>
      <c r="CI457" s="197"/>
      <c r="CJ457" s="197"/>
      <c r="CK457" s="197"/>
      <c r="CL457" s="197"/>
      <c r="CM457" s="197"/>
      <c r="CN457" s="197"/>
      <c r="CO457" s="197"/>
      <c r="CP457" s="197"/>
      <c r="CQ457" s="197"/>
      <c r="CR457" s="197"/>
      <c r="CS457" s="197"/>
      <c r="CT457" s="197"/>
      <c r="CU457" s="197"/>
      <c r="CV457" s="197"/>
      <c r="CW457" s="197"/>
      <c r="CX457" s="197"/>
      <c r="CY457" s="197"/>
      <c r="CZ457" s="197"/>
      <c r="DA457" s="197"/>
      <c r="DB457" s="197"/>
      <c r="DC457" s="197"/>
      <c r="DD457" s="197"/>
      <c r="DE457" s="197"/>
      <c r="DF457" s="197"/>
      <c r="DG457" s="197"/>
      <c r="DH457" s="197"/>
      <c r="DI457" s="197"/>
      <c r="DJ457" s="197"/>
      <c r="DK457" s="197"/>
      <c r="DL457" s="197"/>
      <c r="DM457" s="197"/>
      <c r="DN457" s="197"/>
      <c r="DO457" s="197"/>
      <c r="DP457" s="197"/>
      <c r="DQ457" s="197"/>
      <c r="DR457" s="197"/>
      <c r="DS457" s="197"/>
      <c r="DT457" s="197"/>
      <c r="DU457" s="197"/>
      <c r="DV457" s="197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</row>
    <row r="458" customFormat="false" ht="12.75" hidden="false" customHeight="false" outlineLevel="0" collapsed="false">
      <c r="A458" s="193"/>
      <c r="B458" s="194"/>
      <c r="C458" s="194"/>
      <c r="D458" s="194"/>
      <c r="E458" s="194"/>
      <c r="F458" s="194"/>
      <c r="G458" s="194"/>
      <c r="H458" s="195"/>
      <c r="I458" s="194"/>
      <c r="J458" s="194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194"/>
      <c r="AO458" s="194"/>
      <c r="AP458" s="194"/>
      <c r="AQ458" s="194"/>
      <c r="AR458" s="194"/>
      <c r="AS458" s="194"/>
      <c r="AT458" s="194"/>
      <c r="AU458" s="194"/>
      <c r="AV458" s="194"/>
      <c r="AW458" s="194"/>
      <c r="AX458" s="194"/>
      <c r="AY458" s="194"/>
      <c r="AZ458" s="194"/>
      <c r="BA458" s="194"/>
      <c r="BB458" s="194"/>
      <c r="BC458" s="194"/>
      <c r="BD458" s="194"/>
      <c r="BE458" s="194"/>
      <c r="BF458" s="194"/>
      <c r="BG458" s="194"/>
      <c r="BH458" s="194"/>
      <c r="BI458" s="194"/>
      <c r="BJ458" s="194"/>
      <c r="BK458" s="196"/>
      <c r="BL458" s="197"/>
      <c r="BM458" s="197"/>
      <c r="BN458" s="197"/>
      <c r="BO458" s="197"/>
      <c r="BP458" s="197"/>
      <c r="BQ458" s="197"/>
      <c r="BR458" s="197"/>
      <c r="BS458" s="197"/>
      <c r="BT458" s="197"/>
      <c r="BU458" s="197"/>
      <c r="BV458" s="197"/>
      <c r="BW458" s="197"/>
      <c r="BX458" s="197"/>
      <c r="BY458" s="197"/>
      <c r="BZ458" s="197"/>
      <c r="CA458" s="197"/>
      <c r="CB458" s="197"/>
      <c r="CC458" s="197"/>
      <c r="CD458" s="197"/>
      <c r="CE458" s="197"/>
      <c r="CF458" s="197"/>
      <c r="CG458" s="197"/>
      <c r="CH458" s="197"/>
      <c r="CI458" s="197"/>
      <c r="CJ458" s="197"/>
      <c r="CK458" s="197"/>
      <c r="CL458" s="197"/>
      <c r="CM458" s="197"/>
      <c r="CN458" s="197"/>
      <c r="CO458" s="197"/>
      <c r="CP458" s="197"/>
      <c r="CQ458" s="197"/>
      <c r="CR458" s="197"/>
      <c r="CS458" s="197"/>
      <c r="CT458" s="197"/>
      <c r="CU458" s="197"/>
      <c r="CV458" s="197"/>
      <c r="CW458" s="197"/>
      <c r="CX458" s="197"/>
      <c r="CY458" s="197"/>
      <c r="CZ458" s="197"/>
      <c r="DA458" s="197"/>
      <c r="DB458" s="197"/>
      <c r="DC458" s="197"/>
      <c r="DD458" s="197"/>
      <c r="DE458" s="197"/>
      <c r="DF458" s="197"/>
      <c r="DG458" s="197"/>
      <c r="DH458" s="197"/>
      <c r="DI458" s="197"/>
      <c r="DJ458" s="197"/>
      <c r="DK458" s="197"/>
      <c r="DL458" s="197"/>
      <c r="DM458" s="197"/>
      <c r="DN458" s="197"/>
      <c r="DO458" s="197"/>
      <c r="DP458" s="197"/>
      <c r="DQ458" s="197"/>
      <c r="DR458" s="197"/>
      <c r="DS458" s="197"/>
      <c r="DT458" s="197"/>
      <c r="DU458" s="197"/>
      <c r="DV458" s="197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</row>
    <row r="459" customFormat="false" ht="12.75" hidden="false" customHeight="false" outlineLevel="0" collapsed="false">
      <c r="A459" s="193"/>
      <c r="B459" s="194"/>
      <c r="C459" s="194"/>
      <c r="D459" s="194"/>
      <c r="E459" s="194"/>
      <c r="F459" s="194"/>
      <c r="G459" s="194"/>
      <c r="H459" s="195"/>
      <c r="I459" s="194"/>
      <c r="J459" s="194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194"/>
      <c r="AO459" s="194"/>
      <c r="AP459" s="194"/>
      <c r="AQ459" s="194"/>
      <c r="AR459" s="194"/>
      <c r="AS459" s="194"/>
      <c r="AT459" s="194"/>
      <c r="AU459" s="194"/>
      <c r="AV459" s="194"/>
      <c r="AW459" s="194"/>
      <c r="AX459" s="194"/>
      <c r="AY459" s="194"/>
      <c r="AZ459" s="194"/>
      <c r="BA459" s="194"/>
      <c r="BB459" s="194"/>
      <c r="BC459" s="194"/>
      <c r="BD459" s="194"/>
      <c r="BE459" s="194"/>
      <c r="BF459" s="194"/>
      <c r="BG459" s="194"/>
      <c r="BH459" s="194"/>
      <c r="BI459" s="194"/>
      <c r="BJ459" s="194"/>
      <c r="BK459" s="196"/>
      <c r="BL459" s="197"/>
      <c r="BM459" s="197"/>
      <c r="BN459" s="197"/>
      <c r="BO459" s="197"/>
      <c r="BP459" s="197"/>
      <c r="BQ459" s="197"/>
      <c r="BR459" s="197"/>
      <c r="BS459" s="197"/>
      <c r="BT459" s="197"/>
      <c r="BU459" s="197"/>
      <c r="BV459" s="197"/>
      <c r="BW459" s="197"/>
      <c r="BX459" s="197"/>
      <c r="BY459" s="197"/>
      <c r="BZ459" s="197"/>
      <c r="CA459" s="197"/>
      <c r="CB459" s="197"/>
      <c r="CC459" s="197"/>
      <c r="CD459" s="197"/>
      <c r="CE459" s="197"/>
      <c r="CF459" s="197"/>
      <c r="CG459" s="197"/>
      <c r="CH459" s="197"/>
      <c r="CI459" s="197"/>
      <c r="CJ459" s="197"/>
      <c r="CK459" s="197"/>
      <c r="CL459" s="197"/>
      <c r="CM459" s="197"/>
      <c r="CN459" s="197"/>
      <c r="CO459" s="197"/>
      <c r="CP459" s="197"/>
      <c r="CQ459" s="197"/>
      <c r="CR459" s="197"/>
      <c r="CS459" s="197"/>
      <c r="CT459" s="197"/>
      <c r="CU459" s="197"/>
      <c r="CV459" s="197"/>
      <c r="CW459" s="197"/>
      <c r="CX459" s="197"/>
      <c r="CY459" s="197"/>
      <c r="CZ459" s="197"/>
      <c r="DA459" s="197"/>
      <c r="DB459" s="197"/>
      <c r="DC459" s="197"/>
      <c r="DD459" s="197"/>
      <c r="DE459" s="197"/>
      <c r="DF459" s="197"/>
      <c r="DG459" s="197"/>
      <c r="DH459" s="197"/>
      <c r="DI459" s="197"/>
      <c r="DJ459" s="197"/>
      <c r="DK459" s="197"/>
      <c r="DL459" s="197"/>
      <c r="DM459" s="197"/>
      <c r="DN459" s="197"/>
      <c r="DO459" s="197"/>
      <c r="DP459" s="197"/>
      <c r="DQ459" s="197"/>
      <c r="DR459" s="197"/>
      <c r="DS459" s="197"/>
      <c r="DT459" s="197"/>
      <c r="DU459" s="197"/>
      <c r="DV459" s="197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</row>
    <row r="460" customFormat="false" ht="12.75" hidden="false" customHeight="false" outlineLevel="0" collapsed="false">
      <c r="A460" s="193"/>
      <c r="B460" s="194"/>
      <c r="C460" s="194"/>
      <c r="D460" s="194"/>
      <c r="E460" s="194"/>
      <c r="F460" s="194"/>
      <c r="G460" s="194"/>
      <c r="H460" s="195"/>
      <c r="I460" s="194"/>
      <c r="J460" s="194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194"/>
      <c r="AO460" s="194"/>
      <c r="AP460" s="194"/>
      <c r="AQ460" s="194"/>
      <c r="AR460" s="194"/>
      <c r="AS460" s="194"/>
      <c r="AT460" s="194"/>
      <c r="AU460" s="194"/>
      <c r="AV460" s="194"/>
      <c r="AW460" s="194"/>
      <c r="AX460" s="194"/>
      <c r="AY460" s="194"/>
      <c r="AZ460" s="194"/>
      <c r="BA460" s="194"/>
      <c r="BB460" s="194"/>
      <c r="BC460" s="194"/>
      <c r="BD460" s="194"/>
      <c r="BE460" s="194"/>
      <c r="BF460" s="194"/>
      <c r="BG460" s="194"/>
      <c r="BH460" s="194"/>
      <c r="BI460" s="194"/>
      <c r="BJ460" s="194"/>
      <c r="BK460" s="196"/>
      <c r="BL460" s="197"/>
      <c r="BM460" s="197"/>
      <c r="BN460" s="197"/>
      <c r="BO460" s="197"/>
      <c r="BP460" s="197"/>
      <c r="BQ460" s="197"/>
      <c r="BR460" s="197"/>
      <c r="BS460" s="197"/>
      <c r="BT460" s="197"/>
      <c r="BU460" s="197"/>
      <c r="BV460" s="197"/>
      <c r="BW460" s="197"/>
      <c r="BX460" s="197"/>
      <c r="BY460" s="197"/>
      <c r="BZ460" s="197"/>
      <c r="CA460" s="197"/>
      <c r="CB460" s="197"/>
      <c r="CC460" s="197"/>
      <c r="CD460" s="197"/>
      <c r="CE460" s="197"/>
      <c r="CF460" s="197"/>
      <c r="CG460" s="197"/>
      <c r="CH460" s="197"/>
      <c r="CI460" s="197"/>
      <c r="CJ460" s="197"/>
      <c r="CK460" s="197"/>
      <c r="CL460" s="197"/>
      <c r="CM460" s="197"/>
      <c r="CN460" s="197"/>
      <c r="CO460" s="197"/>
      <c r="CP460" s="197"/>
      <c r="CQ460" s="197"/>
      <c r="CR460" s="197"/>
      <c r="CS460" s="197"/>
      <c r="CT460" s="197"/>
      <c r="CU460" s="197"/>
      <c r="CV460" s="197"/>
      <c r="CW460" s="197"/>
      <c r="CX460" s="197"/>
      <c r="CY460" s="197"/>
      <c r="CZ460" s="197"/>
      <c r="DA460" s="197"/>
      <c r="DB460" s="197"/>
      <c r="DC460" s="197"/>
      <c r="DD460" s="197"/>
      <c r="DE460" s="197"/>
      <c r="DF460" s="197"/>
      <c r="DG460" s="197"/>
      <c r="DH460" s="197"/>
      <c r="DI460" s="197"/>
      <c r="DJ460" s="197"/>
      <c r="DK460" s="197"/>
      <c r="DL460" s="197"/>
      <c r="DM460" s="197"/>
      <c r="DN460" s="197"/>
      <c r="DO460" s="197"/>
      <c r="DP460" s="197"/>
      <c r="DQ460" s="197"/>
      <c r="DR460" s="197"/>
      <c r="DS460" s="197"/>
      <c r="DT460" s="197"/>
      <c r="DU460" s="197"/>
      <c r="DV460" s="197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</row>
    <row r="461" customFormat="false" ht="12.75" hidden="false" customHeight="false" outlineLevel="0" collapsed="false">
      <c r="A461" s="193"/>
      <c r="B461" s="194"/>
      <c r="C461" s="194"/>
      <c r="D461" s="194"/>
      <c r="E461" s="194"/>
      <c r="F461" s="194"/>
      <c r="G461" s="194"/>
      <c r="H461" s="195"/>
      <c r="I461" s="194"/>
      <c r="J461" s="194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194"/>
      <c r="BH461" s="194"/>
      <c r="BI461" s="194"/>
      <c r="BJ461" s="194"/>
      <c r="BK461" s="196"/>
      <c r="BL461" s="197"/>
      <c r="BM461" s="197"/>
      <c r="BN461" s="197"/>
      <c r="BO461" s="197"/>
      <c r="BP461" s="197"/>
      <c r="BQ461" s="197"/>
      <c r="BR461" s="197"/>
      <c r="BS461" s="197"/>
      <c r="BT461" s="197"/>
      <c r="BU461" s="197"/>
      <c r="BV461" s="197"/>
      <c r="BW461" s="197"/>
      <c r="BX461" s="197"/>
      <c r="BY461" s="197"/>
      <c r="BZ461" s="197"/>
      <c r="CA461" s="197"/>
      <c r="CB461" s="197"/>
      <c r="CC461" s="197"/>
      <c r="CD461" s="197"/>
      <c r="CE461" s="197"/>
      <c r="CF461" s="197"/>
      <c r="CG461" s="197"/>
      <c r="CH461" s="197"/>
      <c r="CI461" s="197"/>
      <c r="CJ461" s="197"/>
      <c r="CK461" s="197"/>
      <c r="CL461" s="197"/>
      <c r="CM461" s="197"/>
      <c r="CN461" s="197"/>
      <c r="CO461" s="197"/>
      <c r="CP461" s="197"/>
      <c r="CQ461" s="197"/>
      <c r="CR461" s="197"/>
      <c r="CS461" s="197"/>
      <c r="CT461" s="197"/>
      <c r="CU461" s="197"/>
      <c r="CV461" s="197"/>
      <c r="CW461" s="197"/>
      <c r="CX461" s="197"/>
      <c r="CY461" s="197"/>
      <c r="CZ461" s="197"/>
      <c r="DA461" s="197"/>
      <c r="DB461" s="197"/>
      <c r="DC461" s="197"/>
      <c r="DD461" s="197"/>
      <c r="DE461" s="197"/>
      <c r="DF461" s="197"/>
      <c r="DG461" s="197"/>
      <c r="DH461" s="197"/>
      <c r="DI461" s="197"/>
      <c r="DJ461" s="197"/>
      <c r="DK461" s="197"/>
      <c r="DL461" s="197"/>
      <c r="DM461" s="197"/>
      <c r="DN461" s="197"/>
      <c r="DO461" s="197"/>
      <c r="DP461" s="197"/>
      <c r="DQ461" s="197"/>
      <c r="DR461" s="197"/>
      <c r="DS461" s="197"/>
      <c r="DT461" s="197"/>
      <c r="DU461" s="197"/>
      <c r="DV461" s="197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</row>
    <row r="462" customFormat="false" ht="12.75" hidden="false" customHeight="false" outlineLevel="0" collapsed="false">
      <c r="A462" s="193"/>
      <c r="B462" s="194"/>
      <c r="C462" s="194"/>
      <c r="D462" s="194"/>
      <c r="E462" s="194"/>
      <c r="F462" s="194"/>
      <c r="G462" s="194"/>
      <c r="H462" s="195"/>
      <c r="I462" s="194"/>
      <c r="J462" s="194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194"/>
      <c r="AO462" s="194"/>
      <c r="AP462" s="194"/>
      <c r="AQ462" s="194"/>
      <c r="AR462" s="194"/>
      <c r="AS462" s="194"/>
      <c r="AT462" s="194"/>
      <c r="AU462" s="194"/>
      <c r="AV462" s="194"/>
      <c r="AW462" s="194"/>
      <c r="AX462" s="194"/>
      <c r="AY462" s="194"/>
      <c r="AZ462" s="194"/>
      <c r="BA462" s="194"/>
      <c r="BB462" s="194"/>
      <c r="BC462" s="194"/>
      <c r="BD462" s="194"/>
      <c r="BE462" s="194"/>
      <c r="BF462" s="194"/>
      <c r="BG462" s="194"/>
      <c r="BH462" s="194"/>
      <c r="BI462" s="194"/>
      <c r="BJ462" s="194"/>
      <c r="BK462" s="196"/>
      <c r="BL462" s="197"/>
      <c r="BM462" s="197"/>
      <c r="BN462" s="197"/>
      <c r="BO462" s="197"/>
      <c r="BP462" s="197"/>
      <c r="BQ462" s="197"/>
      <c r="BR462" s="197"/>
      <c r="BS462" s="197"/>
      <c r="BT462" s="197"/>
      <c r="BU462" s="197"/>
      <c r="BV462" s="197"/>
      <c r="BW462" s="197"/>
      <c r="BX462" s="197"/>
      <c r="BY462" s="197"/>
      <c r="BZ462" s="197"/>
      <c r="CA462" s="197"/>
      <c r="CB462" s="197"/>
      <c r="CC462" s="197"/>
      <c r="CD462" s="197"/>
      <c r="CE462" s="197"/>
      <c r="CF462" s="197"/>
      <c r="CG462" s="197"/>
      <c r="CH462" s="197"/>
      <c r="CI462" s="197"/>
      <c r="CJ462" s="197"/>
      <c r="CK462" s="197"/>
      <c r="CL462" s="197"/>
      <c r="CM462" s="197"/>
      <c r="CN462" s="197"/>
      <c r="CO462" s="197"/>
      <c r="CP462" s="197"/>
      <c r="CQ462" s="197"/>
      <c r="CR462" s="197"/>
      <c r="CS462" s="197"/>
      <c r="CT462" s="197"/>
      <c r="CU462" s="197"/>
      <c r="CV462" s="197"/>
      <c r="CW462" s="197"/>
      <c r="CX462" s="197"/>
      <c r="CY462" s="197"/>
      <c r="CZ462" s="197"/>
      <c r="DA462" s="197"/>
      <c r="DB462" s="197"/>
      <c r="DC462" s="197"/>
      <c r="DD462" s="197"/>
      <c r="DE462" s="197"/>
      <c r="DF462" s="197"/>
      <c r="DG462" s="197"/>
      <c r="DH462" s="197"/>
      <c r="DI462" s="197"/>
      <c r="DJ462" s="197"/>
      <c r="DK462" s="197"/>
      <c r="DL462" s="197"/>
      <c r="DM462" s="197"/>
      <c r="DN462" s="197"/>
      <c r="DO462" s="197"/>
      <c r="DP462" s="197"/>
      <c r="DQ462" s="197"/>
      <c r="DR462" s="197"/>
      <c r="DS462" s="197"/>
      <c r="DT462" s="197"/>
      <c r="DU462" s="197"/>
      <c r="DV462" s="197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</row>
    <row r="463" customFormat="false" ht="12.75" hidden="false" customHeight="false" outlineLevel="0" collapsed="false">
      <c r="A463" s="193"/>
      <c r="B463" s="194"/>
      <c r="C463" s="194"/>
      <c r="D463" s="194"/>
      <c r="E463" s="194"/>
      <c r="F463" s="194"/>
      <c r="G463" s="194"/>
      <c r="H463" s="195"/>
      <c r="I463" s="194"/>
      <c r="J463" s="194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194"/>
      <c r="BH463" s="194"/>
      <c r="BI463" s="194"/>
      <c r="BJ463" s="194"/>
      <c r="BK463" s="196"/>
      <c r="BL463" s="197"/>
      <c r="BM463" s="197"/>
      <c r="BN463" s="197"/>
      <c r="BO463" s="197"/>
      <c r="BP463" s="197"/>
      <c r="BQ463" s="197"/>
      <c r="BR463" s="197"/>
      <c r="BS463" s="197"/>
      <c r="BT463" s="197"/>
      <c r="BU463" s="197"/>
      <c r="BV463" s="197"/>
      <c r="BW463" s="197"/>
      <c r="BX463" s="197"/>
      <c r="BY463" s="197"/>
      <c r="BZ463" s="197"/>
      <c r="CA463" s="197"/>
      <c r="CB463" s="197"/>
      <c r="CC463" s="197"/>
      <c r="CD463" s="197"/>
      <c r="CE463" s="197"/>
      <c r="CF463" s="197"/>
      <c r="CG463" s="197"/>
      <c r="CH463" s="197"/>
      <c r="CI463" s="197"/>
      <c r="CJ463" s="197"/>
      <c r="CK463" s="197"/>
      <c r="CL463" s="197"/>
      <c r="CM463" s="197"/>
      <c r="CN463" s="197"/>
      <c r="CO463" s="197"/>
      <c r="CP463" s="197"/>
      <c r="CQ463" s="197"/>
      <c r="CR463" s="197"/>
      <c r="CS463" s="197"/>
      <c r="CT463" s="197"/>
      <c r="CU463" s="197"/>
      <c r="CV463" s="197"/>
      <c r="CW463" s="197"/>
      <c r="CX463" s="197"/>
      <c r="CY463" s="197"/>
      <c r="CZ463" s="197"/>
      <c r="DA463" s="197"/>
      <c r="DB463" s="197"/>
      <c r="DC463" s="197"/>
      <c r="DD463" s="197"/>
      <c r="DE463" s="197"/>
      <c r="DF463" s="197"/>
      <c r="DG463" s="197"/>
      <c r="DH463" s="197"/>
      <c r="DI463" s="197"/>
      <c r="DJ463" s="197"/>
      <c r="DK463" s="197"/>
      <c r="DL463" s="197"/>
      <c r="DM463" s="197"/>
      <c r="DN463" s="197"/>
      <c r="DO463" s="197"/>
      <c r="DP463" s="197"/>
      <c r="DQ463" s="197"/>
      <c r="DR463" s="197"/>
      <c r="DS463" s="197"/>
      <c r="DT463" s="197"/>
      <c r="DU463" s="197"/>
      <c r="DV463" s="197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</row>
    <row r="464" customFormat="false" ht="12.75" hidden="false" customHeight="false" outlineLevel="0" collapsed="false">
      <c r="A464" s="193"/>
      <c r="B464" s="194"/>
      <c r="C464" s="194"/>
      <c r="D464" s="194"/>
      <c r="E464" s="194"/>
      <c r="F464" s="194"/>
      <c r="G464" s="194"/>
      <c r="H464" s="195"/>
      <c r="I464" s="194"/>
      <c r="J464" s="194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4"/>
      <c r="AX464" s="194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4"/>
      <c r="BJ464" s="194"/>
      <c r="BK464" s="196"/>
      <c r="BL464" s="197"/>
      <c r="BM464" s="197"/>
      <c r="BN464" s="197"/>
      <c r="BO464" s="197"/>
      <c r="BP464" s="197"/>
      <c r="BQ464" s="197"/>
      <c r="BR464" s="197"/>
      <c r="BS464" s="197"/>
      <c r="BT464" s="197"/>
      <c r="BU464" s="197"/>
      <c r="BV464" s="197"/>
      <c r="BW464" s="197"/>
      <c r="BX464" s="197"/>
      <c r="BY464" s="197"/>
      <c r="BZ464" s="197"/>
      <c r="CA464" s="197"/>
      <c r="CB464" s="197"/>
      <c r="CC464" s="197"/>
      <c r="CD464" s="197"/>
      <c r="CE464" s="197"/>
      <c r="CF464" s="197"/>
      <c r="CG464" s="197"/>
      <c r="CH464" s="197"/>
      <c r="CI464" s="197"/>
      <c r="CJ464" s="197"/>
      <c r="CK464" s="197"/>
      <c r="CL464" s="197"/>
      <c r="CM464" s="197"/>
      <c r="CN464" s="197"/>
      <c r="CO464" s="197"/>
      <c r="CP464" s="197"/>
      <c r="CQ464" s="197"/>
      <c r="CR464" s="197"/>
      <c r="CS464" s="197"/>
      <c r="CT464" s="197"/>
      <c r="CU464" s="197"/>
      <c r="CV464" s="197"/>
      <c r="CW464" s="197"/>
      <c r="CX464" s="197"/>
      <c r="CY464" s="197"/>
      <c r="CZ464" s="197"/>
      <c r="DA464" s="197"/>
      <c r="DB464" s="197"/>
      <c r="DC464" s="197"/>
      <c r="DD464" s="197"/>
      <c r="DE464" s="197"/>
      <c r="DF464" s="197"/>
      <c r="DG464" s="197"/>
      <c r="DH464" s="197"/>
      <c r="DI464" s="197"/>
      <c r="DJ464" s="197"/>
      <c r="DK464" s="197"/>
      <c r="DL464" s="197"/>
      <c r="DM464" s="197"/>
      <c r="DN464" s="197"/>
      <c r="DO464" s="197"/>
      <c r="DP464" s="197"/>
      <c r="DQ464" s="197"/>
      <c r="DR464" s="197"/>
      <c r="DS464" s="197"/>
      <c r="DT464" s="197"/>
      <c r="DU464" s="197"/>
      <c r="DV464" s="197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</row>
    <row r="465" customFormat="false" ht="12.75" hidden="false" customHeight="false" outlineLevel="0" collapsed="false">
      <c r="A465" s="193"/>
      <c r="B465" s="194"/>
      <c r="C465" s="194"/>
      <c r="D465" s="194"/>
      <c r="E465" s="194"/>
      <c r="F465" s="194"/>
      <c r="G465" s="194"/>
      <c r="H465" s="195"/>
      <c r="I465" s="194"/>
      <c r="J465" s="194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194"/>
      <c r="AO465" s="194"/>
      <c r="AP465" s="194"/>
      <c r="AQ465" s="194"/>
      <c r="AR465" s="194"/>
      <c r="AS465" s="194"/>
      <c r="AT465" s="194"/>
      <c r="AU465" s="194"/>
      <c r="AV465" s="194"/>
      <c r="AW465" s="194"/>
      <c r="AX465" s="194"/>
      <c r="AY465" s="194"/>
      <c r="AZ465" s="194"/>
      <c r="BA465" s="194"/>
      <c r="BB465" s="194"/>
      <c r="BC465" s="194"/>
      <c r="BD465" s="194"/>
      <c r="BE465" s="194"/>
      <c r="BF465" s="194"/>
      <c r="BG465" s="194"/>
      <c r="BH465" s="194"/>
      <c r="BI465" s="194"/>
      <c r="BJ465" s="194"/>
      <c r="BK465" s="196"/>
      <c r="BL465" s="197"/>
      <c r="BM465" s="197"/>
      <c r="BN465" s="197"/>
      <c r="BO465" s="197"/>
      <c r="BP465" s="197"/>
      <c r="BQ465" s="197"/>
      <c r="BR465" s="197"/>
      <c r="BS465" s="197"/>
      <c r="BT465" s="197"/>
      <c r="BU465" s="197"/>
      <c r="BV465" s="197"/>
      <c r="BW465" s="197"/>
      <c r="BX465" s="197"/>
      <c r="BY465" s="197"/>
      <c r="BZ465" s="197"/>
      <c r="CA465" s="197"/>
      <c r="CB465" s="197"/>
      <c r="CC465" s="197"/>
      <c r="CD465" s="197"/>
      <c r="CE465" s="197"/>
      <c r="CF465" s="197"/>
      <c r="CG465" s="197"/>
      <c r="CH465" s="197"/>
      <c r="CI465" s="197"/>
      <c r="CJ465" s="197"/>
      <c r="CK465" s="197"/>
      <c r="CL465" s="197"/>
      <c r="CM465" s="197"/>
      <c r="CN465" s="197"/>
      <c r="CO465" s="197"/>
      <c r="CP465" s="197"/>
      <c r="CQ465" s="197"/>
      <c r="CR465" s="197"/>
      <c r="CS465" s="197"/>
      <c r="CT465" s="197"/>
      <c r="CU465" s="197"/>
      <c r="CV465" s="197"/>
      <c r="CW465" s="197"/>
      <c r="CX465" s="197"/>
      <c r="CY465" s="197"/>
      <c r="CZ465" s="197"/>
      <c r="DA465" s="197"/>
      <c r="DB465" s="197"/>
      <c r="DC465" s="197"/>
      <c r="DD465" s="197"/>
      <c r="DE465" s="197"/>
      <c r="DF465" s="197"/>
      <c r="DG465" s="197"/>
      <c r="DH465" s="197"/>
      <c r="DI465" s="197"/>
      <c r="DJ465" s="197"/>
      <c r="DK465" s="197"/>
      <c r="DL465" s="197"/>
      <c r="DM465" s="197"/>
      <c r="DN465" s="197"/>
      <c r="DO465" s="197"/>
      <c r="DP465" s="197"/>
      <c r="DQ465" s="197"/>
      <c r="DR465" s="197"/>
      <c r="DS465" s="197"/>
      <c r="DT465" s="197"/>
      <c r="DU465" s="197"/>
      <c r="DV465" s="197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</row>
    <row r="466" customFormat="false" ht="12.75" hidden="false" customHeight="false" outlineLevel="0" collapsed="false">
      <c r="A466" s="193"/>
      <c r="B466" s="194"/>
      <c r="C466" s="194"/>
      <c r="D466" s="194"/>
      <c r="E466" s="194"/>
      <c r="F466" s="194"/>
      <c r="G466" s="194"/>
      <c r="H466" s="195"/>
      <c r="I466" s="194"/>
      <c r="J466" s="194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194"/>
      <c r="AO466" s="194"/>
      <c r="AP466" s="194"/>
      <c r="AQ466" s="194"/>
      <c r="AR466" s="194"/>
      <c r="AS466" s="194"/>
      <c r="AT466" s="194"/>
      <c r="AU466" s="194"/>
      <c r="AV466" s="194"/>
      <c r="AW466" s="194"/>
      <c r="AX466" s="194"/>
      <c r="AY466" s="194"/>
      <c r="AZ466" s="194"/>
      <c r="BA466" s="194"/>
      <c r="BB466" s="194"/>
      <c r="BC466" s="194"/>
      <c r="BD466" s="194"/>
      <c r="BE466" s="194"/>
      <c r="BF466" s="194"/>
      <c r="BG466" s="194"/>
      <c r="BH466" s="194"/>
      <c r="BI466" s="194"/>
      <c r="BJ466" s="194"/>
      <c r="BK466" s="196"/>
      <c r="BL466" s="197"/>
      <c r="BM466" s="197"/>
      <c r="BN466" s="197"/>
      <c r="BO466" s="197"/>
      <c r="BP466" s="197"/>
      <c r="BQ466" s="197"/>
      <c r="BR466" s="197"/>
      <c r="BS466" s="197"/>
      <c r="BT466" s="197"/>
      <c r="BU466" s="197"/>
      <c r="BV466" s="197"/>
      <c r="BW466" s="197"/>
      <c r="BX466" s="197"/>
      <c r="BY466" s="197"/>
      <c r="BZ466" s="197"/>
      <c r="CA466" s="197"/>
      <c r="CB466" s="197"/>
      <c r="CC466" s="197"/>
      <c r="CD466" s="197"/>
      <c r="CE466" s="197"/>
      <c r="CF466" s="197"/>
      <c r="CG466" s="197"/>
      <c r="CH466" s="197"/>
      <c r="CI466" s="197"/>
      <c r="CJ466" s="197"/>
      <c r="CK466" s="197"/>
      <c r="CL466" s="197"/>
      <c r="CM466" s="197"/>
      <c r="CN466" s="197"/>
      <c r="CO466" s="197"/>
      <c r="CP466" s="197"/>
      <c r="CQ466" s="197"/>
      <c r="CR466" s="197"/>
      <c r="CS466" s="197"/>
      <c r="CT466" s="197"/>
      <c r="CU466" s="197"/>
      <c r="CV466" s="197"/>
      <c r="CW466" s="197"/>
      <c r="CX466" s="197"/>
      <c r="CY466" s="197"/>
      <c r="CZ466" s="197"/>
      <c r="DA466" s="197"/>
      <c r="DB466" s="197"/>
      <c r="DC466" s="197"/>
      <c r="DD466" s="197"/>
      <c r="DE466" s="197"/>
      <c r="DF466" s="197"/>
      <c r="DG466" s="197"/>
      <c r="DH466" s="197"/>
      <c r="DI466" s="197"/>
      <c r="DJ466" s="197"/>
      <c r="DK466" s="197"/>
      <c r="DL466" s="197"/>
      <c r="DM466" s="197"/>
      <c r="DN466" s="197"/>
      <c r="DO466" s="197"/>
      <c r="DP466" s="197"/>
      <c r="DQ466" s="197"/>
      <c r="DR466" s="197"/>
      <c r="DS466" s="197"/>
      <c r="DT466" s="197"/>
      <c r="DU466" s="197"/>
      <c r="DV466" s="197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</row>
    <row r="467" customFormat="false" ht="12.75" hidden="false" customHeight="false" outlineLevel="0" collapsed="false">
      <c r="A467" s="193"/>
      <c r="B467" s="194"/>
      <c r="C467" s="194"/>
      <c r="D467" s="194"/>
      <c r="E467" s="194"/>
      <c r="F467" s="194"/>
      <c r="G467" s="194"/>
      <c r="H467" s="195"/>
      <c r="I467" s="194"/>
      <c r="J467" s="194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194"/>
      <c r="AO467" s="194"/>
      <c r="AP467" s="194"/>
      <c r="AQ467" s="194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4"/>
      <c r="BB467" s="194"/>
      <c r="BC467" s="194"/>
      <c r="BD467" s="194"/>
      <c r="BE467" s="194"/>
      <c r="BF467" s="194"/>
      <c r="BG467" s="194"/>
      <c r="BH467" s="194"/>
      <c r="BI467" s="194"/>
      <c r="BJ467" s="194"/>
      <c r="BK467" s="196"/>
      <c r="BL467" s="197"/>
      <c r="BM467" s="197"/>
      <c r="BN467" s="197"/>
      <c r="BO467" s="197"/>
      <c r="BP467" s="197"/>
      <c r="BQ467" s="197"/>
      <c r="BR467" s="197"/>
      <c r="BS467" s="197"/>
      <c r="BT467" s="197"/>
      <c r="BU467" s="197"/>
      <c r="BV467" s="197"/>
      <c r="BW467" s="197"/>
      <c r="BX467" s="197"/>
      <c r="BY467" s="197"/>
      <c r="BZ467" s="197"/>
      <c r="CA467" s="197"/>
      <c r="CB467" s="197"/>
      <c r="CC467" s="197"/>
      <c r="CD467" s="197"/>
      <c r="CE467" s="197"/>
      <c r="CF467" s="197"/>
      <c r="CG467" s="197"/>
      <c r="CH467" s="197"/>
      <c r="CI467" s="197"/>
      <c r="CJ467" s="197"/>
      <c r="CK467" s="197"/>
      <c r="CL467" s="197"/>
      <c r="CM467" s="197"/>
      <c r="CN467" s="197"/>
      <c r="CO467" s="197"/>
      <c r="CP467" s="197"/>
      <c r="CQ467" s="197"/>
      <c r="CR467" s="197"/>
      <c r="CS467" s="197"/>
      <c r="CT467" s="197"/>
      <c r="CU467" s="197"/>
      <c r="CV467" s="197"/>
      <c r="CW467" s="197"/>
      <c r="CX467" s="197"/>
      <c r="CY467" s="197"/>
      <c r="CZ467" s="197"/>
      <c r="DA467" s="197"/>
      <c r="DB467" s="197"/>
      <c r="DC467" s="197"/>
      <c r="DD467" s="197"/>
      <c r="DE467" s="197"/>
      <c r="DF467" s="197"/>
      <c r="DG467" s="197"/>
      <c r="DH467" s="197"/>
      <c r="DI467" s="197"/>
      <c r="DJ467" s="197"/>
      <c r="DK467" s="197"/>
      <c r="DL467" s="197"/>
      <c r="DM467" s="197"/>
      <c r="DN467" s="197"/>
      <c r="DO467" s="197"/>
      <c r="DP467" s="197"/>
      <c r="DQ467" s="197"/>
      <c r="DR467" s="197"/>
      <c r="DS467" s="197"/>
      <c r="DT467" s="197"/>
      <c r="DU467" s="197"/>
      <c r="DV467" s="197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</row>
    <row r="468" customFormat="false" ht="12.75" hidden="false" customHeight="false" outlineLevel="0" collapsed="false">
      <c r="A468" s="193"/>
      <c r="B468" s="194"/>
      <c r="C468" s="194"/>
      <c r="D468" s="194"/>
      <c r="E468" s="194"/>
      <c r="F468" s="194"/>
      <c r="G468" s="194"/>
      <c r="H468" s="195"/>
      <c r="I468" s="194"/>
      <c r="J468" s="194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194"/>
      <c r="AO468" s="194"/>
      <c r="AP468" s="194"/>
      <c r="AQ468" s="194"/>
      <c r="AR468" s="194"/>
      <c r="AS468" s="194"/>
      <c r="AT468" s="194"/>
      <c r="AU468" s="194"/>
      <c r="AV468" s="194"/>
      <c r="AW468" s="194"/>
      <c r="AX468" s="194"/>
      <c r="AY468" s="194"/>
      <c r="AZ468" s="194"/>
      <c r="BA468" s="194"/>
      <c r="BB468" s="194"/>
      <c r="BC468" s="194"/>
      <c r="BD468" s="194"/>
      <c r="BE468" s="194"/>
      <c r="BF468" s="194"/>
      <c r="BG468" s="194"/>
      <c r="BH468" s="194"/>
      <c r="BI468" s="194"/>
      <c r="BJ468" s="194"/>
      <c r="BK468" s="196"/>
      <c r="BL468" s="197"/>
      <c r="BM468" s="197"/>
      <c r="BN468" s="197"/>
      <c r="BO468" s="197"/>
      <c r="BP468" s="197"/>
      <c r="BQ468" s="197"/>
      <c r="BR468" s="197"/>
      <c r="BS468" s="197"/>
      <c r="BT468" s="197"/>
      <c r="BU468" s="197"/>
      <c r="BV468" s="197"/>
      <c r="BW468" s="197"/>
      <c r="BX468" s="197"/>
      <c r="BY468" s="197"/>
      <c r="BZ468" s="197"/>
      <c r="CA468" s="197"/>
      <c r="CB468" s="197"/>
      <c r="CC468" s="197"/>
      <c r="CD468" s="197"/>
      <c r="CE468" s="197"/>
      <c r="CF468" s="197"/>
      <c r="CG468" s="197"/>
      <c r="CH468" s="197"/>
      <c r="CI468" s="197"/>
      <c r="CJ468" s="197"/>
      <c r="CK468" s="197"/>
      <c r="CL468" s="197"/>
      <c r="CM468" s="197"/>
      <c r="CN468" s="197"/>
      <c r="CO468" s="197"/>
      <c r="CP468" s="197"/>
      <c r="CQ468" s="197"/>
      <c r="CR468" s="197"/>
      <c r="CS468" s="197"/>
      <c r="CT468" s="197"/>
      <c r="CU468" s="197"/>
      <c r="CV468" s="197"/>
      <c r="CW468" s="197"/>
      <c r="CX468" s="197"/>
      <c r="CY468" s="197"/>
      <c r="CZ468" s="197"/>
      <c r="DA468" s="197"/>
      <c r="DB468" s="197"/>
      <c r="DC468" s="197"/>
      <c r="DD468" s="197"/>
      <c r="DE468" s="197"/>
      <c r="DF468" s="197"/>
      <c r="DG468" s="197"/>
      <c r="DH468" s="197"/>
      <c r="DI468" s="197"/>
      <c r="DJ468" s="197"/>
      <c r="DK468" s="197"/>
      <c r="DL468" s="197"/>
      <c r="DM468" s="197"/>
      <c r="DN468" s="197"/>
      <c r="DO468" s="197"/>
      <c r="DP468" s="197"/>
      <c r="DQ468" s="197"/>
      <c r="DR468" s="197"/>
      <c r="DS468" s="197"/>
      <c r="DT468" s="197"/>
      <c r="DU468" s="197"/>
      <c r="DV468" s="197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</row>
    <row r="469" customFormat="false" ht="12.75" hidden="false" customHeight="false" outlineLevel="0" collapsed="false">
      <c r="A469" s="193"/>
      <c r="B469" s="194"/>
      <c r="C469" s="194"/>
      <c r="D469" s="194"/>
      <c r="E469" s="194"/>
      <c r="F469" s="194"/>
      <c r="G469" s="194"/>
      <c r="H469" s="195"/>
      <c r="I469" s="194"/>
      <c r="J469" s="194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194"/>
      <c r="AO469" s="194"/>
      <c r="AP469" s="194"/>
      <c r="AQ469" s="194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4"/>
      <c r="BB469" s="194"/>
      <c r="BC469" s="194"/>
      <c r="BD469" s="194"/>
      <c r="BE469" s="194"/>
      <c r="BF469" s="194"/>
      <c r="BG469" s="194"/>
      <c r="BH469" s="194"/>
      <c r="BI469" s="194"/>
      <c r="BJ469" s="194"/>
      <c r="BK469" s="196"/>
      <c r="BL469" s="197"/>
      <c r="BM469" s="197"/>
      <c r="BN469" s="197"/>
      <c r="BO469" s="197"/>
      <c r="BP469" s="197"/>
      <c r="BQ469" s="197"/>
      <c r="BR469" s="197"/>
      <c r="BS469" s="197"/>
      <c r="BT469" s="197"/>
      <c r="BU469" s="197"/>
      <c r="BV469" s="197"/>
      <c r="BW469" s="197"/>
      <c r="BX469" s="197"/>
      <c r="BY469" s="197"/>
      <c r="BZ469" s="197"/>
      <c r="CA469" s="197"/>
      <c r="CB469" s="197"/>
      <c r="CC469" s="197"/>
      <c r="CD469" s="197"/>
      <c r="CE469" s="197"/>
      <c r="CF469" s="197"/>
      <c r="CG469" s="197"/>
      <c r="CH469" s="197"/>
      <c r="CI469" s="197"/>
      <c r="CJ469" s="197"/>
      <c r="CK469" s="197"/>
      <c r="CL469" s="197"/>
      <c r="CM469" s="197"/>
      <c r="CN469" s="197"/>
      <c r="CO469" s="197"/>
      <c r="CP469" s="197"/>
      <c r="CQ469" s="197"/>
      <c r="CR469" s="197"/>
      <c r="CS469" s="197"/>
      <c r="CT469" s="197"/>
      <c r="CU469" s="197"/>
      <c r="CV469" s="197"/>
      <c r="CW469" s="197"/>
      <c r="CX469" s="197"/>
      <c r="CY469" s="197"/>
      <c r="CZ469" s="197"/>
      <c r="DA469" s="197"/>
      <c r="DB469" s="197"/>
      <c r="DC469" s="197"/>
      <c r="DD469" s="197"/>
      <c r="DE469" s="197"/>
      <c r="DF469" s="197"/>
      <c r="DG469" s="197"/>
      <c r="DH469" s="197"/>
      <c r="DI469" s="197"/>
      <c r="DJ469" s="197"/>
      <c r="DK469" s="197"/>
      <c r="DL469" s="197"/>
      <c r="DM469" s="197"/>
      <c r="DN469" s="197"/>
      <c r="DO469" s="197"/>
      <c r="DP469" s="197"/>
      <c r="DQ469" s="197"/>
      <c r="DR469" s="197"/>
      <c r="DS469" s="197"/>
      <c r="DT469" s="197"/>
      <c r="DU469" s="197"/>
      <c r="DV469" s="197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</row>
    <row r="470" customFormat="false" ht="12.75" hidden="false" customHeight="false" outlineLevel="0" collapsed="false">
      <c r="A470" s="193"/>
      <c r="B470" s="194"/>
      <c r="C470" s="194"/>
      <c r="D470" s="194"/>
      <c r="E470" s="194"/>
      <c r="F470" s="194"/>
      <c r="G470" s="194"/>
      <c r="H470" s="195"/>
      <c r="I470" s="194"/>
      <c r="J470" s="194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194"/>
      <c r="AO470" s="194"/>
      <c r="AP470" s="194"/>
      <c r="AQ470" s="194"/>
      <c r="AR470" s="194"/>
      <c r="AS470" s="194"/>
      <c r="AT470" s="194"/>
      <c r="AU470" s="194"/>
      <c r="AV470" s="194"/>
      <c r="AW470" s="194"/>
      <c r="AX470" s="194"/>
      <c r="AY470" s="194"/>
      <c r="AZ470" s="194"/>
      <c r="BA470" s="194"/>
      <c r="BB470" s="194"/>
      <c r="BC470" s="194"/>
      <c r="BD470" s="194"/>
      <c r="BE470" s="194"/>
      <c r="BF470" s="194"/>
      <c r="BG470" s="194"/>
      <c r="BH470" s="194"/>
      <c r="BI470" s="194"/>
      <c r="BJ470" s="194"/>
      <c r="BK470" s="196"/>
      <c r="BL470" s="197"/>
      <c r="BM470" s="197"/>
      <c r="BN470" s="197"/>
      <c r="BO470" s="197"/>
      <c r="BP470" s="197"/>
      <c r="BQ470" s="197"/>
      <c r="BR470" s="197"/>
      <c r="BS470" s="197"/>
      <c r="BT470" s="197"/>
      <c r="BU470" s="197"/>
      <c r="BV470" s="197"/>
      <c r="BW470" s="197"/>
      <c r="BX470" s="197"/>
      <c r="BY470" s="197"/>
      <c r="BZ470" s="197"/>
      <c r="CA470" s="197"/>
      <c r="CB470" s="197"/>
      <c r="CC470" s="197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197"/>
      <c r="CP470" s="197"/>
      <c r="CQ470" s="197"/>
      <c r="CR470" s="197"/>
      <c r="CS470" s="197"/>
      <c r="CT470" s="197"/>
      <c r="CU470" s="197"/>
      <c r="CV470" s="197"/>
      <c r="CW470" s="197"/>
      <c r="CX470" s="197"/>
      <c r="CY470" s="197"/>
      <c r="CZ470" s="197"/>
      <c r="DA470" s="197"/>
      <c r="DB470" s="197"/>
      <c r="DC470" s="197"/>
      <c r="DD470" s="197"/>
      <c r="DE470" s="197"/>
      <c r="DF470" s="197"/>
      <c r="DG470" s="197"/>
      <c r="DH470" s="197"/>
      <c r="DI470" s="197"/>
      <c r="DJ470" s="197"/>
      <c r="DK470" s="197"/>
      <c r="DL470" s="197"/>
      <c r="DM470" s="197"/>
      <c r="DN470" s="197"/>
      <c r="DO470" s="197"/>
      <c r="DP470" s="197"/>
      <c r="DQ470" s="197"/>
      <c r="DR470" s="197"/>
      <c r="DS470" s="197"/>
      <c r="DT470" s="197"/>
      <c r="DU470" s="197"/>
      <c r="DV470" s="197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</row>
    <row r="471" customFormat="false" ht="12.75" hidden="false" customHeight="false" outlineLevel="0" collapsed="false">
      <c r="A471" s="193"/>
      <c r="B471" s="194"/>
      <c r="C471" s="194"/>
      <c r="D471" s="194"/>
      <c r="E471" s="194"/>
      <c r="F471" s="194"/>
      <c r="G471" s="194"/>
      <c r="H471" s="195"/>
      <c r="I471" s="194"/>
      <c r="J471" s="194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194"/>
      <c r="AO471" s="194"/>
      <c r="AP471" s="194"/>
      <c r="AQ471" s="194"/>
      <c r="AR471" s="194"/>
      <c r="AS471" s="194"/>
      <c r="AT471" s="194"/>
      <c r="AU471" s="194"/>
      <c r="AV471" s="194"/>
      <c r="AW471" s="194"/>
      <c r="AX471" s="194"/>
      <c r="AY471" s="194"/>
      <c r="AZ471" s="194"/>
      <c r="BA471" s="194"/>
      <c r="BB471" s="194"/>
      <c r="BC471" s="194"/>
      <c r="BD471" s="194"/>
      <c r="BE471" s="194"/>
      <c r="BF471" s="194"/>
      <c r="BG471" s="194"/>
      <c r="BH471" s="194"/>
      <c r="BI471" s="194"/>
      <c r="BJ471" s="194"/>
      <c r="BK471" s="196"/>
      <c r="BL471" s="197"/>
      <c r="BM471" s="197"/>
      <c r="BN471" s="197"/>
      <c r="BO471" s="197"/>
      <c r="BP471" s="197"/>
      <c r="BQ471" s="197"/>
      <c r="BR471" s="197"/>
      <c r="BS471" s="197"/>
      <c r="BT471" s="197"/>
      <c r="BU471" s="197"/>
      <c r="BV471" s="197"/>
      <c r="BW471" s="197"/>
      <c r="BX471" s="197"/>
      <c r="BY471" s="197"/>
      <c r="BZ471" s="197"/>
      <c r="CA471" s="197"/>
      <c r="CB471" s="197"/>
      <c r="CC471" s="197"/>
      <c r="CD471" s="197"/>
      <c r="CE471" s="197"/>
      <c r="CF471" s="197"/>
      <c r="CG471" s="197"/>
      <c r="CH471" s="197"/>
      <c r="CI471" s="197"/>
      <c r="CJ471" s="197"/>
      <c r="CK471" s="197"/>
      <c r="CL471" s="197"/>
      <c r="CM471" s="197"/>
      <c r="CN471" s="197"/>
      <c r="CO471" s="197"/>
      <c r="CP471" s="197"/>
      <c r="CQ471" s="197"/>
      <c r="CR471" s="197"/>
      <c r="CS471" s="197"/>
      <c r="CT471" s="197"/>
      <c r="CU471" s="197"/>
      <c r="CV471" s="197"/>
      <c r="CW471" s="197"/>
      <c r="CX471" s="197"/>
      <c r="CY471" s="197"/>
      <c r="CZ471" s="197"/>
      <c r="DA471" s="197"/>
      <c r="DB471" s="197"/>
      <c r="DC471" s="197"/>
      <c r="DD471" s="197"/>
      <c r="DE471" s="197"/>
      <c r="DF471" s="197"/>
      <c r="DG471" s="197"/>
      <c r="DH471" s="197"/>
      <c r="DI471" s="197"/>
      <c r="DJ471" s="197"/>
      <c r="DK471" s="197"/>
      <c r="DL471" s="197"/>
      <c r="DM471" s="197"/>
      <c r="DN471" s="197"/>
      <c r="DO471" s="197"/>
      <c r="DP471" s="197"/>
      <c r="DQ471" s="197"/>
      <c r="DR471" s="197"/>
      <c r="DS471" s="197"/>
      <c r="DT471" s="197"/>
      <c r="DU471" s="197"/>
      <c r="DV471" s="197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</row>
    <row r="472" customFormat="false" ht="12.75" hidden="false" customHeight="false" outlineLevel="0" collapsed="false">
      <c r="A472" s="193"/>
      <c r="B472" s="194"/>
      <c r="C472" s="194"/>
      <c r="D472" s="194"/>
      <c r="E472" s="194"/>
      <c r="F472" s="194"/>
      <c r="G472" s="194"/>
      <c r="H472" s="195"/>
      <c r="I472" s="194"/>
      <c r="J472" s="194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194"/>
      <c r="AO472" s="194"/>
      <c r="AP472" s="194"/>
      <c r="AQ472" s="194"/>
      <c r="AR472" s="194"/>
      <c r="AS472" s="194"/>
      <c r="AT472" s="194"/>
      <c r="AU472" s="194"/>
      <c r="AV472" s="194"/>
      <c r="AW472" s="194"/>
      <c r="AX472" s="194"/>
      <c r="AY472" s="194"/>
      <c r="AZ472" s="194"/>
      <c r="BA472" s="194"/>
      <c r="BB472" s="194"/>
      <c r="BC472" s="194"/>
      <c r="BD472" s="194"/>
      <c r="BE472" s="194"/>
      <c r="BF472" s="194"/>
      <c r="BG472" s="194"/>
      <c r="BH472" s="194"/>
      <c r="BI472" s="194"/>
      <c r="BJ472" s="194"/>
      <c r="BK472" s="196"/>
      <c r="BL472" s="197"/>
      <c r="BM472" s="197"/>
      <c r="BN472" s="197"/>
      <c r="BO472" s="197"/>
      <c r="BP472" s="197"/>
      <c r="BQ472" s="197"/>
      <c r="BR472" s="197"/>
      <c r="BS472" s="197"/>
      <c r="BT472" s="197"/>
      <c r="BU472" s="197"/>
      <c r="BV472" s="197"/>
      <c r="BW472" s="197"/>
      <c r="BX472" s="197"/>
      <c r="BY472" s="197"/>
      <c r="BZ472" s="197"/>
      <c r="CA472" s="197"/>
      <c r="CB472" s="197"/>
      <c r="CC472" s="197"/>
      <c r="CD472" s="197"/>
      <c r="CE472" s="197"/>
      <c r="CF472" s="197"/>
      <c r="CG472" s="197"/>
      <c r="CH472" s="197"/>
      <c r="CI472" s="197"/>
      <c r="CJ472" s="197"/>
      <c r="CK472" s="197"/>
      <c r="CL472" s="197"/>
      <c r="CM472" s="197"/>
      <c r="CN472" s="197"/>
      <c r="CO472" s="197"/>
      <c r="CP472" s="197"/>
      <c r="CQ472" s="197"/>
      <c r="CR472" s="197"/>
      <c r="CS472" s="197"/>
      <c r="CT472" s="197"/>
      <c r="CU472" s="197"/>
      <c r="CV472" s="197"/>
      <c r="CW472" s="197"/>
      <c r="CX472" s="197"/>
      <c r="CY472" s="197"/>
      <c r="CZ472" s="197"/>
      <c r="DA472" s="197"/>
      <c r="DB472" s="197"/>
      <c r="DC472" s="197"/>
      <c r="DD472" s="197"/>
      <c r="DE472" s="197"/>
      <c r="DF472" s="197"/>
      <c r="DG472" s="197"/>
      <c r="DH472" s="197"/>
      <c r="DI472" s="197"/>
      <c r="DJ472" s="197"/>
      <c r="DK472" s="197"/>
      <c r="DL472" s="197"/>
      <c r="DM472" s="197"/>
      <c r="DN472" s="197"/>
      <c r="DO472" s="197"/>
      <c r="DP472" s="197"/>
      <c r="DQ472" s="197"/>
      <c r="DR472" s="197"/>
      <c r="DS472" s="197"/>
      <c r="DT472" s="197"/>
      <c r="DU472" s="197"/>
      <c r="DV472" s="197"/>
      <c r="DW472" s="197"/>
      <c r="DX472" s="197"/>
      <c r="DY472" s="197"/>
      <c r="DZ472" s="197"/>
      <c r="EA472" s="197"/>
      <c r="EB472" s="197"/>
      <c r="EC472" s="197"/>
      <c r="ED472" s="197"/>
      <c r="EE472" s="197"/>
      <c r="EF472" s="197"/>
      <c r="EG472" s="197"/>
      <c r="EH472" s="197"/>
      <c r="EI472" s="197"/>
      <c r="EJ472" s="197"/>
      <c r="EK472" s="197"/>
      <c r="EL472" s="197"/>
      <c r="EM472" s="197"/>
      <c r="EN472" s="197"/>
      <c r="EO472" s="197"/>
      <c r="EP472" s="197"/>
      <c r="EQ472" s="197"/>
      <c r="ER472" s="197"/>
      <c r="ES472" s="197"/>
      <c r="ET472" s="197"/>
      <c r="EU472" s="197"/>
      <c r="EV472" s="197"/>
      <c r="EW472" s="197"/>
      <c r="EX472" s="197"/>
      <c r="EY472" s="197"/>
      <c r="EZ472" s="197"/>
      <c r="FA472" s="197"/>
      <c r="FB472" s="197"/>
      <c r="FC472" s="197"/>
      <c r="FD472" s="197"/>
      <c r="FE472" s="197"/>
      <c r="FF472" s="197"/>
      <c r="FG472" s="197"/>
      <c r="FH472" s="197"/>
      <c r="FI472" s="197"/>
      <c r="FJ472" s="197"/>
      <c r="FK472" s="197"/>
      <c r="FL472" s="197"/>
      <c r="FM472" s="197"/>
      <c r="FN472" s="197"/>
      <c r="FO472" s="197"/>
      <c r="FP472" s="197"/>
      <c r="FQ472" s="197"/>
      <c r="FR472" s="197"/>
      <c r="FS472" s="197"/>
      <c r="FT472" s="197"/>
      <c r="FU472" s="197"/>
      <c r="FV472" s="197"/>
      <c r="FW472" s="197"/>
      <c r="FX472" s="197"/>
      <c r="FY472" s="197"/>
      <c r="FZ472" s="197"/>
      <c r="GA472" s="197"/>
      <c r="GB472" s="197"/>
      <c r="GC472" s="197"/>
      <c r="GD472" s="197"/>
      <c r="GE472" s="197"/>
      <c r="GF472" s="197"/>
      <c r="GG472" s="197"/>
      <c r="GH472" s="197"/>
      <c r="GI472" s="197"/>
      <c r="GJ472" s="197"/>
      <c r="GK472" s="197"/>
      <c r="GL472" s="197"/>
      <c r="GM472" s="197"/>
      <c r="GN472" s="197"/>
      <c r="GO472" s="197"/>
      <c r="GP472" s="197"/>
      <c r="GQ472" s="197"/>
      <c r="GR472" s="197"/>
      <c r="GS472" s="197"/>
      <c r="GT472" s="197"/>
      <c r="GU472" s="197"/>
      <c r="GV472" s="197"/>
      <c r="GW472" s="197"/>
      <c r="GX472" s="197"/>
      <c r="GY472" s="197"/>
      <c r="GZ472" s="197"/>
      <c r="HA472" s="197"/>
      <c r="HB472" s="197"/>
      <c r="HC472" s="197"/>
      <c r="HD472" s="197"/>
      <c r="HE472" s="197"/>
      <c r="HF472" s="197"/>
      <c r="HG472" s="197"/>
      <c r="HH472" s="197"/>
      <c r="HI472" s="197"/>
      <c r="HJ472" s="197"/>
      <c r="HK472" s="197"/>
      <c r="HL472" s="197"/>
      <c r="HM472" s="197"/>
      <c r="HN472" s="197"/>
      <c r="HO472" s="197"/>
      <c r="HP472" s="197"/>
      <c r="HQ472" s="197"/>
      <c r="HR472" s="197"/>
      <c r="HS472" s="197"/>
      <c r="HT472" s="197"/>
      <c r="HU472" s="197"/>
      <c r="HV472" s="197"/>
      <c r="HW472" s="197"/>
      <c r="HX472" s="197"/>
      <c r="HY472" s="197"/>
      <c r="HZ472" s="197"/>
      <c r="IA472" s="197"/>
      <c r="IB472" s="197"/>
      <c r="IC472" s="197"/>
      <c r="ID472" s="197"/>
      <c r="IE472" s="197"/>
      <c r="IF472" s="197"/>
      <c r="IG472" s="197"/>
      <c r="IH472" s="197"/>
      <c r="II472" s="197"/>
      <c r="IJ472" s="197"/>
      <c r="IK472" s="197"/>
      <c r="IL472" s="197"/>
      <c r="IM472" s="197"/>
      <c r="IN472" s="197"/>
      <c r="IO472" s="197"/>
      <c r="IP472" s="197"/>
      <c r="IQ472" s="197"/>
      <c r="IR472" s="197"/>
      <c r="IS472" s="197"/>
      <c r="IT472" s="197"/>
      <c r="IU472" s="197"/>
      <c r="IV472" s="197"/>
      <c r="IW472" s="197"/>
    </row>
    <row r="473" customFormat="false" ht="12.75" hidden="false" customHeight="false" outlineLevel="0" collapsed="false">
      <c r="A473" s="193"/>
      <c r="B473" s="194"/>
      <c r="C473" s="194"/>
      <c r="D473" s="194"/>
      <c r="E473" s="194"/>
      <c r="F473" s="194"/>
      <c r="G473" s="194"/>
      <c r="H473" s="195"/>
      <c r="I473" s="194"/>
      <c r="J473" s="194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194"/>
      <c r="AO473" s="194"/>
      <c r="AP473" s="194"/>
      <c r="AQ473" s="194"/>
      <c r="AR473" s="194"/>
      <c r="AS473" s="194"/>
      <c r="AT473" s="194"/>
      <c r="AU473" s="194"/>
      <c r="AV473" s="194"/>
      <c r="AW473" s="194"/>
      <c r="AX473" s="194"/>
      <c r="AY473" s="194"/>
      <c r="AZ473" s="194"/>
      <c r="BA473" s="194"/>
      <c r="BB473" s="194"/>
      <c r="BC473" s="194"/>
      <c r="BD473" s="194"/>
      <c r="BE473" s="194"/>
      <c r="BF473" s="194"/>
      <c r="BG473" s="194"/>
      <c r="BH473" s="194"/>
      <c r="BI473" s="194"/>
      <c r="BJ473" s="194"/>
      <c r="BK473" s="196"/>
      <c r="BL473" s="197"/>
      <c r="BM473" s="197"/>
      <c r="BN473" s="197"/>
      <c r="BO473" s="197"/>
      <c r="BP473" s="197"/>
      <c r="BQ473" s="197"/>
      <c r="BR473" s="197"/>
      <c r="BS473" s="197"/>
      <c r="BT473" s="197"/>
      <c r="BU473" s="197"/>
      <c r="BV473" s="197"/>
      <c r="BW473" s="197"/>
      <c r="BX473" s="197"/>
      <c r="BY473" s="197"/>
      <c r="BZ473" s="197"/>
      <c r="CA473" s="197"/>
      <c r="CB473" s="197"/>
      <c r="CC473" s="197"/>
      <c r="CD473" s="197"/>
      <c r="CE473" s="197"/>
      <c r="CF473" s="197"/>
      <c r="CG473" s="197"/>
      <c r="CH473" s="197"/>
      <c r="CI473" s="197"/>
      <c r="CJ473" s="197"/>
      <c r="CK473" s="197"/>
      <c r="CL473" s="197"/>
      <c r="CM473" s="197"/>
      <c r="CN473" s="197"/>
      <c r="CO473" s="197"/>
      <c r="CP473" s="197"/>
      <c r="CQ473" s="197"/>
      <c r="CR473" s="197"/>
      <c r="CS473" s="197"/>
      <c r="CT473" s="197"/>
      <c r="CU473" s="197"/>
      <c r="CV473" s="197"/>
      <c r="CW473" s="197"/>
      <c r="CX473" s="197"/>
      <c r="CY473" s="197"/>
      <c r="CZ473" s="197"/>
      <c r="DA473" s="197"/>
      <c r="DB473" s="197"/>
      <c r="DC473" s="197"/>
      <c r="DD473" s="197"/>
      <c r="DE473" s="197"/>
      <c r="DF473" s="197"/>
      <c r="DG473" s="197"/>
      <c r="DH473" s="197"/>
      <c r="DI473" s="197"/>
      <c r="DJ473" s="197"/>
      <c r="DK473" s="197"/>
      <c r="DL473" s="197"/>
      <c r="DM473" s="197"/>
      <c r="DN473" s="197"/>
      <c r="DO473" s="197"/>
      <c r="DP473" s="197"/>
      <c r="DQ473" s="197"/>
      <c r="DR473" s="197"/>
      <c r="DS473" s="197"/>
      <c r="DT473" s="197"/>
      <c r="DU473" s="197"/>
      <c r="DV473" s="197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</row>
    <row r="474" customFormat="false" ht="12.75" hidden="false" customHeight="false" outlineLevel="0" collapsed="false">
      <c r="A474" s="193"/>
      <c r="B474" s="194"/>
      <c r="C474" s="194"/>
      <c r="D474" s="194"/>
      <c r="E474" s="194"/>
      <c r="F474" s="194"/>
      <c r="G474" s="194"/>
      <c r="H474" s="195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194"/>
      <c r="AO474" s="194"/>
      <c r="AP474" s="194"/>
      <c r="AQ474" s="194"/>
      <c r="AR474" s="194"/>
      <c r="AS474" s="194"/>
      <c r="AT474" s="194"/>
      <c r="AU474" s="194"/>
      <c r="AV474" s="194"/>
      <c r="AW474" s="194"/>
      <c r="AX474" s="194"/>
      <c r="AY474" s="194"/>
      <c r="AZ474" s="194"/>
      <c r="BA474" s="194"/>
      <c r="BB474" s="194"/>
      <c r="BC474" s="194"/>
      <c r="BD474" s="194"/>
      <c r="BE474" s="194"/>
      <c r="BF474" s="194"/>
      <c r="BG474" s="194"/>
      <c r="BH474" s="194"/>
      <c r="BI474" s="194"/>
      <c r="BJ474" s="194"/>
      <c r="BK474" s="196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197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197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</row>
    <row r="475" customFormat="false" ht="12.75" hidden="false" customHeight="false" outlineLevel="0" collapsed="false">
      <c r="A475" s="193"/>
      <c r="B475" s="194"/>
      <c r="C475" s="194"/>
      <c r="D475" s="194"/>
      <c r="E475" s="194"/>
      <c r="F475" s="194"/>
      <c r="G475" s="194"/>
      <c r="H475" s="195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194"/>
      <c r="AO475" s="194"/>
      <c r="AP475" s="194"/>
      <c r="AQ475" s="194"/>
      <c r="AR475" s="194"/>
      <c r="AS475" s="194"/>
      <c r="AT475" s="194"/>
      <c r="AU475" s="194"/>
      <c r="AV475" s="194"/>
      <c r="AW475" s="194"/>
      <c r="AX475" s="194"/>
      <c r="AY475" s="194"/>
      <c r="AZ475" s="194"/>
      <c r="BA475" s="194"/>
      <c r="BB475" s="194"/>
      <c r="BC475" s="194"/>
      <c r="BD475" s="194"/>
      <c r="BE475" s="194"/>
      <c r="BF475" s="194"/>
      <c r="BG475" s="194"/>
      <c r="BH475" s="194"/>
      <c r="BI475" s="194"/>
      <c r="BJ475" s="194"/>
      <c r="BK475" s="196"/>
      <c r="BL475" s="197"/>
      <c r="BM475" s="197"/>
      <c r="BN475" s="197"/>
      <c r="BO475" s="197"/>
      <c r="BP475" s="197"/>
      <c r="BQ475" s="197"/>
      <c r="BR475" s="197"/>
      <c r="BS475" s="197"/>
      <c r="BT475" s="197"/>
      <c r="BU475" s="197"/>
      <c r="BV475" s="197"/>
      <c r="BW475" s="197"/>
      <c r="BX475" s="197"/>
      <c r="BY475" s="197"/>
      <c r="BZ475" s="197"/>
      <c r="CA475" s="197"/>
      <c r="CB475" s="197"/>
      <c r="CC475" s="197"/>
      <c r="CD475" s="197"/>
      <c r="CE475" s="197"/>
      <c r="CF475" s="197"/>
      <c r="CG475" s="197"/>
      <c r="CH475" s="197"/>
      <c r="CI475" s="197"/>
      <c r="CJ475" s="197"/>
      <c r="CK475" s="197"/>
      <c r="CL475" s="197"/>
      <c r="CM475" s="197"/>
      <c r="CN475" s="197"/>
      <c r="CO475" s="197"/>
      <c r="CP475" s="197"/>
      <c r="CQ475" s="197"/>
      <c r="CR475" s="197"/>
      <c r="CS475" s="197"/>
      <c r="CT475" s="197"/>
      <c r="CU475" s="197"/>
      <c r="CV475" s="197"/>
      <c r="CW475" s="197"/>
      <c r="CX475" s="197"/>
      <c r="CY475" s="197"/>
      <c r="CZ475" s="197"/>
      <c r="DA475" s="197"/>
      <c r="DB475" s="197"/>
      <c r="DC475" s="197"/>
      <c r="DD475" s="197"/>
      <c r="DE475" s="197"/>
      <c r="DF475" s="197"/>
      <c r="DG475" s="197"/>
      <c r="DH475" s="197"/>
      <c r="DI475" s="197"/>
      <c r="DJ475" s="197"/>
      <c r="DK475" s="197"/>
      <c r="DL475" s="197"/>
      <c r="DM475" s="197"/>
      <c r="DN475" s="197"/>
      <c r="DO475" s="197"/>
      <c r="DP475" s="197"/>
      <c r="DQ475" s="197"/>
      <c r="DR475" s="197"/>
      <c r="DS475" s="197"/>
      <c r="DT475" s="197"/>
      <c r="DU475" s="197"/>
      <c r="DV475" s="197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</row>
    <row r="476" customFormat="false" ht="12.75" hidden="false" customHeight="false" outlineLevel="0" collapsed="false">
      <c r="A476" s="193"/>
      <c r="B476" s="194"/>
      <c r="C476" s="194"/>
      <c r="D476" s="194"/>
      <c r="E476" s="194"/>
      <c r="F476" s="194"/>
      <c r="G476" s="194"/>
      <c r="H476" s="195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194"/>
      <c r="AO476" s="194"/>
      <c r="AP476" s="194"/>
      <c r="AQ476" s="194"/>
      <c r="AR476" s="194"/>
      <c r="AS476" s="194"/>
      <c r="AT476" s="194"/>
      <c r="AU476" s="194"/>
      <c r="AV476" s="194"/>
      <c r="AW476" s="194"/>
      <c r="AX476" s="194"/>
      <c r="AY476" s="194"/>
      <c r="AZ476" s="194"/>
      <c r="BA476" s="194"/>
      <c r="BB476" s="194"/>
      <c r="BC476" s="194"/>
      <c r="BD476" s="194"/>
      <c r="BE476" s="194"/>
      <c r="BF476" s="194"/>
      <c r="BG476" s="194"/>
      <c r="BH476" s="194"/>
      <c r="BI476" s="194"/>
      <c r="BJ476" s="194"/>
      <c r="BK476" s="196"/>
      <c r="BL476" s="197"/>
      <c r="BM476" s="197"/>
      <c r="BN476" s="197"/>
      <c r="BO476" s="197"/>
      <c r="BP476" s="197"/>
      <c r="BQ476" s="197"/>
      <c r="BR476" s="197"/>
      <c r="BS476" s="197"/>
      <c r="BT476" s="197"/>
      <c r="BU476" s="197"/>
      <c r="BV476" s="197"/>
      <c r="BW476" s="197"/>
      <c r="BX476" s="197"/>
      <c r="BY476" s="197"/>
      <c r="BZ476" s="197"/>
      <c r="CA476" s="197"/>
      <c r="CB476" s="197"/>
      <c r="CC476" s="197"/>
      <c r="CD476" s="197"/>
      <c r="CE476" s="197"/>
      <c r="CF476" s="197"/>
      <c r="CG476" s="197"/>
      <c r="CH476" s="197"/>
      <c r="CI476" s="197"/>
      <c r="CJ476" s="197"/>
      <c r="CK476" s="197"/>
      <c r="CL476" s="197"/>
      <c r="CM476" s="197"/>
      <c r="CN476" s="197"/>
      <c r="CO476" s="197"/>
      <c r="CP476" s="197"/>
      <c r="CQ476" s="197"/>
      <c r="CR476" s="197"/>
      <c r="CS476" s="197"/>
      <c r="CT476" s="197"/>
      <c r="CU476" s="197"/>
      <c r="CV476" s="197"/>
      <c r="CW476" s="197"/>
      <c r="CX476" s="197"/>
      <c r="CY476" s="197"/>
      <c r="CZ476" s="197"/>
      <c r="DA476" s="197"/>
      <c r="DB476" s="197"/>
      <c r="DC476" s="197"/>
      <c r="DD476" s="197"/>
      <c r="DE476" s="197"/>
      <c r="DF476" s="197"/>
      <c r="DG476" s="197"/>
      <c r="DH476" s="197"/>
      <c r="DI476" s="197"/>
      <c r="DJ476" s="197"/>
      <c r="DK476" s="197"/>
      <c r="DL476" s="197"/>
      <c r="DM476" s="197"/>
      <c r="DN476" s="197"/>
      <c r="DO476" s="197"/>
      <c r="DP476" s="197"/>
      <c r="DQ476" s="197"/>
      <c r="DR476" s="197"/>
      <c r="DS476" s="197"/>
      <c r="DT476" s="197"/>
      <c r="DU476" s="197"/>
      <c r="DV476" s="197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</row>
    <row r="477" customFormat="false" ht="12.75" hidden="false" customHeight="false" outlineLevel="0" collapsed="false">
      <c r="A477" s="193"/>
      <c r="B477" s="194"/>
      <c r="C477" s="194"/>
      <c r="D477" s="194"/>
      <c r="E477" s="194"/>
      <c r="F477" s="194"/>
      <c r="G477" s="194"/>
      <c r="H477" s="195"/>
      <c r="I477" s="194"/>
      <c r="J477" s="194"/>
      <c r="K477" s="194"/>
      <c r="L477" s="194"/>
      <c r="M477" s="194"/>
      <c r="N477" s="194"/>
      <c r="O477" s="194"/>
      <c r="P477" s="194"/>
      <c r="Q477" s="194"/>
      <c r="R477" s="194"/>
      <c r="S477" s="194"/>
      <c r="T477" s="194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194"/>
      <c r="AO477" s="194"/>
      <c r="AP477" s="194"/>
      <c r="AQ477" s="194"/>
      <c r="AR477" s="194"/>
      <c r="AS477" s="194"/>
      <c r="AT477" s="194"/>
      <c r="AU477" s="194"/>
      <c r="AV477" s="194"/>
      <c r="AW477" s="194"/>
      <c r="AX477" s="194"/>
      <c r="AY477" s="194"/>
      <c r="AZ477" s="194"/>
      <c r="BA477" s="194"/>
      <c r="BB477" s="194"/>
      <c r="BC477" s="194"/>
      <c r="BD477" s="194"/>
      <c r="BE477" s="194"/>
      <c r="BF477" s="194"/>
      <c r="BG477" s="194"/>
      <c r="BH477" s="194"/>
      <c r="BI477" s="194"/>
      <c r="BJ477" s="194"/>
      <c r="BK477" s="196"/>
      <c r="BL477" s="197"/>
      <c r="BM477" s="197"/>
      <c r="BN477" s="197"/>
      <c r="BO477" s="197"/>
      <c r="BP477" s="197"/>
      <c r="BQ477" s="197"/>
      <c r="BR477" s="197"/>
      <c r="BS477" s="197"/>
      <c r="BT477" s="197"/>
      <c r="BU477" s="197"/>
      <c r="BV477" s="197"/>
      <c r="BW477" s="197"/>
      <c r="BX477" s="197"/>
      <c r="BY477" s="197"/>
      <c r="BZ477" s="197"/>
      <c r="CA477" s="197"/>
      <c r="CB477" s="197"/>
      <c r="CC477" s="197"/>
      <c r="CD477" s="197"/>
      <c r="CE477" s="197"/>
      <c r="CF477" s="197"/>
      <c r="CG477" s="197"/>
      <c r="CH477" s="197"/>
      <c r="CI477" s="197"/>
      <c r="CJ477" s="197"/>
      <c r="CK477" s="197"/>
      <c r="CL477" s="197"/>
      <c r="CM477" s="197"/>
      <c r="CN477" s="197"/>
      <c r="CO477" s="197"/>
      <c r="CP477" s="197"/>
      <c r="CQ477" s="197"/>
      <c r="CR477" s="197"/>
      <c r="CS477" s="197"/>
      <c r="CT477" s="197"/>
      <c r="CU477" s="197"/>
      <c r="CV477" s="197"/>
      <c r="CW477" s="197"/>
      <c r="CX477" s="197"/>
      <c r="CY477" s="197"/>
      <c r="CZ477" s="197"/>
      <c r="DA477" s="197"/>
      <c r="DB477" s="197"/>
      <c r="DC477" s="197"/>
      <c r="DD477" s="197"/>
      <c r="DE477" s="197"/>
      <c r="DF477" s="197"/>
      <c r="DG477" s="197"/>
      <c r="DH477" s="197"/>
      <c r="DI477" s="197"/>
      <c r="DJ477" s="197"/>
      <c r="DK477" s="197"/>
      <c r="DL477" s="197"/>
      <c r="DM477" s="197"/>
      <c r="DN477" s="197"/>
      <c r="DO477" s="197"/>
      <c r="DP477" s="197"/>
      <c r="DQ477" s="197"/>
      <c r="DR477" s="197"/>
      <c r="DS477" s="197"/>
      <c r="DT477" s="197"/>
      <c r="DU477" s="197"/>
      <c r="DV477" s="197"/>
      <c r="DW477" s="197"/>
      <c r="DX477" s="197"/>
      <c r="DY477" s="197"/>
      <c r="DZ477" s="197"/>
      <c r="EA477" s="197"/>
      <c r="EB477" s="197"/>
      <c r="EC477" s="197"/>
      <c r="ED477" s="197"/>
      <c r="EE477" s="197"/>
      <c r="EF477" s="197"/>
      <c r="EG477" s="197"/>
      <c r="EH477" s="197"/>
      <c r="EI477" s="197"/>
      <c r="EJ477" s="197"/>
      <c r="EK477" s="197"/>
      <c r="EL477" s="197"/>
      <c r="EM477" s="197"/>
      <c r="EN477" s="197"/>
      <c r="EO477" s="197"/>
      <c r="EP477" s="197"/>
      <c r="EQ477" s="197"/>
      <c r="ER477" s="197"/>
      <c r="ES477" s="197"/>
      <c r="ET477" s="197"/>
      <c r="EU477" s="197"/>
      <c r="EV477" s="197"/>
      <c r="EW477" s="197"/>
      <c r="EX477" s="197"/>
      <c r="EY477" s="197"/>
      <c r="EZ477" s="197"/>
      <c r="FA477" s="197"/>
      <c r="FB477" s="197"/>
      <c r="FC477" s="197"/>
      <c r="FD477" s="197"/>
      <c r="FE477" s="197"/>
      <c r="FF477" s="197"/>
      <c r="FG477" s="197"/>
      <c r="FH477" s="197"/>
      <c r="FI477" s="197"/>
      <c r="FJ477" s="197"/>
      <c r="FK477" s="197"/>
      <c r="FL477" s="197"/>
      <c r="FM477" s="197"/>
      <c r="FN477" s="197"/>
      <c r="FO477" s="197"/>
      <c r="FP477" s="197"/>
      <c r="FQ477" s="197"/>
      <c r="FR477" s="197"/>
      <c r="FS477" s="197"/>
      <c r="FT477" s="197"/>
      <c r="FU477" s="197"/>
      <c r="FV477" s="197"/>
      <c r="FW477" s="197"/>
      <c r="FX477" s="197"/>
      <c r="FY477" s="197"/>
      <c r="FZ477" s="197"/>
      <c r="GA477" s="197"/>
      <c r="GB477" s="197"/>
      <c r="GC477" s="197"/>
      <c r="GD477" s="197"/>
      <c r="GE477" s="197"/>
      <c r="GF477" s="197"/>
      <c r="GG477" s="197"/>
      <c r="GH477" s="197"/>
      <c r="GI477" s="197"/>
      <c r="GJ477" s="197"/>
      <c r="GK477" s="197"/>
      <c r="GL477" s="197"/>
      <c r="GM477" s="197"/>
      <c r="GN477" s="197"/>
      <c r="GO477" s="197"/>
      <c r="GP477" s="197"/>
      <c r="GQ477" s="197"/>
      <c r="GR477" s="197"/>
      <c r="GS477" s="197"/>
      <c r="GT477" s="197"/>
      <c r="GU477" s="197"/>
      <c r="GV477" s="197"/>
      <c r="GW477" s="197"/>
      <c r="GX477" s="197"/>
      <c r="GY477" s="197"/>
      <c r="GZ477" s="197"/>
      <c r="HA477" s="197"/>
      <c r="HB477" s="197"/>
      <c r="HC477" s="197"/>
      <c r="HD477" s="197"/>
      <c r="HE477" s="197"/>
      <c r="HF477" s="197"/>
      <c r="HG477" s="197"/>
      <c r="HH477" s="197"/>
      <c r="HI477" s="197"/>
      <c r="HJ477" s="197"/>
      <c r="HK477" s="197"/>
      <c r="HL477" s="197"/>
      <c r="HM477" s="197"/>
      <c r="HN477" s="197"/>
      <c r="HO477" s="197"/>
      <c r="HP477" s="197"/>
      <c r="HQ477" s="197"/>
      <c r="HR477" s="197"/>
      <c r="HS477" s="197"/>
      <c r="HT477" s="197"/>
      <c r="HU477" s="197"/>
      <c r="HV477" s="197"/>
      <c r="HW477" s="197"/>
      <c r="HX477" s="197"/>
      <c r="HY477" s="197"/>
      <c r="HZ477" s="197"/>
      <c r="IA477" s="197"/>
      <c r="IB477" s="197"/>
      <c r="IC477" s="197"/>
      <c r="ID477" s="197"/>
      <c r="IE477" s="197"/>
      <c r="IF477" s="197"/>
      <c r="IG477" s="197"/>
      <c r="IH477" s="197"/>
      <c r="II477" s="197"/>
      <c r="IJ477" s="197"/>
      <c r="IK477" s="197"/>
      <c r="IL477" s="197"/>
      <c r="IM477" s="197"/>
      <c r="IN477" s="197"/>
      <c r="IO477" s="197"/>
      <c r="IP477" s="197"/>
      <c r="IQ477" s="197"/>
      <c r="IR477" s="197"/>
      <c r="IS477" s="197"/>
      <c r="IT477" s="197"/>
      <c r="IU477" s="197"/>
      <c r="IV477" s="197"/>
      <c r="IW477" s="197"/>
    </row>
    <row r="478" customFormat="false" ht="12.75" hidden="false" customHeight="false" outlineLevel="0" collapsed="false">
      <c r="A478" s="193"/>
      <c r="B478" s="194"/>
      <c r="C478" s="194"/>
      <c r="D478" s="194"/>
      <c r="E478" s="194"/>
      <c r="F478" s="194"/>
      <c r="G478" s="194"/>
      <c r="H478" s="195"/>
      <c r="I478" s="194"/>
      <c r="J478" s="194"/>
      <c r="K478" s="194"/>
      <c r="L478" s="194"/>
      <c r="M478" s="194"/>
      <c r="N478" s="194"/>
      <c r="O478" s="194"/>
      <c r="P478" s="194"/>
      <c r="Q478" s="194"/>
      <c r="R478" s="194"/>
      <c r="S478" s="194"/>
      <c r="T478" s="194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194"/>
      <c r="AO478" s="194"/>
      <c r="AP478" s="194"/>
      <c r="AQ478" s="194"/>
      <c r="AR478" s="194"/>
      <c r="AS478" s="194"/>
      <c r="AT478" s="194"/>
      <c r="AU478" s="194"/>
      <c r="AV478" s="194"/>
      <c r="AW478" s="194"/>
      <c r="AX478" s="194"/>
      <c r="AY478" s="194"/>
      <c r="AZ478" s="194"/>
      <c r="BA478" s="194"/>
      <c r="BB478" s="194"/>
      <c r="BC478" s="194"/>
      <c r="BD478" s="194"/>
      <c r="BE478" s="194"/>
      <c r="BF478" s="194"/>
      <c r="BG478" s="194"/>
      <c r="BH478" s="194"/>
      <c r="BI478" s="194"/>
      <c r="BJ478" s="194"/>
      <c r="BK478" s="196"/>
      <c r="BL478" s="197"/>
      <c r="BM478" s="197"/>
      <c r="BN478" s="197"/>
      <c r="BO478" s="197"/>
      <c r="BP478" s="197"/>
      <c r="BQ478" s="197"/>
      <c r="BR478" s="197"/>
      <c r="BS478" s="197"/>
      <c r="BT478" s="197"/>
      <c r="BU478" s="197"/>
      <c r="BV478" s="197"/>
      <c r="BW478" s="197"/>
      <c r="BX478" s="197"/>
      <c r="BY478" s="197"/>
      <c r="BZ478" s="197"/>
      <c r="CA478" s="197"/>
      <c r="CB478" s="197"/>
      <c r="CC478" s="197"/>
      <c r="CD478" s="197"/>
      <c r="CE478" s="197"/>
      <c r="CF478" s="197"/>
      <c r="CG478" s="197"/>
      <c r="CH478" s="197"/>
      <c r="CI478" s="197"/>
      <c r="CJ478" s="197"/>
      <c r="CK478" s="197"/>
      <c r="CL478" s="197"/>
      <c r="CM478" s="197"/>
      <c r="CN478" s="197"/>
      <c r="CO478" s="197"/>
      <c r="CP478" s="197"/>
      <c r="CQ478" s="197"/>
      <c r="CR478" s="197"/>
      <c r="CS478" s="197"/>
      <c r="CT478" s="197"/>
      <c r="CU478" s="197"/>
      <c r="CV478" s="197"/>
      <c r="CW478" s="197"/>
      <c r="CX478" s="197"/>
      <c r="CY478" s="197"/>
      <c r="CZ478" s="197"/>
      <c r="DA478" s="197"/>
      <c r="DB478" s="197"/>
      <c r="DC478" s="197"/>
      <c r="DD478" s="197"/>
      <c r="DE478" s="197"/>
      <c r="DF478" s="197"/>
      <c r="DG478" s="197"/>
      <c r="DH478" s="197"/>
      <c r="DI478" s="197"/>
      <c r="DJ478" s="197"/>
      <c r="DK478" s="197"/>
      <c r="DL478" s="197"/>
      <c r="DM478" s="197"/>
      <c r="DN478" s="197"/>
      <c r="DO478" s="197"/>
      <c r="DP478" s="197"/>
      <c r="DQ478" s="197"/>
      <c r="DR478" s="197"/>
      <c r="DS478" s="197"/>
      <c r="DT478" s="197"/>
      <c r="DU478" s="197"/>
      <c r="DV478" s="197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</row>
    <row r="479" customFormat="false" ht="12.75" hidden="false" customHeight="false" outlineLevel="0" collapsed="false">
      <c r="A479" s="193"/>
      <c r="B479" s="194"/>
      <c r="C479" s="194"/>
      <c r="D479" s="194"/>
      <c r="E479" s="194"/>
      <c r="F479" s="194"/>
      <c r="G479" s="194"/>
      <c r="H479" s="195"/>
      <c r="I479" s="194"/>
      <c r="J479" s="194"/>
      <c r="K479" s="194"/>
      <c r="L479" s="194"/>
      <c r="M479" s="194"/>
      <c r="N479" s="194"/>
      <c r="O479" s="194"/>
      <c r="P479" s="194"/>
      <c r="Q479" s="194"/>
      <c r="R479" s="194"/>
      <c r="S479" s="194"/>
      <c r="T479" s="194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194"/>
      <c r="AO479" s="194"/>
      <c r="AP479" s="194"/>
      <c r="AQ479" s="194"/>
      <c r="AR479" s="194"/>
      <c r="AS479" s="194"/>
      <c r="AT479" s="194"/>
      <c r="AU479" s="194"/>
      <c r="AV479" s="194"/>
      <c r="AW479" s="194"/>
      <c r="AX479" s="194"/>
      <c r="AY479" s="194"/>
      <c r="AZ479" s="194"/>
      <c r="BA479" s="194"/>
      <c r="BB479" s="194"/>
      <c r="BC479" s="194"/>
      <c r="BD479" s="194"/>
      <c r="BE479" s="194"/>
      <c r="BF479" s="194"/>
      <c r="BG479" s="194"/>
      <c r="BH479" s="194"/>
      <c r="BI479" s="194"/>
      <c r="BJ479" s="194"/>
      <c r="BK479" s="196"/>
      <c r="BL479" s="197"/>
      <c r="BM479" s="197"/>
      <c r="BN479" s="197"/>
      <c r="BO479" s="197"/>
      <c r="BP479" s="197"/>
      <c r="BQ479" s="197"/>
      <c r="BR479" s="197"/>
      <c r="BS479" s="197"/>
      <c r="BT479" s="197"/>
      <c r="BU479" s="197"/>
      <c r="BV479" s="197"/>
      <c r="BW479" s="197"/>
      <c r="BX479" s="197"/>
      <c r="BY479" s="197"/>
      <c r="BZ479" s="197"/>
      <c r="CA479" s="197"/>
      <c r="CB479" s="197"/>
      <c r="CC479" s="197"/>
      <c r="CD479" s="197"/>
      <c r="CE479" s="197"/>
      <c r="CF479" s="197"/>
      <c r="CG479" s="197"/>
      <c r="CH479" s="197"/>
      <c r="CI479" s="197"/>
      <c r="CJ479" s="197"/>
      <c r="CK479" s="197"/>
      <c r="CL479" s="197"/>
      <c r="CM479" s="197"/>
      <c r="CN479" s="197"/>
      <c r="CO479" s="197"/>
      <c r="CP479" s="197"/>
      <c r="CQ479" s="197"/>
      <c r="CR479" s="197"/>
      <c r="CS479" s="197"/>
      <c r="CT479" s="197"/>
      <c r="CU479" s="197"/>
      <c r="CV479" s="197"/>
      <c r="CW479" s="197"/>
      <c r="CX479" s="197"/>
      <c r="CY479" s="197"/>
      <c r="CZ479" s="197"/>
      <c r="DA479" s="197"/>
      <c r="DB479" s="197"/>
      <c r="DC479" s="197"/>
      <c r="DD479" s="197"/>
      <c r="DE479" s="197"/>
      <c r="DF479" s="197"/>
      <c r="DG479" s="197"/>
      <c r="DH479" s="197"/>
      <c r="DI479" s="197"/>
      <c r="DJ479" s="197"/>
      <c r="DK479" s="197"/>
      <c r="DL479" s="197"/>
      <c r="DM479" s="197"/>
      <c r="DN479" s="197"/>
      <c r="DO479" s="197"/>
      <c r="DP479" s="197"/>
      <c r="DQ479" s="197"/>
      <c r="DR479" s="197"/>
      <c r="DS479" s="197"/>
      <c r="DT479" s="197"/>
      <c r="DU479" s="197"/>
      <c r="DV479" s="197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</row>
    <row r="480" customFormat="false" ht="12.75" hidden="false" customHeight="false" outlineLevel="0" collapsed="false">
      <c r="A480" s="193"/>
      <c r="B480" s="194"/>
      <c r="C480" s="194"/>
      <c r="D480" s="194"/>
      <c r="E480" s="194"/>
      <c r="F480" s="194"/>
      <c r="G480" s="194"/>
      <c r="H480" s="195"/>
      <c r="I480" s="194"/>
      <c r="J480" s="194"/>
      <c r="K480" s="194"/>
      <c r="L480" s="194"/>
      <c r="M480" s="194"/>
      <c r="N480" s="194"/>
      <c r="O480" s="194"/>
      <c r="P480" s="194"/>
      <c r="Q480" s="194"/>
      <c r="R480" s="194"/>
      <c r="S480" s="194"/>
      <c r="T480" s="194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194"/>
      <c r="AO480" s="194"/>
      <c r="AP480" s="194"/>
      <c r="AQ480" s="194"/>
      <c r="AR480" s="194"/>
      <c r="AS480" s="194"/>
      <c r="AT480" s="194"/>
      <c r="AU480" s="194"/>
      <c r="AV480" s="194"/>
      <c r="AW480" s="194"/>
      <c r="AX480" s="194"/>
      <c r="AY480" s="194"/>
      <c r="AZ480" s="194"/>
      <c r="BA480" s="194"/>
      <c r="BB480" s="194"/>
      <c r="BC480" s="194"/>
      <c r="BD480" s="194"/>
      <c r="BE480" s="194"/>
      <c r="BF480" s="194"/>
      <c r="BG480" s="194"/>
      <c r="BH480" s="194"/>
      <c r="BI480" s="194"/>
      <c r="BJ480" s="194"/>
      <c r="BK480" s="196"/>
      <c r="BL480" s="197"/>
      <c r="BM480" s="197"/>
      <c r="BN480" s="197"/>
      <c r="BO480" s="197"/>
      <c r="BP480" s="197"/>
      <c r="BQ480" s="197"/>
      <c r="BR480" s="197"/>
      <c r="BS480" s="197"/>
      <c r="BT480" s="197"/>
      <c r="BU480" s="197"/>
      <c r="BV480" s="197"/>
      <c r="BW480" s="197"/>
      <c r="BX480" s="197"/>
      <c r="BY480" s="197"/>
      <c r="BZ480" s="197"/>
      <c r="CA480" s="197"/>
      <c r="CB480" s="197"/>
      <c r="CC480" s="197"/>
      <c r="CD480" s="197"/>
      <c r="CE480" s="197"/>
      <c r="CF480" s="197"/>
      <c r="CG480" s="197"/>
      <c r="CH480" s="197"/>
      <c r="CI480" s="197"/>
      <c r="CJ480" s="197"/>
      <c r="CK480" s="197"/>
      <c r="CL480" s="197"/>
      <c r="CM480" s="197"/>
      <c r="CN480" s="197"/>
      <c r="CO480" s="197"/>
      <c r="CP480" s="197"/>
      <c r="CQ480" s="197"/>
      <c r="CR480" s="197"/>
      <c r="CS480" s="197"/>
      <c r="CT480" s="197"/>
      <c r="CU480" s="197"/>
      <c r="CV480" s="197"/>
      <c r="CW480" s="197"/>
      <c r="CX480" s="197"/>
      <c r="CY480" s="197"/>
      <c r="CZ480" s="197"/>
      <c r="DA480" s="197"/>
      <c r="DB480" s="197"/>
      <c r="DC480" s="197"/>
      <c r="DD480" s="197"/>
      <c r="DE480" s="197"/>
      <c r="DF480" s="197"/>
      <c r="DG480" s="197"/>
      <c r="DH480" s="197"/>
      <c r="DI480" s="197"/>
      <c r="DJ480" s="197"/>
      <c r="DK480" s="197"/>
      <c r="DL480" s="197"/>
      <c r="DM480" s="197"/>
      <c r="DN480" s="197"/>
      <c r="DO480" s="197"/>
      <c r="DP480" s="197"/>
      <c r="DQ480" s="197"/>
      <c r="DR480" s="197"/>
      <c r="DS480" s="197"/>
      <c r="DT480" s="197"/>
      <c r="DU480" s="197"/>
      <c r="DV480" s="197"/>
      <c r="DW480" s="197"/>
      <c r="DX480" s="197"/>
      <c r="DY480" s="197"/>
      <c r="DZ480" s="197"/>
      <c r="EA480" s="197"/>
      <c r="EB480" s="197"/>
      <c r="EC480" s="197"/>
      <c r="ED480" s="197"/>
      <c r="EE480" s="197"/>
      <c r="EF480" s="197"/>
      <c r="EG480" s="197"/>
      <c r="EH480" s="197"/>
      <c r="EI480" s="197"/>
      <c r="EJ480" s="197"/>
      <c r="EK480" s="197"/>
      <c r="EL480" s="197"/>
      <c r="EM480" s="197"/>
      <c r="EN480" s="197"/>
      <c r="EO480" s="197"/>
      <c r="EP480" s="197"/>
      <c r="EQ480" s="197"/>
      <c r="ER480" s="197"/>
      <c r="ES480" s="197"/>
      <c r="ET480" s="197"/>
      <c r="EU480" s="197"/>
      <c r="EV480" s="197"/>
      <c r="EW480" s="197"/>
      <c r="EX480" s="197"/>
      <c r="EY480" s="197"/>
      <c r="EZ480" s="197"/>
      <c r="FA480" s="197"/>
      <c r="FB480" s="197"/>
      <c r="FC480" s="197"/>
      <c r="FD480" s="197"/>
      <c r="FE480" s="197"/>
      <c r="FF480" s="197"/>
      <c r="FG480" s="197"/>
      <c r="FH480" s="197"/>
      <c r="FI480" s="197"/>
      <c r="FJ480" s="197"/>
      <c r="FK480" s="197"/>
      <c r="FL480" s="197"/>
      <c r="FM480" s="197"/>
      <c r="FN480" s="197"/>
      <c r="FO480" s="197"/>
      <c r="FP480" s="197"/>
      <c r="FQ480" s="197"/>
      <c r="FR480" s="197"/>
      <c r="FS480" s="197"/>
      <c r="FT480" s="197"/>
      <c r="FU480" s="197"/>
      <c r="FV480" s="197"/>
      <c r="FW480" s="197"/>
      <c r="FX480" s="197"/>
      <c r="FY480" s="197"/>
      <c r="FZ480" s="197"/>
      <c r="GA480" s="197"/>
      <c r="GB480" s="197"/>
      <c r="GC480" s="197"/>
      <c r="GD480" s="197"/>
      <c r="GE480" s="197"/>
      <c r="GF480" s="197"/>
      <c r="GG480" s="197"/>
      <c r="GH480" s="197"/>
      <c r="GI480" s="197"/>
      <c r="GJ480" s="197"/>
      <c r="GK480" s="197"/>
      <c r="GL480" s="197"/>
      <c r="GM480" s="197"/>
      <c r="GN480" s="197"/>
      <c r="GO480" s="197"/>
      <c r="GP480" s="197"/>
      <c r="GQ480" s="197"/>
      <c r="GR480" s="197"/>
      <c r="GS480" s="197"/>
      <c r="GT480" s="197"/>
      <c r="GU480" s="197"/>
      <c r="GV480" s="197"/>
      <c r="GW480" s="197"/>
      <c r="GX480" s="197"/>
      <c r="GY480" s="197"/>
      <c r="GZ480" s="197"/>
      <c r="HA480" s="197"/>
      <c r="HB480" s="197"/>
      <c r="HC480" s="197"/>
      <c r="HD480" s="197"/>
      <c r="HE480" s="197"/>
      <c r="HF480" s="197"/>
      <c r="HG480" s="197"/>
      <c r="HH480" s="197"/>
      <c r="HI480" s="197"/>
      <c r="HJ480" s="197"/>
      <c r="HK480" s="197"/>
      <c r="HL480" s="197"/>
      <c r="HM480" s="197"/>
      <c r="HN480" s="197"/>
      <c r="HO480" s="197"/>
      <c r="HP480" s="197"/>
      <c r="HQ480" s="197"/>
      <c r="HR480" s="197"/>
      <c r="HS480" s="197"/>
      <c r="HT480" s="197"/>
      <c r="HU480" s="197"/>
      <c r="HV480" s="197"/>
      <c r="HW480" s="197"/>
      <c r="HX480" s="197"/>
      <c r="HY480" s="197"/>
      <c r="HZ480" s="197"/>
      <c r="IA480" s="197"/>
      <c r="IB480" s="197"/>
      <c r="IC480" s="197"/>
      <c r="ID480" s="197"/>
      <c r="IE480" s="197"/>
      <c r="IF480" s="197"/>
      <c r="IG480" s="197"/>
      <c r="IH480" s="197"/>
      <c r="II480" s="197"/>
      <c r="IJ480" s="197"/>
      <c r="IK480" s="197"/>
      <c r="IL480" s="197"/>
      <c r="IM480" s="197"/>
      <c r="IN480" s="197"/>
      <c r="IO480" s="197"/>
      <c r="IP480" s="197"/>
      <c r="IQ480" s="197"/>
      <c r="IR480" s="197"/>
      <c r="IS480" s="197"/>
      <c r="IT480" s="197"/>
      <c r="IU480" s="197"/>
      <c r="IV480" s="197"/>
      <c r="IW480" s="197"/>
    </row>
    <row r="481" customFormat="false" ht="12.75" hidden="false" customHeight="false" outlineLevel="0" collapsed="false">
      <c r="A481" s="193"/>
      <c r="B481" s="194"/>
      <c r="C481" s="194"/>
      <c r="D481" s="194"/>
      <c r="E481" s="194"/>
      <c r="F481" s="194"/>
      <c r="G481" s="194"/>
      <c r="H481" s="195"/>
      <c r="I481" s="194"/>
      <c r="J481" s="194"/>
      <c r="K481" s="194"/>
      <c r="L481" s="194"/>
      <c r="M481" s="194"/>
      <c r="N481" s="194"/>
      <c r="O481" s="194"/>
      <c r="P481" s="194"/>
      <c r="Q481" s="194"/>
      <c r="R481" s="194"/>
      <c r="S481" s="194"/>
      <c r="T481" s="194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194"/>
      <c r="AO481" s="194"/>
      <c r="AP481" s="194"/>
      <c r="AQ481" s="194"/>
      <c r="AR481" s="194"/>
      <c r="AS481" s="194"/>
      <c r="AT481" s="194"/>
      <c r="AU481" s="194"/>
      <c r="AV481" s="194"/>
      <c r="AW481" s="194"/>
      <c r="AX481" s="194"/>
      <c r="AY481" s="194"/>
      <c r="AZ481" s="194"/>
      <c r="BA481" s="194"/>
      <c r="BB481" s="194"/>
      <c r="BC481" s="194"/>
      <c r="BD481" s="194"/>
      <c r="BE481" s="194"/>
      <c r="BF481" s="194"/>
      <c r="BG481" s="194"/>
      <c r="BH481" s="194"/>
      <c r="BI481" s="194"/>
      <c r="BJ481" s="194"/>
      <c r="BK481" s="196"/>
      <c r="BL481" s="197"/>
      <c r="BM481" s="197"/>
      <c r="BN481" s="197"/>
      <c r="BO481" s="197"/>
      <c r="BP481" s="197"/>
      <c r="BQ481" s="197"/>
      <c r="BR481" s="197"/>
      <c r="BS481" s="197"/>
      <c r="BT481" s="197"/>
      <c r="BU481" s="197"/>
      <c r="BV481" s="197"/>
      <c r="BW481" s="197"/>
      <c r="BX481" s="197"/>
      <c r="BY481" s="197"/>
      <c r="BZ481" s="197"/>
      <c r="CA481" s="197"/>
      <c r="CB481" s="197"/>
      <c r="CC481" s="197"/>
      <c r="CD481" s="197"/>
      <c r="CE481" s="197"/>
      <c r="CF481" s="197"/>
      <c r="CG481" s="197"/>
      <c r="CH481" s="197"/>
      <c r="CI481" s="197"/>
      <c r="CJ481" s="197"/>
      <c r="CK481" s="197"/>
      <c r="CL481" s="197"/>
      <c r="CM481" s="197"/>
      <c r="CN481" s="197"/>
      <c r="CO481" s="197"/>
      <c r="CP481" s="197"/>
      <c r="CQ481" s="197"/>
      <c r="CR481" s="197"/>
      <c r="CS481" s="197"/>
      <c r="CT481" s="197"/>
      <c r="CU481" s="197"/>
      <c r="CV481" s="197"/>
      <c r="CW481" s="197"/>
      <c r="CX481" s="197"/>
      <c r="CY481" s="197"/>
      <c r="CZ481" s="197"/>
      <c r="DA481" s="197"/>
      <c r="DB481" s="197"/>
      <c r="DC481" s="197"/>
      <c r="DD481" s="197"/>
      <c r="DE481" s="197"/>
      <c r="DF481" s="197"/>
      <c r="DG481" s="197"/>
      <c r="DH481" s="197"/>
      <c r="DI481" s="197"/>
      <c r="DJ481" s="197"/>
      <c r="DK481" s="197"/>
      <c r="DL481" s="197"/>
      <c r="DM481" s="197"/>
      <c r="DN481" s="197"/>
      <c r="DO481" s="197"/>
      <c r="DP481" s="197"/>
      <c r="DQ481" s="197"/>
      <c r="DR481" s="197"/>
      <c r="DS481" s="197"/>
      <c r="DT481" s="197"/>
      <c r="DU481" s="197"/>
      <c r="DV481" s="197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</row>
    <row r="482" customFormat="false" ht="12.75" hidden="false" customHeight="false" outlineLevel="0" collapsed="false">
      <c r="A482" s="193"/>
      <c r="B482" s="194"/>
      <c r="C482" s="194"/>
      <c r="D482" s="194"/>
      <c r="E482" s="194"/>
      <c r="F482" s="194"/>
      <c r="G482" s="194"/>
      <c r="H482" s="195"/>
      <c r="I482" s="194"/>
      <c r="J482" s="194"/>
      <c r="K482" s="194"/>
      <c r="L482" s="194"/>
      <c r="M482" s="194"/>
      <c r="N482" s="194"/>
      <c r="O482" s="194"/>
      <c r="P482" s="194"/>
      <c r="Q482" s="194"/>
      <c r="R482" s="194"/>
      <c r="S482" s="194"/>
      <c r="T482" s="194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194"/>
      <c r="AO482" s="194"/>
      <c r="AP482" s="194"/>
      <c r="AQ482" s="194"/>
      <c r="AR482" s="194"/>
      <c r="AS482" s="194"/>
      <c r="AT482" s="194"/>
      <c r="AU482" s="194"/>
      <c r="AV482" s="194"/>
      <c r="AW482" s="194"/>
      <c r="AX482" s="194"/>
      <c r="AY482" s="194"/>
      <c r="AZ482" s="194"/>
      <c r="BA482" s="194"/>
      <c r="BB482" s="194"/>
      <c r="BC482" s="194"/>
      <c r="BD482" s="194"/>
      <c r="BE482" s="194"/>
      <c r="BF482" s="194"/>
      <c r="BG482" s="194"/>
      <c r="BH482" s="194"/>
      <c r="BI482" s="194"/>
      <c r="BJ482" s="194"/>
      <c r="BK482" s="196"/>
      <c r="BL482" s="197"/>
      <c r="BM482" s="197"/>
      <c r="BN482" s="197"/>
      <c r="BO482" s="197"/>
      <c r="BP482" s="197"/>
      <c r="BQ482" s="197"/>
      <c r="BR482" s="197"/>
      <c r="BS482" s="197"/>
      <c r="BT482" s="197"/>
      <c r="BU482" s="197"/>
      <c r="BV482" s="197"/>
      <c r="BW482" s="197"/>
      <c r="BX482" s="197"/>
      <c r="BY482" s="197"/>
      <c r="BZ482" s="197"/>
      <c r="CA482" s="197"/>
      <c r="CB482" s="197"/>
      <c r="CC482" s="197"/>
      <c r="CD482" s="197"/>
      <c r="CE482" s="197"/>
      <c r="CF482" s="197"/>
      <c r="CG482" s="197"/>
      <c r="CH482" s="197"/>
      <c r="CI482" s="197"/>
      <c r="CJ482" s="197"/>
      <c r="CK482" s="197"/>
      <c r="CL482" s="197"/>
      <c r="CM482" s="197"/>
      <c r="CN482" s="197"/>
      <c r="CO482" s="197"/>
      <c r="CP482" s="197"/>
      <c r="CQ482" s="197"/>
      <c r="CR482" s="197"/>
      <c r="CS482" s="197"/>
      <c r="CT482" s="197"/>
      <c r="CU482" s="197"/>
      <c r="CV482" s="197"/>
      <c r="CW482" s="197"/>
      <c r="CX482" s="197"/>
      <c r="CY482" s="197"/>
      <c r="CZ482" s="197"/>
      <c r="DA482" s="197"/>
      <c r="DB482" s="197"/>
      <c r="DC482" s="197"/>
      <c r="DD482" s="197"/>
      <c r="DE482" s="197"/>
      <c r="DF482" s="197"/>
      <c r="DG482" s="197"/>
      <c r="DH482" s="197"/>
      <c r="DI482" s="197"/>
      <c r="DJ482" s="197"/>
      <c r="DK482" s="197"/>
      <c r="DL482" s="197"/>
      <c r="DM482" s="197"/>
      <c r="DN482" s="197"/>
      <c r="DO482" s="197"/>
      <c r="DP482" s="197"/>
      <c r="DQ482" s="197"/>
      <c r="DR482" s="197"/>
      <c r="DS482" s="197"/>
      <c r="DT482" s="197"/>
      <c r="DU482" s="197"/>
      <c r="DV482" s="197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</row>
    <row r="483" customFormat="false" ht="12.75" hidden="false" customHeight="false" outlineLevel="0" collapsed="false">
      <c r="A483" s="193"/>
      <c r="B483" s="194"/>
      <c r="C483" s="194"/>
      <c r="D483" s="194"/>
      <c r="E483" s="194"/>
      <c r="F483" s="194"/>
      <c r="G483" s="194"/>
      <c r="H483" s="195"/>
      <c r="I483" s="194"/>
      <c r="J483" s="194"/>
      <c r="K483" s="194"/>
      <c r="L483" s="194"/>
      <c r="M483" s="194"/>
      <c r="N483" s="194"/>
      <c r="O483" s="194"/>
      <c r="P483" s="194"/>
      <c r="Q483" s="194"/>
      <c r="R483" s="194"/>
      <c r="S483" s="194"/>
      <c r="T483" s="194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194"/>
      <c r="AO483" s="194"/>
      <c r="AP483" s="194"/>
      <c r="AQ483" s="194"/>
      <c r="AR483" s="194"/>
      <c r="AS483" s="194"/>
      <c r="AT483" s="194"/>
      <c r="AU483" s="194"/>
      <c r="AV483" s="194"/>
      <c r="AW483" s="194"/>
      <c r="AX483" s="194"/>
      <c r="AY483" s="194"/>
      <c r="AZ483" s="194"/>
      <c r="BA483" s="194"/>
      <c r="BB483" s="194"/>
      <c r="BC483" s="194"/>
      <c r="BD483" s="194"/>
      <c r="BE483" s="194"/>
      <c r="BF483" s="194"/>
      <c r="BG483" s="194"/>
      <c r="BH483" s="194"/>
      <c r="BI483" s="194"/>
      <c r="BJ483" s="194"/>
      <c r="BK483" s="196"/>
      <c r="BL483" s="197"/>
      <c r="BM483" s="197"/>
      <c r="BN483" s="197"/>
      <c r="BO483" s="197"/>
      <c r="BP483" s="197"/>
      <c r="BQ483" s="197"/>
      <c r="BR483" s="197"/>
      <c r="BS483" s="197"/>
      <c r="BT483" s="197"/>
      <c r="BU483" s="197"/>
      <c r="BV483" s="197"/>
      <c r="BW483" s="197"/>
      <c r="BX483" s="197"/>
      <c r="BY483" s="197"/>
      <c r="BZ483" s="197"/>
      <c r="CA483" s="197"/>
      <c r="CB483" s="197"/>
      <c r="CC483" s="197"/>
      <c r="CD483" s="197"/>
      <c r="CE483" s="197"/>
      <c r="CF483" s="197"/>
      <c r="CG483" s="197"/>
      <c r="CH483" s="197"/>
      <c r="CI483" s="197"/>
      <c r="CJ483" s="197"/>
      <c r="CK483" s="197"/>
      <c r="CL483" s="197"/>
      <c r="CM483" s="197"/>
      <c r="CN483" s="197"/>
      <c r="CO483" s="197"/>
      <c r="CP483" s="197"/>
      <c r="CQ483" s="197"/>
      <c r="CR483" s="197"/>
      <c r="CS483" s="197"/>
      <c r="CT483" s="197"/>
      <c r="CU483" s="197"/>
      <c r="CV483" s="197"/>
      <c r="CW483" s="197"/>
      <c r="CX483" s="197"/>
      <c r="CY483" s="197"/>
      <c r="CZ483" s="197"/>
      <c r="DA483" s="197"/>
      <c r="DB483" s="197"/>
      <c r="DC483" s="197"/>
      <c r="DD483" s="197"/>
      <c r="DE483" s="197"/>
      <c r="DF483" s="197"/>
      <c r="DG483" s="197"/>
      <c r="DH483" s="197"/>
      <c r="DI483" s="197"/>
      <c r="DJ483" s="197"/>
      <c r="DK483" s="197"/>
      <c r="DL483" s="197"/>
      <c r="DM483" s="197"/>
      <c r="DN483" s="197"/>
      <c r="DO483" s="197"/>
      <c r="DP483" s="197"/>
      <c r="DQ483" s="197"/>
      <c r="DR483" s="197"/>
      <c r="DS483" s="197"/>
      <c r="DT483" s="197"/>
      <c r="DU483" s="197"/>
      <c r="DV483" s="197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</row>
    <row r="484" customFormat="false" ht="12.75" hidden="false" customHeight="false" outlineLevel="0" collapsed="false">
      <c r="A484" s="193"/>
      <c r="B484" s="194"/>
      <c r="C484" s="194"/>
      <c r="D484" s="194"/>
      <c r="E484" s="194"/>
      <c r="F484" s="194"/>
      <c r="G484" s="194"/>
      <c r="H484" s="195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4"/>
      <c r="BJ484" s="194"/>
      <c r="BK484" s="196"/>
      <c r="BL484" s="197"/>
      <c r="BM484" s="197"/>
      <c r="BN484" s="197"/>
      <c r="BO484" s="197"/>
      <c r="BP484" s="197"/>
      <c r="BQ484" s="197"/>
      <c r="BR484" s="197"/>
      <c r="BS484" s="197"/>
      <c r="BT484" s="197"/>
      <c r="BU484" s="197"/>
      <c r="BV484" s="197"/>
      <c r="BW484" s="197"/>
      <c r="BX484" s="197"/>
      <c r="BY484" s="197"/>
      <c r="BZ484" s="197"/>
      <c r="CA484" s="197"/>
      <c r="CB484" s="197"/>
      <c r="CC484" s="197"/>
      <c r="CD484" s="197"/>
      <c r="CE484" s="197"/>
      <c r="CF484" s="197"/>
      <c r="CG484" s="197"/>
      <c r="CH484" s="197"/>
      <c r="CI484" s="197"/>
      <c r="CJ484" s="197"/>
      <c r="CK484" s="197"/>
      <c r="CL484" s="197"/>
      <c r="CM484" s="197"/>
      <c r="CN484" s="197"/>
      <c r="CO484" s="197"/>
      <c r="CP484" s="197"/>
      <c r="CQ484" s="197"/>
      <c r="CR484" s="197"/>
      <c r="CS484" s="197"/>
      <c r="CT484" s="197"/>
      <c r="CU484" s="197"/>
      <c r="CV484" s="197"/>
      <c r="CW484" s="197"/>
      <c r="CX484" s="197"/>
      <c r="CY484" s="197"/>
      <c r="CZ484" s="197"/>
      <c r="DA484" s="197"/>
      <c r="DB484" s="197"/>
      <c r="DC484" s="197"/>
      <c r="DD484" s="197"/>
      <c r="DE484" s="197"/>
      <c r="DF484" s="197"/>
      <c r="DG484" s="197"/>
      <c r="DH484" s="197"/>
      <c r="DI484" s="197"/>
      <c r="DJ484" s="197"/>
      <c r="DK484" s="197"/>
      <c r="DL484" s="197"/>
      <c r="DM484" s="197"/>
      <c r="DN484" s="197"/>
      <c r="DO484" s="197"/>
      <c r="DP484" s="197"/>
      <c r="DQ484" s="197"/>
      <c r="DR484" s="197"/>
      <c r="DS484" s="197"/>
      <c r="DT484" s="197"/>
      <c r="DU484" s="197"/>
      <c r="DV484" s="197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</row>
    <row r="485" customFormat="false" ht="12.75" hidden="false" customHeight="false" outlineLevel="0" collapsed="false">
      <c r="A485" s="193"/>
      <c r="B485" s="194"/>
      <c r="C485" s="194"/>
      <c r="D485" s="194"/>
      <c r="E485" s="194"/>
      <c r="F485" s="194"/>
      <c r="G485" s="194"/>
      <c r="H485" s="195"/>
      <c r="I485" s="194"/>
      <c r="J485" s="194"/>
      <c r="K485" s="194"/>
      <c r="L485" s="194"/>
      <c r="M485" s="194"/>
      <c r="N485" s="194"/>
      <c r="O485" s="194"/>
      <c r="P485" s="194"/>
      <c r="Q485" s="194"/>
      <c r="R485" s="194"/>
      <c r="S485" s="194"/>
      <c r="T485" s="194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194"/>
      <c r="AO485" s="194"/>
      <c r="AP485" s="194"/>
      <c r="AQ485" s="194"/>
      <c r="AR485" s="194"/>
      <c r="AS485" s="194"/>
      <c r="AT485" s="194"/>
      <c r="AU485" s="194"/>
      <c r="AV485" s="194"/>
      <c r="AW485" s="194"/>
      <c r="AX485" s="194"/>
      <c r="AY485" s="194"/>
      <c r="AZ485" s="194"/>
      <c r="BA485" s="194"/>
      <c r="BB485" s="194"/>
      <c r="BC485" s="194"/>
      <c r="BD485" s="194"/>
      <c r="BE485" s="194"/>
      <c r="BF485" s="194"/>
      <c r="BG485" s="194"/>
      <c r="BH485" s="194"/>
      <c r="BI485" s="194"/>
      <c r="BJ485" s="194"/>
      <c r="BK485" s="196"/>
      <c r="BL485" s="197"/>
      <c r="BM485" s="197"/>
      <c r="BN485" s="197"/>
      <c r="BO485" s="197"/>
      <c r="BP485" s="197"/>
      <c r="BQ485" s="197"/>
      <c r="BR485" s="197"/>
      <c r="BS485" s="197"/>
      <c r="BT485" s="197"/>
      <c r="BU485" s="197"/>
      <c r="BV485" s="197"/>
      <c r="BW485" s="197"/>
      <c r="BX485" s="197"/>
      <c r="BY485" s="197"/>
      <c r="BZ485" s="197"/>
      <c r="CA485" s="197"/>
      <c r="CB485" s="197"/>
      <c r="CC485" s="197"/>
      <c r="CD485" s="197"/>
      <c r="CE485" s="197"/>
      <c r="CF485" s="197"/>
      <c r="CG485" s="197"/>
      <c r="CH485" s="197"/>
      <c r="CI485" s="197"/>
      <c r="CJ485" s="197"/>
      <c r="CK485" s="197"/>
      <c r="CL485" s="197"/>
      <c r="CM485" s="197"/>
      <c r="CN485" s="197"/>
      <c r="CO485" s="197"/>
      <c r="CP485" s="197"/>
      <c r="CQ485" s="197"/>
      <c r="CR485" s="197"/>
      <c r="CS485" s="197"/>
      <c r="CT485" s="197"/>
      <c r="CU485" s="197"/>
      <c r="CV485" s="197"/>
      <c r="CW485" s="197"/>
      <c r="CX485" s="197"/>
      <c r="CY485" s="197"/>
      <c r="CZ485" s="197"/>
      <c r="DA485" s="197"/>
      <c r="DB485" s="197"/>
      <c r="DC485" s="197"/>
      <c r="DD485" s="197"/>
      <c r="DE485" s="197"/>
      <c r="DF485" s="197"/>
      <c r="DG485" s="197"/>
      <c r="DH485" s="197"/>
      <c r="DI485" s="197"/>
      <c r="DJ485" s="197"/>
      <c r="DK485" s="197"/>
      <c r="DL485" s="197"/>
      <c r="DM485" s="197"/>
      <c r="DN485" s="197"/>
      <c r="DO485" s="197"/>
      <c r="DP485" s="197"/>
      <c r="DQ485" s="197"/>
      <c r="DR485" s="197"/>
      <c r="DS485" s="197"/>
      <c r="DT485" s="197"/>
      <c r="DU485" s="197"/>
      <c r="DV485" s="197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</row>
    <row r="486" customFormat="false" ht="12.75" hidden="false" customHeight="false" outlineLevel="0" collapsed="false">
      <c r="A486" s="193"/>
      <c r="B486" s="194"/>
      <c r="C486" s="194"/>
      <c r="D486" s="194"/>
      <c r="E486" s="194"/>
      <c r="F486" s="194"/>
      <c r="G486" s="194"/>
      <c r="H486" s="195"/>
      <c r="I486" s="194"/>
      <c r="J486" s="194"/>
      <c r="K486" s="194"/>
      <c r="L486" s="194"/>
      <c r="M486" s="194"/>
      <c r="N486" s="194"/>
      <c r="O486" s="194"/>
      <c r="P486" s="194"/>
      <c r="Q486" s="194"/>
      <c r="R486" s="194"/>
      <c r="S486" s="194"/>
      <c r="T486" s="194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194"/>
      <c r="AO486" s="194"/>
      <c r="AP486" s="194"/>
      <c r="AQ486" s="194"/>
      <c r="AR486" s="194"/>
      <c r="AS486" s="194"/>
      <c r="AT486" s="194"/>
      <c r="AU486" s="194"/>
      <c r="AV486" s="194"/>
      <c r="AW486" s="194"/>
      <c r="AX486" s="194"/>
      <c r="AY486" s="194"/>
      <c r="AZ486" s="194"/>
      <c r="BA486" s="194"/>
      <c r="BB486" s="194"/>
      <c r="BC486" s="194"/>
      <c r="BD486" s="194"/>
      <c r="BE486" s="194"/>
      <c r="BF486" s="194"/>
      <c r="BG486" s="194"/>
      <c r="BH486" s="194"/>
      <c r="BI486" s="194"/>
      <c r="BJ486" s="194"/>
      <c r="BK486" s="196"/>
      <c r="BL486" s="197"/>
      <c r="BM486" s="197"/>
      <c r="BN486" s="197"/>
      <c r="BO486" s="197"/>
      <c r="BP486" s="197"/>
      <c r="BQ486" s="197"/>
      <c r="BR486" s="197"/>
      <c r="BS486" s="197"/>
      <c r="BT486" s="197"/>
      <c r="BU486" s="197"/>
      <c r="BV486" s="197"/>
      <c r="BW486" s="197"/>
      <c r="BX486" s="197"/>
      <c r="BY486" s="197"/>
      <c r="BZ486" s="197"/>
      <c r="CA486" s="197"/>
      <c r="CB486" s="197"/>
      <c r="CC486" s="197"/>
      <c r="CD486" s="197"/>
      <c r="CE486" s="197"/>
      <c r="CF486" s="197"/>
      <c r="CG486" s="197"/>
      <c r="CH486" s="197"/>
      <c r="CI486" s="197"/>
      <c r="CJ486" s="197"/>
      <c r="CK486" s="197"/>
      <c r="CL486" s="197"/>
      <c r="CM486" s="197"/>
      <c r="CN486" s="197"/>
      <c r="CO486" s="197"/>
      <c r="CP486" s="197"/>
      <c r="CQ486" s="197"/>
      <c r="CR486" s="197"/>
      <c r="CS486" s="197"/>
      <c r="CT486" s="197"/>
      <c r="CU486" s="197"/>
      <c r="CV486" s="197"/>
      <c r="CW486" s="197"/>
      <c r="CX486" s="197"/>
      <c r="CY486" s="197"/>
      <c r="CZ486" s="197"/>
      <c r="DA486" s="197"/>
      <c r="DB486" s="197"/>
      <c r="DC486" s="197"/>
      <c r="DD486" s="197"/>
      <c r="DE486" s="197"/>
      <c r="DF486" s="197"/>
      <c r="DG486" s="197"/>
      <c r="DH486" s="197"/>
      <c r="DI486" s="197"/>
      <c r="DJ486" s="197"/>
      <c r="DK486" s="197"/>
      <c r="DL486" s="197"/>
      <c r="DM486" s="197"/>
      <c r="DN486" s="197"/>
      <c r="DO486" s="197"/>
      <c r="DP486" s="197"/>
      <c r="DQ486" s="197"/>
      <c r="DR486" s="197"/>
      <c r="DS486" s="197"/>
      <c r="DT486" s="197"/>
      <c r="DU486" s="197"/>
      <c r="DV486" s="197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</row>
    <row r="487" customFormat="false" ht="12.75" hidden="false" customHeight="false" outlineLevel="0" collapsed="false">
      <c r="A487" s="193"/>
      <c r="B487" s="194"/>
      <c r="C487" s="194"/>
      <c r="D487" s="194"/>
      <c r="E487" s="194"/>
      <c r="F487" s="194"/>
      <c r="G487" s="194"/>
      <c r="H487" s="195"/>
      <c r="I487" s="194"/>
      <c r="J487" s="194"/>
      <c r="K487" s="194"/>
      <c r="L487" s="194"/>
      <c r="M487" s="194"/>
      <c r="N487" s="194"/>
      <c r="O487" s="194"/>
      <c r="P487" s="194"/>
      <c r="Q487" s="194"/>
      <c r="R487" s="194"/>
      <c r="S487" s="194"/>
      <c r="T487" s="194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194"/>
      <c r="AO487" s="194"/>
      <c r="AP487" s="194"/>
      <c r="AQ487" s="194"/>
      <c r="AR487" s="194"/>
      <c r="AS487" s="194"/>
      <c r="AT487" s="194"/>
      <c r="AU487" s="194"/>
      <c r="AV487" s="194"/>
      <c r="AW487" s="194"/>
      <c r="AX487" s="194"/>
      <c r="AY487" s="194"/>
      <c r="AZ487" s="194"/>
      <c r="BA487" s="194"/>
      <c r="BB487" s="194"/>
      <c r="BC487" s="194"/>
      <c r="BD487" s="194"/>
      <c r="BE487" s="194"/>
      <c r="BF487" s="194"/>
      <c r="BG487" s="194"/>
      <c r="BH487" s="194"/>
      <c r="BI487" s="194"/>
      <c r="BJ487" s="194"/>
      <c r="BK487" s="196"/>
      <c r="BL487" s="197"/>
      <c r="BM487" s="197"/>
      <c r="BN487" s="197"/>
      <c r="BO487" s="197"/>
      <c r="BP487" s="197"/>
      <c r="BQ487" s="197"/>
      <c r="BR487" s="197"/>
      <c r="BS487" s="197"/>
      <c r="BT487" s="197"/>
      <c r="BU487" s="197"/>
      <c r="BV487" s="197"/>
      <c r="BW487" s="197"/>
      <c r="BX487" s="197"/>
      <c r="BY487" s="197"/>
      <c r="BZ487" s="197"/>
      <c r="CA487" s="197"/>
      <c r="CB487" s="197"/>
      <c r="CC487" s="197"/>
      <c r="CD487" s="197"/>
      <c r="CE487" s="197"/>
      <c r="CF487" s="197"/>
      <c r="CG487" s="197"/>
      <c r="CH487" s="197"/>
      <c r="CI487" s="197"/>
      <c r="CJ487" s="197"/>
      <c r="CK487" s="197"/>
      <c r="CL487" s="197"/>
      <c r="CM487" s="197"/>
      <c r="CN487" s="197"/>
      <c r="CO487" s="197"/>
      <c r="CP487" s="197"/>
      <c r="CQ487" s="197"/>
      <c r="CR487" s="197"/>
      <c r="CS487" s="197"/>
      <c r="CT487" s="197"/>
      <c r="CU487" s="197"/>
      <c r="CV487" s="197"/>
      <c r="CW487" s="197"/>
      <c r="CX487" s="197"/>
      <c r="CY487" s="197"/>
      <c r="CZ487" s="197"/>
      <c r="DA487" s="197"/>
      <c r="DB487" s="197"/>
      <c r="DC487" s="197"/>
      <c r="DD487" s="197"/>
      <c r="DE487" s="197"/>
      <c r="DF487" s="197"/>
      <c r="DG487" s="197"/>
      <c r="DH487" s="197"/>
      <c r="DI487" s="197"/>
      <c r="DJ487" s="197"/>
      <c r="DK487" s="197"/>
      <c r="DL487" s="197"/>
      <c r="DM487" s="197"/>
      <c r="DN487" s="197"/>
      <c r="DO487" s="197"/>
      <c r="DP487" s="197"/>
      <c r="DQ487" s="197"/>
      <c r="DR487" s="197"/>
      <c r="DS487" s="197"/>
      <c r="DT487" s="197"/>
      <c r="DU487" s="197"/>
      <c r="DV487" s="197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</row>
    <row r="488" customFormat="false" ht="12.75" hidden="false" customHeight="false" outlineLevel="0" collapsed="false">
      <c r="A488" s="193"/>
      <c r="B488" s="194"/>
      <c r="C488" s="194"/>
      <c r="D488" s="194"/>
      <c r="E488" s="194"/>
      <c r="F488" s="194"/>
      <c r="G488" s="194"/>
      <c r="H488" s="195"/>
      <c r="I488" s="194"/>
      <c r="J488" s="194"/>
      <c r="K488" s="194"/>
      <c r="L488" s="194"/>
      <c r="M488" s="194"/>
      <c r="N488" s="194"/>
      <c r="O488" s="194"/>
      <c r="P488" s="194"/>
      <c r="Q488" s="194"/>
      <c r="R488" s="194"/>
      <c r="S488" s="194"/>
      <c r="T488" s="194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194"/>
      <c r="AO488" s="194"/>
      <c r="AP488" s="194"/>
      <c r="AQ488" s="194"/>
      <c r="AR488" s="194"/>
      <c r="AS488" s="194"/>
      <c r="AT488" s="194"/>
      <c r="AU488" s="194"/>
      <c r="AV488" s="194"/>
      <c r="AW488" s="194"/>
      <c r="AX488" s="194"/>
      <c r="AY488" s="194"/>
      <c r="AZ488" s="194"/>
      <c r="BA488" s="194"/>
      <c r="BB488" s="194"/>
      <c r="BC488" s="194"/>
      <c r="BD488" s="194"/>
      <c r="BE488" s="194"/>
      <c r="BF488" s="194"/>
      <c r="BG488" s="194"/>
      <c r="BH488" s="194"/>
      <c r="BI488" s="194"/>
      <c r="BJ488" s="194"/>
      <c r="BK488" s="196"/>
      <c r="BL488" s="197"/>
      <c r="BM488" s="197"/>
      <c r="BN488" s="197"/>
      <c r="BO488" s="197"/>
      <c r="BP488" s="197"/>
      <c r="BQ488" s="197"/>
      <c r="BR488" s="197"/>
      <c r="BS488" s="197"/>
      <c r="BT488" s="197"/>
      <c r="BU488" s="197"/>
      <c r="BV488" s="197"/>
      <c r="BW488" s="197"/>
      <c r="BX488" s="197"/>
      <c r="BY488" s="197"/>
      <c r="BZ488" s="197"/>
      <c r="CA488" s="197"/>
      <c r="CB488" s="197"/>
      <c r="CC488" s="197"/>
      <c r="CD488" s="197"/>
      <c r="CE488" s="197"/>
      <c r="CF488" s="197"/>
      <c r="CG488" s="197"/>
      <c r="CH488" s="197"/>
      <c r="CI488" s="197"/>
      <c r="CJ488" s="197"/>
      <c r="CK488" s="197"/>
      <c r="CL488" s="197"/>
      <c r="CM488" s="197"/>
      <c r="CN488" s="197"/>
      <c r="CO488" s="197"/>
      <c r="CP488" s="197"/>
      <c r="CQ488" s="197"/>
      <c r="CR488" s="197"/>
      <c r="CS488" s="197"/>
      <c r="CT488" s="197"/>
      <c r="CU488" s="197"/>
      <c r="CV488" s="197"/>
      <c r="CW488" s="197"/>
      <c r="CX488" s="197"/>
      <c r="CY488" s="197"/>
      <c r="CZ488" s="197"/>
      <c r="DA488" s="197"/>
      <c r="DB488" s="197"/>
      <c r="DC488" s="197"/>
      <c r="DD488" s="197"/>
      <c r="DE488" s="197"/>
      <c r="DF488" s="197"/>
      <c r="DG488" s="197"/>
      <c r="DH488" s="197"/>
      <c r="DI488" s="197"/>
      <c r="DJ488" s="197"/>
      <c r="DK488" s="197"/>
      <c r="DL488" s="197"/>
      <c r="DM488" s="197"/>
      <c r="DN488" s="197"/>
      <c r="DO488" s="197"/>
      <c r="DP488" s="197"/>
      <c r="DQ488" s="197"/>
      <c r="DR488" s="197"/>
      <c r="DS488" s="197"/>
      <c r="DT488" s="197"/>
      <c r="DU488" s="197"/>
      <c r="DV488" s="197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</row>
    <row r="489" customFormat="false" ht="12.75" hidden="false" customHeight="false" outlineLevel="0" collapsed="false">
      <c r="A489" s="193"/>
      <c r="B489" s="194"/>
      <c r="C489" s="194"/>
      <c r="D489" s="194"/>
      <c r="E489" s="194"/>
      <c r="F489" s="194"/>
      <c r="G489" s="194"/>
      <c r="H489" s="195"/>
      <c r="I489" s="194"/>
      <c r="J489" s="194"/>
      <c r="K489" s="194"/>
      <c r="L489" s="194"/>
      <c r="M489" s="194"/>
      <c r="N489" s="194"/>
      <c r="O489" s="194"/>
      <c r="P489" s="194"/>
      <c r="Q489" s="194"/>
      <c r="R489" s="194"/>
      <c r="S489" s="194"/>
      <c r="T489" s="194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194"/>
      <c r="AO489" s="194"/>
      <c r="AP489" s="194"/>
      <c r="AQ489" s="194"/>
      <c r="AR489" s="194"/>
      <c r="AS489" s="194"/>
      <c r="AT489" s="194"/>
      <c r="AU489" s="194"/>
      <c r="AV489" s="194"/>
      <c r="AW489" s="194"/>
      <c r="AX489" s="194"/>
      <c r="AY489" s="194"/>
      <c r="AZ489" s="194"/>
      <c r="BA489" s="194"/>
      <c r="BB489" s="194"/>
      <c r="BC489" s="194"/>
      <c r="BD489" s="194"/>
      <c r="BE489" s="194"/>
      <c r="BF489" s="194"/>
      <c r="BG489" s="194"/>
      <c r="BH489" s="194"/>
      <c r="BI489" s="194"/>
      <c r="BJ489" s="194"/>
      <c r="BK489" s="196"/>
      <c r="BL489" s="197"/>
      <c r="BM489" s="197"/>
      <c r="BN489" s="197"/>
      <c r="BO489" s="197"/>
      <c r="BP489" s="197"/>
      <c r="BQ489" s="197"/>
      <c r="BR489" s="197"/>
      <c r="BS489" s="197"/>
      <c r="BT489" s="197"/>
      <c r="BU489" s="197"/>
      <c r="BV489" s="197"/>
      <c r="BW489" s="197"/>
      <c r="BX489" s="197"/>
      <c r="BY489" s="197"/>
      <c r="BZ489" s="197"/>
      <c r="CA489" s="197"/>
      <c r="CB489" s="197"/>
      <c r="CC489" s="197"/>
      <c r="CD489" s="197"/>
      <c r="CE489" s="197"/>
      <c r="CF489" s="197"/>
      <c r="CG489" s="197"/>
      <c r="CH489" s="197"/>
      <c r="CI489" s="197"/>
      <c r="CJ489" s="197"/>
      <c r="CK489" s="197"/>
      <c r="CL489" s="197"/>
      <c r="CM489" s="197"/>
      <c r="CN489" s="197"/>
      <c r="CO489" s="197"/>
      <c r="CP489" s="197"/>
      <c r="CQ489" s="197"/>
      <c r="CR489" s="197"/>
      <c r="CS489" s="197"/>
      <c r="CT489" s="197"/>
      <c r="CU489" s="197"/>
      <c r="CV489" s="197"/>
      <c r="CW489" s="197"/>
      <c r="CX489" s="197"/>
      <c r="CY489" s="197"/>
      <c r="CZ489" s="197"/>
      <c r="DA489" s="197"/>
      <c r="DB489" s="197"/>
      <c r="DC489" s="197"/>
      <c r="DD489" s="197"/>
      <c r="DE489" s="197"/>
      <c r="DF489" s="197"/>
      <c r="DG489" s="197"/>
      <c r="DH489" s="197"/>
      <c r="DI489" s="197"/>
      <c r="DJ489" s="197"/>
      <c r="DK489" s="197"/>
      <c r="DL489" s="197"/>
      <c r="DM489" s="197"/>
      <c r="DN489" s="197"/>
      <c r="DO489" s="197"/>
      <c r="DP489" s="197"/>
      <c r="DQ489" s="197"/>
      <c r="DR489" s="197"/>
      <c r="DS489" s="197"/>
      <c r="DT489" s="197"/>
      <c r="DU489" s="197"/>
      <c r="DV489" s="197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</row>
    <row r="490" customFormat="false" ht="12.75" hidden="false" customHeight="false" outlineLevel="0" collapsed="false">
      <c r="A490" s="193"/>
      <c r="B490" s="194"/>
      <c r="C490" s="194"/>
      <c r="D490" s="194"/>
      <c r="E490" s="194"/>
      <c r="F490" s="194"/>
      <c r="G490" s="194"/>
      <c r="H490" s="195"/>
      <c r="I490" s="194"/>
      <c r="J490" s="194"/>
      <c r="K490" s="194"/>
      <c r="L490" s="194"/>
      <c r="M490" s="194"/>
      <c r="N490" s="194"/>
      <c r="O490" s="194"/>
      <c r="P490" s="194"/>
      <c r="Q490" s="194"/>
      <c r="R490" s="194"/>
      <c r="S490" s="194"/>
      <c r="T490" s="194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194"/>
      <c r="AO490" s="194"/>
      <c r="AP490" s="194"/>
      <c r="AQ490" s="194"/>
      <c r="AR490" s="194"/>
      <c r="AS490" s="194"/>
      <c r="AT490" s="194"/>
      <c r="AU490" s="194"/>
      <c r="AV490" s="194"/>
      <c r="AW490" s="194"/>
      <c r="AX490" s="194"/>
      <c r="AY490" s="194"/>
      <c r="AZ490" s="194"/>
      <c r="BA490" s="194"/>
      <c r="BB490" s="194"/>
      <c r="BC490" s="194"/>
      <c r="BD490" s="194"/>
      <c r="BE490" s="194"/>
      <c r="BF490" s="194"/>
      <c r="BG490" s="194"/>
      <c r="BH490" s="194"/>
      <c r="BI490" s="194"/>
      <c r="BJ490" s="194"/>
      <c r="BK490" s="196"/>
      <c r="BL490" s="197"/>
      <c r="BM490" s="197"/>
      <c r="BN490" s="197"/>
      <c r="BO490" s="197"/>
      <c r="BP490" s="197"/>
      <c r="BQ490" s="197"/>
      <c r="BR490" s="197"/>
      <c r="BS490" s="197"/>
      <c r="BT490" s="197"/>
      <c r="BU490" s="197"/>
      <c r="BV490" s="197"/>
      <c r="BW490" s="197"/>
      <c r="BX490" s="197"/>
      <c r="BY490" s="197"/>
      <c r="BZ490" s="197"/>
      <c r="CA490" s="197"/>
      <c r="CB490" s="197"/>
      <c r="CC490" s="197"/>
      <c r="CD490" s="197"/>
      <c r="CE490" s="197"/>
      <c r="CF490" s="197"/>
      <c r="CG490" s="197"/>
      <c r="CH490" s="197"/>
      <c r="CI490" s="197"/>
      <c r="CJ490" s="197"/>
      <c r="CK490" s="197"/>
      <c r="CL490" s="197"/>
      <c r="CM490" s="197"/>
      <c r="CN490" s="197"/>
      <c r="CO490" s="197"/>
      <c r="CP490" s="197"/>
      <c r="CQ490" s="197"/>
      <c r="CR490" s="197"/>
      <c r="CS490" s="197"/>
      <c r="CT490" s="197"/>
      <c r="CU490" s="197"/>
      <c r="CV490" s="197"/>
      <c r="CW490" s="197"/>
      <c r="CX490" s="197"/>
      <c r="CY490" s="197"/>
      <c r="CZ490" s="197"/>
      <c r="DA490" s="197"/>
      <c r="DB490" s="197"/>
      <c r="DC490" s="197"/>
      <c r="DD490" s="197"/>
      <c r="DE490" s="197"/>
      <c r="DF490" s="197"/>
      <c r="DG490" s="197"/>
      <c r="DH490" s="197"/>
      <c r="DI490" s="197"/>
      <c r="DJ490" s="197"/>
      <c r="DK490" s="197"/>
      <c r="DL490" s="197"/>
      <c r="DM490" s="197"/>
      <c r="DN490" s="197"/>
      <c r="DO490" s="197"/>
      <c r="DP490" s="197"/>
      <c r="DQ490" s="197"/>
      <c r="DR490" s="197"/>
      <c r="DS490" s="197"/>
      <c r="DT490" s="197"/>
      <c r="DU490" s="197"/>
      <c r="DV490" s="197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</row>
    <row r="491" customFormat="false" ht="12.75" hidden="false" customHeight="false" outlineLevel="0" collapsed="false">
      <c r="A491" s="193"/>
      <c r="B491" s="194"/>
      <c r="C491" s="194"/>
      <c r="D491" s="194"/>
      <c r="E491" s="194"/>
      <c r="F491" s="194"/>
      <c r="G491" s="194"/>
      <c r="H491" s="195"/>
      <c r="I491" s="194"/>
      <c r="J491" s="194"/>
      <c r="K491" s="194"/>
      <c r="L491" s="194"/>
      <c r="M491" s="194"/>
      <c r="N491" s="194"/>
      <c r="O491" s="194"/>
      <c r="P491" s="194"/>
      <c r="Q491" s="194"/>
      <c r="R491" s="194"/>
      <c r="S491" s="194"/>
      <c r="T491" s="194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194"/>
      <c r="AO491" s="194"/>
      <c r="AP491" s="194"/>
      <c r="AQ491" s="194"/>
      <c r="AR491" s="194"/>
      <c r="AS491" s="194"/>
      <c r="AT491" s="194"/>
      <c r="AU491" s="194"/>
      <c r="AV491" s="194"/>
      <c r="AW491" s="194"/>
      <c r="AX491" s="194"/>
      <c r="AY491" s="194"/>
      <c r="AZ491" s="194"/>
      <c r="BA491" s="194"/>
      <c r="BB491" s="194"/>
      <c r="BC491" s="194"/>
      <c r="BD491" s="194"/>
      <c r="BE491" s="194"/>
      <c r="BF491" s="194"/>
      <c r="BG491" s="194"/>
      <c r="BH491" s="194"/>
      <c r="BI491" s="194"/>
      <c r="BJ491" s="194"/>
      <c r="BK491" s="196"/>
      <c r="BL491" s="197"/>
      <c r="BM491" s="197"/>
      <c r="BN491" s="197"/>
      <c r="BO491" s="197"/>
      <c r="BP491" s="197"/>
      <c r="BQ491" s="197"/>
      <c r="BR491" s="197"/>
      <c r="BS491" s="197"/>
      <c r="BT491" s="197"/>
      <c r="BU491" s="197"/>
      <c r="BV491" s="197"/>
      <c r="BW491" s="197"/>
      <c r="BX491" s="197"/>
      <c r="BY491" s="197"/>
      <c r="BZ491" s="197"/>
      <c r="CA491" s="197"/>
      <c r="CB491" s="197"/>
      <c r="CC491" s="197"/>
      <c r="CD491" s="197"/>
      <c r="CE491" s="197"/>
      <c r="CF491" s="197"/>
      <c r="CG491" s="197"/>
      <c r="CH491" s="197"/>
      <c r="CI491" s="197"/>
      <c r="CJ491" s="197"/>
      <c r="CK491" s="197"/>
      <c r="CL491" s="197"/>
      <c r="CM491" s="197"/>
      <c r="CN491" s="197"/>
      <c r="CO491" s="197"/>
      <c r="CP491" s="197"/>
      <c r="CQ491" s="197"/>
      <c r="CR491" s="197"/>
      <c r="CS491" s="197"/>
      <c r="CT491" s="197"/>
      <c r="CU491" s="197"/>
      <c r="CV491" s="197"/>
      <c r="CW491" s="197"/>
      <c r="CX491" s="197"/>
      <c r="CY491" s="197"/>
      <c r="CZ491" s="197"/>
      <c r="DA491" s="197"/>
      <c r="DB491" s="197"/>
      <c r="DC491" s="197"/>
      <c r="DD491" s="197"/>
      <c r="DE491" s="197"/>
      <c r="DF491" s="197"/>
      <c r="DG491" s="197"/>
      <c r="DH491" s="197"/>
      <c r="DI491" s="197"/>
      <c r="DJ491" s="197"/>
      <c r="DK491" s="197"/>
      <c r="DL491" s="197"/>
      <c r="DM491" s="197"/>
      <c r="DN491" s="197"/>
      <c r="DO491" s="197"/>
      <c r="DP491" s="197"/>
      <c r="DQ491" s="197"/>
      <c r="DR491" s="197"/>
      <c r="DS491" s="197"/>
      <c r="DT491" s="197"/>
      <c r="DU491" s="197"/>
      <c r="DV491" s="197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</row>
    <row r="492" customFormat="false" ht="12.75" hidden="false" customHeight="false" outlineLevel="0" collapsed="false">
      <c r="A492" s="193"/>
      <c r="B492" s="194"/>
      <c r="C492" s="194"/>
      <c r="D492" s="194"/>
      <c r="E492" s="194"/>
      <c r="F492" s="194"/>
      <c r="G492" s="194"/>
      <c r="H492" s="195"/>
      <c r="I492" s="194"/>
      <c r="J492" s="194"/>
      <c r="K492" s="194"/>
      <c r="L492" s="194"/>
      <c r="M492" s="194"/>
      <c r="N492" s="194"/>
      <c r="O492" s="194"/>
      <c r="P492" s="194"/>
      <c r="Q492" s="194"/>
      <c r="R492" s="194"/>
      <c r="S492" s="194"/>
      <c r="T492" s="194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194"/>
      <c r="AO492" s="194"/>
      <c r="AP492" s="194"/>
      <c r="AQ492" s="194"/>
      <c r="AR492" s="194"/>
      <c r="AS492" s="194"/>
      <c r="AT492" s="194"/>
      <c r="AU492" s="194"/>
      <c r="AV492" s="194"/>
      <c r="AW492" s="194"/>
      <c r="AX492" s="194"/>
      <c r="AY492" s="194"/>
      <c r="AZ492" s="194"/>
      <c r="BA492" s="194"/>
      <c r="BB492" s="194"/>
      <c r="BC492" s="194"/>
      <c r="BD492" s="194"/>
      <c r="BE492" s="194"/>
      <c r="BF492" s="194"/>
      <c r="BG492" s="194"/>
      <c r="BH492" s="194"/>
      <c r="BI492" s="194"/>
      <c r="BJ492" s="194"/>
      <c r="BK492" s="196"/>
      <c r="BL492" s="197"/>
      <c r="BM492" s="197"/>
      <c r="BN492" s="197"/>
      <c r="BO492" s="197"/>
      <c r="BP492" s="197"/>
      <c r="BQ492" s="197"/>
      <c r="BR492" s="197"/>
      <c r="BS492" s="197"/>
      <c r="BT492" s="197"/>
      <c r="BU492" s="197"/>
      <c r="BV492" s="197"/>
      <c r="BW492" s="197"/>
      <c r="BX492" s="197"/>
      <c r="BY492" s="197"/>
      <c r="BZ492" s="197"/>
      <c r="CA492" s="197"/>
      <c r="CB492" s="197"/>
      <c r="CC492" s="197"/>
      <c r="CD492" s="197"/>
      <c r="CE492" s="197"/>
      <c r="CF492" s="197"/>
      <c r="CG492" s="197"/>
      <c r="CH492" s="197"/>
      <c r="CI492" s="197"/>
      <c r="CJ492" s="197"/>
      <c r="CK492" s="197"/>
      <c r="CL492" s="197"/>
      <c r="CM492" s="197"/>
      <c r="CN492" s="197"/>
      <c r="CO492" s="197"/>
      <c r="CP492" s="197"/>
      <c r="CQ492" s="197"/>
      <c r="CR492" s="197"/>
      <c r="CS492" s="197"/>
      <c r="CT492" s="197"/>
      <c r="CU492" s="197"/>
      <c r="CV492" s="197"/>
      <c r="CW492" s="197"/>
      <c r="CX492" s="197"/>
      <c r="CY492" s="197"/>
      <c r="CZ492" s="197"/>
      <c r="DA492" s="197"/>
      <c r="DB492" s="197"/>
      <c r="DC492" s="197"/>
      <c r="DD492" s="197"/>
      <c r="DE492" s="197"/>
      <c r="DF492" s="197"/>
      <c r="DG492" s="197"/>
      <c r="DH492" s="197"/>
      <c r="DI492" s="197"/>
      <c r="DJ492" s="197"/>
      <c r="DK492" s="197"/>
      <c r="DL492" s="197"/>
      <c r="DM492" s="197"/>
      <c r="DN492" s="197"/>
      <c r="DO492" s="197"/>
      <c r="DP492" s="197"/>
      <c r="DQ492" s="197"/>
      <c r="DR492" s="197"/>
      <c r="DS492" s="197"/>
      <c r="DT492" s="197"/>
      <c r="DU492" s="197"/>
      <c r="DV492" s="197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</row>
    <row r="493" customFormat="false" ht="12.75" hidden="false" customHeight="false" outlineLevel="0" collapsed="false">
      <c r="A493" s="193"/>
      <c r="B493" s="194"/>
      <c r="C493" s="194"/>
      <c r="D493" s="194"/>
      <c r="E493" s="194"/>
      <c r="F493" s="194"/>
      <c r="G493" s="194"/>
      <c r="H493" s="195"/>
      <c r="I493" s="194"/>
      <c r="J493" s="194"/>
      <c r="K493" s="194"/>
      <c r="L493" s="194"/>
      <c r="M493" s="194"/>
      <c r="N493" s="194"/>
      <c r="O493" s="194"/>
      <c r="P493" s="194"/>
      <c r="Q493" s="194"/>
      <c r="R493" s="194"/>
      <c r="S493" s="194"/>
      <c r="T493" s="194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194"/>
      <c r="AO493" s="194"/>
      <c r="AP493" s="194"/>
      <c r="AQ493" s="194"/>
      <c r="AR493" s="194"/>
      <c r="AS493" s="194"/>
      <c r="AT493" s="194"/>
      <c r="AU493" s="194"/>
      <c r="AV493" s="194"/>
      <c r="AW493" s="194"/>
      <c r="AX493" s="194"/>
      <c r="AY493" s="194"/>
      <c r="AZ493" s="194"/>
      <c r="BA493" s="194"/>
      <c r="BB493" s="194"/>
      <c r="BC493" s="194"/>
      <c r="BD493" s="194"/>
      <c r="BE493" s="194"/>
      <c r="BF493" s="194"/>
      <c r="BG493" s="194"/>
      <c r="BH493" s="194"/>
      <c r="BI493" s="194"/>
      <c r="BJ493" s="194"/>
      <c r="BK493" s="196"/>
      <c r="BL493" s="197"/>
      <c r="BM493" s="197"/>
      <c r="BN493" s="197"/>
      <c r="BO493" s="197"/>
      <c r="BP493" s="197"/>
      <c r="BQ493" s="197"/>
      <c r="BR493" s="197"/>
      <c r="BS493" s="197"/>
      <c r="BT493" s="197"/>
      <c r="BU493" s="197"/>
      <c r="BV493" s="197"/>
      <c r="BW493" s="197"/>
      <c r="BX493" s="197"/>
      <c r="BY493" s="197"/>
      <c r="BZ493" s="197"/>
      <c r="CA493" s="197"/>
      <c r="CB493" s="197"/>
      <c r="CC493" s="197"/>
      <c r="CD493" s="197"/>
      <c r="CE493" s="197"/>
      <c r="CF493" s="197"/>
      <c r="CG493" s="197"/>
      <c r="CH493" s="197"/>
      <c r="CI493" s="197"/>
      <c r="CJ493" s="197"/>
      <c r="CK493" s="197"/>
      <c r="CL493" s="197"/>
      <c r="CM493" s="197"/>
      <c r="CN493" s="197"/>
      <c r="CO493" s="197"/>
      <c r="CP493" s="197"/>
      <c r="CQ493" s="197"/>
      <c r="CR493" s="197"/>
      <c r="CS493" s="197"/>
      <c r="CT493" s="197"/>
      <c r="CU493" s="197"/>
      <c r="CV493" s="197"/>
      <c r="CW493" s="197"/>
      <c r="CX493" s="197"/>
      <c r="CY493" s="197"/>
      <c r="CZ493" s="197"/>
      <c r="DA493" s="197"/>
      <c r="DB493" s="197"/>
      <c r="DC493" s="197"/>
      <c r="DD493" s="197"/>
      <c r="DE493" s="197"/>
      <c r="DF493" s="197"/>
      <c r="DG493" s="197"/>
      <c r="DH493" s="197"/>
      <c r="DI493" s="197"/>
      <c r="DJ493" s="197"/>
      <c r="DK493" s="197"/>
      <c r="DL493" s="197"/>
      <c r="DM493" s="197"/>
      <c r="DN493" s="197"/>
      <c r="DO493" s="197"/>
      <c r="DP493" s="197"/>
      <c r="DQ493" s="197"/>
      <c r="DR493" s="197"/>
      <c r="DS493" s="197"/>
      <c r="DT493" s="197"/>
      <c r="DU493" s="197"/>
      <c r="DV493" s="197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</row>
    <row r="494" customFormat="false" ht="12.75" hidden="false" customHeight="false" outlineLevel="0" collapsed="false">
      <c r="A494" s="193"/>
      <c r="B494" s="194"/>
      <c r="C494" s="194"/>
      <c r="D494" s="194"/>
      <c r="E494" s="194"/>
      <c r="F494" s="194"/>
      <c r="G494" s="194"/>
      <c r="H494" s="195"/>
      <c r="I494" s="194"/>
      <c r="J494" s="194"/>
      <c r="K494" s="194"/>
      <c r="L494" s="194"/>
      <c r="M494" s="194"/>
      <c r="N494" s="194"/>
      <c r="O494" s="194"/>
      <c r="P494" s="194"/>
      <c r="Q494" s="194"/>
      <c r="R494" s="194"/>
      <c r="S494" s="194"/>
      <c r="T494" s="194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194"/>
      <c r="AO494" s="194"/>
      <c r="AP494" s="194"/>
      <c r="AQ494" s="194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4"/>
      <c r="BB494" s="194"/>
      <c r="BC494" s="194"/>
      <c r="BD494" s="194"/>
      <c r="BE494" s="194"/>
      <c r="BF494" s="194"/>
      <c r="BG494" s="194"/>
      <c r="BH494" s="194"/>
      <c r="BI494" s="194"/>
      <c r="BJ494" s="194"/>
      <c r="BK494" s="196"/>
      <c r="BL494" s="197"/>
      <c r="BM494" s="197"/>
      <c r="BN494" s="197"/>
      <c r="BO494" s="197"/>
      <c r="BP494" s="197"/>
      <c r="BQ494" s="197"/>
      <c r="BR494" s="197"/>
      <c r="BS494" s="197"/>
      <c r="BT494" s="197"/>
      <c r="BU494" s="197"/>
      <c r="BV494" s="197"/>
      <c r="BW494" s="197"/>
      <c r="BX494" s="197"/>
      <c r="BY494" s="197"/>
      <c r="BZ494" s="197"/>
      <c r="CA494" s="197"/>
      <c r="CB494" s="197"/>
      <c r="CC494" s="197"/>
      <c r="CD494" s="197"/>
      <c r="CE494" s="197"/>
      <c r="CF494" s="197"/>
      <c r="CG494" s="197"/>
      <c r="CH494" s="197"/>
      <c r="CI494" s="197"/>
      <c r="CJ494" s="197"/>
      <c r="CK494" s="197"/>
      <c r="CL494" s="197"/>
      <c r="CM494" s="197"/>
      <c r="CN494" s="197"/>
      <c r="CO494" s="197"/>
      <c r="CP494" s="197"/>
      <c r="CQ494" s="197"/>
      <c r="CR494" s="197"/>
      <c r="CS494" s="197"/>
      <c r="CT494" s="197"/>
      <c r="CU494" s="197"/>
      <c r="CV494" s="197"/>
      <c r="CW494" s="197"/>
      <c r="CX494" s="197"/>
      <c r="CY494" s="197"/>
      <c r="CZ494" s="197"/>
      <c r="DA494" s="197"/>
      <c r="DB494" s="197"/>
      <c r="DC494" s="197"/>
      <c r="DD494" s="197"/>
      <c r="DE494" s="197"/>
      <c r="DF494" s="197"/>
      <c r="DG494" s="197"/>
      <c r="DH494" s="197"/>
      <c r="DI494" s="197"/>
      <c r="DJ494" s="197"/>
      <c r="DK494" s="197"/>
      <c r="DL494" s="197"/>
      <c r="DM494" s="197"/>
      <c r="DN494" s="197"/>
      <c r="DO494" s="197"/>
      <c r="DP494" s="197"/>
      <c r="DQ494" s="197"/>
      <c r="DR494" s="197"/>
      <c r="DS494" s="197"/>
      <c r="DT494" s="197"/>
      <c r="DU494" s="197"/>
      <c r="DV494" s="197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</row>
    <row r="495" customFormat="false" ht="12.75" hidden="false" customHeight="false" outlineLevel="0" collapsed="false">
      <c r="A495" s="193"/>
      <c r="B495" s="194"/>
      <c r="C495" s="194"/>
      <c r="D495" s="194"/>
      <c r="E495" s="194"/>
      <c r="F495" s="194"/>
      <c r="G495" s="194"/>
      <c r="H495" s="195"/>
      <c r="I495" s="194"/>
      <c r="J495" s="194"/>
      <c r="K495" s="194"/>
      <c r="L495" s="194"/>
      <c r="M495" s="194"/>
      <c r="N495" s="194"/>
      <c r="O495" s="194"/>
      <c r="P495" s="194"/>
      <c r="Q495" s="194"/>
      <c r="R495" s="194"/>
      <c r="S495" s="194"/>
      <c r="T495" s="194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194"/>
      <c r="AO495" s="194"/>
      <c r="AP495" s="194"/>
      <c r="AQ495" s="194"/>
      <c r="AR495" s="194"/>
      <c r="AS495" s="194"/>
      <c r="AT495" s="194"/>
      <c r="AU495" s="194"/>
      <c r="AV495" s="194"/>
      <c r="AW495" s="194"/>
      <c r="AX495" s="194"/>
      <c r="AY495" s="194"/>
      <c r="AZ495" s="194"/>
      <c r="BA495" s="194"/>
      <c r="BB495" s="194"/>
      <c r="BC495" s="194"/>
      <c r="BD495" s="194"/>
      <c r="BE495" s="194"/>
      <c r="BF495" s="194"/>
      <c r="BG495" s="194"/>
      <c r="BH495" s="194"/>
      <c r="BI495" s="194"/>
      <c r="BJ495" s="194"/>
      <c r="BK495" s="196"/>
      <c r="BL495" s="197"/>
      <c r="BM495" s="197"/>
      <c r="BN495" s="197"/>
      <c r="BO495" s="197"/>
      <c r="BP495" s="197"/>
      <c r="BQ495" s="197"/>
      <c r="BR495" s="197"/>
      <c r="BS495" s="197"/>
      <c r="BT495" s="197"/>
      <c r="BU495" s="197"/>
      <c r="BV495" s="197"/>
      <c r="BW495" s="197"/>
      <c r="BX495" s="197"/>
      <c r="BY495" s="197"/>
      <c r="BZ495" s="197"/>
      <c r="CA495" s="197"/>
      <c r="CB495" s="197"/>
      <c r="CC495" s="197"/>
      <c r="CD495" s="197"/>
      <c r="CE495" s="197"/>
      <c r="CF495" s="197"/>
      <c r="CG495" s="197"/>
      <c r="CH495" s="197"/>
      <c r="CI495" s="197"/>
      <c r="CJ495" s="197"/>
      <c r="CK495" s="197"/>
      <c r="CL495" s="197"/>
      <c r="CM495" s="197"/>
      <c r="CN495" s="197"/>
      <c r="CO495" s="197"/>
      <c r="CP495" s="197"/>
      <c r="CQ495" s="197"/>
      <c r="CR495" s="197"/>
      <c r="CS495" s="197"/>
      <c r="CT495" s="197"/>
      <c r="CU495" s="197"/>
      <c r="CV495" s="197"/>
      <c r="CW495" s="197"/>
      <c r="CX495" s="197"/>
      <c r="CY495" s="197"/>
      <c r="CZ495" s="197"/>
      <c r="DA495" s="197"/>
      <c r="DB495" s="197"/>
      <c r="DC495" s="197"/>
      <c r="DD495" s="197"/>
      <c r="DE495" s="197"/>
      <c r="DF495" s="197"/>
      <c r="DG495" s="197"/>
      <c r="DH495" s="197"/>
      <c r="DI495" s="197"/>
      <c r="DJ495" s="197"/>
      <c r="DK495" s="197"/>
      <c r="DL495" s="197"/>
      <c r="DM495" s="197"/>
      <c r="DN495" s="197"/>
      <c r="DO495" s="197"/>
      <c r="DP495" s="197"/>
      <c r="DQ495" s="197"/>
      <c r="DR495" s="197"/>
      <c r="DS495" s="197"/>
      <c r="DT495" s="197"/>
      <c r="DU495" s="197"/>
      <c r="DV495" s="197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</row>
    <row r="496" customFormat="false" ht="12.75" hidden="false" customHeight="false" outlineLevel="0" collapsed="false">
      <c r="A496" s="193"/>
      <c r="B496" s="194"/>
      <c r="C496" s="194"/>
      <c r="D496" s="194"/>
      <c r="E496" s="194"/>
      <c r="F496" s="194"/>
      <c r="G496" s="194"/>
      <c r="H496" s="195"/>
      <c r="I496" s="194"/>
      <c r="J496" s="194"/>
      <c r="K496" s="194"/>
      <c r="L496" s="194"/>
      <c r="M496" s="194"/>
      <c r="N496" s="194"/>
      <c r="O496" s="194"/>
      <c r="P496" s="194"/>
      <c r="Q496" s="194"/>
      <c r="R496" s="194"/>
      <c r="S496" s="194"/>
      <c r="T496" s="194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194"/>
      <c r="AO496" s="194"/>
      <c r="AP496" s="194"/>
      <c r="AQ496" s="194"/>
      <c r="AR496" s="194"/>
      <c r="AS496" s="194"/>
      <c r="AT496" s="194"/>
      <c r="AU496" s="194"/>
      <c r="AV496" s="194"/>
      <c r="AW496" s="194"/>
      <c r="AX496" s="194"/>
      <c r="AY496" s="194"/>
      <c r="AZ496" s="194"/>
      <c r="BA496" s="194"/>
      <c r="BB496" s="194"/>
      <c r="BC496" s="194"/>
      <c r="BD496" s="194"/>
      <c r="BE496" s="194"/>
      <c r="BF496" s="194"/>
      <c r="BG496" s="194"/>
      <c r="BH496" s="194"/>
      <c r="BI496" s="194"/>
      <c r="BJ496" s="194"/>
      <c r="BK496" s="196"/>
      <c r="BL496" s="197"/>
      <c r="BM496" s="197"/>
      <c r="BN496" s="197"/>
      <c r="BO496" s="197"/>
      <c r="BP496" s="197"/>
      <c r="BQ496" s="197"/>
      <c r="BR496" s="197"/>
      <c r="BS496" s="197"/>
      <c r="BT496" s="197"/>
      <c r="BU496" s="197"/>
      <c r="BV496" s="197"/>
      <c r="BW496" s="197"/>
      <c r="BX496" s="197"/>
      <c r="BY496" s="197"/>
      <c r="BZ496" s="197"/>
      <c r="CA496" s="197"/>
      <c r="CB496" s="197"/>
      <c r="CC496" s="197"/>
      <c r="CD496" s="197"/>
      <c r="CE496" s="197"/>
      <c r="CF496" s="197"/>
      <c r="CG496" s="197"/>
      <c r="CH496" s="197"/>
      <c r="CI496" s="197"/>
      <c r="CJ496" s="197"/>
      <c r="CK496" s="197"/>
      <c r="CL496" s="197"/>
      <c r="CM496" s="197"/>
      <c r="CN496" s="197"/>
      <c r="CO496" s="197"/>
      <c r="CP496" s="197"/>
      <c r="CQ496" s="197"/>
      <c r="CR496" s="197"/>
      <c r="CS496" s="197"/>
      <c r="CT496" s="197"/>
      <c r="CU496" s="197"/>
      <c r="CV496" s="197"/>
      <c r="CW496" s="197"/>
      <c r="CX496" s="197"/>
      <c r="CY496" s="197"/>
      <c r="CZ496" s="197"/>
      <c r="DA496" s="197"/>
      <c r="DB496" s="197"/>
      <c r="DC496" s="197"/>
      <c r="DD496" s="197"/>
      <c r="DE496" s="197"/>
      <c r="DF496" s="197"/>
      <c r="DG496" s="197"/>
      <c r="DH496" s="197"/>
      <c r="DI496" s="197"/>
      <c r="DJ496" s="197"/>
      <c r="DK496" s="197"/>
      <c r="DL496" s="197"/>
      <c r="DM496" s="197"/>
      <c r="DN496" s="197"/>
      <c r="DO496" s="197"/>
      <c r="DP496" s="197"/>
      <c r="DQ496" s="197"/>
      <c r="DR496" s="197"/>
      <c r="DS496" s="197"/>
      <c r="DT496" s="197"/>
      <c r="DU496" s="197"/>
      <c r="DV496" s="197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</row>
    <row r="497" customFormat="false" ht="12.75" hidden="false" customHeight="false" outlineLevel="0" collapsed="false">
      <c r="A497" s="193"/>
      <c r="B497" s="194"/>
      <c r="C497" s="194"/>
      <c r="D497" s="194"/>
      <c r="E497" s="194"/>
      <c r="F497" s="194"/>
      <c r="G497" s="194"/>
      <c r="H497" s="195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194"/>
      <c r="AO497" s="194"/>
      <c r="AP497" s="194"/>
      <c r="AQ497" s="194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4"/>
      <c r="BB497" s="194"/>
      <c r="BC497" s="194"/>
      <c r="BD497" s="194"/>
      <c r="BE497" s="194"/>
      <c r="BF497" s="194"/>
      <c r="BG497" s="194"/>
      <c r="BH497" s="194"/>
      <c r="BI497" s="194"/>
      <c r="BJ497" s="194"/>
      <c r="BK497" s="196"/>
      <c r="BL497" s="197"/>
      <c r="BM497" s="197"/>
      <c r="BN497" s="197"/>
      <c r="BO497" s="197"/>
      <c r="BP497" s="197"/>
      <c r="BQ497" s="197"/>
      <c r="BR497" s="197"/>
      <c r="BS497" s="197"/>
      <c r="BT497" s="197"/>
      <c r="BU497" s="197"/>
      <c r="BV497" s="197"/>
      <c r="BW497" s="197"/>
      <c r="BX497" s="197"/>
      <c r="BY497" s="197"/>
      <c r="BZ497" s="197"/>
      <c r="CA497" s="197"/>
      <c r="CB497" s="197"/>
      <c r="CC497" s="197"/>
      <c r="CD497" s="197"/>
      <c r="CE497" s="197"/>
      <c r="CF497" s="197"/>
      <c r="CG497" s="197"/>
      <c r="CH497" s="197"/>
      <c r="CI497" s="197"/>
      <c r="CJ497" s="197"/>
      <c r="CK497" s="197"/>
      <c r="CL497" s="197"/>
      <c r="CM497" s="197"/>
      <c r="CN497" s="197"/>
      <c r="CO497" s="197"/>
      <c r="CP497" s="197"/>
      <c r="CQ497" s="197"/>
      <c r="CR497" s="197"/>
      <c r="CS497" s="197"/>
      <c r="CT497" s="197"/>
      <c r="CU497" s="197"/>
      <c r="CV497" s="197"/>
      <c r="CW497" s="197"/>
      <c r="CX497" s="197"/>
      <c r="CY497" s="197"/>
      <c r="CZ497" s="197"/>
      <c r="DA497" s="197"/>
      <c r="DB497" s="197"/>
      <c r="DC497" s="197"/>
      <c r="DD497" s="197"/>
      <c r="DE497" s="197"/>
      <c r="DF497" s="197"/>
      <c r="DG497" s="197"/>
      <c r="DH497" s="197"/>
      <c r="DI497" s="197"/>
      <c r="DJ497" s="197"/>
      <c r="DK497" s="197"/>
      <c r="DL497" s="197"/>
      <c r="DM497" s="197"/>
      <c r="DN497" s="197"/>
      <c r="DO497" s="197"/>
      <c r="DP497" s="197"/>
      <c r="DQ497" s="197"/>
      <c r="DR497" s="197"/>
      <c r="DS497" s="197"/>
      <c r="DT497" s="197"/>
      <c r="DU497" s="197"/>
      <c r="DV497" s="197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</row>
    <row r="498" customFormat="false" ht="12.75" hidden="false" customHeight="false" outlineLevel="0" collapsed="false">
      <c r="A498" s="193"/>
      <c r="B498" s="194"/>
      <c r="C498" s="194"/>
      <c r="D498" s="194"/>
      <c r="E498" s="194"/>
      <c r="F498" s="194"/>
      <c r="G498" s="194"/>
      <c r="H498" s="195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194"/>
      <c r="AO498" s="194"/>
      <c r="AP498" s="194"/>
      <c r="AQ498" s="194"/>
      <c r="AR498" s="194"/>
      <c r="AS498" s="194"/>
      <c r="AT498" s="194"/>
      <c r="AU498" s="194"/>
      <c r="AV498" s="194"/>
      <c r="AW498" s="194"/>
      <c r="AX498" s="194"/>
      <c r="AY498" s="194"/>
      <c r="AZ498" s="194"/>
      <c r="BA498" s="194"/>
      <c r="BB498" s="194"/>
      <c r="BC498" s="194"/>
      <c r="BD498" s="194"/>
      <c r="BE498" s="194"/>
      <c r="BF498" s="194"/>
      <c r="BG498" s="194"/>
      <c r="BH498" s="194"/>
      <c r="BI498" s="194"/>
      <c r="BJ498" s="194"/>
      <c r="BK498" s="196"/>
      <c r="BL498" s="197"/>
      <c r="BM498" s="197"/>
      <c r="BN498" s="197"/>
      <c r="BO498" s="197"/>
      <c r="BP498" s="197"/>
      <c r="BQ498" s="197"/>
      <c r="BR498" s="197"/>
      <c r="BS498" s="197"/>
      <c r="BT498" s="197"/>
      <c r="BU498" s="197"/>
      <c r="BV498" s="197"/>
      <c r="BW498" s="197"/>
      <c r="BX498" s="197"/>
      <c r="BY498" s="197"/>
      <c r="BZ498" s="197"/>
      <c r="CA498" s="197"/>
      <c r="CB498" s="197"/>
      <c r="CC498" s="197"/>
      <c r="CD498" s="197"/>
      <c r="CE498" s="197"/>
      <c r="CF498" s="197"/>
      <c r="CG498" s="197"/>
      <c r="CH498" s="197"/>
      <c r="CI498" s="197"/>
      <c r="CJ498" s="197"/>
      <c r="CK498" s="197"/>
      <c r="CL498" s="197"/>
      <c r="CM498" s="197"/>
      <c r="CN498" s="197"/>
      <c r="CO498" s="197"/>
      <c r="CP498" s="197"/>
      <c r="CQ498" s="197"/>
      <c r="CR498" s="197"/>
      <c r="CS498" s="197"/>
      <c r="CT498" s="197"/>
      <c r="CU498" s="197"/>
      <c r="CV498" s="197"/>
      <c r="CW498" s="197"/>
      <c r="CX498" s="197"/>
      <c r="CY498" s="197"/>
      <c r="CZ498" s="197"/>
      <c r="DA498" s="197"/>
      <c r="DB498" s="197"/>
      <c r="DC498" s="197"/>
      <c r="DD498" s="197"/>
      <c r="DE498" s="197"/>
      <c r="DF498" s="197"/>
      <c r="DG498" s="197"/>
      <c r="DH498" s="197"/>
      <c r="DI498" s="197"/>
      <c r="DJ498" s="197"/>
      <c r="DK498" s="197"/>
      <c r="DL498" s="197"/>
      <c r="DM498" s="197"/>
      <c r="DN498" s="197"/>
      <c r="DO498" s="197"/>
      <c r="DP498" s="197"/>
      <c r="DQ498" s="197"/>
      <c r="DR498" s="197"/>
      <c r="DS498" s="197"/>
      <c r="DT498" s="197"/>
      <c r="DU498" s="197"/>
      <c r="DV498" s="197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</row>
    <row r="499" customFormat="false" ht="12.75" hidden="false" customHeight="false" outlineLevel="0" collapsed="false">
      <c r="A499" s="193"/>
      <c r="B499" s="194"/>
      <c r="C499" s="194"/>
      <c r="D499" s="194"/>
      <c r="E499" s="194"/>
      <c r="F499" s="194"/>
      <c r="G499" s="194"/>
      <c r="H499" s="195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194"/>
      <c r="AO499" s="194"/>
      <c r="AP499" s="194"/>
      <c r="AQ499" s="194"/>
      <c r="AR499" s="194"/>
      <c r="AS499" s="194"/>
      <c r="AT499" s="194"/>
      <c r="AU499" s="194"/>
      <c r="AV499" s="194"/>
      <c r="AW499" s="194"/>
      <c r="AX499" s="194"/>
      <c r="AY499" s="194"/>
      <c r="AZ499" s="194"/>
      <c r="BA499" s="194"/>
      <c r="BB499" s="194"/>
      <c r="BC499" s="194"/>
      <c r="BD499" s="194"/>
      <c r="BE499" s="194"/>
      <c r="BF499" s="194"/>
      <c r="BG499" s="194"/>
      <c r="BH499" s="194"/>
      <c r="BI499" s="194"/>
      <c r="BJ499" s="194"/>
      <c r="BK499" s="196"/>
      <c r="BL499" s="197"/>
      <c r="BM499" s="197"/>
      <c r="BN499" s="197"/>
      <c r="BO499" s="197"/>
      <c r="BP499" s="197"/>
      <c r="BQ499" s="197"/>
      <c r="BR499" s="197"/>
      <c r="BS499" s="197"/>
      <c r="BT499" s="197"/>
      <c r="BU499" s="197"/>
      <c r="BV499" s="197"/>
      <c r="BW499" s="197"/>
      <c r="BX499" s="197"/>
      <c r="BY499" s="197"/>
      <c r="BZ499" s="197"/>
      <c r="CA499" s="197"/>
      <c r="CB499" s="197"/>
      <c r="CC499" s="197"/>
      <c r="CD499" s="197"/>
      <c r="CE499" s="197"/>
      <c r="CF499" s="197"/>
      <c r="CG499" s="197"/>
      <c r="CH499" s="197"/>
      <c r="CI499" s="197"/>
      <c r="CJ499" s="197"/>
      <c r="CK499" s="197"/>
      <c r="CL499" s="197"/>
      <c r="CM499" s="197"/>
      <c r="CN499" s="197"/>
      <c r="CO499" s="197"/>
      <c r="CP499" s="197"/>
      <c r="CQ499" s="197"/>
      <c r="CR499" s="197"/>
      <c r="CS499" s="197"/>
      <c r="CT499" s="197"/>
      <c r="CU499" s="197"/>
      <c r="CV499" s="197"/>
      <c r="CW499" s="197"/>
      <c r="CX499" s="197"/>
      <c r="CY499" s="197"/>
      <c r="CZ499" s="197"/>
      <c r="DA499" s="197"/>
      <c r="DB499" s="197"/>
      <c r="DC499" s="197"/>
      <c r="DD499" s="197"/>
      <c r="DE499" s="197"/>
      <c r="DF499" s="197"/>
      <c r="DG499" s="197"/>
      <c r="DH499" s="197"/>
      <c r="DI499" s="197"/>
      <c r="DJ499" s="197"/>
      <c r="DK499" s="197"/>
      <c r="DL499" s="197"/>
      <c r="DM499" s="197"/>
      <c r="DN499" s="197"/>
      <c r="DO499" s="197"/>
      <c r="DP499" s="197"/>
      <c r="DQ499" s="197"/>
      <c r="DR499" s="197"/>
      <c r="DS499" s="197"/>
      <c r="DT499" s="197"/>
      <c r="DU499" s="197"/>
      <c r="DV499" s="197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</row>
    <row r="500" customFormat="false" ht="12.75" hidden="false" customHeight="false" outlineLevel="0" collapsed="false">
      <c r="A500" s="193"/>
      <c r="B500" s="194"/>
      <c r="C500" s="194"/>
      <c r="D500" s="194"/>
      <c r="E500" s="194"/>
      <c r="F500" s="194"/>
      <c r="G500" s="194"/>
      <c r="H500" s="195"/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194"/>
      <c r="AO500" s="194"/>
      <c r="AP500" s="194"/>
      <c r="AQ500" s="194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4"/>
      <c r="BB500" s="194"/>
      <c r="BC500" s="194"/>
      <c r="BD500" s="194"/>
      <c r="BE500" s="194"/>
      <c r="BF500" s="194"/>
      <c r="BG500" s="194"/>
      <c r="BH500" s="194"/>
      <c r="BI500" s="194"/>
      <c r="BJ500" s="194"/>
      <c r="BK500" s="196"/>
      <c r="BL500" s="197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7"/>
      <c r="BW500" s="197"/>
      <c r="BX500" s="197"/>
      <c r="BY500" s="197"/>
      <c r="BZ500" s="197"/>
      <c r="CA500" s="197"/>
      <c r="CB500" s="197"/>
      <c r="CC500" s="197"/>
      <c r="CD500" s="197"/>
      <c r="CE500" s="197"/>
      <c r="CF500" s="197"/>
      <c r="CG500" s="197"/>
      <c r="CH500" s="197"/>
      <c r="CI500" s="197"/>
      <c r="CJ500" s="197"/>
      <c r="CK500" s="197"/>
      <c r="CL500" s="197"/>
      <c r="CM500" s="197"/>
      <c r="CN500" s="197"/>
      <c r="CO500" s="197"/>
      <c r="CP500" s="197"/>
      <c r="CQ500" s="197"/>
      <c r="CR500" s="197"/>
      <c r="CS500" s="197"/>
      <c r="CT500" s="197"/>
      <c r="CU500" s="197"/>
      <c r="CV500" s="197"/>
      <c r="CW500" s="197"/>
      <c r="CX500" s="197"/>
      <c r="CY500" s="197"/>
      <c r="CZ500" s="197"/>
      <c r="DA500" s="197"/>
      <c r="DB500" s="197"/>
      <c r="DC500" s="197"/>
      <c r="DD500" s="197"/>
      <c r="DE500" s="197"/>
      <c r="DF500" s="197"/>
      <c r="DG500" s="197"/>
      <c r="DH500" s="197"/>
      <c r="DI500" s="197"/>
      <c r="DJ500" s="197"/>
      <c r="DK500" s="197"/>
      <c r="DL500" s="197"/>
      <c r="DM500" s="197"/>
      <c r="DN500" s="197"/>
      <c r="DO500" s="197"/>
      <c r="DP500" s="197"/>
      <c r="DQ500" s="197"/>
      <c r="DR500" s="197"/>
      <c r="DS500" s="197"/>
      <c r="DT500" s="197"/>
      <c r="DU500" s="197"/>
      <c r="DV500" s="197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</row>
    <row r="501" customFormat="false" ht="12.75" hidden="false" customHeight="false" outlineLevel="0" collapsed="false">
      <c r="A501" s="193"/>
      <c r="B501" s="194"/>
      <c r="C501" s="194"/>
      <c r="D501" s="194"/>
      <c r="E501" s="194"/>
      <c r="F501" s="194"/>
      <c r="G501" s="194"/>
      <c r="H501" s="195"/>
      <c r="I501" s="194"/>
      <c r="J501" s="194"/>
      <c r="K501" s="194"/>
      <c r="L501" s="194"/>
      <c r="M501" s="194"/>
      <c r="N501" s="194"/>
      <c r="O501" s="194"/>
      <c r="P501" s="194"/>
      <c r="Q501" s="194"/>
      <c r="R501" s="194"/>
      <c r="S501" s="194"/>
      <c r="T501" s="194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194"/>
      <c r="AO501" s="194"/>
      <c r="AP501" s="194"/>
      <c r="AQ501" s="194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4"/>
      <c r="BB501" s="194"/>
      <c r="BC501" s="194"/>
      <c r="BD501" s="194"/>
      <c r="BE501" s="194"/>
      <c r="BF501" s="194"/>
      <c r="BG501" s="194"/>
      <c r="BH501" s="194"/>
      <c r="BI501" s="194"/>
      <c r="BJ501" s="194"/>
      <c r="BK501" s="196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</row>
    <row r="502" customFormat="false" ht="12.75" hidden="false" customHeight="false" outlineLevel="0" collapsed="false">
      <c r="A502" s="193"/>
      <c r="B502" s="194"/>
      <c r="C502" s="194"/>
      <c r="D502" s="194"/>
      <c r="E502" s="194"/>
      <c r="F502" s="194"/>
      <c r="G502" s="194"/>
      <c r="H502" s="195"/>
      <c r="I502" s="194"/>
      <c r="J502" s="194"/>
      <c r="K502" s="194"/>
      <c r="L502" s="194"/>
      <c r="M502" s="194"/>
      <c r="N502" s="194"/>
      <c r="O502" s="194"/>
      <c r="P502" s="194"/>
      <c r="Q502" s="194"/>
      <c r="R502" s="194"/>
      <c r="S502" s="194"/>
      <c r="T502" s="194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194"/>
      <c r="AO502" s="194"/>
      <c r="AP502" s="194"/>
      <c r="AQ502" s="194"/>
      <c r="AR502" s="194"/>
      <c r="AS502" s="194"/>
      <c r="AT502" s="194"/>
      <c r="AU502" s="194"/>
      <c r="AV502" s="194"/>
      <c r="AW502" s="194"/>
      <c r="AX502" s="194"/>
      <c r="AY502" s="194"/>
      <c r="AZ502" s="194"/>
      <c r="BA502" s="194"/>
      <c r="BB502" s="194"/>
      <c r="BC502" s="194"/>
      <c r="BD502" s="194"/>
      <c r="BE502" s="194"/>
      <c r="BF502" s="194"/>
      <c r="BG502" s="194"/>
      <c r="BH502" s="194"/>
      <c r="BI502" s="194"/>
      <c r="BJ502" s="194"/>
      <c r="BK502" s="196"/>
      <c r="BL502" s="197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197"/>
      <c r="CB502" s="197"/>
      <c r="CC502" s="197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197"/>
      <c r="CQ502" s="197"/>
      <c r="CR502" s="197"/>
      <c r="CS502" s="197"/>
      <c r="CT502" s="197"/>
      <c r="CU502" s="197"/>
      <c r="CV502" s="197"/>
      <c r="CW502" s="197"/>
      <c r="CX502" s="197"/>
      <c r="CY502" s="197"/>
      <c r="CZ502" s="197"/>
      <c r="DA502" s="197"/>
      <c r="DB502" s="197"/>
      <c r="DC502" s="197"/>
      <c r="DD502" s="197"/>
      <c r="DE502" s="197"/>
      <c r="DF502" s="197"/>
      <c r="DG502" s="197"/>
      <c r="DH502" s="197"/>
      <c r="DI502" s="197"/>
      <c r="DJ502" s="197"/>
      <c r="DK502" s="197"/>
      <c r="DL502" s="197"/>
      <c r="DM502" s="197"/>
      <c r="DN502" s="197"/>
      <c r="DO502" s="197"/>
      <c r="DP502" s="197"/>
      <c r="DQ502" s="197"/>
      <c r="DR502" s="197"/>
      <c r="DS502" s="197"/>
      <c r="DT502" s="197"/>
      <c r="DU502" s="197"/>
      <c r="DV502" s="197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</row>
    <row r="503" customFormat="false" ht="12.75" hidden="false" customHeight="false" outlineLevel="0" collapsed="false">
      <c r="A503" s="193"/>
      <c r="B503" s="194"/>
      <c r="C503" s="194"/>
      <c r="D503" s="194"/>
      <c r="E503" s="194"/>
      <c r="F503" s="194"/>
      <c r="G503" s="194"/>
      <c r="H503" s="195"/>
      <c r="I503" s="194"/>
      <c r="J503" s="194"/>
      <c r="K503" s="194"/>
      <c r="L503" s="194"/>
      <c r="M503" s="194"/>
      <c r="N503" s="194"/>
      <c r="O503" s="194"/>
      <c r="P503" s="194"/>
      <c r="Q503" s="194"/>
      <c r="R503" s="194"/>
      <c r="S503" s="194"/>
      <c r="T503" s="194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194"/>
      <c r="AO503" s="194"/>
      <c r="AP503" s="194"/>
      <c r="AQ503" s="194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4"/>
      <c r="BB503" s="194"/>
      <c r="BC503" s="194"/>
      <c r="BD503" s="194"/>
      <c r="BE503" s="194"/>
      <c r="BF503" s="194"/>
      <c r="BG503" s="194"/>
      <c r="BH503" s="194"/>
      <c r="BI503" s="194"/>
      <c r="BJ503" s="194"/>
      <c r="BK503" s="196"/>
      <c r="BL503" s="197"/>
      <c r="BM503" s="197"/>
      <c r="BN503" s="197"/>
      <c r="BO503" s="197"/>
      <c r="BP503" s="197"/>
      <c r="BQ503" s="197"/>
      <c r="BR503" s="197"/>
      <c r="BS503" s="197"/>
      <c r="BT503" s="197"/>
      <c r="BU503" s="197"/>
      <c r="BV503" s="197"/>
      <c r="BW503" s="197"/>
      <c r="BX503" s="197"/>
      <c r="BY503" s="197"/>
      <c r="BZ503" s="197"/>
      <c r="CA503" s="197"/>
      <c r="CB503" s="197"/>
      <c r="CC503" s="197"/>
      <c r="CD503" s="197"/>
      <c r="CE503" s="197"/>
      <c r="CF503" s="197"/>
      <c r="CG503" s="197"/>
      <c r="CH503" s="197"/>
      <c r="CI503" s="197"/>
      <c r="CJ503" s="197"/>
      <c r="CK503" s="197"/>
      <c r="CL503" s="197"/>
      <c r="CM503" s="197"/>
      <c r="CN503" s="197"/>
      <c r="CO503" s="197"/>
      <c r="CP503" s="197"/>
      <c r="CQ503" s="197"/>
      <c r="CR503" s="197"/>
      <c r="CS503" s="197"/>
      <c r="CT503" s="197"/>
      <c r="CU503" s="197"/>
      <c r="CV503" s="197"/>
      <c r="CW503" s="197"/>
      <c r="CX503" s="197"/>
      <c r="CY503" s="197"/>
      <c r="CZ503" s="197"/>
      <c r="DA503" s="197"/>
      <c r="DB503" s="197"/>
      <c r="DC503" s="197"/>
      <c r="DD503" s="197"/>
      <c r="DE503" s="197"/>
      <c r="DF503" s="197"/>
      <c r="DG503" s="197"/>
      <c r="DH503" s="197"/>
      <c r="DI503" s="197"/>
      <c r="DJ503" s="197"/>
      <c r="DK503" s="197"/>
      <c r="DL503" s="197"/>
      <c r="DM503" s="197"/>
      <c r="DN503" s="197"/>
      <c r="DO503" s="197"/>
      <c r="DP503" s="197"/>
      <c r="DQ503" s="197"/>
      <c r="DR503" s="197"/>
      <c r="DS503" s="197"/>
      <c r="DT503" s="197"/>
      <c r="DU503" s="197"/>
      <c r="DV503" s="197"/>
      <c r="DW503" s="197"/>
      <c r="DX503" s="197"/>
      <c r="DY503" s="197"/>
      <c r="DZ503" s="197"/>
      <c r="EA503" s="197"/>
      <c r="EB503" s="197"/>
      <c r="EC503" s="197"/>
      <c r="ED503" s="197"/>
      <c r="EE503" s="197"/>
      <c r="EF503" s="197"/>
      <c r="EG503" s="197"/>
      <c r="EH503" s="197"/>
      <c r="EI503" s="197"/>
      <c r="EJ503" s="197"/>
      <c r="EK503" s="197"/>
      <c r="EL503" s="197"/>
      <c r="EM503" s="197"/>
      <c r="EN503" s="197"/>
      <c r="EO503" s="197"/>
      <c r="EP503" s="197"/>
      <c r="EQ503" s="197"/>
      <c r="ER503" s="197"/>
      <c r="ES503" s="197"/>
      <c r="ET503" s="197"/>
      <c r="EU503" s="197"/>
      <c r="EV503" s="197"/>
      <c r="EW503" s="197"/>
      <c r="EX503" s="197"/>
      <c r="EY503" s="197"/>
      <c r="EZ503" s="197"/>
      <c r="FA503" s="197"/>
      <c r="FB503" s="197"/>
      <c r="FC503" s="197"/>
      <c r="FD503" s="197"/>
      <c r="FE503" s="197"/>
      <c r="FF503" s="197"/>
      <c r="FG503" s="197"/>
      <c r="FH503" s="197"/>
      <c r="FI503" s="197"/>
      <c r="FJ503" s="197"/>
      <c r="FK503" s="197"/>
      <c r="FL503" s="197"/>
      <c r="FM503" s="197"/>
      <c r="FN503" s="197"/>
      <c r="FO503" s="197"/>
      <c r="FP503" s="197"/>
      <c r="FQ503" s="197"/>
      <c r="FR503" s="197"/>
      <c r="FS503" s="197"/>
      <c r="FT503" s="197"/>
      <c r="FU503" s="197"/>
      <c r="FV503" s="197"/>
      <c r="FW503" s="197"/>
      <c r="FX503" s="197"/>
      <c r="FY503" s="197"/>
      <c r="FZ503" s="197"/>
      <c r="GA503" s="197"/>
      <c r="GB503" s="197"/>
      <c r="GC503" s="197"/>
      <c r="GD503" s="197"/>
      <c r="GE503" s="197"/>
      <c r="GF503" s="197"/>
      <c r="GG503" s="197"/>
      <c r="GH503" s="197"/>
      <c r="GI503" s="197"/>
      <c r="GJ503" s="197"/>
      <c r="GK503" s="197"/>
      <c r="GL503" s="197"/>
      <c r="GM503" s="197"/>
      <c r="GN503" s="197"/>
      <c r="GO503" s="197"/>
      <c r="GP503" s="197"/>
      <c r="GQ503" s="197"/>
      <c r="GR503" s="197"/>
      <c r="GS503" s="197"/>
      <c r="GT503" s="197"/>
      <c r="GU503" s="197"/>
      <c r="GV503" s="197"/>
      <c r="GW503" s="197"/>
      <c r="GX503" s="197"/>
      <c r="GY503" s="197"/>
      <c r="GZ503" s="197"/>
      <c r="HA503" s="197"/>
      <c r="HB503" s="197"/>
      <c r="HC503" s="197"/>
      <c r="HD503" s="197"/>
      <c r="HE503" s="197"/>
      <c r="HF503" s="197"/>
      <c r="HG503" s="197"/>
      <c r="HH503" s="197"/>
      <c r="HI503" s="197"/>
      <c r="HJ503" s="197"/>
      <c r="HK503" s="197"/>
      <c r="HL503" s="197"/>
      <c r="HM503" s="197"/>
      <c r="HN503" s="197"/>
      <c r="HO503" s="197"/>
      <c r="HP503" s="197"/>
      <c r="HQ503" s="197"/>
      <c r="HR503" s="197"/>
      <c r="HS503" s="197"/>
      <c r="HT503" s="197"/>
      <c r="HU503" s="197"/>
      <c r="HV503" s="197"/>
      <c r="HW503" s="197"/>
      <c r="HX503" s="197"/>
      <c r="HY503" s="197"/>
      <c r="HZ503" s="197"/>
      <c r="IA503" s="197"/>
      <c r="IB503" s="197"/>
      <c r="IC503" s="197"/>
      <c r="ID503" s="197"/>
      <c r="IE503" s="197"/>
      <c r="IF503" s="197"/>
      <c r="IG503" s="197"/>
      <c r="IH503" s="197"/>
      <c r="II503" s="197"/>
      <c r="IJ503" s="197"/>
      <c r="IK503" s="197"/>
      <c r="IL503" s="197"/>
      <c r="IM503" s="197"/>
      <c r="IN503" s="197"/>
      <c r="IO503" s="197"/>
      <c r="IP503" s="197"/>
      <c r="IQ503" s="197"/>
      <c r="IR503" s="197"/>
      <c r="IS503" s="197"/>
      <c r="IT503" s="197"/>
      <c r="IU503" s="197"/>
      <c r="IV503" s="197"/>
      <c r="IW503" s="197"/>
    </row>
    <row r="504" customFormat="false" ht="12.75" hidden="false" customHeight="false" outlineLevel="0" collapsed="false">
      <c r="A504" s="193"/>
      <c r="B504" s="194"/>
      <c r="C504" s="194"/>
      <c r="D504" s="194"/>
      <c r="E504" s="194"/>
      <c r="F504" s="194"/>
      <c r="G504" s="194"/>
      <c r="H504" s="195"/>
      <c r="I504" s="194"/>
      <c r="J504" s="194"/>
      <c r="K504" s="194"/>
      <c r="L504" s="194"/>
      <c r="M504" s="194"/>
      <c r="N504" s="194"/>
      <c r="O504" s="194"/>
      <c r="P504" s="194"/>
      <c r="Q504" s="194"/>
      <c r="R504" s="194"/>
      <c r="S504" s="194"/>
      <c r="T504" s="194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194"/>
      <c r="AO504" s="194"/>
      <c r="AP504" s="194"/>
      <c r="AQ504" s="194"/>
      <c r="AR504" s="194"/>
      <c r="AS504" s="194"/>
      <c r="AT504" s="194"/>
      <c r="AU504" s="194"/>
      <c r="AV504" s="194"/>
      <c r="AW504" s="194"/>
      <c r="AX504" s="194"/>
      <c r="AY504" s="194"/>
      <c r="AZ504" s="194"/>
      <c r="BA504" s="194"/>
      <c r="BB504" s="194"/>
      <c r="BC504" s="194"/>
      <c r="BD504" s="194"/>
      <c r="BE504" s="194"/>
      <c r="BF504" s="194"/>
      <c r="BG504" s="194"/>
      <c r="BH504" s="194"/>
      <c r="BI504" s="194"/>
      <c r="BJ504" s="194"/>
      <c r="BK504" s="196"/>
      <c r="BL504" s="197"/>
      <c r="BM504" s="197"/>
      <c r="BN504" s="197"/>
      <c r="BO504" s="197"/>
      <c r="BP504" s="197"/>
      <c r="BQ504" s="197"/>
      <c r="BR504" s="197"/>
      <c r="BS504" s="197"/>
      <c r="BT504" s="197"/>
      <c r="BU504" s="197"/>
      <c r="BV504" s="197"/>
      <c r="BW504" s="197"/>
      <c r="BX504" s="197"/>
      <c r="BY504" s="197"/>
      <c r="BZ504" s="197"/>
      <c r="CA504" s="197"/>
      <c r="CB504" s="197"/>
      <c r="CC504" s="197"/>
      <c r="CD504" s="197"/>
      <c r="CE504" s="197"/>
      <c r="CF504" s="197"/>
      <c r="CG504" s="197"/>
      <c r="CH504" s="197"/>
      <c r="CI504" s="197"/>
      <c r="CJ504" s="197"/>
      <c r="CK504" s="197"/>
      <c r="CL504" s="197"/>
      <c r="CM504" s="197"/>
      <c r="CN504" s="197"/>
      <c r="CO504" s="197"/>
      <c r="CP504" s="197"/>
      <c r="CQ504" s="197"/>
      <c r="CR504" s="197"/>
      <c r="CS504" s="197"/>
      <c r="CT504" s="197"/>
      <c r="CU504" s="197"/>
      <c r="CV504" s="197"/>
      <c r="CW504" s="197"/>
      <c r="CX504" s="197"/>
      <c r="CY504" s="197"/>
      <c r="CZ504" s="197"/>
      <c r="DA504" s="197"/>
      <c r="DB504" s="197"/>
      <c r="DC504" s="197"/>
      <c r="DD504" s="197"/>
      <c r="DE504" s="197"/>
      <c r="DF504" s="197"/>
      <c r="DG504" s="197"/>
      <c r="DH504" s="197"/>
      <c r="DI504" s="197"/>
      <c r="DJ504" s="197"/>
      <c r="DK504" s="197"/>
      <c r="DL504" s="197"/>
      <c r="DM504" s="197"/>
      <c r="DN504" s="197"/>
      <c r="DO504" s="197"/>
      <c r="DP504" s="197"/>
      <c r="DQ504" s="197"/>
      <c r="DR504" s="197"/>
      <c r="DS504" s="197"/>
      <c r="DT504" s="197"/>
      <c r="DU504" s="197"/>
      <c r="DV504" s="197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</row>
    <row r="505" customFormat="false" ht="12.75" hidden="false" customHeight="false" outlineLevel="0" collapsed="false">
      <c r="A505" s="193"/>
      <c r="B505" s="194"/>
      <c r="C505" s="194"/>
      <c r="D505" s="194"/>
      <c r="E505" s="194"/>
      <c r="F505" s="194"/>
      <c r="G505" s="194"/>
      <c r="H505" s="195"/>
      <c r="I505" s="194"/>
      <c r="J505" s="194"/>
      <c r="K505" s="194"/>
      <c r="L505" s="194"/>
      <c r="M505" s="194"/>
      <c r="N505" s="194"/>
      <c r="O505" s="194"/>
      <c r="P505" s="194"/>
      <c r="Q505" s="194"/>
      <c r="R505" s="194"/>
      <c r="S505" s="194"/>
      <c r="T505" s="194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194"/>
      <c r="AO505" s="194"/>
      <c r="AP505" s="194"/>
      <c r="AQ505" s="194"/>
      <c r="AR505" s="194"/>
      <c r="AS505" s="194"/>
      <c r="AT505" s="194"/>
      <c r="AU505" s="194"/>
      <c r="AV505" s="194"/>
      <c r="AW505" s="194"/>
      <c r="AX505" s="194"/>
      <c r="AY505" s="194"/>
      <c r="AZ505" s="194"/>
      <c r="BA505" s="194"/>
      <c r="BB505" s="194"/>
      <c r="BC505" s="194"/>
      <c r="BD505" s="194"/>
      <c r="BE505" s="194"/>
      <c r="BF505" s="194"/>
      <c r="BG505" s="194"/>
      <c r="BH505" s="194"/>
      <c r="BI505" s="194"/>
      <c r="BJ505" s="194"/>
      <c r="BK505" s="196"/>
      <c r="BL505" s="197"/>
      <c r="BM505" s="197"/>
      <c r="BN505" s="197"/>
      <c r="BO505" s="197"/>
      <c r="BP505" s="197"/>
      <c r="BQ505" s="197"/>
      <c r="BR505" s="197"/>
      <c r="BS505" s="197"/>
      <c r="BT505" s="197"/>
      <c r="BU505" s="197"/>
      <c r="BV505" s="197"/>
      <c r="BW505" s="197"/>
      <c r="BX505" s="197"/>
      <c r="BY505" s="197"/>
      <c r="BZ505" s="197"/>
      <c r="CA505" s="197"/>
      <c r="CB505" s="197"/>
      <c r="CC505" s="197"/>
      <c r="CD505" s="197"/>
      <c r="CE505" s="197"/>
      <c r="CF505" s="197"/>
      <c r="CG505" s="197"/>
      <c r="CH505" s="197"/>
      <c r="CI505" s="197"/>
      <c r="CJ505" s="197"/>
      <c r="CK505" s="197"/>
      <c r="CL505" s="197"/>
      <c r="CM505" s="197"/>
      <c r="CN505" s="197"/>
      <c r="CO505" s="197"/>
      <c r="CP505" s="197"/>
      <c r="CQ505" s="197"/>
      <c r="CR505" s="197"/>
      <c r="CS505" s="197"/>
      <c r="CT505" s="197"/>
      <c r="CU505" s="197"/>
      <c r="CV505" s="197"/>
      <c r="CW505" s="197"/>
      <c r="CX505" s="197"/>
      <c r="CY505" s="197"/>
      <c r="CZ505" s="197"/>
      <c r="DA505" s="197"/>
      <c r="DB505" s="197"/>
      <c r="DC505" s="197"/>
      <c r="DD505" s="197"/>
      <c r="DE505" s="197"/>
      <c r="DF505" s="197"/>
      <c r="DG505" s="197"/>
      <c r="DH505" s="197"/>
      <c r="DI505" s="197"/>
      <c r="DJ505" s="197"/>
      <c r="DK505" s="197"/>
      <c r="DL505" s="197"/>
      <c r="DM505" s="197"/>
      <c r="DN505" s="197"/>
      <c r="DO505" s="197"/>
      <c r="DP505" s="197"/>
      <c r="DQ505" s="197"/>
      <c r="DR505" s="197"/>
      <c r="DS505" s="197"/>
      <c r="DT505" s="197"/>
      <c r="DU505" s="197"/>
      <c r="DV505" s="197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</row>
    <row r="506" customFormat="false" ht="12.75" hidden="false" customHeight="false" outlineLevel="0" collapsed="false">
      <c r="A506" s="193"/>
      <c r="B506" s="194"/>
      <c r="C506" s="194"/>
      <c r="D506" s="194"/>
      <c r="E506" s="194"/>
      <c r="F506" s="194"/>
      <c r="G506" s="194"/>
      <c r="H506" s="195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194"/>
      <c r="AO506" s="194"/>
      <c r="AP506" s="194"/>
      <c r="AQ506" s="194"/>
      <c r="AR506" s="194"/>
      <c r="AS506" s="194"/>
      <c r="AT506" s="194"/>
      <c r="AU506" s="194"/>
      <c r="AV506" s="194"/>
      <c r="AW506" s="194"/>
      <c r="AX506" s="194"/>
      <c r="AY506" s="194"/>
      <c r="AZ506" s="194"/>
      <c r="BA506" s="194"/>
      <c r="BB506" s="194"/>
      <c r="BC506" s="194"/>
      <c r="BD506" s="194"/>
      <c r="BE506" s="194"/>
      <c r="BF506" s="194"/>
      <c r="BG506" s="194"/>
      <c r="BH506" s="194"/>
      <c r="BI506" s="194"/>
      <c r="BJ506" s="194"/>
      <c r="BK506" s="196"/>
      <c r="BL506" s="197"/>
      <c r="BM506" s="197"/>
      <c r="BN506" s="197"/>
      <c r="BO506" s="197"/>
      <c r="BP506" s="197"/>
      <c r="BQ506" s="197"/>
      <c r="BR506" s="197"/>
      <c r="BS506" s="197"/>
      <c r="BT506" s="197"/>
      <c r="BU506" s="197"/>
      <c r="BV506" s="197"/>
      <c r="BW506" s="197"/>
      <c r="BX506" s="197"/>
      <c r="BY506" s="197"/>
      <c r="BZ506" s="197"/>
      <c r="CA506" s="197"/>
      <c r="CB506" s="197"/>
      <c r="CC506" s="197"/>
      <c r="CD506" s="197"/>
      <c r="CE506" s="197"/>
      <c r="CF506" s="197"/>
      <c r="CG506" s="197"/>
      <c r="CH506" s="197"/>
      <c r="CI506" s="197"/>
      <c r="CJ506" s="197"/>
      <c r="CK506" s="197"/>
      <c r="CL506" s="197"/>
      <c r="CM506" s="197"/>
      <c r="CN506" s="197"/>
      <c r="CO506" s="197"/>
      <c r="CP506" s="197"/>
      <c r="CQ506" s="197"/>
      <c r="CR506" s="197"/>
      <c r="CS506" s="197"/>
      <c r="CT506" s="197"/>
      <c r="CU506" s="197"/>
      <c r="CV506" s="197"/>
      <c r="CW506" s="197"/>
      <c r="CX506" s="197"/>
      <c r="CY506" s="197"/>
      <c r="CZ506" s="197"/>
      <c r="DA506" s="197"/>
      <c r="DB506" s="197"/>
      <c r="DC506" s="197"/>
      <c r="DD506" s="197"/>
      <c r="DE506" s="197"/>
      <c r="DF506" s="197"/>
      <c r="DG506" s="197"/>
      <c r="DH506" s="197"/>
      <c r="DI506" s="197"/>
      <c r="DJ506" s="197"/>
      <c r="DK506" s="197"/>
      <c r="DL506" s="197"/>
      <c r="DM506" s="197"/>
      <c r="DN506" s="197"/>
      <c r="DO506" s="197"/>
      <c r="DP506" s="197"/>
      <c r="DQ506" s="197"/>
      <c r="DR506" s="197"/>
      <c r="DS506" s="197"/>
      <c r="DT506" s="197"/>
      <c r="DU506" s="197"/>
      <c r="DV506" s="197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</row>
    <row r="507" customFormat="false" ht="12.75" hidden="false" customHeight="false" outlineLevel="0" collapsed="false">
      <c r="A507" s="193"/>
      <c r="B507" s="194"/>
      <c r="C507" s="194"/>
      <c r="D507" s="194"/>
      <c r="E507" s="194"/>
      <c r="F507" s="194"/>
      <c r="G507" s="194"/>
      <c r="H507" s="195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6"/>
      <c r="BL507" s="197"/>
      <c r="BM507" s="197"/>
      <c r="BN507" s="197"/>
      <c r="BO507" s="197"/>
      <c r="BP507" s="197"/>
      <c r="BQ507" s="197"/>
      <c r="BR507" s="197"/>
      <c r="BS507" s="197"/>
      <c r="BT507" s="197"/>
      <c r="BU507" s="197"/>
      <c r="BV507" s="197"/>
      <c r="BW507" s="197"/>
      <c r="BX507" s="197"/>
      <c r="BY507" s="197"/>
      <c r="BZ507" s="197"/>
      <c r="CA507" s="197"/>
      <c r="CB507" s="197"/>
      <c r="CC507" s="197"/>
      <c r="CD507" s="197"/>
      <c r="CE507" s="197"/>
      <c r="CF507" s="197"/>
      <c r="CG507" s="197"/>
      <c r="CH507" s="197"/>
      <c r="CI507" s="197"/>
      <c r="CJ507" s="197"/>
      <c r="CK507" s="197"/>
      <c r="CL507" s="197"/>
      <c r="CM507" s="197"/>
      <c r="CN507" s="197"/>
      <c r="CO507" s="197"/>
      <c r="CP507" s="197"/>
      <c r="CQ507" s="197"/>
      <c r="CR507" s="197"/>
      <c r="CS507" s="197"/>
      <c r="CT507" s="197"/>
      <c r="CU507" s="197"/>
      <c r="CV507" s="197"/>
      <c r="CW507" s="197"/>
      <c r="CX507" s="197"/>
      <c r="CY507" s="197"/>
      <c r="CZ507" s="197"/>
      <c r="DA507" s="197"/>
      <c r="DB507" s="197"/>
      <c r="DC507" s="197"/>
      <c r="DD507" s="197"/>
      <c r="DE507" s="197"/>
      <c r="DF507" s="197"/>
      <c r="DG507" s="197"/>
      <c r="DH507" s="197"/>
      <c r="DI507" s="197"/>
      <c r="DJ507" s="197"/>
      <c r="DK507" s="197"/>
      <c r="DL507" s="197"/>
      <c r="DM507" s="197"/>
      <c r="DN507" s="197"/>
      <c r="DO507" s="197"/>
      <c r="DP507" s="197"/>
      <c r="DQ507" s="197"/>
      <c r="DR507" s="197"/>
      <c r="DS507" s="197"/>
      <c r="DT507" s="197"/>
      <c r="DU507" s="197"/>
      <c r="DV507" s="197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</row>
    <row r="508" customFormat="false" ht="12.75" hidden="false" customHeight="false" outlineLevel="0" collapsed="false">
      <c r="A508" s="193"/>
      <c r="B508" s="194"/>
      <c r="C508" s="194"/>
      <c r="D508" s="194"/>
      <c r="E508" s="194"/>
      <c r="F508" s="194"/>
      <c r="G508" s="194"/>
      <c r="H508" s="195"/>
      <c r="I508" s="194"/>
      <c r="J508" s="194"/>
      <c r="K508" s="194"/>
      <c r="L508" s="194"/>
      <c r="M508" s="194"/>
      <c r="N508" s="194"/>
      <c r="O508" s="194"/>
      <c r="P508" s="194"/>
      <c r="Q508" s="194"/>
      <c r="R508" s="194"/>
      <c r="S508" s="194"/>
      <c r="T508" s="194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194"/>
      <c r="AO508" s="194"/>
      <c r="AP508" s="194"/>
      <c r="AQ508" s="194"/>
      <c r="AR508" s="194"/>
      <c r="AS508" s="194"/>
      <c r="AT508" s="194"/>
      <c r="AU508" s="194"/>
      <c r="AV508" s="194"/>
      <c r="AW508" s="194"/>
      <c r="AX508" s="194"/>
      <c r="AY508" s="194"/>
      <c r="AZ508" s="194"/>
      <c r="BA508" s="194"/>
      <c r="BB508" s="194"/>
      <c r="BC508" s="194"/>
      <c r="BD508" s="194"/>
      <c r="BE508" s="194"/>
      <c r="BF508" s="194"/>
      <c r="BG508" s="194"/>
      <c r="BH508" s="194"/>
      <c r="BI508" s="194"/>
      <c r="BJ508" s="194"/>
      <c r="BK508" s="196"/>
      <c r="BL508" s="197"/>
      <c r="BM508" s="197"/>
      <c r="BN508" s="197"/>
      <c r="BO508" s="197"/>
      <c r="BP508" s="197"/>
      <c r="BQ508" s="197"/>
      <c r="BR508" s="197"/>
      <c r="BS508" s="197"/>
      <c r="BT508" s="197"/>
      <c r="BU508" s="197"/>
      <c r="BV508" s="197"/>
      <c r="BW508" s="197"/>
      <c r="BX508" s="197"/>
      <c r="BY508" s="197"/>
      <c r="BZ508" s="197"/>
      <c r="CA508" s="197"/>
      <c r="CB508" s="197"/>
      <c r="CC508" s="197"/>
      <c r="CD508" s="197"/>
      <c r="CE508" s="197"/>
      <c r="CF508" s="197"/>
      <c r="CG508" s="197"/>
      <c r="CH508" s="197"/>
      <c r="CI508" s="197"/>
      <c r="CJ508" s="197"/>
      <c r="CK508" s="197"/>
      <c r="CL508" s="197"/>
      <c r="CM508" s="197"/>
      <c r="CN508" s="197"/>
      <c r="CO508" s="197"/>
      <c r="CP508" s="197"/>
      <c r="CQ508" s="197"/>
      <c r="CR508" s="197"/>
      <c r="CS508" s="197"/>
      <c r="CT508" s="197"/>
      <c r="CU508" s="197"/>
      <c r="CV508" s="197"/>
      <c r="CW508" s="197"/>
      <c r="CX508" s="197"/>
      <c r="CY508" s="197"/>
      <c r="CZ508" s="197"/>
      <c r="DA508" s="197"/>
      <c r="DB508" s="197"/>
      <c r="DC508" s="197"/>
      <c r="DD508" s="197"/>
      <c r="DE508" s="197"/>
      <c r="DF508" s="197"/>
      <c r="DG508" s="197"/>
      <c r="DH508" s="197"/>
      <c r="DI508" s="197"/>
      <c r="DJ508" s="197"/>
      <c r="DK508" s="197"/>
      <c r="DL508" s="197"/>
      <c r="DM508" s="197"/>
      <c r="DN508" s="197"/>
      <c r="DO508" s="197"/>
      <c r="DP508" s="197"/>
      <c r="DQ508" s="197"/>
      <c r="DR508" s="197"/>
      <c r="DS508" s="197"/>
      <c r="DT508" s="197"/>
      <c r="DU508" s="197"/>
      <c r="DV508" s="197"/>
      <c r="DW508" s="197"/>
      <c r="DX508" s="197"/>
      <c r="DY508" s="197"/>
      <c r="DZ508" s="197"/>
      <c r="EA508" s="197"/>
      <c r="EB508" s="197"/>
      <c r="EC508" s="197"/>
      <c r="ED508" s="197"/>
      <c r="EE508" s="197"/>
      <c r="EF508" s="197"/>
      <c r="EG508" s="197"/>
      <c r="EH508" s="197"/>
      <c r="EI508" s="197"/>
      <c r="EJ508" s="197"/>
      <c r="EK508" s="197"/>
      <c r="EL508" s="197"/>
      <c r="EM508" s="197"/>
      <c r="EN508" s="197"/>
      <c r="EO508" s="197"/>
      <c r="EP508" s="197"/>
      <c r="EQ508" s="197"/>
      <c r="ER508" s="197"/>
      <c r="ES508" s="197"/>
      <c r="ET508" s="197"/>
      <c r="EU508" s="197"/>
      <c r="EV508" s="197"/>
      <c r="EW508" s="197"/>
      <c r="EX508" s="197"/>
      <c r="EY508" s="197"/>
      <c r="EZ508" s="197"/>
      <c r="FA508" s="197"/>
      <c r="FB508" s="197"/>
      <c r="FC508" s="197"/>
      <c r="FD508" s="197"/>
      <c r="FE508" s="197"/>
      <c r="FF508" s="197"/>
      <c r="FG508" s="197"/>
      <c r="FH508" s="197"/>
      <c r="FI508" s="197"/>
      <c r="FJ508" s="197"/>
      <c r="FK508" s="197"/>
      <c r="FL508" s="197"/>
      <c r="FM508" s="197"/>
      <c r="FN508" s="197"/>
      <c r="FO508" s="197"/>
      <c r="FP508" s="197"/>
      <c r="FQ508" s="197"/>
      <c r="FR508" s="197"/>
      <c r="FS508" s="197"/>
      <c r="FT508" s="197"/>
      <c r="FU508" s="197"/>
      <c r="FV508" s="197"/>
      <c r="FW508" s="197"/>
      <c r="FX508" s="197"/>
      <c r="FY508" s="197"/>
      <c r="FZ508" s="197"/>
      <c r="GA508" s="197"/>
      <c r="GB508" s="197"/>
      <c r="GC508" s="197"/>
      <c r="GD508" s="197"/>
      <c r="GE508" s="197"/>
      <c r="GF508" s="197"/>
      <c r="GG508" s="197"/>
      <c r="GH508" s="197"/>
      <c r="GI508" s="197"/>
      <c r="GJ508" s="197"/>
      <c r="GK508" s="197"/>
      <c r="GL508" s="197"/>
      <c r="GM508" s="197"/>
      <c r="GN508" s="197"/>
      <c r="GO508" s="197"/>
      <c r="GP508" s="197"/>
      <c r="GQ508" s="197"/>
      <c r="GR508" s="197"/>
      <c r="GS508" s="197"/>
      <c r="GT508" s="197"/>
      <c r="GU508" s="197"/>
      <c r="GV508" s="197"/>
      <c r="GW508" s="197"/>
      <c r="GX508" s="197"/>
      <c r="GY508" s="197"/>
      <c r="GZ508" s="197"/>
      <c r="HA508" s="197"/>
      <c r="HB508" s="197"/>
      <c r="HC508" s="197"/>
      <c r="HD508" s="197"/>
      <c r="HE508" s="197"/>
      <c r="HF508" s="197"/>
      <c r="HG508" s="197"/>
      <c r="HH508" s="197"/>
      <c r="HI508" s="197"/>
      <c r="HJ508" s="197"/>
      <c r="HK508" s="197"/>
      <c r="HL508" s="197"/>
      <c r="HM508" s="197"/>
      <c r="HN508" s="197"/>
      <c r="HO508" s="197"/>
      <c r="HP508" s="197"/>
      <c r="HQ508" s="197"/>
      <c r="HR508" s="197"/>
      <c r="HS508" s="197"/>
      <c r="HT508" s="197"/>
      <c r="HU508" s="197"/>
      <c r="HV508" s="197"/>
      <c r="HW508" s="197"/>
      <c r="HX508" s="197"/>
      <c r="HY508" s="197"/>
      <c r="HZ508" s="197"/>
      <c r="IA508" s="197"/>
      <c r="IB508" s="197"/>
      <c r="IC508" s="197"/>
      <c r="ID508" s="197"/>
      <c r="IE508" s="197"/>
      <c r="IF508" s="197"/>
      <c r="IG508" s="197"/>
      <c r="IH508" s="197"/>
      <c r="II508" s="197"/>
      <c r="IJ508" s="197"/>
      <c r="IK508" s="197"/>
      <c r="IL508" s="197"/>
      <c r="IM508" s="197"/>
      <c r="IN508" s="197"/>
      <c r="IO508" s="197"/>
      <c r="IP508" s="197"/>
      <c r="IQ508" s="197"/>
      <c r="IR508" s="197"/>
      <c r="IS508" s="197"/>
      <c r="IT508" s="197"/>
      <c r="IU508" s="197"/>
      <c r="IV508" s="197"/>
      <c r="IW508" s="197"/>
    </row>
    <row r="509" customFormat="false" ht="12.75" hidden="false" customHeight="false" outlineLevel="0" collapsed="false">
      <c r="A509" s="193"/>
      <c r="B509" s="194"/>
      <c r="C509" s="194"/>
      <c r="D509" s="194"/>
      <c r="E509" s="194"/>
      <c r="F509" s="194"/>
      <c r="G509" s="194"/>
      <c r="H509" s="195"/>
      <c r="I509" s="194"/>
      <c r="J509" s="194"/>
      <c r="K509" s="194"/>
      <c r="L509" s="194"/>
      <c r="M509" s="194"/>
      <c r="N509" s="194"/>
      <c r="O509" s="194"/>
      <c r="P509" s="194"/>
      <c r="Q509" s="194"/>
      <c r="R509" s="194"/>
      <c r="S509" s="194"/>
      <c r="T509" s="194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194"/>
      <c r="AO509" s="194"/>
      <c r="AP509" s="194"/>
      <c r="AQ509" s="194"/>
      <c r="AR509" s="194"/>
      <c r="AS509" s="194"/>
      <c r="AT509" s="194"/>
      <c r="AU509" s="194"/>
      <c r="AV509" s="194"/>
      <c r="AW509" s="194"/>
      <c r="AX509" s="194"/>
      <c r="AY509" s="194"/>
      <c r="AZ509" s="194"/>
      <c r="BA509" s="194"/>
      <c r="BB509" s="194"/>
      <c r="BC509" s="194"/>
      <c r="BD509" s="194"/>
      <c r="BE509" s="194"/>
      <c r="BF509" s="194"/>
      <c r="BG509" s="194"/>
      <c r="BH509" s="194"/>
      <c r="BI509" s="194"/>
      <c r="BJ509" s="194"/>
      <c r="BK509" s="196"/>
      <c r="BL509" s="197"/>
      <c r="BM509" s="197"/>
      <c r="BN509" s="197"/>
      <c r="BO509" s="197"/>
      <c r="BP509" s="197"/>
      <c r="BQ509" s="197"/>
      <c r="BR509" s="197"/>
      <c r="BS509" s="197"/>
      <c r="BT509" s="197"/>
      <c r="BU509" s="197"/>
      <c r="BV509" s="197"/>
      <c r="BW509" s="197"/>
      <c r="BX509" s="197"/>
      <c r="BY509" s="197"/>
      <c r="BZ509" s="197"/>
      <c r="CA509" s="197"/>
      <c r="CB509" s="197"/>
      <c r="CC509" s="197"/>
      <c r="CD509" s="197"/>
      <c r="CE509" s="197"/>
      <c r="CF509" s="197"/>
      <c r="CG509" s="197"/>
      <c r="CH509" s="197"/>
      <c r="CI509" s="197"/>
      <c r="CJ509" s="197"/>
      <c r="CK509" s="197"/>
      <c r="CL509" s="197"/>
      <c r="CM509" s="197"/>
      <c r="CN509" s="197"/>
      <c r="CO509" s="197"/>
      <c r="CP509" s="197"/>
      <c r="CQ509" s="197"/>
      <c r="CR509" s="197"/>
      <c r="CS509" s="197"/>
      <c r="CT509" s="197"/>
      <c r="CU509" s="197"/>
      <c r="CV509" s="197"/>
      <c r="CW509" s="197"/>
      <c r="CX509" s="197"/>
      <c r="CY509" s="197"/>
      <c r="CZ509" s="197"/>
      <c r="DA509" s="197"/>
      <c r="DB509" s="197"/>
      <c r="DC509" s="197"/>
      <c r="DD509" s="197"/>
      <c r="DE509" s="197"/>
      <c r="DF509" s="197"/>
      <c r="DG509" s="197"/>
      <c r="DH509" s="197"/>
      <c r="DI509" s="197"/>
      <c r="DJ509" s="197"/>
      <c r="DK509" s="197"/>
      <c r="DL509" s="197"/>
      <c r="DM509" s="197"/>
      <c r="DN509" s="197"/>
      <c r="DO509" s="197"/>
      <c r="DP509" s="197"/>
      <c r="DQ509" s="197"/>
      <c r="DR509" s="197"/>
      <c r="DS509" s="197"/>
      <c r="DT509" s="197"/>
      <c r="DU509" s="197"/>
      <c r="DV509" s="197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</row>
    <row r="510" customFormat="false" ht="12.75" hidden="false" customHeight="false" outlineLevel="0" collapsed="false">
      <c r="A510" s="193"/>
      <c r="B510" s="194"/>
      <c r="C510" s="194"/>
      <c r="D510" s="194"/>
      <c r="E510" s="194"/>
      <c r="F510" s="194"/>
      <c r="G510" s="194"/>
      <c r="H510" s="195"/>
      <c r="I510" s="194"/>
      <c r="J510" s="194"/>
      <c r="K510" s="194"/>
      <c r="L510" s="194"/>
      <c r="M510" s="194"/>
      <c r="N510" s="194"/>
      <c r="O510" s="194"/>
      <c r="P510" s="194"/>
      <c r="Q510" s="194"/>
      <c r="R510" s="194"/>
      <c r="S510" s="194"/>
      <c r="T510" s="194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194"/>
      <c r="AO510" s="194"/>
      <c r="AP510" s="194"/>
      <c r="AQ510" s="194"/>
      <c r="AR510" s="194"/>
      <c r="AS510" s="194"/>
      <c r="AT510" s="194"/>
      <c r="AU510" s="194"/>
      <c r="AV510" s="194"/>
      <c r="AW510" s="194"/>
      <c r="AX510" s="194"/>
      <c r="AY510" s="194"/>
      <c r="AZ510" s="194"/>
      <c r="BA510" s="194"/>
      <c r="BB510" s="194"/>
      <c r="BC510" s="194"/>
      <c r="BD510" s="194"/>
      <c r="BE510" s="194"/>
      <c r="BF510" s="194"/>
      <c r="BG510" s="194"/>
      <c r="BH510" s="194"/>
      <c r="BI510" s="194"/>
      <c r="BJ510" s="194"/>
      <c r="BK510" s="196"/>
      <c r="BL510" s="197"/>
      <c r="BM510" s="197"/>
      <c r="BN510" s="197"/>
      <c r="BO510" s="197"/>
      <c r="BP510" s="197"/>
      <c r="BQ510" s="197"/>
      <c r="BR510" s="197"/>
      <c r="BS510" s="197"/>
      <c r="BT510" s="197"/>
      <c r="BU510" s="197"/>
      <c r="BV510" s="197"/>
      <c r="BW510" s="197"/>
      <c r="BX510" s="197"/>
      <c r="BY510" s="197"/>
      <c r="BZ510" s="197"/>
      <c r="CA510" s="197"/>
      <c r="CB510" s="197"/>
      <c r="CC510" s="197"/>
      <c r="CD510" s="197"/>
      <c r="CE510" s="197"/>
      <c r="CF510" s="197"/>
      <c r="CG510" s="197"/>
      <c r="CH510" s="197"/>
      <c r="CI510" s="197"/>
      <c r="CJ510" s="197"/>
      <c r="CK510" s="197"/>
      <c r="CL510" s="197"/>
      <c r="CM510" s="197"/>
      <c r="CN510" s="197"/>
      <c r="CO510" s="197"/>
      <c r="CP510" s="197"/>
      <c r="CQ510" s="197"/>
      <c r="CR510" s="197"/>
      <c r="CS510" s="197"/>
      <c r="CT510" s="197"/>
      <c r="CU510" s="197"/>
      <c r="CV510" s="197"/>
      <c r="CW510" s="197"/>
      <c r="CX510" s="197"/>
      <c r="CY510" s="197"/>
      <c r="CZ510" s="197"/>
      <c r="DA510" s="197"/>
      <c r="DB510" s="197"/>
      <c r="DC510" s="197"/>
      <c r="DD510" s="197"/>
      <c r="DE510" s="197"/>
      <c r="DF510" s="197"/>
      <c r="DG510" s="197"/>
      <c r="DH510" s="197"/>
      <c r="DI510" s="197"/>
      <c r="DJ510" s="197"/>
      <c r="DK510" s="197"/>
      <c r="DL510" s="197"/>
      <c r="DM510" s="197"/>
      <c r="DN510" s="197"/>
      <c r="DO510" s="197"/>
      <c r="DP510" s="197"/>
      <c r="DQ510" s="197"/>
      <c r="DR510" s="197"/>
      <c r="DS510" s="197"/>
      <c r="DT510" s="197"/>
      <c r="DU510" s="197"/>
      <c r="DV510" s="197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</row>
    <row r="511" customFormat="false" ht="12.75" hidden="false" customHeight="false" outlineLevel="0" collapsed="false">
      <c r="A511" s="193"/>
      <c r="B511" s="194"/>
      <c r="C511" s="194"/>
      <c r="D511" s="194"/>
      <c r="E511" s="194"/>
      <c r="F511" s="194"/>
      <c r="G511" s="194"/>
      <c r="H511" s="195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6"/>
      <c r="BL511" s="197"/>
      <c r="BM511" s="197"/>
      <c r="BN511" s="197"/>
      <c r="BO511" s="197"/>
      <c r="BP511" s="197"/>
      <c r="BQ511" s="197"/>
      <c r="BR511" s="197"/>
      <c r="BS511" s="197"/>
      <c r="BT511" s="197"/>
      <c r="BU511" s="197"/>
      <c r="BV511" s="197"/>
      <c r="BW511" s="197"/>
      <c r="BX511" s="197"/>
      <c r="BY511" s="197"/>
      <c r="BZ511" s="197"/>
      <c r="CA511" s="197"/>
      <c r="CB511" s="197"/>
      <c r="CC511" s="197"/>
      <c r="CD511" s="197"/>
      <c r="CE511" s="197"/>
      <c r="CF511" s="197"/>
      <c r="CG511" s="197"/>
      <c r="CH511" s="197"/>
      <c r="CI511" s="197"/>
      <c r="CJ511" s="197"/>
      <c r="CK511" s="197"/>
      <c r="CL511" s="197"/>
      <c r="CM511" s="197"/>
      <c r="CN511" s="197"/>
      <c r="CO511" s="197"/>
      <c r="CP511" s="197"/>
      <c r="CQ511" s="197"/>
      <c r="CR511" s="197"/>
      <c r="CS511" s="197"/>
      <c r="CT511" s="197"/>
      <c r="CU511" s="197"/>
      <c r="CV511" s="197"/>
      <c r="CW511" s="197"/>
      <c r="CX511" s="197"/>
      <c r="CY511" s="197"/>
      <c r="CZ511" s="197"/>
      <c r="DA511" s="197"/>
      <c r="DB511" s="197"/>
      <c r="DC511" s="197"/>
      <c r="DD511" s="197"/>
      <c r="DE511" s="197"/>
      <c r="DF511" s="197"/>
      <c r="DG511" s="197"/>
      <c r="DH511" s="197"/>
      <c r="DI511" s="197"/>
      <c r="DJ511" s="197"/>
      <c r="DK511" s="197"/>
      <c r="DL511" s="197"/>
      <c r="DM511" s="197"/>
      <c r="DN511" s="197"/>
      <c r="DO511" s="197"/>
      <c r="DP511" s="197"/>
      <c r="DQ511" s="197"/>
      <c r="DR511" s="197"/>
      <c r="DS511" s="197"/>
      <c r="DT511" s="197"/>
      <c r="DU511" s="197"/>
      <c r="DV511" s="197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</row>
    <row r="512" customFormat="false" ht="12.75" hidden="false" customHeight="false" outlineLevel="0" collapsed="false">
      <c r="A512" s="193"/>
      <c r="B512" s="194"/>
      <c r="C512" s="194"/>
      <c r="D512" s="194"/>
      <c r="E512" s="194"/>
      <c r="F512" s="194"/>
      <c r="G512" s="194"/>
      <c r="H512" s="195"/>
      <c r="I512" s="194"/>
      <c r="J512" s="194"/>
      <c r="K512" s="194"/>
      <c r="L512" s="194"/>
      <c r="M512" s="194"/>
      <c r="N512" s="194"/>
      <c r="O512" s="194"/>
      <c r="P512" s="194"/>
      <c r="Q512" s="194"/>
      <c r="R512" s="194"/>
      <c r="S512" s="194"/>
      <c r="T512" s="194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194"/>
      <c r="AO512" s="194"/>
      <c r="AP512" s="194"/>
      <c r="AQ512" s="194"/>
      <c r="AR512" s="194"/>
      <c r="AS512" s="194"/>
      <c r="AT512" s="194"/>
      <c r="AU512" s="194"/>
      <c r="AV512" s="194"/>
      <c r="AW512" s="194"/>
      <c r="AX512" s="194"/>
      <c r="AY512" s="194"/>
      <c r="AZ512" s="194"/>
      <c r="BA512" s="194"/>
      <c r="BB512" s="194"/>
      <c r="BC512" s="194"/>
      <c r="BD512" s="194"/>
      <c r="BE512" s="194"/>
      <c r="BF512" s="194"/>
      <c r="BG512" s="194"/>
      <c r="BH512" s="194"/>
      <c r="BI512" s="194"/>
      <c r="BJ512" s="194"/>
      <c r="BK512" s="196"/>
      <c r="BL512" s="197"/>
      <c r="BM512" s="197"/>
      <c r="BN512" s="197"/>
      <c r="BO512" s="197"/>
      <c r="BP512" s="197"/>
      <c r="BQ512" s="197"/>
      <c r="BR512" s="197"/>
      <c r="BS512" s="197"/>
      <c r="BT512" s="197"/>
      <c r="BU512" s="197"/>
      <c r="BV512" s="197"/>
      <c r="BW512" s="197"/>
      <c r="BX512" s="197"/>
      <c r="BY512" s="197"/>
      <c r="BZ512" s="197"/>
      <c r="CA512" s="197"/>
      <c r="CB512" s="197"/>
      <c r="CC512" s="197"/>
      <c r="CD512" s="197"/>
      <c r="CE512" s="197"/>
      <c r="CF512" s="197"/>
      <c r="CG512" s="197"/>
      <c r="CH512" s="197"/>
      <c r="CI512" s="197"/>
      <c r="CJ512" s="197"/>
      <c r="CK512" s="197"/>
      <c r="CL512" s="197"/>
      <c r="CM512" s="197"/>
      <c r="CN512" s="197"/>
      <c r="CO512" s="197"/>
      <c r="CP512" s="197"/>
      <c r="CQ512" s="197"/>
      <c r="CR512" s="197"/>
      <c r="CS512" s="197"/>
      <c r="CT512" s="197"/>
      <c r="CU512" s="197"/>
      <c r="CV512" s="197"/>
      <c r="CW512" s="197"/>
      <c r="CX512" s="197"/>
      <c r="CY512" s="197"/>
      <c r="CZ512" s="197"/>
      <c r="DA512" s="197"/>
      <c r="DB512" s="197"/>
      <c r="DC512" s="197"/>
      <c r="DD512" s="197"/>
      <c r="DE512" s="197"/>
      <c r="DF512" s="197"/>
      <c r="DG512" s="197"/>
      <c r="DH512" s="197"/>
      <c r="DI512" s="197"/>
      <c r="DJ512" s="197"/>
      <c r="DK512" s="197"/>
      <c r="DL512" s="197"/>
      <c r="DM512" s="197"/>
      <c r="DN512" s="197"/>
      <c r="DO512" s="197"/>
      <c r="DP512" s="197"/>
      <c r="DQ512" s="197"/>
      <c r="DR512" s="197"/>
      <c r="DS512" s="197"/>
      <c r="DT512" s="197"/>
      <c r="DU512" s="197"/>
      <c r="DV512" s="197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</row>
    <row r="513" customFormat="false" ht="12.75" hidden="false" customHeight="false" outlineLevel="0" collapsed="false">
      <c r="A513" s="193"/>
      <c r="B513" s="194"/>
      <c r="C513" s="194"/>
      <c r="D513" s="194"/>
      <c r="E513" s="194"/>
      <c r="F513" s="194"/>
      <c r="G513" s="194"/>
      <c r="H513" s="195"/>
      <c r="I513" s="194"/>
      <c r="J513" s="194"/>
      <c r="K513" s="194"/>
      <c r="L513" s="194"/>
      <c r="M513" s="194"/>
      <c r="N513" s="194"/>
      <c r="O513" s="194"/>
      <c r="P513" s="194"/>
      <c r="Q513" s="194"/>
      <c r="R513" s="194"/>
      <c r="S513" s="194"/>
      <c r="T513" s="194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194"/>
      <c r="BH513" s="194"/>
      <c r="BI513" s="194"/>
      <c r="BJ513" s="194"/>
      <c r="BK513" s="196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197"/>
      <c r="CQ513" s="197"/>
      <c r="CR513" s="197"/>
      <c r="CS513" s="197"/>
      <c r="CT513" s="197"/>
      <c r="CU513" s="197"/>
      <c r="CV513" s="197"/>
      <c r="CW513" s="197"/>
      <c r="CX513" s="197"/>
      <c r="CY513" s="197"/>
      <c r="CZ513" s="197"/>
      <c r="DA513" s="197"/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7"/>
      <c r="DS513" s="197"/>
      <c r="DT513" s="197"/>
      <c r="DU513" s="197"/>
      <c r="DV513" s="197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</row>
    <row r="514" customFormat="false" ht="12.75" hidden="false" customHeight="false" outlineLevel="0" collapsed="false">
      <c r="A514" s="193"/>
      <c r="B514" s="194"/>
      <c r="C514" s="194"/>
      <c r="D514" s="194"/>
      <c r="E514" s="194"/>
      <c r="F514" s="194"/>
      <c r="G514" s="194"/>
      <c r="H514" s="195"/>
      <c r="I514" s="194"/>
      <c r="J514" s="194"/>
      <c r="K514" s="194"/>
      <c r="L514" s="194"/>
      <c r="M514" s="194"/>
      <c r="N514" s="194"/>
      <c r="O514" s="194"/>
      <c r="P514" s="194"/>
      <c r="Q514" s="194"/>
      <c r="R514" s="194"/>
      <c r="S514" s="194"/>
      <c r="T514" s="194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194"/>
      <c r="AO514" s="194"/>
      <c r="AP514" s="194"/>
      <c r="AQ514" s="194"/>
      <c r="AR514" s="194"/>
      <c r="AS514" s="194"/>
      <c r="AT514" s="194"/>
      <c r="AU514" s="194"/>
      <c r="AV514" s="194"/>
      <c r="AW514" s="194"/>
      <c r="AX514" s="194"/>
      <c r="AY514" s="194"/>
      <c r="AZ514" s="194"/>
      <c r="BA514" s="194"/>
      <c r="BB514" s="194"/>
      <c r="BC514" s="194"/>
      <c r="BD514" s="194"/>
      <c r="BE514" s="194"/>
      <c r="BF514" s="194"/>
      <c r="BG514" s="194"/>
      <c r="BH514" s="194"/>
      <c r="BI514" s="194"/>
      <c r="BJ514" s="194"/>
      <c r="BK514" s="196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97"/>
      <c r="BX514" s="197"/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97"/>
      <c r="CL514" s="197"/>
      <c r="CM514" s="197"/>
      <c r="CN514" s="197"/>
      <c r="CO514" s="197"/>
      <c r="CP514" s="197"/>
      <c r="CQ514" s="197"/>
      <c r="CR514" s="197"/>
      <c r="CS514" s="197"/>
      <c r="CT514" s="197"/>
      <c r="CU514" s="197"/>
      <c r="CV514" s="197"/>
      <c r="CW514" s="197"/>
      <c r="CX514" s="197"/>
      <c r="CY514" s="197"/>
      <c r="CZ514" s="197"/>
      <c r="DA514" s="197"/>
      <c r="DB514" s="197"/>
      <c r="DC514" s="197"/>
      <c r="DD514" s="197"/>
      <c r="DE514" s="197"/>
      <c r="DF514" s="197"/>
      <c r="DG514" s="197"/>
      <c r="DH514" s="197"/>
      <c r="DI514" s="197"/>
      <c r="DJ514" s="197"/>
      <c r="DK514" s="197"/>
      <c r="DL514" s="197"/>
      <c r="DM514" s="197"/>
      <c r="DN514" s="197"/>
      <c r="DO514" s="197"/>
      <c r="DP514" s="197"/>
      <c r="DQ514" s="197"/>
      <c r="DR514" s="197"/>
      <c r="DS514" s="197"/>
      <c r="DT514" s="197"/>
      <c r="DU514" s="197"/>
      <c r="DV514" s="197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</row>
    <row r="515" customFormat="false" ht="12.75" hidden="false" customHeight="false" outlineLevel="0" collapsed="false">
      <c r="A515" s="193"/>
      <c r="B515" s="194"/>
      <c r="C515" s="194"/>
      <c r="D515" s="194"/>
      <c r="E515" s="194"/>
      <c r="F515" s="194"/>
      <c r="G515" s="194"/>
      <c r="H515" s="195"/>
      <c r="I515" s="194"/>
      <c r="J515" s="194"/>
      <c r="K515" s="194"/>
      <c r="L515" s="194"/>
      <c r="M515" s="194"/>
      <c r="N515" s="194"/>
      <c r="O515" s="194"/>
      <c r="P515" s="194"/>
      <c r="Q515" s="194"/>
      <c r="R515" s="194"/>
      <c r="S515" s="194"/>
      <c r="T515" s="194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194"/>
      <c r="BH515" s="194"/>
      <c r="BI515" s="194"/>
      <c r="BJ515" s="194"/>
      <c r="BK515" s="196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97"/>
      <c r="CM515" s="197"/>
      <c r="CN515" s="197"/>
      <c r="CO515" s="197"/>
      <c r="CP515" s="197"/>
      <c r="CQ515" s="197"/>
      <c r="CR515" s="197"/>
      <c r="CS515" s="197"/>
      <c r="CT515" s="197"/>
      <c r="CU515" s="197"/>
      <c r="CV515" s="197"/>
      <c r="CW515" s="197"/>
      <c r="CX515" s="197"/>
      <c r="CY515" s="197"/>
      <c r="CZ515" s="197"/>
      <c r="DA515" s="197"/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7"/>
      <c r="DL515" s="197"/>
      <c r="DM515" s="197"/>
      <c r="DN515" s="197"/>
      <c r="DO515" s="197"/>
      <c r="DP515" s="197"/>
      <c r="DQ515" s="197"/>
      <c r="DR515" s="197"/>
      <c r="DS515" s="197"/>
      <c r="DT515" s="197"/>
      <c r="DU515" s="197"/>
      <c r="DV515" s="197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</row>
    <row r="516" customFormat="false" ht="12.75" hidden="false" customHeight="false" outlineLevel="0" collapsed="false">
      <c r="A516" s="193"/>
      <c r="B516" s="194"/>
      <c r="C516" s="194"/>
      <c r="D516" s="194"/>
      <c r="E516" s="194"/>
      <c r="F516" s="194"/>
      <c r="G516" s="194"/>
      <c r="H516" s="195"/>
      <c r="I516" s="194"/>
      <c r="J516" s="194"/>
      <c r="K516" s="194"/>
      <c r="L516" s="194"/>
      <c r="M516" s="194"/>
      <c r="N516" s="194"/>
      <c r="O516" s="194"/>
      <c r="P516" s="194"/>
      <c r="Q516" s="194"/>
      <c r="R516" s="194"/>
      <c r="S516" s="194"/>
      <c r="T516" s="194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194"/>
      <c r="AO516" s="194"/>
      <c r="AP516" s="194"/>
      <c r="AQ516" s="194"/>
      <c r="AR516" s="194"/>
      <c r="AS516" s="194"/>
      <c r="AT516" s="194"/>
      <c r="AU516" s="194"/>
      <c r="AV516" s="194"/>
      <c r="AW516" s="194"/>
      <c r="AX516" s="194"/>
      <c r="AY516" s="194"/>
      <c r="AZ516" s="194"/>
      <c r="BA516" s="194"/>
      <c r="BB516" s="194"/>
      <c r="BC516" s="194"/>
      <c r="BD516" s="194"/>
      <c r="BE516" s="194"/>
      <c r="BF516" s="194"/>
      <c r="BG516" s="194"/>
      <c r="BH516" s="194"/>
      <c r="BI516" s="194"/>
      <c r="BJ516" s="194"/>
      <c r="BK516" s="196"/>
      <c r="BL516" s="197"/>
      <c r="BM516" s="197"/>
      <c r="BN516" s="197"/>
      <c r="BO516" s="197"/>
      <c r="BP516" s="197"/>
      <c r="BQ516" s="197"/>
      <c r="BR516" s="197"/>
      <c r="BS516" s="197"/>
      <c r="BT516" s="197"/>
      <c r="BU516" s="197"/>
      <c r="BV516" s="197"/>
      <c r="BW516" s="197"/>
      <c r="BX516" s="197"/>
      <c r="BY516" s="197"/>
      <c r="BZ516" s="197"/>
      <c r="CA516" s="197"/>
      <c r="CB516" s="197"/>
      <c r="CC516" s="197"/>
      <c r="CD516" s="197"/>
      <c r="CE516" s="197"/>
      <c r="CF516" s="197"/>
      <c r="CG516" s="197"/>
      <c r="CH516" s="197"/>
      <c r="CI516" s="197"/>
      <c r="CJ516" s="197"/>
      <c r="CK516" s="197"/>
      <c r="CL516" s="197"/>
      <c r="CM516" s="197"/>
      <c r="CN516" s="197"/>
      <c r="CO516" s="197"/>
      <c r="CP516" s="197"/>
      <c r="CQ516" s="197"/>
      <c r="CR516" s="197"/>
      <c r="CS516" s="197"/>
      <c r="CT516" s="197"/>
      <c r="CU516" s="197"/>
      <c r="CV516" s="197"/>
      <c r="CW516" s="197"/>
      <c r="CX516" s="197"/>
      <c r="CY516" s="197"/>
      <c r="CZ516" s="197"/>
      <c r="DA516" s="197"/>
      <c r="DB516" s="197"/>
      <c r="DC516" s="197"/>
      <c r="DD516" s="197"/>
      <c r="DE516" s="197"/>
      <c r="DF516" s="197"/>
      <c r="DG516" s="197"/>
      <c r="DH516" s="197"/>
      <c r="DI516" s="197"/>
      <c r="DJ516" s="197"/>
      <c r="DK516" s="197"/>
      <c r="DL516" s="197"/>
      <c r="DM516" s="197"/>
      <c r="DN516" s="197"/>
      <c r="DO516" s="197"/>
      <c r="DP516" s="197"/>
      <c r="DQ516" s="197"/>
      <c r="DR516" s="197"/>
      <c r="DS516" s="197"/>
      <c r="DT516" s="197"/>
      <c r="DU516" s="197"/>
      <c r="DV516" s="197"/>
      <c r="DW516" s="197"/>
      <c r="DX516" s="197"/>
      <c r="DY516" s="197"/>
      <c r="DZ516" s="197"/>
      <c r="EA516" s="197"/>
      <c r="EB516" s="197"/>
      <c r="EC516" s="197"/>
      <c r="ED516" s="197"/>
      <c r="EE516" s="197"/>
      <c r="EF516" s="197"/>
      <c r="EG516" s="197"/>
      <c r="EH516" s="197"/>
      <c r="EI516" s="197"/>
      <c r="EJ516" s="197"/>
      <c r="EK516" s="197"/>
      <c r="EL516" s="197"/>
      <c r="EM516" s="197"/>
      <c r="EN516" s="197"/>
      <c r="EO516" s="197"/>
      <c r="EP516" s="197"/>
      <c r="EQ516" s="197"/>
      <c r="ER516" s="197"/>
      <c r="ES516" s="197"/>
      <c r="ET516" s="197"/>
      <c r="EU516" s="197"/>
      <c r="EV516" s="197"/>
      <c r="EW516" s="197"/>
      <c r="EX516" s="197"/>
      <c r="EY516" s="197"/>
      <c r="EZ516" s="197"/>
      <c r="FA516" s="197"/>
      <c r="FB516" s="197"/>
      <c r="FC516" s="197"/>
      <c r="FD516" s="197"/>
      <c r="FE516" s="197"/>
      <c r="FF516" s="197"/>
      <c r="FG516" s="197"/>
      <c r="FH516" s="197"/>
      <c r="FI516" s="197"/>
      <c r="FJ516" s="197"/>
      <c r="FK516" s="197"/>
      <c r="FL516" s="197"/>
      <c r="FM516" s="197"/>
      <c r="FN516" s="197"/>
      <c r="FO516" s="197"/>
      <c r="FP516" s="197"/>
      <c r="FQ516" s="197"/>
      <c r="FR516" s="197"/>
      <c r="FS516" s="197"/>
      <c r="FT516" s="197"/>
      <c r="FU516" s="197"/>
      <c r="FV516" s="197"/>
      <c r="FW516" s="197"/>
      <c r="FX516" s="197"/>
      <c r="FY516" s="197"/>
      <c r="FZ516" s="197"/>
      <c r="GA516" s="197"/>
      <c r="GB516" s="197"/>
      <c r="GC516" s="197"/>
      <c r="GD516" s="197"/>
      <c r="GE516" s="197"/>
      <c r="GF516" s="197"/>
      <c r="GG516" s="197"/>
      <c r="GH516" s="197"/>
      <c r="GI516" s="197"/>
      <c r="GJ516" s="197"/>
      <c r="GK516" s="197"/>
      <c r="GL516" s="197"/>
      <c r="GM516" s="197"/>
      <c r="GN516" s="197"/>
      <c r="GO516" s="197"/>
      <c r="GP516" s="197"/>
      <c r="GQ516" s="197"/>
      <c r="GR516" s="197"/>
      <c r="GS516" s="197"/>
      <c r="GT516" s="197"/>
      <c r="GU516" s="197"/>
      <c r="GV516" s="197"/>
      <c r="GW516" s="197"/>
      <c r="GX516" s="197"/>
      <c r="GY516" s="197"/>
      <c r="GZ516" s="197"/>
      <c r="HA516" s="197"/>
      <c r="HB516" s="197"/>
      <c r="HC516" s="197"/>
      <c r="HD516" s="197"/>
      <c r="HE516" s="197"/>
      <c r="HF516" s="197"/>
      <c r="HG516" s="197"/>
      <c r="HH516" s="197"/>
      <c r="HI516" s="197"/>
      <c r="HJ516" s="197"/>
      <c r="HK516" s="197"/>
      <c r="HL516" s="197"/>
      <c r="HM516" s="197"/>
      <c r="HN516" s="197"/>
      <c r="HO516" s="197"/>
      <c r="HP516" s="197"/>
      <c r="HQ516" s="197"/>
      <c r="HR516" s="197"/>
      <c r="HS516" s="197"/>
      <c r="HT516" s="197"/>
      <c r="HU516" s="197"/>
      <c r="HV516" s="197"/>
      <c r="HW516" s="197"/>
      <c r="HX516" s="197"/>
      <c r="HY516" s="197"/>
      <c r="HZ516" s="197"/>
      <c r="IA516" s="197"/>
      <c r="IB516" s="197"/>
      <c r="IC516" s="197"/>
      <c r="ID516" s="197"/>
      <c r="IE516" s="197"/>
      <c r="IF516" s="197"/>
      <c r="IG516" s="197"/>
      <c r="IH516" s="197"/>
      <c r="II516" s="197"/>
      <c r="IJ516" s="197"/>
      <c r="IK516" s="197"/>
      <c r="IL516" s="197"/>
      <c r="IM516" s="197"/>
      <c r="IN516" s="197"/>
      <c r="IO516" s="197"/>
      <c r="IP516" s="197"/>
      <c r="IQ516" s="197"/>
      <c r="IR516" s="197"/>
      <c r="IS516" s="197"/>
      <c r="IT516" s="197"/>
      <c r="IU516" s="197"/>
      <c r="IV516" s="197"/>
      <c r="IW516" s="197"/>
    </row>
    <row r="517" customFormat="false" ht="12.75" hidden="false" customHeight="false" outlineLevel="0" collapsed="false">
      <c r="A517" s="193"/>
      <c r="B517" s="194"/>
      <c r="C517" s="194"/>
      <c r="D517" s="194"/>
      <c r="E517" s="194"/>
      <c r="F517" s="194"/>
      <c r="G517" s="194"/>
      <c r="H517" s="195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194"/>
      <c r="AO517" s="194"/>
      <c r="AP517" s="194"/>
      <c r="AQ517" s="194"/>
      <c r="AR517" s="194"/>
      <c r="AS517" s="194"/>
      <c r="AT517" s="194"/>
      <c r="AU517" s="194"/>
      <c r="AV517" s="194"/>
      <c r="AW517" s="194"/>
      <c r="AX517" s="194"/>
      <c r="AY517" s="194"/>
      <c r="AZ517" s="194"/>
      <c r="BA517" s="194"/>
      <c r="BB517" s="194"/>
      <c r="BC517" s="194"/>
      <c r="BD517" s="194"/>
      <c r="BE517" s="194"/>
      <c r="BF517" s="194"/>
      <c r="BG517" s="194"/>
      <c r="BH517" s="194"/>
      <c r="BI517" s="194"/>
      <c r="BJ517" s="194"/>
      <c r="BK517" s="196"/>
      <c r="BL517" s="197"/>
      <c r="BM517" s="197"/>
      <c r="BN517" s="197"/>
      <c r="BO517" s="197"/>
      <c r="BP517" s="197"/>
      <c r="BQ517" s="197"/>
      <c r="BR517" s="197"/>
      <c r="BS517" s="197"/>
      <c r="BT517" s="197"/>
      <c r="BU517" s="197"/>
      <c r="BV517" s="197"/>
      <c r="BW517" s="197"/>
      <c r="BX517" s="197"/>
      <c r="BY517" s="197"/>
      <c r="BZ517" s="197"/>
      <c r="CA517" s="197"/>
      <c r="CB517" s="197"/>
      <c r="CC517" s="197"/>
      <c r="CD517" s="197"/>
      <c r="CE517" s="197"/>
      <c r="CF517" s="197"/>
      <c r="CG517" s="197"/>
      <c r="CH517" s="197"/>
      <c r="CI517" s="197"/>
      <c r="CJ517" s="197"/>
      <c r="CK517" s="197"/>
      <c r="CL517" s="197"/>
      <c r="CM517" s="197"/>
      <c r="CN517" s="197"/>
      <c r="CO517" s="197"/>
      <c r="CP517" s="197"/>
      <c r="CQ517" s="197"/>
      <c r="CR517" s="197"/>
      <c r="CS517" s="197"/>
      <c r="CT517" s="197"/>
      <c r="CU517" s="197"/>
      <c r="CV517" s="197"/>
      <c r="CW517" s="197"/>
      <c r="CX517" s="197"/>
      <c r="CY517" s="197"/>
      <c r="CZ517" s="197"/>
      <c r="DA517" s="197"/>
      <c r="DB517" s="197"/>
      <c r="DC517" s="197"/>
      <c r="DD517" s="197"/>
      <c r="DE517" s="197"/>
      <c r="DF517" s="197"/>
      <c r="DG517" s="197"/>
      <c r="DH517" s="197"/>
      <c r="DI517" s="197"/>
      <c r="DJ517" s="197"/>
      <c r="DK517" s="197"/>
      <c r="DL517" s="197"/>
      <c r="DM517" s="197"/>
      <c r="DN517" s="197"/>
      <c r="DO517" s="197"/>
      <c r="DP517" s="197"/>
      <c r="DQ517" s="197"/>
      <c r="DR517" s="197"/>
      <c r="DS517" s="197"/>
      <c r="DT517" s="197"/>
      <c r="DU517" s="197"/>
      <c r="DV517" s="197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</row>
    <row r="518" customFormat="false" ht="12.75" hidden="false" customHeight="false" outlineLevel="0" collapsed="false">
      <c r="A518" s="193"/>
      <c r="B518" s="194"/>
      <c r="C518" s="194"/>
      <c r="D518" s="194"/>
      <c r="E518" s="194"/>
      <c r="F518" s="194"/>
      <c r="G518" s="194"/>
      <c r="H518" s="195"/>
      <c r="I518" s="194"/>
      <c r="J518" s="194"/>
      <c r="K518" s="194"/>
      <c r="L518" s="194"/>
      <c r="M518" s="194"/>
      <c r="N518" s="194"/>
      <c r="O518" s="194"/>
      <c r="P518" s="194"/>
      <c r="Q518" s="194"/>
      <c r="R518" s="194"/>
      <c r="S518" s="194"/>
      <c r="T518" s="194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194"/>
      <c r="AO518" s="194"/>
      <c r="AP518" s="194"/>
      <c r="AQ518" s="194"/>
      <c r="AR518" s="194"/>
      <c r="AS518" s="194"/>
      <c r="AT518" s="194"/>
      <c r="AU518" s="194"/>
      <c r="AV518" s="194"/>
      <c r="AW518" s="194"/>
      <c r="AX518" s="194"/>
      <c r="AY518" s="194"/>
      <c r="AZ518" s="194"/>
      <c r="BA518" s="194"/>
      <c r="BB518" s="194"/>
      <c r="BC518" s="194"/>
      <c r="BD518" s="194"/>
      <c r="BE518" s="194"/>
      <c r="BF518" s="194"/>
      <c r="BG518" s="194"/>
      <c r="BH518" s="194"/>
      <c r="BI518" s="194"/>
      <c r="BJ518" s="194"/>
      <c r="BK518" s="196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197"/>
      <c r="CQ518" s="197"/>
      <c r="CR518" s="197"/>
      <c r="CS518" s="197"/>
      <c r="CT518" s="197"/>
      <c r="CU518" s="197"/>
      <c r="CV518" s="197"/>
      <c r="CW518" s="197"/>
      <c r="CX518" s="197"/>
      <c r="CY518" s="197"/>
      <c r="CZ518" s="197"/>
      <c r="DA518" s="197"/>
      <c r="DB518" s="197"/>
      <c r="DC518" s="197"/>
      <c r="DD518" s="197"/>
      <c r="DE518" s="197"/>
      <c r="DF518" s="197"/>
      <c r="DG518" s="197"/>
      <c r="DH518" s="197"/>
      <c r="DI518" s="197"/>
      <c r="DJ518" s="197"/>
      <c r="DK518" s="197"/>
      <c r="DL518" s="197"/>
      <c r="DM518" s="197"/>
      <c r="DN518" s="197"/>
      <c r="DO518" s="197"/>
      <c r="DP518" s="197"/>
      <c r="DQ518" s="197"/>
      <c r="DR518" s="197"/>
      <c r="DS518" s="197"/>
      <c r="DT518" s="197"/>
      <c r="DU518" s="197"/>
      <c r="DV518" s="197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</row>
    <row r="519" customFormat="false" ht="12.75" hidden="false" customHeight="false" outlineLevel="0" collapsed="false">
      <c r="A519" s="193"/>
      <c r="B519" s="194"/>
      <c r="C519" s="194"/>
      <c r="D519" s="194"/>
      <c r="E519" s="194"/>
      <c r="F519" s="194"/>
      <c r="G519" s="194"/>
      <c r="H519" s="195"/>
      <c r="I519" s="194"/>
      <c r="J519" s="194"/>
      <c r="K519" s="194"/>
      <c r="L519" s="194"/>
      <c r="M519" s="194"/>
      <c r="N519" s="194"/>
      <c r="O519" s="194"/>
      <c r="P519" s="194"/>
      <c r="Q519" s="194"/>
      <c r="R519" s="194"/>
      <c r="S519" s="194"/>
      <c r="T519" s="194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194"/>
      <c r="AO519" s="194"/>
      <c r="AP519" s="194"/>
      <c r="AQ519" s="194"/>
      <c r="AR519" s="194"/>
      <c r="AS519" s="194"/>
      <c r="AT519" s="194"/>
      <c r="AU519" s="194"/>
      <c r="AV519" s="194"/>
      <c r="AW519" s="194"/>
      <c r="AX519" s="194"/>
      <c r="AY519" s="194"/>
      <c r="AZ519" s="194"/>
      <c r="BA519" s="194"/>
      <c r="BB519" s="194"/>
      <c r="BC519" s="194"/>
      <c r="BD519" s="194"/>
      <c r="BE519" s="194"/>
      <c r="BF519" s="194"/>
      <c r="BG519" s="194"/>
      <c r="BH519" s="194"/>
      <c r="BI519" s="194"/>
      <c r="BJ519" s="194"/>
      <c r="BK519" s="196"/>
      <c r="BL519" s="197"/>
      <c r="BM519" s="197"/>
      <c r="BN519" s="197"/>
      <c r="BO519" s="197"/>
      <c r="BP519" s="197"/>
      <c r="BQ519" s="197"/>
      <c r="BR519" s="197"/>
      <c r="BS519" s="197"/>
      <c r="BT519" s="197"/>
      <c r="BU519" s="197"/>
      <c r="BV519" s="197"/>
      <c r="BW519" s="197"/>
      <c r="BX519" s="197"/>
      <c r="BY519" s="197"/>
      <c r="BZ519" s="197"/>
      <c r="CA519" s="197"/>
      <c r="CB519" s="197"/>
      <c r="CC519" s="197"/>
      <c r="CD519" s="197"/>
      <c r="CE519" s="197"/>
      <c r="CF519" s="197"/>
      <c r="CG519" s="197"/>
      <c r="CH519" s="197"/>
      <c r="CI519" s="197"/>
      <c r="CJ519" s="197"/>
      <c r="CK519" s="197"/>
      <c r="CL519" s="197"/>
      <c r="CM519" s="197"/>
      <c r="CN519" s="197"/>
      <c r="CO519" s="197"/>
      <c r="CP519" s="197"/>
      <c r="CQ519" s="197"/>
      <c r="CR519" s="197"/>
      <c r="CS519" s="197"/>
      <c r="CT519" s="197"/>
      <c r="CU519" s="197"/>
      <c r="CV519" s="197"/>
      <c r="CW519" s="197"/>
      <c r="CX519" s="197"/>
      <c r="CY519" s="197"/>
      <c r="CZ519" s="197"/>
      <c r="DA519" s="197"/>
      <c r="DB519" s="197"/>
      <c r="DC519" s="197"/>
      <c r="DD519" s="197"/>
      <c r="DE519" s="197"/>
      <c r="DF519" s="197"/>
      <c r="DG519" s="197"/>
      <c r="DH519" s="197"/>
      <c r="DI519" s="197"/>
      <c r="DJ519" s="197"/>
      <c r="DK519" s="197"/>
      <c r="DL519" s="197"/>
      <c r="DM519" s="197"/>
      <c r="DN519" s="197"/>
      <c r="DO519" s="197"/>
      <c r="DP519" s="197"/>
      <c r="DQ519" s="197"/>
      <c r="DR519" s="197"/>
      <c r="DS519" s="197"/>
      <c r="DT519" s="197"/>
      <c r="DU519" s="197"/>
      <c r="DV519" s="197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</row>
    <row r="520" customFormat="false" ht="12.75" hidden="false" customHeight="false" outlineLevel="0" collapsed="false">
      <c r="A520" s="193"/>
      <c r="B520" s="194"/>
      <c r="C520" s="194"/>
      <c r="D520" s="194"/>
      <c r="E520" s="194"/>
      <c r="F520" s="194"/>
      <c r="G520" s="194"/>
      <c r="H520" s="195"/>
      <c r="I520" s="194"/>
      <c r="J520" s="194"/>
      <c r="K520" s="194"/>
      <c r="L520" s="194"/>
      <c r="M520" s="194"/>
      <c r="N520" s="194"/>
      <c r="O520" s="194"/>
      <c r="P520" s="194"/>
      <c r="Q520" s="194"/>
      <c r="R520" s="194"/>
      <c r="S520" s="194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194"/>
      <c r="AQ520" s="194"/>
      <c r="AR520" s="194"/>
      <c r="AS520" s="194"/>
      <c r="AT520" s="194"/>
      <c r="AU520" s="194"/>
      <c r="AV520" s="194"/>
      <c r="AW520" s="194"/>
      <c r="AX520" s="194"/>
      <c r="AY520" s="194"/>
      <c r="AZ520" s="194"/>
      <c r="BA520" s="194"/>
      <c r="BB520" s="194"/>
      <c r="BC520" s="194"/>
      <c r="BD520" s="194"/>
      <c r="BE520" s="194"/>
      <c r="BF520" s="194"/>
      <c r="BG520" s="194"/>
      <c r="BH520" s="194"/>
      <c r="BI520" s="194"/>
      <c r="BJ520" s="194"/>
      <c r="BK520" s="196"/>
      <c r="BL520" s="197"/>
      <c r="BM520" s="197"/>
      <c r="BN520" s="197"/>
      <c r="BO520" s="197"/>
      <c r="BP520" s="197"/>
      <c r="BQ520" s="197"/>
      <c r="BR520" s="197"/>
      <c r="BS520" s="197"/>
      <c r="BT520" s="197"/>
      <c r="BU520" s="197"/>
      <c r="BV520" s="197"/>
      <c r="BW520" s="197"/>
      <c r="BX520" s="197"/>
      <c r="BY520" s="197"/>
      <c r="BZ520" s="197"/>
      <c r="CA520" s="197"/>
      <c r="CB520" s="197"/>
      <c r="CC520" s="197"/>
      <c r="CD520" s="197"/>
      <c r="CE520" s="197"/>
      <c r="CF520" s="197"/>
      <c r="CG520" s="197"/>
      <c r="CH520" s="197"/>
      <c r="CI520" s="197"/>
      <c r="CJ520" s="197"/>
      <c r="CK520" s="197"/>
      <c r="CL520" s="197"/>
      <c r="CM520" s="197"/>
      <c r="CN520" s="197"/>
      <c r="CO520" s="197"/>
      <c r="CP520" s="197"/>
      <c r="CQ520" s="197"/>
      <c r="CR520" s="197"/>
      <c r="CS520" s="197"/>
      <c r="CT520" s="197"/>
      <c r="CU520" s="197"/>
      <c r="CV520" s="197"/>
      <c r="CW520" s="197"/>
      <c r="CX520" s="197"/>
      <c r="CY520" s="197"/>
      <c r="CZ520" s="197"/>
      <c r="DA520" s="197"/>
      <c r="DB520" s="197"/>
      <c r="DC520" s="197"/>
      <c r="DD520" s="197"/>
      <c r="DE520" s="197"/>
      <c r="DF520" s="197"/>
      <c r="DG520" s="197"/>
      <c r="DH520" s="197"/>
      <c r="DI520" s="197"/>
      <c r="DJ520" s="197"/>
      <c r="DK520" s="197"/>
      <c r="DL520" s="197"/>
      <c r="DM520" s="197"/>
      <c r="DN520" s="197"/>
      <c r="DO520" s="197"/>
      <c r="DP520" s="197"/>
      <c r="DQ520" s="197"/>
      <c r="DR520" s="197"/>
      <c r="DS520" s="197"/>
      <c r="DT520" s="197"/>
      <c r="DU520" s="197"/>
      <c r="DV520" s="197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</row>
    <row r="521" customFormat="false" ht="12.75" hidden="false" customHeight="false" outlineLevel="0" collapsed="false">
      <c r="A521" s="193"/>
      <c r="B521" s="194"/>
      <c r="C521" s="194"/>
      <c r="D521" s="194"/>
      <c r="E521" s="194"/>
      <c r="F521" s="194"/>
      <c r="G521" s="194"/>
      <c r="H521" s="195"/>
      <c r="I521" s="194"/>
      <c r="J521" s="194"/>
      <c r="K521" s="194"/>
      <c r="L521" s="194"/>
      <c r="M521" s="194"/>
      <c r="N521" s="194"/>
      <c r="O521" s="194"/>
      <c r="P521" s="194"/>
      <c r="Q521" s="194"/>
      <c r="R521" s="194"/>
      <c r="S521" s="194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194"/>
      <c r="AQ521" s="194"/>
      <c r="AR521" s="194"/>
      <c r="AS521" s="194"/>
      <c r="AT521" s="194"/>
      <c r="AU521" s="194"/>
      <c r="AV521" s="194"/>
      <c r="AW521" s="194"/>
      <c r="AX521" s="194"/>
      <c r="AY521" s="194"/>
      <c r="AZ521" s="194"/>
      <c r="BA521" s="194"/>
      <c r="BB521" s="194"/>
      <c r="BC521" s="194"/>
      <c r="BD521" s="194"/>
      <c r="BE521" s="194"/>
      <c r="BF521" s="194"/>
      <c r="BG521" s="194"/>
      <c r="BH521" s="194"/>
      <c r="BI521" s="194"/>
      <c r="BJ521" s="194"/>
      <c r="BK521" s="196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</row>
    <row r="522" customFormat="false" ht="12.75" hidden="false" customHeight="false" outlineLevel="0" collapsed="false">
      <c r="A522" s="193"/>
      <c r="B522" s="194"/>
      <c r="C522" s="194"/>
      <c r="D522" s="194"/>
      <c r="E522" s="194"/>
      <c r="F522" s="194"/>
      <c r="G522" s="194"/>
      <c r="H522" s="195"/>
      <c r="I522" s="194"/>
      <c r="J522" s="194"/>
      <c r="K522" s="194"/>
      <c r="L522" s="194"/>
      <c r="M522" s="194"/>
      <c r="N522" s="194"/>
      <c r="O522" s="194"/>
      <c r="P522" s="194"/>
      <c r="Q522" s="194"/>
      <c r="R522" s="194"/>
      <c r="S522" s="194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194"/>
      <c r="AQ522" s="194"/>
      <c r="AR522" s="194"/>
      <c r="AS522" s="194"/>
      <c r="AT522" s="194"/>
      <c r="AU522" s="194"/>
      <c r="AV522" s="194"/>
      <c r="AW522" s="194"/>
      <c r="AX522" s="194"/>
      <c r="AY522" s="194"/>
      <c r="AZ522" s="194"/>
      <c r="BA522" s="194"/>
      <c r="BB522" s="194"/>
      <c r="BC522" s="194"/>
      <c r="BD522" s="194"/>
      <c r="BE522" s="194"/>
      <c r="BF522" s="194"/>
      <c r="BG522" s="194"/>
      <c r="BH522" s="194"/>
      <c r="BI522" s="194"/>
      <c r="BJ522" s="194"/>
      <c r="BK522" s="196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  <c r="EC522" s="197"/>
      <c r="ED522" s="197"/>
      <c r="EE522" s="197"/>
      <c r="EF522" s="197"/>
      <c r="EG522" s="197"/>
      <c r="EH522" s="197"/>
      <c r="EI522" s="197"/>
      <c r="EJ522" s="197"/>
      <c r="EK522" s="197"/>
      <c r="EL522" s="197"/>
      <c r="EM522" s="197"/>
      <c r="EN522" s="197"/>
      <c r="EO522" s="197"/>
      <c r="EP522" s="197"/>
      <c r="EQ522" s="197"/>
      <c r="ER522" s="197"/>
      <c r="ES522" s="197"/>
      <c r="ET522" s="197"/>
      <c r="EU522" s="197"/>
      <c r="EV522" s="197"/>
      <c r="EW522" s="197"/>
      <c r="EX522" s="197"/>
      <c r="EY522" s="197"/>
      <c r="EZ522" s="197"/>
      <c r="FA522" s="197"/>
      <c r="FB522" s="197"/>
      <c r="FC522" s="197"/>
      <c r="FD522" s="197"/>
      <c r="FE522" s="197"/>
      <c r="FF522" s="197"/>
      <c r="FG522" s="197"/>
      <c r="FH522" s="197"/>
      <c r="FI522" s="197"/>
      <c r="FJ522" s="197"/>
      <c r="FK522" s="197"/>
      <c r="FL522" s="197"/>
      <c r="FM522" s="197"/>
      <c r="FN522" s="197"/>
      <c r="FO522" s="197"/>
      <c r="FP522" s="197"/>
      <c r="FQ522" s="197"/>
      <c r="FR522" s="197"/>
      <c r="FS522" s="197"/>
      <c r="FT522" s="197"/>
      <c r="FU522" s="197"/>
      <c r="FV522" s="197"/>
      <c r="FW522" s="197"/>
      <c r="FX522" s="197"/>
      <c r="FY522" s="197"/>
      <c r="FZ522" s="197"/>
      <c r="GA522" s="197"/>
      <c r="GB522" s="197"/>
      <c r="GC522" s="197"/>
      <c r="GD522" s="197"/>
      <c r="GE522" s="197"/>
      <c r="GF522" s="197"/>
      <c r="GG522" s="197"/>
      <c r="GH522" s="197"/>
      <c r="GI522" s="197"/>
      <c r="GJ522" s="197"/>
      <c r="GK522" s="197"/>
      <c r="GL522" s="197"/>
      <c r="GM522" s="197"/>
      <c r="GN522" s="197"/>
      <c r="GO522" s="197"/>
      <c r="GP522" s="197"/>
      <c r="GQ522" s="197"/>
      <c r="GR522" s="197"/>
      <c r="GS522" s="197"/>
      <c r="GT522" s="197"/>
      <c r="GU522" s="197"/>
      <c r="GV522" s="197"/>
      <c r="GW522" s="197"/>
      <c r="GX522" s="197"/>
      <c r="GY522" s="197"/>
      <c r="GZ522" s="197"/>
      <c r="HA522" s="197"/>
      <c r="HB522" s="197"/>
      <c r="HC522" s="197"/>
      <c r="HD522" s="197"/>
      <c r="HE522" s="197"/>
      <c r="HF522" s="197"/>
      <c r="HG522" s="197"/>
      <c r="HH522" s="197"/>
      <c r="HI522" s="197"/>
      <c r="HJ522" s="197"/>
      <c r="HK522" s="197"/>
      <c r="HL522" s="197"/>
      <c r="HM522" s="197"/>
      <c r="HN522" s="197"/>
      <c r="HO522" s="197"/>
      <c r="HP522" s="197"/>
      <c r="HQ522" s="197"/>
      <c r="HR522" s="197"/>
      <c r="HS522" s="197"/>
      <c r="HT522" s="197"/>
      <c r="HU522" s="197"/>
      <c r="HV522" s="197"/>
      <c r="HW522" s="197"/>
      <c r="HX522" s="197"/>
      <c r="HY522" s="197"/>
      <c r="HZ522" s="197"/>
      <c r="IA522" s="197"/>
      <c r="IB522" s="197"/>
      <c r="IC522" s="197"/>
      <c r="ID522" s="197"/>
      <c r="IE522" s="197"/>
      <c r="IF522" s="197"/>
      <c r="IG522" s="197"/>
      <c r="IH522" s="197"/>
      <c r="II522" s="197"/>
      <c r="IJ522" s="197"/>
      <c r="IK522" s="197"/>
      <c r="IL522" s="197"/>
      <c r="IM522" s="197"/>
      <c r="IN522" s="197"/>
      <c r="IO522" s="197"/>
      <c r="IP522" s="197"/>
      <c r="IQ522" s="197"/>
      <c r="IR522" s="197"/>
      <c r="IS522" s="197"/>
      <c r="IT522" s="197"/>
      <c r="IU522" s="197"/>
      <c r="IV522" s="197"/>
      <c r="IW522" s="197"/>
    </row>
    <row r="523" customFormat="false" ht="12.75" hidden="false" customHeight="false" outlineLevel="0" collapsed="false">
      <c r="A523" s="193"/>
      <c r="B523" s="194"/>
      <c r="C523" s="194"/>
      <c r="D523" s="194"/>
      <c r="E523" s="194"/>
      <c r="F523" s="194"/>
      <c r="G523" s="194"/>
      <c r="H523" s="195"/>
      <c r="I523" s="194"/>
      <c r="J523" s="194"/>
      <c r="K523" s="194"/>
      <c r="L523" s="194"/>
      <c r="M523" s="194"/>
      <c r="N523" s="194"/>
      <c r="O523" s="194"/>
      <c r="P523" s="194"/>
      <c r="Q523" s="194"/>
      <c r="R523" s="194"/>
      <c r="S523" s="194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194"/>
      <c r="AQ523" s="194"/>
      <c r="AR523" s="194"/>
      <c r="AS523" s="194"/>
      <c r="AT523" s="194"/>
      <c r="AU523" s="194"/>
      <c r="AV523" s="194"/>
      <c r="AW523" s="194"/>
      <c r="AX523" s="194"/>
      <c r="AY523" s="194"/>
      <c r="AZ523" s="194"/>
      <c r="BA523" s="194"/>
      <c r="BB523" s="194"/>
      <c r="BC523" s="194"/>
      <c r="BD523" s="194"/>
      <c r="BE523" s="194"/>
      <c r="BF523" s="194"/>
      <c r="BG523" s="194"/>
      <c r="BH523" s="194"/>
      <c r="BI523" s="194"/>
      <c r="BJ523" s="194"/>
      <c r="BK523" s="196"/>
      <c r="BL523" s="197"/>
      <c r="BM523" s="197"/>
      <c r="BN523" s="197"/>
      <c r="BO523" s="197"/>
      <c r="BP523" s="197"/>
      <c r="BQ523" s="197"/>
      <c r="BR523" s="197"/>
      <c r="BS523" s="197"/>
      <c r="BT523" s="197"/>
      <c r="BU523" s="197"/>
      <c r="BV523" s="197"/>
      <c r="BW523" s="197"/>
      <c r="BX523" s="197"/>
      <c r="BY523" s="197"/>
      <c r="BZ523" s="197"/>
      <c r="CA523" s="197"/>
      <c r="CB523" s="197"/>
      <c r="CC523" s="197"/>
      <c r="CD523" s="197"/>
      <c r="CE523" s="197"/>
      <c r="CF523" s="197"/>
      <c r="CG523" s="197"/>
      <c r="CH523" s="197"/>
      <c r="CI523" s="197"/>
      <c r="CJ523" s="197"/>
      <c r="CK523" s="197"/>
      <c r="CL523" s="197"/>
      <c r="CM523" s="197"/>
      <c r="CN523" s="197"/>
      <c r="CO523" s="197"/>
      <c r="CP523" s="197"/>
      <c r="CQ523" s="197"/>
      <c r="CR523" s="197"/>
      <c r="CS523" s="197"/>
      <c r="CT523" s="197"/>
      <c r="CU523" s="197"/>
      <c r="CV523" s="197"/>
      <c r="CW523" s="197"/>
      <c r="CX523" s="197"/>
      <c r="CY523" s="197"/>
      <c r="CZ523" s="197"/>
      <c r="DA523" s="197"/>
      <c r="DB523" s="197"/>
      <c r="DC523" s="197"/>
      <c r="DD523" s="197"/>
      <c r="DE523" s="197"/>
      <c r="DF523" s="197"/>
      <c r="DG523" s="197"/>
      <c r="DH523" s="197"/>
      <c r="DI523" s="197"/>
      <c r="DJ523" s="197"/>
      <c r="DK523" s="197"/>
      <c r="DL523" s="197"/>
      <c r="DM523" s="197"/>
      <c r="DN523" s="197"/>
      <c r="DO523" s="197"/>
      <c r="DP523" s="197"/>
      <c r="DQ523" s="197"/>
      <c r="DR523" s="197"/>
      <c r="DS523" s="197"/>
      <c r="DT523" s="197"/>
      <c r="DU523" s="197"/>
      <c r="DV523" s="197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</row>
    <row r="524" customFormat="false" ht="12.75" hidden="false" customHeight="false" outlineLevel="0" collapsed="false">
      <c r="A524" s="193"/>
      <c r="B524" s="194"/>
      <c r="C524" s="194"/>
      <c r="D524" s="194"/>
      <c r="E524" s="194"/>
      <c r="F524" s="194"/>
      <c r="G524" s="194"/>
      <c r="H524" s="195"/>
      <c r="I524" s="194"/>
      <c r="J524" s="194"/>
      <c r="K524" s="194"/>
      <c r="L524" s="194"/>
      <c r="M524" s="194"/>
      <c r="N524" s="194"/>
      <c r="O524" s="194"/>
      <c r="P524" s="194"/>
      <c r="Q524" s="194"/>
      <c r="R524" s="194"/>
      <c r="S524" s="194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194"/>
      <c r="AQ524" s="194"/>
      <c r="AR524" s="194"/>
      <c r="AS524" s="194"/>
      <c r="AT524" s="194"/>
      <c r="AU524" s="194"/>
      <c r="AV524" s="194"/>
      <c r="AW524" s="194"/>
      <c r="AX524" s="194"/>
      <c r="AY524" s="194"/>
      <c r="AZ524" s="194"/>
      <c r="BA524" s="194"/>
      <c r="BB524" s="194"/>
      <c r="BC524" s="194"/>
      <c r="BD524" s="194"/>
      <c r="BE524" s="194"/>
      <c r="BF524" s="194"/>
      <c r="BG524" s="194"/>
      <c r="BH524" s="194"/>
      <c r="BI524" s="194"/>
      <c r="BJ524" s="194"/>
      <c r="BK524" s="196"/>
      <c r="BL524" s="197"/>
      <c r="BM524" s="197"/>
      <c r="BN524" s="197"/>
      <c r="BO524" s="197"/>
      <c r="BP524" s="197"/>
      <c r="BQ524" s="197"/>
      <c r="BR524" s="197"/>
      <c r="BS524" s="197"/>
      <c r="BT524" s="197"/>
      <c r="BU524" s="197"/>
      <c r="BV524" s="197"/>
      <c r="BW524" s="197"/>
      <c r="BX524" s="197"/>
      <c r="BY524" s="197"/>
      <c r="BZ524" s="197"/>
      <c r="CA524" s="197"/>
      <c r="CB524" s="197"/>
      <c r="CC524" s="197"/>
      <c r="CD524" s="197"/>
      <c r="CE524" s="197"/>
      <c r="CF524" s="197"/>
      <c r="CG524" s="197"/>
      <c r="CH524" s="197"/>
      <c r="CI524" s="197"/>
      <c r="CJ524" s="197"/>
      <c r="CK524" s="197"/>
      <c r="CL524" s="197"/>
      <c r="CM524" s="197"/>
      <c r="CN524" s="197"/>
      <c r="CO524" s="197"/>
      <c r="CP524" s="197"/>
      <c r="CQ524" s="197"/>
      <c r="CR524" s="197"/>
      <c r="CS524" s="197"/>
      <c r="CT524" s="197"/>
      <c r="CU524" s="197"/>
      <c r="CV524" s="197"/>
      <c r="CW524" s="197"/>
      <c r="CX524" s="197"/>
      <c r="CY524" s="197"/>
      <c r="CZ524" s="197"/>
      <c r="DA524" s="197"/>
      <c r="DB524" s="197"/>
      <c r="DC524" s="197"/>
      <c r="DD524" s="197"/>
      <c r="DE524" s="197"/>
      <c r="DF524" s="197"/>
      <c r="DG524" s="197"/>
      <c r="DH524" s="197"/>
      <c r="DI524" s="197"/>
      <c r="DJ524" s="197"/>
      <c r="DK524" s="197"/>
      <c r="DL524" s="197"/>
      <c r="DM524" s="197"/>
      <c r="DN524" s="197"/>
      <c r="DO524" s="197"/>
      <c r="DP524" s="197"/>
      <c r="DQ524" s="197"/>
      <c r="DR524" s="197"/>
      <c r="DS524" s="197"/>
      <c r="DT524" s="197"/>
      <c r="DU524" s="197"/>
      <c r="DV524" s="197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</row>
    <row r="525" customFormat="false" ht="12.75" hidden="false" customHeight="false" outlineLevel="0" collapsed="false">
      <c r="A525" s="193"/>
      <c r="B525" s="194"/>
      <c r="C525" s="194"/>
      <c r="D525" s="194"/>
      <c r="E525" s="194"/>
      <c r="F525" s="194"/>
      <c r="G525" s="194"/>
      <c r="H525" s="195"/>
      <c r="I525" s="194"/>
      <c r="J525" s="194"/>
      <c r="K525" s="194"/>
      <c r="L525" s="194"/>
      <c r="M525" s="194"/>
      <c r="N525" s="194"/>
      <c r="O525" s="194"/>
      <c r="P525" s="194"/>
      <c r="Q525" s="194"/>
      <c r="R525" s="194"/>
      <c r="S525" s="194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194"/>
      <c r="AQ525" s="194"/>
      <c r="AR525" s="194"/>
      <c r="AS525" s="194"/>
      <c r="AT525" s="194"/>
      <c r="AU525" s="194"/>
      <c r="AV525" s="194"/>
      <c r="AW525" s="194"/>
      <c r="AX525" s="194"/>
      <c r="AY525" s="194"/>
      <c r="AZ525" s="194"/>
      <c r="BA525" s="194"/>
      <c r="BB525" s="194"/>
      <c r="BC525" s="194"/>
      <c r="BD525" s="194"/>
      <c r="BE525" s="194"/>
      <c r="BF525" s="194"/>
      <c r="BG525" s="194"/>
      <c r="BH525" s="194"/>
      <c r="BI525" s="194"/>
      <c r="BJ525" s="194"/>
      <c r="BK525" s="196"/>
      <c r="BL525" s="197"/>
      <c r="BM525" s="197"/>
      <c r="BN525" s="197"/>
      <c r="BO525" s="197"/>
      <c r="BP525" s="197"/>
      <c r="BQ525" s="197"/>
      <c r="BR525" s="197"/>
      <c r="BS525" s="197"/>
      <c r="BT525" s="197"/>
      <c r="BU525" s="197"/>
      <c r="BV525" s="197"/>
      <c r="BW525" s="197"/>
      <c r="BX525" s="197"/>
      <c r="BY525" s="197"/>
      <c r="BZ525" s="197"/>
      <c r="CA525" s="197"/>
      <c r="CB525" s="197"/>
      <c r="CC525" s="197"/>
      <c r="CD525" s="197"/>
      <c r="CE525" s="197"/>
      <c r="CF525" s="197"/>
      <c r="CG525" s="197"/>
      <c r="CH525" s="197"/>
      <c r="CI525" s="197"/>
      <c r="CJ525" s="197"/>
      <c r="CK525" s="197"/>
      <c r="CL525" s="197"/>
      <c r="CM525" s="197"/>
      <c r="CN525" s="197"/>
      <c r="CO525" s="197"/>
      <c r="CP525" s="197"/>
      <c r="CQ525" s="197"/>
      <c r="CR525" s="197"/>
      <c r="CS525" s="197"/>
      <c r="CT525" s="197"/>
      <c r="CU525" s="197"/>
      <c r="CV525" s="197"/>
      <c r="CW525" s="197"/>
      <c r="CX525" s="197"/>
      <c r="CY525" s="197"/>
      <c r="CZ525" s="197"/>
      <c r="DA525" s="197"/>
      <c r="DB525" s="197"/>
      <c r="DC525" s="197"/>
      <c r="DD525" s="197"/>
      <c r="DE525" s="197"/>
      <c r="DF525" s="197"/>
      <c r="DG525" s="197"/>
      <c r="DH525" s="197"/>
      <c r="DI525" s="197"/>
      <c r="DJ525" s="197"/>
      <c r="DK525" s="197"/>
      <c r="DL525" s="197"/>
      <c r="DM525" s="197"/>
      <c r="DN525" s="197"/>
      <c r="DO525" s="197"/>
      <c r="DP525" s="197"/>
      <c r="DQ525" s="197"/>
      <c r="DR525" s="197"/>
      <c r="DS525" s="197"/>
      <c r="DT525" s="197"/>
      <c r="DU525" s="197"/>
      <c r="DV525" s="197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</row>
    <row r="526" customFormat="false" ht="12.75" hidden="false" customHeight="false" outlineLevel="0" collapsed="false">
      <c r="A526" s="193"/>
      <c r="B526" s="194"/>
      <c r="C526" s="194"/>
      <c r="D526" s="194"/>
      <c r="E526" s="194"/>
      <c r="F526" s="194"/>
      <c r="G526" s="194"/>
      <c r="H526" s="195"/>
      <c r="I526" s="194"/>
      <c r="J526" s="194"/>
      <c r="K526" s="194"/>
      <c r="L526" s="194"/>
      <c r="M526" s="194"/>
      <c r="N526" s="194"/>
      <c r="O526" s="194"/>
      <c r="P526" s="194"/>
      <c r="Q526" s="194"/>
      <c r="R526" s="194"/>
      <c r="S526" s="194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194"/>
      <c r="AQ526" s="194"/>
      <c r="AR526" s="194"/>
      <c r="AS526" s="194"/>
      <c r="AT526" s="194"/>
      <c r="AU526" s="194"/>
      <c r="AV526" s="194"/>
      <c r="AW526" s="194"/>
      <c r="AX526" s="194"/>
      <c r="AY526" s="194"/>
      <c r="AZ526" s="194"/>
      <c r="BA526" s="194"/>
      <c r="BB526" s="194"/>
      <c r="BC526" s="194"/>
      <c r="BD526" s="194"/>
      <c r="BE526" s="194"/>
      <c r="BF526" s="194"/>
      <c r="BG526" s="194"/>
      <c r="BH526" s="194"/>
      <c r="BI526" s="194"/>
      <c r="BJ526" s="194"/>
      <c r="BK526" s="196"/>
      <c r="BL526" s="197"/>
      <c r="BM526" s="197"/>
      <c r="BN526" s="197"/>
      <c r="BO526" s="197"/>
      <c r="BP526" s="197"/>
      <c r="BQ526" s="197"/>
      <c r="BR526" s="197"/>
      <c r="BS526" s="197"/>
      <c r="BT526" s="197"/>
      <c r="BU526" s="197"/>
      <c r="BV526" s="197"/>
      <c r="BW526" s="197"/>
      <c r="BX526" s="197"/>
      <c r="BY526" s="197"/>
      <c r="BZ526" s="197"/>
      <c r="CA526" s="197"/>
      <c r="CB526" s="197"/>
      <c r="CC526" s="197"/>
      <c r="CD526" s="197"/>
      <c r="CE526" s="197"/>
      <c r="CF526" s="197"/>
      <c r="CG526" s="197"/>
      <c r="CH526" s="197"/>
      <c r="CI526" s="197"/>
      <c r="CJ526" s="197"/>
      <c r="CK526" s="197"/>
      <c r="CL526" s="197"/>
      <c r="CM526" s="197"/>
      <c r="CN526" s="197"/>
      <c r="CO526" s="197"/>
      <c r="CP526" s="197"/>
      <c r="CQ526" s="197"/>
      <c r="CR526" s="197"/>
      <c r="CS526" s="197"/>
      <c r="CT526" s="197"/>
      <c r="CU526" s="197"/>
      <c r="CV526" s="197"/>
      <c r="CW526" s="197"/>
      <c r="CX526" s="197"/>
      <c r="CY526" s="197"/>
      <c r="CZ526" s="197"/>
      <c r="DA526" s="197"/>
      <c r="DB526" s="197"/>
      <c r="DC526" s="197"/>
      <c r="DD526" s="197"/>
      <c r="DE526" s="197"/>
      <c r="DF526" s="197"/>
      <c r="DG526" s="197"/>
      <c r="DH526" s="197"/>
      <c r="DI526" s="197"/>
      <c r="DJ526" s="197"/>
      <c r="DK526" s="197"/>
      <c r="DL526" s="197"/>
      <c r="DM526" s="197"/>
      <c r="DN526" s="197"/>
      <c r="DO526" s="197"/>
      <c r="DP526" s="197"/>
      <c r="DQ526" s="197"/>
      <c r="DR526" s="197"/>
      <c r="DS526" s="197"/>
      <c r="DT526" s="197"/>
      <c r="DU526" s="197"/>
      <c r="DV526" s="197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</row>
    <row r="527" customFormat="false" ht="12.75" hidden="false" customHeight="false" outlineLevel="0" collapsed="false">
      <c r="A527" s="193"/>
      <c r="B527" s="194"/>
      <c r="C527" s="194"/>
      <c r="D527" s="194"/>
      <c r="E527" s="194"/>
      <c r="F527" s="194"/>
      <c r="G527" s="194"/>
      <c r="H527" s="195"/>
      <c r="I527" s="194"/>
      <c r="J527" s="194"/>
      <c r="K527" s="194"/>
      <c r="L527" s="194"/>
      <c r="M527" s="194"/>
      <c r="N527" s="194"/>
      <c r="O527" s="194"/>
      <c r="P527" s="194"/>
      <c r="Q527" s="194"/>
      <c r="R527" s="194"/>
      <c r="S527" s="194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194"/>
      <c r="AQ527" s="194"/>
      <c r="AR527" s="194"/>
      <c r="AS527" s="194"/>
      <c r="AT527" s="194"/>
      <c r="AU527" s="194"/>
      <c r="AV527" s="194"/>
      <c r="AW527" s="194"/>
      <c r="AX527" s="194"/>
      <c r="AY527" s="194"/>
      <c r="AZ527" s="194"/>
      <c r="BA527" s="194"/>
      <c r="BB527" s="194"/>
      <c r="BC527" s="194"/>
      <c r="BD527" s="194"/>
      <c r="BE527" s="194"/>
      <c r="BF527" s="194"/>
      <c r="BG527" s="194"/>
      <c r="BH527" s="194"/>
      <c r="BI527" s="194"/>
      <c r="BJ527" s="194"/>
      <c r="BK527" s="196"/>
      <c r="BL527" s="197"/>
      <c r="BM527" s="197"/>
      <c r="BN527" s="197"/>
      <c r="BO527" s="197"/>
      <c r="BP527" s="197"/>
      <c r="BQ527" s="197"/>
      <c r="BR527" s="197"/>
      <c r="BS527" s="197"/>
      <c r="BT527" s="197"/>
      <c r="BU527" s="197"/>
      <c r="BV527" s="197"/>
      <c r="BW527" s="197"/>
      <c r="BX527" s="197"/>
      <c r="BY527" s="197"/>
      <c r="BZ527" s="197"/>
      <c r="CA527" s="197"/>
      <c r="CB527" s="197"/>
      <c r="CC527" s="197"/>
      <c r="CD527" s="197"/>
      <c r="CE527" s="197"/>
      <c r="CF527" s="197"/>
      <c r="CG527" s="197"/>
      <c r="CH527" s="197"/>
      <c r="CI527" s="197"/>
      <c r="CJ527" s="197"/>
      <c r="CK527" s="197"/>
      <c r="CL527" s="197"/>
      <c r="CM527" s="197"/>
      <c r="CN527" s="197"/>
      <c r="CO527" s="197"/>
      <c r="CP527" s="197"/>
      <c r="CQ527" s="197"/>
      <c r="CR527" s="197"/>
      <c r="CS527" s="197"/>
      <c r="CT527" s="197"/>
      <c r="CU527" s="197"/>
      <c r="CV527" s="197"/>
      <c r="CW527" s="197"/>
      <c r="CX527" s="197"/>
      <c r="CY527" s="197"/>
      <c r="CZ527" s="197"/>
      <c r="DA527" s="197"/>
      <c r="DB527" s="197"/>
      <c r="DC527" s="197"/>
      <c r="DD527" s="197"/>
      <c r="DE527" s="197"/>
      <c r="DF527" s="197"/>
      <c r="DG527" s="197"/>
      <c r="DH527" s="197"/>
      <c r="DI527" s="197"/>
      <c r="DJ527" s="197"/>
      <c r="DK527" s="197"/>
      <c r="DL527" s="197"/>
      <c r="DM527" s="197"/>
      <c r="DN527" s="197"/>
      <c r="DO527" s="197"/>
      <c r="DP527" s="197"/>
      <c r="DQ527" s="197"/>
      <c r="DR527" s="197"/>
      <c r="DS527" s="197"/>
      <c r="DT527" s="197"/>
      <c r="DU527" s="197"/>
      <c r="DV527" s="197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</row>
    <row r="528" customFormat="false" ht="12.75" hidden="false" customHeight="false" outlineLevel="0" collapsed="false">
      <c r="A528" s="193"/>
      <c r="B528" s="194"/>
      <c r="C528" s="194"/>
      <c r="D528" s="194"/>
      <c r="E528" s="194"/>
      <c r="F528" s="194"/>
      <c r="G528" s="194"/>
      <c r="H528" s="195"/>
      <c r="I528" s="194"/>
      <c r="J528" s="194"/>
      <c r="K528" s="194"/>
      <c r="L528" s="194"/>
      <c r="M528" s="194"/>
      <c r="N528" s="194"/>
      <c r="O528" s="194"/>
      <c r="P528" s="194"/>
      <c r="Q528" s="194"/>
      <c r="R528" s="194"/>
      <c r="S528" s="194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194"/>
      <c r="AQ528" s="194"/>
      <c r="AR528" s="194"/>
      <c r="AS528" s="194"/>
      <c r="AT528" s="194"/>
      <c r="AU528" s="194"/>
      <c r="AV528" s="194"/>
      <c r="AW528" s="194"/>
      <c r="AX528" s="194"/>
      <c r="AY528" s="194"/>
      <c r="AZ528" s="194"/>
      <c r="BA528" s="194"/>
      <c r="BB528" s="194"/>
      <c r="BC528" s="194"/>
      <c r="BD528" s="194"/>
      <c r="BE528" s="194"/>
      <c r="BF528" s="194"/>
      <c r="BG528" s="194"/>
      <c r="BH528" s="194"/>
      <c r="BI528" s="194"/>
      <c r="BJ528" s="194"/>
      <c r="BK528" s="196"/>
      <c r="BL528" s="197"/>
      <c r="BM528" s="197"/>
      <c r="BN528" s="197"/>
      <c r="BO528" s="197"/>
      <c r="BP528" s="197"/>
      <c r="BQ528" s="197"/>
      <c r="BR528" s="197"/>
      <c r="BS528" s="197"/>
      <c r="BT528" s="197"/>
      <c r="BU528" s="197"/>
      <c r="BV528" s="197"/>
      <c r="BW528" s="197"/>
      <c r="BX528" s="197"/>
      <c r="BY528" s="197"/>
      <c r="BZ528" s="197"/>
      <c r="CA528" s="197"/>
      <c r="CB528" s="197"/>
      <c r="CC528" s="197"/>
      <c r="CD528" s="197"/>
      <c r="CE528" s="197"/>
      <c r="CF528" s="197"/>
      <c r="CG528" s="197"/>
      <c r="CH528" s="197"/>
      <c r="CI528" s="197"/>
      <c r="CJ528" s="197"/>
      <c r="CK528" s="197"/>
      <c r="CL528" s="197"/>
      <c r="CM528" s="197"/>
      <c r="CN528" s="197"/>
      <c r="CO528" s="197"/>
      <c r="CP528" s="197"/>
      <c r="CQ528" s="197"/>
      <c r="CR528" s="197"/>
      <c r="CS528" s="197"/>
      <c r="CT528" s="197"/>
      <c r="CU528" s="197"/>
      <c r="CV528" s="197"/>
      <c r="CW528" s="197"/>
      <c r="CX528" s="197"/>
      <c r="CY528" s="197"/>
      <c r="CZ528" s="197"/>
      <c r="DA528" s="197"/>
      <c r="DB528" s="197"/>
      <c r="DC528" s="197"/>
      <c r="DD528" s="197"/>
      <c r="DE528" s="197"/>
      <c r="DF528" s="197"/>
      <c r="DG528" s="197"/>
      <c r="DH528" s="197"/>
      <c r="DI528" s="197"/>
      <c r="DJ528" s="197"/>
      <c r="DK528" s="197"/>
      <c r="DL528" s="197"/>
      <c r="DM528" s="197"/>
      <c r="DN528" s="197"/>
      <c r="DO528" s="197"/>
      <c r="DP528" s="197"/>
      <c r="DQ528" s="197"/>
      <c r="DR528" s="197"/>
      <c r="DS528" s="197"/>
      <c r="DT528" s="197"/>
      <c r="DU528" s="197"/>
      <c r="DV528" s="197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</row>
    <row r="529" customFormat="false" ht="12.75" hidden="false" customHeight="false" outlineLevel="0" collapsed="false">
      <c r="A529" s="193"/>
      <c r="B529" s="194"/>
      <c r="C529" s="194"/>
      <c r="D529" s="194"/>
      <c r="E529" s="194"/>
      <c r="F529" s="194"/>
      <c r="G529" s="194"/>
      <c r="H529" s="195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4"/>
      <c r="BH529" s="194"/>
      <c r="BI529" s="194"/>
      <c r="BJ529" s="194"/>
      <c r="BK529" s="196"/>
      <c r="BL529" s="197"/>
      <c r="BM529" s="197"/>
      <c r="BN529" s="197"/>
      <c r="BO529" s="197"/>
      <c r="BP529" s="197"/>
      <c r="BQ529" s="197"/>
      <c r="BR529" s="197"/>
      <c r="BS529" s="197"/>
      <c r="BT529" s="197"/>
      <c r="BU529" s="197"/>
      <c r="BV529" s="197"/>
      <c r="BW529" s="197"/>
      <c r="BX529" s="197"/>
      <c r="BY529" s="197"/>
      <c r="BZ529" s="197"/>
      <c r="CA529" s="197"/>
      <c r="CB529" s="197"/>
      <c r="CC529" s="197"/>
      <c r="CD529" s="197"/>
      <c r="CE529" s="197"/>
      <c r="CF529" s="197"/>
      <c r="CG529" s="197"/>
      <c r="CH529" s="197"/>
      <c r="CI529" s="197"/>
      <c r="CJ529" s="197"/>
      <c r="CK529" s="197"/>
      <c r="CL529" s="197"/>
      <c r="CM529" s="197"/>
      <c r="CN529" s="197"/>
      <c r="CO529" s="197"/>
      <c r="CP529" s="197"/>
      <c r="CQ529" s="197"/>
      <c r="CR529" s="197"/>
      <c r="CS529" s="197"/>
      <c r="CT529" s="197"/>
      <c r="CU529" s="197"/>
      <c r="CV529" s="197"/>
      <c r="CW529" s="197"/>
      <c r="CX529" s="197"/>
      <c r="CY529" s="197"/>
      <c r="CZ529" s="197"/>
      <c r="DA529" s="197"/>
      <c r="DB529" s="197"/>
      <c r="DC529" s="197"/>
      <c r="DD529" s="197"/>
      <c r="DE529" s="197"/>
      <c r="DF529" s="197"/>
      <c r="DG529" s="197"/>
      <c r="DH529" s="197"/>
      <c r="DI529" s="197"/>
      <c r="DJ529" s="197"/>
      <c r="DK529" s="197"/>
      <c r="DL529" s="197"/>
      <c r="DM529" s="197"/>
      <c r="DN529" s="197"/>
      <c r="DO529" s="197"/>
      <c r="DP529" s="197"/>
      <c r="DQ529" s="197"/>
      <c r="DR529" s="197"/>
      <c r="DS529" s="197"/>
      <c r="DT529" s="197"/>
      <c r="DU529" s="197"/>
      <c r="DV529" s="197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</row>
    <row r="530" customFormat="false" ht="12.75" hidden="false" customHeight="false" outlineLevel="0" collapsed="false">
      <c r="A530" s="193"/>
      <c r="B530" s="194"/>
      <c r="C530" s="194"/>
      <c r="D530" s="194"/>
      <c r="E530" s="194"/>
      <c r="F530" s="194"/>
      <c r="G530" s="194"/>
      <c r="H530" s="195"/>
      <c r="I530" s="194"/>
      <c r="J530" s="194"/>
      <c r="K530" s="194"/>
      <c r="L530" s="194"/>
      <c r="M530" s="194"/>
      <c r="N530" s="194"/>
      <c r="O530" s="194"/>
      <c r="P530" s="194"/>
      <c r="Q530" s="194"/>
      <c r="R530" s="194"/>
      <c r="S530" s="194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194"/>
      <c r="AQ530" s="194"/>
      <c r="AR530" s="194"/>
      <c r="AS530" s="194"/>
      <c r="AT530" s="194"/>
      <c r="AU530" s="194"/>
      <c r="AV530" s="194"/>
      <c r="AW530" s="194"/>
      <c r="AX530" s="194"/>
      <c r="AY530" s="194"/>
      <c r="AZ530" s="194"/>
      <c r="BA530" s="194"/>
      <c r="BB530" s="194"/>
      <c r="BC530" s="194"/>
      <c r="BD530" s="194"/>
      <c r="BE530" s="194"/>
      <c r="BF530" s="194"/>
      <c r="BG530" s="194"/>
      <c r="BH530" s="194"/>
      <c r="BI530" s="194"/>
      <c r="BJ530" s="194"/>
      <c r="BK530" s="196"/>
      <c r="BL530" s="197"/>
      <c r="BM530" s="197"/>
      <c r="BN530" s="197"/>
      <c r="BO530" s="197"/>
      <c r="BP530" s="197"/>
      <c r="BQ530" s="197"/>
      <c r="BR530" s="197"/>
      <c r="BS530" s="197"/>
      <c r="BT530" s="197"/>
      <c r="BU530" s="197"/>
      <c r="BV530" s="197"/>
      <c r="BW530" s="197"/>
      <c r="BX530" s="197"/>
      <c r="BY530" s="197"/>
      <c r="BZ530" s="197"/>
      <c r="CA530" s="197"/>
      <c r="CB530" s="197"/>
      <c r="CC530" s="197"/>
      <c r="CD530" s="197"/>
      <c r="CE530" s="197"/>
      <c r="CF530" s="197"/>
      <c r="CG530" s="197"/>
      <c r="CH530" s="197"/>
      <c r="CI530" s="197"/>
      <c r="CJ530" s="197"/>
      <c r="CK530" s="197"/>
      <c r="CL530" s="197"/>
      <c r="CM530" s="197"/>
      <c r="CN530" s="197"/>
      <c r="CO530" s="197"/>
      <c r="CP530" s="197"/>
      <c r="CQ530" s="197"/>
      <c r="CR530" s="197"/>
      <c r="CS530" s="197"/>
      <c r="CT530" s="197"/>
      <c r="CU530" s="197"/>
      <c r="CV530" s="197"/>
      <c r="CW530" s="197"/>
      <c r="CX530" s="197"/>
      <c r="CY530" s="197"/>
      <c r="CZ530" s="197"/>
      <c r="DA530" s="197"/>
      <c r="DB530" s="197"/>
      <c r="DC530" s="197"/>
      <c r="DD530" s="197"/>
      <c r="DE530" s="197"/>
      <c r="DF530" s="197"/>
      <c r="DG530" s="197"/>
      <c r="DH530" s="197"/>
      <c r="DI530" s="197"/>
      <c r="DJ530" s="197"/>
      <c r="DK530" s="197"/>
      <c r="DL530" s="197"/>
      <c r="DM530" s="197"/>
      <c r="DN530" s="197"/>
      <c r="DO530" s="197"/>
      <c r="DP530" s="197"/>
      <c r="DQ530" s="197"/>
      <c r="DR530" s="197"/>
      <c r="DS530" s="197"/>
      <c r="DT530" s="197"/>
      <c r="DU530" s="197"/>
      <c r="DV530" s="197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</row>
    <row r="531" customFormat="false" ht="12.75" hidden="false" customHeight="false" outlineLevel="0" collapsed="false">
      <c r="A531" s="193"/>
      <c r="B531" s="194"/>
      <c r="C531" s="194"/>
      <c r="D531" s="194"/>
      <c r="E531" s="194"/>
      <c r="F531" s="194"/>
      <c r="G531" s="194"/>
      <c r="H531" s="195"/>
      <c r="I531" s="194"/>
      <c r="J531" s="194"/>
      <c r="K531" s="194"/>
      <c r="L531" s="194"/>
      <c r="M531" s="194"/>
      <c r="N531" s="194"/>
      <c r="O531" s="194"/>
      <c r="P531" s="194"/>
      <c r="Q531" s="194"/>
      <c r="R531" s="194"/>
      <c r="S531" s="194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194"/>
      <c r="AQ531" s="194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4"/>
      <c r="BB531" s="194"/>
      <c r="BC531" s="194"/>
      <c r="BD531" s="194"/>
      <c r="BE531" s="194"/>
      <c r="BF531" s="194"/>
      <c r="BG531" s="194"/>
      <c r="BH531" s="194"/>
      <c r="BI531" s="194"/>
      <c r="BJ531" s="194"/>
      <c r="BK531" s="196"/>
      <c r="BL531" s="197"/>
      <c r="BM531" s="197"/>
      <c r="BN531" s="197"/>
      <c r="BO531" s="197"/>
      <c r="BP531" s="197"/>
      <c r="BQ531" s="197"/>
      <c r="BR531" s="197"/>
      <c r="BS531" s="197"/>
      <c r="BT531" s="197"/>
      <c r="BU531" s="197"/>
      <c r="BV531" s="197"/>
      <c r="BW531" s="197"/>
      <c r="BX531" s="197"/>
      <c r="BY531" s="197"/>
      <c r="BZ531" s="197"/>
      <c r="CA531" s="197"/>
      <c r="CB531" s="197"/>
      <c r="CC531" s="197"/>
      <c r="CD531" s="197"/>
      <c r="CE531" s="197"/>
      <c r="CF531" s="197"/>
      <c r="CG531" s="197"/>
      <c r="CH531" s="197"/>
      <c r="CI531" s="197"/>
      <c r="CJ531" s="197"/>
      <c r="CK531" s="197"/>
      <c r="CL531" s="197"/>
      <c r="CM531" s="197"/>
      <c r="CN531" s="197"/>
      <c r="CO531" s="197"/>
      <c r="CP531" s="197"/>
      <c r="CQ531" s="197"/>
      <c r="CR531" s="197"/>
      <c r="CS531" s="197"/>
      <c r="CT531" s="197"/>
      <c r="CU531" s="197"/>
      <c r="CV531" s="197"/>
      <c r="CW531" s="197"/>
      <c r="CX531" s="197"/>
      <c r="CY531" s="197"/>
      <c r="CZ531" s="197"/>
      <c r="DA531" s="197"/>
      <c r="DB531" s="197"/>
      <c r="DC531" s="197"/>
      <c r="DD531" s="197"/>
      <c r="DE531" s="197"/>
      <c r="DF531" s="197"/>
      <c r="DG531" s="197"/>
      <c r="DH531" s="197"/>
      <c r="DI531" s="197"/>
      <c r="DJ531" s="197"/>
      <c r="DK531" s="197"/>
      <c r="DL531" s="197"/>
      <c r="DM531" s="197"/>
      <c r="DN531" s="197"/>
      <c r="DO531" s="197"/>
      <c r="DP531" s="197"/>
      <c r="DQ531" s="197"/>
      <c r="DR531" s="197"/>
      <c r="DS531" s="197"/>
      <c r="DT531" s="197"/>
      <c r="DU531" s="197"/>
      <c r="DV531" s="197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</row>
    <row r="532" customFormat="false" ht="12.75" hidden="false" customHeight="false" outlineLevel="0" collapsed="false">
      <c r="A532" s="193"/>
      <c r="B532" s="194"/>
      <c r="C532" s="194"/>
      <c r="D532" s="194"/>
      <c r="E532" s="194"/>
      <c r="F532" s="194"/>
      <c r="G532" s="194"/>
      <c r="H532" s="195"/>
      <c r="I532" s="194"/>
      <c r="J532" s="194"/>
      <c r="K532" s="194"/>
      <c r="L532" s="194"/>
      <c r="M532" s="194"/>
      <c r="N532" s="194"/>
      <c r="O532" s="194"/>
      <c r="P532" s="194"/>
      <c r="Q532" s="194"/>
      <c r="R532" s="194"/>
      <c r="S532" s="194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194"/>
      <c r="AQ532" s="194"/>
      <c r="AR532" s="194"/>
      <c r="AS532" s="194"/>
      <c r="AT532" s="194"/>
      <c r="AU532" s="194"/>
      <c r="AV532" s="194"/>
      <c r="AW532" s="194"/>
      <c r="AX532" s="194"/>
      <c r="AY532" s="194"/>
      <c r="AZ532" s="194"/>
      <c r="BA532" s="194"/>
      <c r="BB532" s="194"/>
      <c r="BC532" s="194"/>
      <c r="BD532" s="194"/>
      <c r="BE532" s="194"/>
      <c r="BF532" s="194"/>
      <c r="BG532" s="194"/>
      <c r="BH532" s="194"/>
      <c r="BI532" s="194"/>
      <c r="BJ532" s="194"/>
      <c r="BK532" s="196"/>
      <c r="BL532" s="197"/>
      <c r="BM532" s="197"/>
      <c r="BN532" s="197"/>
      <c r="BO532" s="197"/>
      <c r="BP532" s="197"/>
      <c r="BQ532" s="197"/>
      <c r="BR532" s="197"/>
      <c r="BS532" s="197"/>
      <c r="BT532" s="197"/>
      <c r="BU532" s="197"/>
      <c r="BV532" s="197"/>
      <c r="BW532" s="197"/>
      <c r="BX532" s="197"/>
      <c r="BY532" s="197"/>
      <c r="BZ532" s="197"/>
      <c r="CA532" s="197"/>
      <c r="CB532" s="197"/>
      <c r="CC532" s="197"/>
      <c r="CD532" s="197"/>
      <c r="CE532" s="197"/>
      <c r="CF532" s="197"/>
      <c r="CG532" s="197"/>
      <c r="CH532" s="197"/>
      <c r="CI532" s="197"/>
      <c r="CJ532" s="197"/>
      <c r="CK532" s="197"/>
      <c r="CL532" s="197"/>
      <c r="CM532" s="197"/>
      <c r="CN532" s="197"/>
      <c r="CO532" s="197"/>
      <c r="CP532" s="197"/>
      <c r="CQ532" s="197"/>
      <c r="CR532" s="197"/>
      <c r="CS532" s="197"/>
      <c r="CT532" s="197"/>
      <c r="CU532" s="197"/>
      <c r="CV532" s="197"/>
      <c r="CW532" s="197"/>
      <c r="CX532" s="197"/>
      <c r="CY532" s="197"/>
      <c r="CZ532" s="197"/>
      <c r="DA532" s="197"/>
      <c r="DB532" s="197"/>
      <c r="DC532" s="197"/>
      <c r="DD532" s="197"/>
      <c r="DE532" s="197"/>
      <c r="DF532" s="197"/>
      <c r="DG532" s="197"/>
      <c r="DH532" s="197"/>
      <c r="DI532" s="197"/>
      <c r="DJ532" s="197"/>
      <c r="DK532" s="197"/>
      <c r="DL532" s="197"/>
      <c r="DM532" s="197"/>
      <c r="DN532" s="197"/>
      <c r="DO532" s="197"/>
      <c r="DP532" s="197"/>
      <c r="DQ532" s="197"/>
      <c r="DR532" s="197"/>
      <c r="DS532" s="197"/>
      <c r="DT532" s="197"/>
      <c r="DU532" s="197"/>
      <c r="DV532" s="197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</row>
    <row r="533" customFormat="false" ht="12.75" hidden="false" customHeight="false" outlineLevel="0" collapsed="false">
      <c r="A533" s="193"/>
      <c r="B533" s="194"/>
      <c r="C533" s="194"/>
      <c r="D533" s="194"/>
      <c r="E533" s="194"/>
      <c r="F533" s="194"/>
      <c r="G533" s="194"/>
      <c r="H533" s="195"/>
      <c r="I533" s="194"/>
      <c r="J533" s="194"/>
      <c r="K533" s="194"/>
      <c r="L533" s="194"/>
      <c r="M533" s="194"/>
      <c r="N533" s="194"/>
      <c r="O533" s="194"/>
      <c r="P533" s="194"/>
      <c r="Q533" s="194"/>
      <c r="R533" s="194"/>
      <c r="S533" s="194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194"/>
      <c r="AQ533" s="194"/>
      <c r="AR533" s="194"/>
      <c r="AS533" s="194"/>
      <c r="AT533" s="194"/>
      <c r="AU533" s="194"/>
      <c r="AV533" s="194"/>
      <c r="AW533" s="194"/>
      <c r="AX533" s="194"/>
      <c r="AY533" s="194"/>
      <c r="AZ533" s="194"/>
      <c r="BA533" s="194"/>
      <c r="BB533" s="194"/>
      <c r="BC533" s="194"/>
      <c r="BD533" s="194"/>
      <c r="BE533" s="194"/>
      <c r="BF533" s="194"/>
      <c r="BG533" s="194"/>
      <c r="BH533" s="194"/>
      <c r="BI533" s="194"/>
      <c r="BJ533" s="194"/>
      <c r="BK533" s="196"/>
      <c r="BL533" s="197"/>
      <c r="BM533" s="197"/>
      <c r="BN533" s="197"/>
      <c r="BO533" s="197"/>
      <c r="BP533" s="197"/>
      <c r="BQ533" s="197"/>
      <c r="BR533" s="197"/>
      <c r="BS533" s="197"/>
      <c r="BT533" s="197"/>
      <c r="BU533" s="197"/>
      <c r="BV533" s="197"/>
      <c r="BW533" s="197"/>
      <c r="BX533" s="197"/>
      <c r="BY533" s="197"/>
      <c r="BZ533" s="197"/>
      <c r="CA533" s="197"/>
      <c r="CB533" s="197"/>
      <c r="CC533" s="197"/>
      <c r="CD533" s="197"/>
      <c r="CE533" s="197"/>
      <c r="CF533" s="197"/>
      <c r="CG533" s="197"/>
      <c r="CH533" s="197"/>
      <c r="CI533" s="197"/>
      <c r="CJ533" s="197"/>
      <c r="CK533" s="197"/>
      <c r="CL533" s="197"/>
      <c r="CM533" s="197"/>
      <c r="CN533" s="197"/>
      <c r="CO533" s="197"/>
      <c r="CP533" s="197"/>
      <c r="CQ533" s="197"/>
      <c r="CR533" s="197"/>
      <c r="CS533" s="197"/>
      <c r="CT533" s="197"/>
      <c r="CU533" s="197"/>
      <c r="CV533" s="197"/>
      <c r="CW533" s="197"/>
      <c r="CX533" s="197"/>
      <c r="CY533" s="197"/>
      <c r="CZ533" s="197"/>
      <c r="DA533" s="197"/>
      <c r="DB533" s="197"/>
      <c r="DC533" s="197"/>
      <c r="DD533" s="197"/>
      <c r="DE533" s="197"/>
      <c r="DF533" s="197"/>
      <c r="DG533" s="197"/>
      <c r="DH533" s="197"/>
      <c r="DI533" s="197"/>
      <c r="DJ533" s="197"/>
      <c r="DK533" s="197"/>
      <c r="DL533" s="197"/>
      <c r="DM533" s="197"/>
      <c r="DN533" s="197"/>
      <c r="DO533" s="197"/>
      <c r="DP533" s="197"/>
      <c r="DQ533" s="197"/>
      <c r="DR533" s="197"/>
      <c r="DS533" s="197"/>
      <c r="DT533" s="197"/>
      <c r="DU533" s="197"/>
      <c r="DV533" s="197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</row>
    <row r="534" customFormat="false" ht="12.75" hidden="false" customHeight="false" outlineLevel="0" collapsed="false">
      <c r="A534" s="193"/>
      <c r="B534" s="194"/>
      <c r="C534" s="194"/>
      <c r="D534" s="194"/>
      <c r="E534" s="194"/>
      <c r="F534" s="194"/>
      <c r="G534" s="194"/>
      <c r="H534" s="195"/>
      <c r="I534" s="194"/>
      <c r="J534" s="194"/>
      <c r="K534" s="194"/>
      <c r="L534" s="194"/>
      <c r="M534" s="194"/>
      <c r="N534" s="194"/>
      <c r="O534" s="194"/>
      <c r="P534" s="194"/>
      <c r="Q534" s="194"/>
      <c r="R534" s="194"/>
      <c r="S534" s="194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194"/>
      <c r="AQ534" s="194"/>
      <c r="AR534" s="194"/>
      <c r="AS534" s="194"/>
      <c r="AT534" s="194"/>
      <c r="AU534" s="194"/>
      <c r="AV534" s="194"/>
      <c r="AW534" s="194"/>
      <c r="AX534" s="194"/>
      <c r="AY534" s="194"/>
      <c r="AZ534" s="194"/>
      <c r="BA534" s="194"/>
      <c r="BB534" s="194"/>
      <c r="BC534" s="194"/>
      <c r="BD534" s="194"/>
      <c r="BE534" s="194"/>
      <c r="BF534" s="194"/>
      <c r="BG534" s="194"/>
      <c r="BH534" s="194"/>
      <c r="BI534" s="194"/>
      <c r="BJ534" s="194"/>
      <c r="BK534" s="196"/>
      <c r="BL534" s="197"/>
      <c r="BM534" s="197"/>
      <c r="BN534" s="197"/>
      <c r="BO534" s="197"/>
      <c r="BP534" s="197"/>
      <c r="BQ534" s="197"/>
      <c r="BR534" s="197"/>
      <c r="BS534" s="197"/>
      <c r="BT534" s="197"/>
      <c r="BU534" s="197"/>
      <c r="BV534" s="197"/>
      <c r="BW534" s="197"/>
      <c r="BX534" s="197"/>
      <c r="BY534" s="197"/>
      <c r="BZ534" s="197"/>
      <c r="CA534" s="197"/>
      <c r="CB534" s="197"/>
      <c r="CC534" s="197"/>
      <c r="CD534" s="197"/>
      <c r="CE534" s="197"/>
      <c r="CF534" s="197"/>
      <c r="CG534" s="197"/>
      <c r="CH534" s="197"/>
      <c r="CI534" s="197"/>
      <c r="CJ534" s="197"/>
      <c r="CK534" s="197"/>
      <c r="CL534" s="197"/>
      <c r="CM534" s="197"/>
      <c r="CN534" s="197"/>
      <c r="CO534" s="197"/>
      <c r="CP534" s="197"/>
      <c r="CQ534" s="197"/>
      <c r="CR534" s="197"/>
      <c r="CS534" s="197"/>
      <c r="CT534" s="197"/>
      <c r="CU534" s="197"/>
      <c r="CV534" s="197"/>
      <c r="CW534" s="197"/>
      <c r="CX534" s="197"/>
      <c r="CY534" s="197"/>
      <c r="CZ534" s="197"/>
      <c r="DA534" s="197"/>
      <c r="DB534" s="197"/>
      <c r="DC534" s="197"/>
      <c r="DD534" s="197"/>
      <c r="DE534" s="197"/>
      <c r="DF534" s="197"/>
      <c r="DG534" s="197"/>
      <c r="DH534" s="197"/>
      <c r="DI534" s="197"/>
      <c r="DJ534" s="197"/>
      <c r="DK534" s="197"/>
      <c r="DL534" s="197"/>
      <c r="DM534" s="197"/>
      <c r="DN534" s="197"/>
      <c r="DO534" s="197"/>
      <c r="DP534" s="197"/>
      <c r="DQ534" s="197"/>
      <c r="DR534" s="197"/>
      <c r="DS534" s="197"/>
      <c r="DT534" s="197"/>
      <c r="DU534" s="197"/>
      <c r="DV534" s="197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</row>
    <row r="535" customFormat="false" ht="12.75" hidden="false" customHeight="false" outlineLevel="0" collapsed="false">
      <c r="A535" s="193"/>
      <c r="B535" s="194"/>
      <c r="C535" s="194"/>
      <c r="D535" s="194"/>
      <c r="E535" s="194"/>
      <c r="F535" s="194"/>
      <c r="G535" s="194"/>
      <c r="H535" s="195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194"/>
      <c r="AQ535" s="194"/>
      <c r="AR535" s="194"/>
      <c r="AS535" s="194"/>
      <c r="AT535" s="194"/>
      <c r="AU535" s="194"/>
      <c r="AV535" s="194"/>
      <c r="AW535" s="194"/>
      <c r="AX535" s="194"/>
      <c r="AY535" s="194"/>
      <c r="AZ535" s="194"/>
      <c r="BA535" s="194"/>
      <c r="BB535" s="194"/>
      <c r="BC535" s="194"/>
      <c r="BD535" s="194"/>
      <c r="BE535" s="194"/>
      <c r="BF535" s="194"/>
      <c r="BG535" s="194"/>
      <c r="BH535" s="194"/>
      <c r="BI535" s="194"/>
      <c r="BJ535" s="194"/>
      <c r="BK535" s="196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197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197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</row>
    <row r="536" customFormat="false" ht="12.75" hidden="false" customHeight="false" outlineLevel="0" collapsed="false">
      <c r="A536" s="193"/>
      <c r="B536" s="194"/>
      <c r="C536" s="194"/>
      <c r="D536" s="194"/>
      <c r="E536" s="194"/>
      <c r="F536" s="194"/>
      <c r="G536" s="194"/>
      <c r="H536" s="195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194"/>
      <c r="AQ536" s="194"/>
      <c r="AR536" s="194"/>
      <c r="AS536" s="194"/>
      <c r="AT536" s="194"/>
      <c r="AU536" s="194"/>
      <c r="AV536" s="194"/>
      <c r="AW536" s="194"/>
      <c r="AX536" s="194"/>
      <c r="AY536" s="194"/>
      <c r="AZ536" s="194"/>
      <c r="BA536" s="194"/>
      <c r="BB536" s="194"/>
      <c r="BC536" s="194"/>
      <c r="BD536" s="194"/>
      <c r="BE536" s="194"/>
      <c r="BF536" s="194"/>
      <c r="BG536" s="194"/>
      <c r="BH536" s="194"/>
      <c r="BI536" s="194"/>
      <c r="BJ536" s="194"/>
      <c r="BK536" s="196"/>
      <c r="BL536" s="197"/>
      <c r="BM536" s="197"/>
      <c r="BN536" s="197"/>
      <c r="BO536" s="197"/>
      <c r="BP536" s="197"/>
      <c r="BQ536" s="197"/>
      <c r="BR536" s="197"/>
      <c r="BS536" s="197"/>
      <c r="BT536" s="197"/>
      <c r="BU536" s="197"/>
      <c r="BV536" s="197"/>
      <c r="BW536" s="197"/>
      <c r="BX536" s="197"/>
      <c r="BY536" s="197"/>
      <c r="BZ536" s="197"/>
      <c r="CA536" s="197"/>
      <c r="CB536" s="197"/>
      <c r="CC536" s="197"/>
      <c r="CD536" s="197"/>
      <c r="CE536" s="197"/>
      <c r="CF536" s="197"/>
      <c r="CG536" s="197"/>
      <c r="CH536" s="197"/>
      <c r="CI536" s="197"/>
      <c r="CJ536" s="197"/>
      <c r="CK536" s="197"/>
      <c r="CL536" s="197"/>
      <c r="CM536" s="197"/>
      <c r="CN536" s="197"/>
      <c r="CO536" s="197"/>
      <c r="CP536" s="197"/>
      <c r="CQ536" s="197"/>
      <c r="CR536" s="197"/>
      <c r="CS536" s="197"/>
      <c r="CT536" s="197"/>
      <c r="CU536" s="197"/>
      <c r="CV536" s="197"/>
      <c r="CW536" s="197"/>
      <c r="CX536" s="197"/>
      <c r="CY536" s="197"/>
      <c r="CZ536" s="197"/>
      <c r="DA536" s="197"/>
      <c r="DB536" s="197"/>
      <c r="DC536" s="197"/>
      <c r="DD536" s="197"/>
      <c r="DE536" s="197"/>
      <c r="DF536" s="197"/>
      <c r="DG536" s="197"/>
      <c r="DH536" s="197"/>
      <c r="DI536" s="197"/>
      <c r="DJ536" s="197"/>
      <c r="DK536" s="197"/>
      <c r="DL536" s="197"/>
      <c r="DM536" s="197"/>
      <c r="DN536" s="197"/>
      <c r="DO536" s="197"/>
      <c r="DP536" s="197"/>
      <c r="DQ536" s="197"/>
      <c r="DR536" s="197"/>
      <c r="DS536" s="197"/>
      <c r="DT536" s="197"/>
      <c r="DU536" s="197"/>
      <c r="DV536" s="197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</row>
    <row r="537" customFormat="false" ht="12.75" hidden="false" customHeight="false" outlineLevel="0" collapsed="false">
      <c r="A537" s="193"/>
      <c r="B537" s="194"/>
      <c r="C537" s="194"/>
      <c r="D537" s="194"/>
      <c r="E537" s="194"/>
      <c r="F537" s="194"/>
      <c r="G537" s="194"/>
      <c r="H537" s="195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194"/>
      <c r="AQ537" s="194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4"/>
      <c r="BB537" s="194"/>
      <c r="BC537" s="194"/>
      <c r="BD537" s="194"/>
      <c r="BE537" s="194"/>
      <c r="BF537" s="194"/>
      <c r="BG537" s="194"/>
      <c r="BH537" s="194"/>
      <c r="BI537" s="194"/>
      <c r="BJ537" s="194"/>
      <c r="BK537" s="196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</row>
    <row r="538" customFormat="false" ht="12.75" hidden="false" customHeight="false" outlineLevel="0" collapsed="false">
      <c r="A538" s="193"/>
      <c r="B538" s="194"/>
      <c r="C538" s="194"/>
      <c r="D538" s="194"/>
      <c r="E538" s="194"/>
      <c r="F538" s="194"/>
      <c r="G538" s="194"/>
      <c r="H538" s="195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194"/>
      <c r="AQ538" s="194"/>
      <c r="AR538" s="194"/>
      <c r="AS538" s="194"/>
      <c r="AT538" s="194"/>
      <c r="AU538" s="194"/>
      <c r="AV538" s="194"/>
      <c r="AW538" s="194"/>
      <c r="AX538" s="194"/>
      <c r="AY538" s="194"/>
      <c r="AZ538" s="194"/>
      <c r="BA538" s="194"/>
      <c r="BB538" s="194"/>
      <c r="BC538" s="194"/>
      <c r="BD538" s="194"/>
      <c r="BE538" s="194"/>
      <c r="BF538" s="194"/>
      <c r="BG538" s="194"/>
      <c r="BH538" s="194"/>
      <c r="BI538" s="194"/>
      <c r="BJ538" s="194"/>
      <c r="BK538" s="196"/>
      <c r="BL538" s="197"/>
      <c r="BM538" s="197"/>
      <c r="BN538" s="197"/>
      <c r="BO538" s="197"/>
      <c r="BP538" s="197"/>
      <c r="BQ538" s="197"/>
      <c r="BR538" s="197"/>
      <c r="BS538" s="197"/>
      <c r="BT538" s="197"/>
      <c r="BU538" s="197"/>
      <c r="BV538" s="197"/>
      <c r="BW538" s="197"/>
      <c r="BX538" s="197"/>
      <c r="BY538" s="197"/>
      <c r="BZ538" s="197"/>
      <c r="CA538" s="197"/>
      <c r="CB538" s="197"/>
      <c r="CC538" s="197"/>
      <c r="CD538" s="197"/>
      <c r="CE538" s="197"/>
      <c r="CF538" s="197"/>
      <c r="CG538" s="197"/>
      <c r="CH538" s="197"/>
      <c r="CI538" s="197"/>
      <c r="CJ538" s="197"/>
      <c r="CK538" s="197"/>
      <c r="CL538" s="197"/>
      <c r="CM538" s="197"/>
      <c r="CN538" s="197"/>
      <c r="CO538" s="197"/>
      <c r="CP538" s="197"/>
      <c r="CQ538" s="197"/>
      <c r="CR538" s="197"/>
      <c r="CS538" s="197"/>
      <c r="CT538" s="197"/>
      <c r="CU538" s="197"/>
      <c r="CV538" s="197"/>
      <c r="CW538" s="197"/>
      <c r="CX538" s="197"/>
      <c r="CY538" s="197"/>
      <c r="CZ538" s="197"/>
      <c r="DA538" s="197"/>
      <c r="DB538" s="197"/>
      <c r="DC538" s="197"/>
      <c r="DD538" s="197"/>
      <c r="DE538" s="197"/>
      <c r="DF538" s="197"/>
      <c r="DG538" s="197"/>
      <c r="DH538" s="197"/>
      <c r="DI538" s="197"/>
      <c r="DJ538" s="197"/>
      <c r="DK538" s="197"/>
      <c r="DL538" s="197"/>
      <c r="DM538" s="197"/>
      <c r="DN538" s="197"/>
      <c r="DO538" s="197"/>
      <c r="DP538" s="197"/>
      <c r="DQ538" s="197"/>
      <c r="DR538" s="197"/>
      <c r="DS538" s="197"/>
      <c r="DT538" s="197"/>
      <c r="DU538" s="197"/>
      <c r="DV538" s="197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</row>
    <row r="539" customFormat="false" ht="12.75" hidden="false" customHeight="false" outlineLevel="0" collapsed="false">
      <c r="A539" s="193"/>
      <c r="B539" s="194"/>
      <c r="C539" s="194"/>
      <c r="D539" s="194"/>
      <c r="E539" s="194"/>
      <c r="F539" s="194"/>
      <c r="G539" s="194"/>
      <c r="H539" s="195"/>
      <c r="I539" s="194"/>
      <c r="J539" s="194"/>
      <c r="K539" s="194"/>
      <c r="L539" s="194"/>
      <c r="M539" s="194"/>
      <c r="N539" s="194"/>
      <c r="O539" s="194"/>
      <c r="P539" s="194"/>
      <c r="Q539" s="194"/>
      <c r="R539" s="194"/>
      <c r="S539" s="194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194"/>
      <c r="AQ539" s="194"/>
      <c r="AR539" s="194"/>
      <c r="AS539" s="194"/>
      <c r="AT539" s="194"/>
      <c r="AU539" s="194"/>
      <c r="AV539" s="194"/>
      <c r="AW539" s="194"/>
      <c r="AX539" s="194"/>
      <c r="AY539" s="194"/>
      <c r="AZ539" s="194"/>
      <c r="BA539" s="194"/>
      <c r="BB539" s="194"/>
      <c r="BC539" s="194"/>
      <c r="BD539" s="194"/>
      <c r="BE539" s="194"/>
      <c r="BF539" s="194"/>
      <c r="BG539" s="194"/>
      <c r="BH539" s="194"/>
      <c r="BI539" s="194"/>
      <c r="BJ539" s="194"/>
      <c r="BK539" s="196"/>
      <c r="BL539" s="197"/>
      <c r="BM539" s="197"/>
      <c r="BN539" s="197"/>
      <c r="BO539" s="197"/>
      <c r="BP539" s="197"/>
      <c r="BQ539" s="197"/>
      <c r="BR539" s="197"/>
      <c r="BS539" s="197"/>
      <c r="BT539" s="197"/>
      <c r="BU539" s="197"/>
      <c r="BV539" s="197"/>
      <c r="BW539" s="197"/>
      <c r="BX539" s="197"/>
      <c r="BY539" s="197"/>
      <c r="BZ539" s="197"/>
      <c r="CA539" s="197"/>
      <c r="CB539" s="197"/>
      <c r="CC539" s="197"/>
      <c r="CD539" s="197"/>
      <c r="CE539" s="197"/>
      <c r="CF539" s="197"/>
      <c r="CG539" s="197"/>
      <c r="CH539" s="197"/>
      <c r="CI539" s="197"/>
      <c r="CJ539" s="197"/>
      <c r="CK539" s="197"/>
      <c r="CL539" s="197"/>
      <c r="CM539" s="197"/>
      <c r="CN539" s="197"/>
      <c r="CO539" s="197"/>
      <c r="CP539" s="197"/>
      <c r="CQ539" s="197"/>
      <c r="CR539" s="197"/>
      <c r="CS539" s="197"/>
      <c r="CT539" s="197"/>
      <c r="CU539" s="197"/>
      <c r="CV539" s="197"/>
      <c r="CW539" s="197"/>
      <c r="CX539" s="197"/>
      <c r="CY539" s="197"/>
      <c r="CZ539" s="197"/>
      <c r="DA539" s="197"/>
      <c r="DB539" s="197"/>
      <c r="DC539" s="197"/>
      <c r="DD539" s="197"/>
      <c r="DE539" s="197"/>
      <c r="DF539" s="197"/>
      <c r="DG539" s="197"/>
      <c r="DH539" s="197"/>
      <c r="DI539" s="197"/>
      <c r="DJ539" s="197"/>
      <c r="DK539" s="197"/>
      <c r="DL539" s="197"/>
      <c r="DM539" s="197"/>
      <c r="DN539" s="197"/>
      <c r="DO539" s="197"/>
      <c r="DP539" s="197"/>
      <c r="DQ539" s="197"/>
      <c r="DR539" s="197"/>
      <c r="DS539" s="197"/>
      <c r="DT539" s="197"/>
      <c r="DU539" s="197"/>
      <c r="DV539" s="197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</row>
    <row r="540" customFormat="false" ht="12.75" hidden="false" customHeight="false" outlineLevel="0" collapsed="false">
      <c r="A540" s="193"/>
      <c r="B540" s="194"/>
      <c r="C540" s="194"/>
      <c r="D540" s="194"/>
      <c r="E540" s="194"/>
      <c r="F540" s="194"/>
      <c r="G540" s="194"/>
      <c r="H540" s="195"/>
      <c r="I540" s="194"/>
      <c r="J540" s="194"/>
      <c r="K540" s="194"/>
      <c r="L540" s="194"/>
      <c r="M540" s="194"/>
      <c r="N540" s="194"/>
      <c r="O540" s="194"/>
      <c r="P540" s="194"/>
      <c r="Q540" s="194"/>
      <c r="R540" s="194"/>
      <c r="S540" s="194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194"/>
      <c r="AQ540" s="194"/>
      <c r="AR540" s="194"/>
      <c r="AS540" s="194"/>
      <c r="AT540" s="194"/>
      <c r="AU540" s="194"/>
      <c r="AV540" s="194"/>
      <c r="AW540" s="194"/>
      <c r="AX540" s="194"/>
      <c r="AY540" s="194"/>
      <c r="AZ540" s="194"/>
      <c r="BA540" s="194"/>
      <c r="BB540" s="194"/>
      <c r="BC540" s="194"/>
      <c r="BD540" s="194"/>
      <c r="BE540" s="194"/>
      <c r="BF540" s="194"/>
      <c r="BG540" s="194"/>
      <c r="BH540" s="194"/>
      <c r="BI540" s="194"/>
      <c r="BJ540" s="194"/>
      <c r="BK540" s="196"/>
      <c r="BL540" s="197"/>
      <c r="BM540" s="197"/>
      <c r="BN540" s="197"/>
      <c r="BO540" s="197"/>
      <c r="BP540" s="197"/>
      <c r="BQ540" s="197"/>
      <c r="BR540" s="197"/>
      <c r="BS540" s="197"/>
      <c r="BT540" s="197"/>
      <c r="BU540" s="197"/>
      <c r="BV540" s="197"/>
      <c r="BW540" s="197"/>
      <c r="BX540" s="197"/>
      <c r="BY540" s="197"/>
      <c r="BZ540" s="197"/>
      <c r="CA540" s="197"/>
      <c r="CB540" s="197"/>
      <c r="CC540" s="197"/>
      <c r="CD540" s="197"/>
      <c r="CE540" s="197"/>
      <c r="CF540" s="197"/>
      <c r="CG540" s="197"/>
      <c r="CH540" s="197"/>
      <c r="CI540" s="197"/>
      <c r="CJ540" s="197"/>
      <c r="CK540" s="197"/>
      <c r="CL540" s="197"/>
      <c r="CM540" s="197"/>
      <c r="CN540" s="197"/>
      <c r="CO540" s="197"/>
      <c r="CP540" s="197"/>
      <c r="CQ540" s="197"/>
      <c r="CR540" s="197"/>
      <c r="CS540" s="197"/>
      <c r="CT540" s="197"/>
      <c r="CU540" s="197"/>
      <c r="CV540" s="197"/>
      <c r="CW540" s="197"/>
      <c r="CX540" s="197"/>
      <c r="CY540" s="197"/>
      <c r="CZ540" s="197"/>
      <c r="DA540" s="197"/>
      <c r="DB540" s="197"/>
      <c r="DC540" s="197"/>
      <c r="DD540" s="197"/>
      <c r="DE540" s="197"/>
      <c r="DF540" s="197"/>
      <c r="DG540" s="197"/>
      <c r="DH540" s="197"/>
      <c r="DI540" s="197"/>
      <c r="DJ540" s="197"/>
      <c r="DK540" s="197"/>
      <c r="DL540" s="197"/>
      <c r="DM540" s="197"/>
      <c r="DN540" s="197"/>
      <c r="DO540" s="197"/>
      <c r="DP540" s="197"/>
      <c r="DQ540" s="197"/>
      <c r="DR540" s="197"/>
      <c r="DS540" s="197"/>
      <c r="DT540" s="197"/>
      <c r="DU540" s="197"/>
      <c r="DV540" s="197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</row>
    <row r="541" customFormat="false" ht="12.75" hidden="false" customHeight="false" outlineLevel="0" collapsed="false">
      <c r="A541" s="193"/>
      <c r="B541" s="194"/>
      <c r="C541" s="194"/>
      <c r="D541" s="194"/>
      <c r="E541" s="194"/>
      <c r="F541" s="194"/>
      <c r="G541" s="194"/>
      <c r="H541" s="195"/>
      <c r="I541" s="194"/>
      <c r="J541" s="194"/>
      <c r="K541" s="194"/>
      <c r="L541" s="194"/>
      <c r="M541" s="194"/>
      <c r="N541" s="194"/>
      <c r="O541" s="194"/>
      <c r="P541" s="194"/>
      <c r="Q541" s="194"/>
      <c r="R541" s="194"/>
      <c r="S541" s="194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194"/>
      <c r="AQ541" s="194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4"/>
      <c r="BB541" s="194"/>
      <c r="BC541" s="194"/>
      <c r="BD541" s="194"/>
      <c r="BE541" s="194"/>
      <c r="BF541" s="194"/>
      <c r="BG541" s="194"/>
      <c r="BH541" s="194"/>
      <c r="BI541" s="194"/>
      <c r="BJ541" s="194"/>
      <c r="BK541" s="196"/>
      <c r="BL541" s="197"/>
      <c r="BM541" s="197"/>
      <c r="BN541" s="197"/>
      <c r="BO541" s="197"/>
      <c r="BP541" s="197"/>
      <c r="BQ541" s="197"/>
      <c r="BR541" s="197"/>
      <c r="BS541" s="197"/>
      <c r="BT541" s="197"/>
      <c r="BU541" s="197"/>
      <c r="BV541" s="197"/>
      <c r="BW541" s="197"/>
      <c r="BX541" s="197"/>
      <c r="BY541" s="197"/>
      <c r="BZ541" s="197"/>
      <c r="CA541" s="197"/>
      <c r="CB541" s="197"/>
      <c r="CC541" s="197"/>
      <c r="CD541" s="197"/>
      <c r="CE541" s="197"/>
      <c r="CF541" s="197"/>
      <c r="CG541" s="197"/>
      <c r="CH541" s="197"/>
      <c r="CI541" s="197"/>
      <c r="CJ541" s="197"/>
      <c r="CK541" s="197"/>
      <c r="CL541" s="197"/>
      <c r="CM541" s="197"/>
      <c r="CN541" s="197"/>
      <c r="CO541" s="197"/>
      <c r="CP541" s="197"/>
      <c r="CQ541" s="197"/>
      <c r="CR541" s="197"/>
      <c r="CS541" s="197"/>
      <c r="CT541" s="197"/>
      <c r="CU541" s="197"/>
      <c r="CV541" s="197"/>
      <c r="CW541" s="197"/>
      <c r="CX541" s="197"/>
      <c r="CY541" s="197"/>
      <c r="CZ541" s="197"/>
      <c r="DA541" s="197"/>
      <c r="DB541" s="197"/>
      <c r="DC541" s="197"/>
      <c r="DD541" s="197"/>
      <c r="DE541" s="197"/>
      <c r="DF541" s="197"/>
      <c r="DG541" s="197"/>
      <c r="DH541" s="197"/>
      <c r="DI541" s="197"/>
      <c r="DJ541" s="197"/>
      <c r="DK541" s="197"/>
      <c r="DL541" s="197"/>
      <c r="DM541" s="197"/>
      <c r="DN541" s="197"/>
      <c r="DO541" s="197"/>
      <c r="DP541" s="197"/>
      <c r="DQ541" s="197"/>
      <c r="DR541" s="197"/>
      <c r="DS541" s="197"/>
      <c r="DT541" s="197"/>
      <c r="DU541" s="197"/>
      <c r="DV541" s="197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</row>
    <row r="542" customFormat="false" ht="12.75" hidden="false" customHeight="false" outlineLevel="0" collapsed="false">
      <c r="A542" s="193"/>
      <c r="B542" s="194"/>
      <c r="C542" s="194"/>
      <c r="D542" s="194"/>
      <c r="E542" s="194"/>
      <c r="F542" s="194"/>
      <c r="G542" s="194"/>
      <c r="H542" s="195"/>
      <c r="I542" s="194"/>
      <c r="J542" s="194"/>
      <c r="K542" s="194"/>
      <c r="L542" s="194"/>
      <c r="M542" s="194"/>
      <c r="N542" s="194"/>
      <c r="O542" s="194"/>
      <c r="P542" s="194"/>
      <c r="Q542" s="194"/>
      <c r="R542" s="194"/>
      <c r="S542" s="194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194"/>
      <c r="AQ542" s="194"/>
      <c r="AR542" s="194"/>
      <c r="AS542" s="194"/>
      <c r="AT542" s="194"/>
      <c r="AU542" s="194"/>
      <c r="AV542" s="194"/>
      <c r="AW542" s="194"/>
      <c r="AX542" s="194"/>
      <c r="AY542" s="194"/>
      <c r="AZ542" s="194"/>
      <c r="BA542" s="194"/>
      <c r="BB542" s="194"/>
      <c r="BC542" s="194"/>
      <c r="BD542" s="194"/>
      <c r="BE542" s="194"/>
      <c r="BF542" s="194"/>
      <c r="BG542" s="194"/>
      <c r="BH542" s="194"/>
      <c r="BI542" s="194"/>
      <c r="BJ542" s="194"/>
      <c r="BK542" s="196"/>
      <c r="BL542" s="197"/>
      <c r="BM542" s="197"/>
      <c r="BN542" s="197"/>
      <c r="BO542" s="197"/>
      <c r="BP542" s="197"/>
      <c r="BQ542" s="197"/>
      <c r="BR542" s="197"/>
      <c r="BS542" s="197"/>
      <c r="BT542" s="197"/>
      <c r="BU542" s="197"/>
      <c r="BV542" s="197"/>
      <c r="BW542" s="197"/>
      <c r="BX542" s="197"/>
      <c r="BY542" s="197"/>
      <c r="BZ542" s="197"/>
      <c r="CA542" s="197"/>
      <c r="CB542" s="197"/>
      <c r="CC542" s="197"/>
      <c r="CD542" s="197"/>
      <c r="CE542" s="197"/>
      <c r="CF542" s="197"/>
      <c r="CG542" s="197"/>
      <c r="CH542" s="197"/>
      <c r="CI542" s="197"/>
      <c r="CJ542" s="197"/>
      <c r="CK542" s="197"/>
      <c r="CL542" s="197"/>
      <c r="CM542" s="197"/>
      <c r="CN542" s="197"/>
      <c r="CO542" s="197"/>
      <c r="CP542" s="197"/>
      <c r="CQ542" s="197"/>
      <c r="CR542" s="197"/>
      <c r="CS542" s="197"/>
      <c r="CT542" s="197"/>
      <c r="CU542" s="197"/>
      <c r="CV542" s="197"/>
      <c r="CW542" s="197"/>
      <c r="CX542" s="197"/>
      <c r="CY542" s="197"/>
      <c r="CZ542" s="197"/>
      <c r="DA542" s="197"/>
      <c r="DB542" s="197"/>
      <c r="DC542" s="197"/>
      <c r="DD542" s="197"/>
      <c r="DE542" s="197"/>
      <c r="DF542" s="197"/>
      <c r="DG542" s="197"/>
      <c r="DH542" s="197"/>
      <c r="DI542" s="197"/>
      <c r="DJ542" s="197"/>
      <c r="DK542" s="197"/>
      <c r="DL542" s="197"/>
      <c r="DM542" s="197"/>
      <c r="DN542" s="197"/>
      <c r="DO542" s="197"/>
      <c r="DP542" s="197"/>
      <c r="DQ542" s="197"/>
      <c r="DR542" s="197"/>
      <c r="DS542" s="197"/>
      <c r="DT542" s="197"/>
      <c r="DU542" s="197"/>
      <c r="DV542" s="197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</row>
    <row r="543" customFormat="false" ht="12.75" hidden="false" customHeight="false" outlineLevel="0" collapsed="false">
      <c r="A543" s="193"/>
      <c r="B543" s="194"/>
      <c r="C543" s="194"/>
      <c r="D543" s="194"/>
      <c r="E543" s="194"/>
      <c r="F543" s="194"/>
      <c r="G543" s="194"/>
      <c r="H543" s="195"/>
      <c r="I543" s="194"/>
      <c r="J543" s="194"/>
      <c r="K543" s="194"/>
      <c r="L543" s="194"/>
      <c r="M543" s="194"/>
      <c r="N543" s="194"/>
      <c r="O543" s="194"/>
      <c r="P543" s="194"/>
      <c r="Q543" s="194"/>
      <c r="R543" s="194"/>
      <c r="S543" s="194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194"/>
      <c r="AQ543" s="194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4"/>
      <c r="BB543" s="194"/>
      <c r="BC543" s="194"/>
      <c r="BD543" s="194"/>
      <c r="BE543" s="194"/>
      <c r="BF543" s="194"/>
      <c r="BG543" s="194"/>
      <c r="BH543" s="194"/>
      <c r="BI543" s="194"/>
      <c r="BJ543" s="194"/>
      <c r="BK543" s="196"/>
      <c r="BL543" s="197"/>
      <c r="BM543" s="197"/>
      <c r="BN543" s="197"/>
      <c r="BO543" s="197"/>
      <c r="BP543" s="197"/>
      <c r="BQ543" s="197"/>
      <c r="BR543" s="197"/>
      <c r="BS543" s="197"/>
      <c r="BT543" s="197"/>
      <c r="BU543" s="197"/>
      <c r="BV543" s="197"/>
      <c r="BW543" s="197"/>
      <c r="BX543" s="197"/>
      <c r="BY543" s="197"/>
      <c r="BZ543" s="197"/>
      <c r="CA543" s="197"/>
      <c r="CB543" s="197"/>
      <c r="CC543" s="197"/>
      <c r="CD543" s="197"/>
      <c r="CE543" s="197"/>
      <c r="CF543" s="197"/>
      <c r="CG543" s="197"/>
      <c r="CH543" s="197"/>
      <c r="CI543" s="197"/>
      <c r="CJ543" s="197"/>
      <c r="CK543" s="197"/>
      <c r="CL543" s="197"/>
      <c r="CM543" s="197"/>
      <c r="CN543" s="197"/>
      <c r="CO543" s="197"/>
      <c r="CP543" s="197"/>
      <c r="CQ543" s="197"/>
      <c r="CR543" s="197"/>
      <c r="CS543" s="197"/>
      <c r="CT543" s="197"/>
      <c r="CU543" s="197"/>
      <c r="CV543" s="197"/>
      <c r="CW543" s="197"/>
      <c r="CX543" s="197"/>
      <c r="CY543" s="197"/>
      <c r="CZ543" s="197"/>
      <c r="DA543" s="197"/>
      <c r="DB543" s="197"/>
      <c r="DC543" s="197"/>
      <c r="DD543" s="197"/>
      <c r="DE543" s="197"/>
      <c r="DF543" s="197"/>
      <c r="DG543" s="197"/>
      <c r="DH543" s="197"/>
      <c r="DI543" s="197"/>
      <c r="DJ543" s="197"/>
      <c r="DK543" s="197"/>
      <c r="DL543" s="197"/>
      <c r="DM543" s="197"/>
      <c r="DN543" s="197"/>
      <c r="DO543" s="197"/>
      <c r="DP543" s="197"/>
      <c r="DQ543" s="197"/>
      <c r="DR543" s="197"/>
      <c r="DS543" s="197"/>
      <c r="DT543" s="197"/>
      <c r="DU543" s="197"/>
      <c r="DV543" s="197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</row>
    <row r="544" customFormat="false" ht="12.75" hidden="false" customHeight="false" outlineLevel="0" collapsed="false">
      <c r="A544" s="193"/>
      <c r="B544" s="194"/>
      <c r="C544" s="194"/>
      <c r="D544" s="194"/>
      <c r="E544" s="194"/>
      <c r="F544" s="194"/>
      <c r="G544" s="194"/>
      <c r="H544" s="195"/>
      <c r="I544" s="194"/>
      <c r="J544" s="194"/>
      <c r="K544" s="194"/>
      <c r="L544" s="194"/>
      <c r="M544" s="194"/>
      <c r="N544" s="194"/>
      <c r="O544" s="194"/>
      <c r="P544" s="194"/>
      <c r="Q544" s="194"/>
      <c r="R544" s="194"/>
      <c r="S544" s="194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194"/>
      <c r="AQ544" s="194"/>
      <c r="AR544" s="194"/>
      <c r="AS544" s="194"/>
      <c r="AT544" s="194"/>
      <c r="AU544" s="194"/>
      <c r="AV544" s="194"/>
      <c r="AW544" s="194"/>
      <c r="AX544" s="194"/>
      <c r="AY544" s="194"/>
      <c r="AZ544" s="194"/>
      <c r="BA544" s="194"/>
      <c r="BB544" s="194"/>
      <c r="BC544" s="194"/>
      <c r="BD544" s="194"/>
      <c r="BE544" s="194"/>
      <c r="BF544" s="194"/>
      <c r="BG544" s="194"/>
      <c r="BH544" s="194"/>
      <c r="BI544" s="194"/>
      <c r="BJ544" s="194"/>
      <c r="BK544" s="196"/>
      <c r="BL544" s="197"/>
      <c r="BM544" s="197"/>
      <c r="BN544" s="197"/>
      <c r="BO544" s="197"/>
      <c r="BP544" s="197"/>
      <c r="BQ544" s="197"/>
      <c r="BR544" s="197"/>
      <c r="BS544" s="197"/>
      <c r="BT544" s="197"/>
      <c r="BU544" s="197"/>
      <c r="BV544" s="197"/>
      <c r="BW544" s="197"/>
      <c r="BX544" s="197"/>
      <c r="BY544" s="197"/>
      <c r="BZ544" s="197"/>
      <c r="CA544" s="197"/>
      <c r="CB544" s="197"/>
      <c r="CC544" s="197"/>
      <c r="CD544" s="197"/>
      <c r="CE544" s="197"/>
      <c r="CF544" s="197"/>
      <c r="CG544" s="197"/>
      <c r="CH544" s="197"/>
      <c r="CI544" s="197"/>
      <c r="CJ544" s="197"/>
      <c r="CK544" s="197"/>
      <c r="CL544" s="197"/>
      <c r="CM544" s="197"/>
      <c r="CN544" s="197"/>
      <c r="CO544" s="197"/>
      <c r="CP544" s="197"/>
      <c r="CQ544" s="197"/>
      <c r="CR544" s="197"/>
      <c r="CS544" s="197"/>
      <c r="CT544" s="197"/>
      <c r="CU544" s="197"/>
      <c r="CV544" s="197"/>
      <c r="CW544" s="197"/>
      <c r="CX544" s="197"/>
      <c r="CY544" s="197"/>
      <c r="CZ544" s="197"/>
      <c r="DA544" s="197"/>
      <c r="DB544" s="197"/>
      <c r="DC544" s="197"/>
      <c r="DD544" s="197"/>
      <c r="DE544" s="197"/>
      <c r="DF544" s="197"/>
      <c r="DG544" s="197"/>
      <c r="DH544" s="197"/>
      <c r="DI544" s="197"/>
      <c r="DJ544" s="197"/>
      <c r="DK544" s="197"/>
      <c r="DL544" s="197"/>
      <c r="DM544" s="197"/>
      <c r="DN544" s="197"/>
      <c r="DO544" s="197"/>
      <c r="DP544" s="197"/>
      <c r="DQ544" s="197"/>
      <c r="DR544" s="197"/>
      <c r="DS544" s="197"/>
      <c r="DT544" s="197"/>
      <c r="DU544" s="197"/>
      <c r="DV544" s="197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</row>
    <row r="545" customFormat="false" ht="12.75" hidden="false" customHeight="false" outlineLevel="0" collapsed="false">
      <c r="A545" s="193"/>
      <c r="B545" s="194"/>
      <c r="C545" s="194"/>
      <c r="D545" s="194"/>
      <c r="E545" s="194"/>
      <c r="F545" s="194"/>
      <c r="G545" s="194"/>
      <c r="H545" s="195"/>
      <c r="I545" s="194"/>
      <c r="J545" s="194"/>
      <c r="K545" s="194"/>
      <c r="L545" s="194"/>
      <c r="M545" s="194"/>
      <c r="N545" s="194"/>
      <c r="O545" s="194"/>
      <c r="P545" s="194"/>
      <c r="Q545" s="194"/>
      <c r="R545" s="194"/>
      <c r="S545" s="194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194"/>
      <c r="AQ545" s="194"/>
      <c r="AR545" s="194"/>
      <c r="AS545" s="194"/>
      <c r="AT545" s="194"/>
      <c r="AU545" s="194"/>
      <c r="AV545" s="194"/>
      <c r="AW545" s="194"/>
      <c r="AX545" s="194"/>
      <c r="AY545" s="194"/>
      <c r="AZ545" s="194"/>
      <c r="BA545" s="194"/>
      <c r="BB545" s="194"/>
      <c r="BC545" s="194"/>
      <c r="BD545" s="194"/>
      <c r="BE545" s="194"/>
      <c r="BF545" s="194"/>
      <c r="BG545" s="194"/>
      <c r="BH545" s="194"/>
      <c r="BI545" s="194"/>
      <c r="BJ545" s="194"/>
      <c r="BK545" s="196"/>
      <c r="BL545" s="197"/>
      <c r="BM545" s="197"/>
      <c r="BN545" s="197"/>
      <c r="BO545" s="197"/>
      <c r="BP545" s="197"/>
      <c r="BQ545" s="197"/>
      <c r="BR545" s="197"/>
      <c r="BS545" s="197"/>
      <c r="BT545" s="197"/>
      <c r="BU545" s="197"/>
      <c r="BV545" s="197"/>
      <c r="BW545" s="197"/>
      <c r="BX545" s="197"/>
      <c r="BY545" s="197"/>
      <c r="BZ545" s="197"/>
      <c r="CA545" s="197"/>
      <c r="CB545" s="197"/>
      <c r="CC545" s="197"/>
      <c r="CD545" s="197"/>
      <c r="CE545" s="197"/>
      <c r="CF545" s="197"/>
      <c r="CG545" s="197"/>
      <c r="CH545" s="197"/>
      <c r="CI545" s="197"/>
      <c r="CJ545" s="197"/>
      <c r="CK545" s="197"/>
      <c r="CL545" s="197"/>
      <c r="CM545" s="197"/>
      <c r="CN545" s="197"/>
      <c r="CO545" s="197"/>
      <c r="CP545" s="197"/>
      <c r="CQ545" s="197"/>
      <c r="CR545" s="197"/>
      <c r="CS545" s="197"/>
      <c r="CT545" s="197"/>
      <c r="CU545" s="197"/>
      <c r="CV545" s="197"/>
      <c r="CW545" s="197"/>
      <c r="CX545" s="197"/>
      <c r="CY545" s="197"/>
      <c r="CZ545" s="197"/>
      <c r="DA545" s="197"/>
      <c r="DB545" s="197"/>
      <c r="DC545" s="197"/>
      <c r="DD545" s="197"/>
      <c r="DE545" s="197"/>
      <c r="DF545" s="197"/>
      <c r="DG545" s="197"/>
      <c r="DH545" s="197"/>
      <c r="DI545" s="197"/>
      <c r="DJ545" s="197"/>
      <c r="DK545" s="197"/>
      <c r="DL545" s="197"/>
      <c r="DM545" s="197"/>
      <c r="DN545" s="197"/>
      <c r="DO545" s="197"/>
      <c r="DP545" s="197"/>
      <c r="DQ545" s="197"/>
      <c r="DR545" s="197"/>
      <c r="DS545" s="197"/>
      <c r="DT545" s="197"/>
      <c r="DU545" s="197"/>
      <c r="DV545" s="197"/>
      <c r="DW545" s="197"/>
      <c r="DX545" s="197"/>
      <c r="DY545" s="197"/>
      <c r="DZ545" s="197"/>
      <c r="EA545" s="197"/>
      <c r="EB545" s="197"/>
      <c r="EC545" s="197"/>
      <c r="ED545" s="197"/>
      <c r="EE545" s="197"/>
      <c r="EF545" s="197"/>
      <c r="EG545" s="197"/>
      <c r="EH545" s="197"/>
      <c r="EI545" s="197"/>
      <c r="EJ545" s="197"/>
      <c r="EK545" s="197"/>
      <c r="EL545" s="197"/>
      <c r="EM545" s="197"/>
      <c r="EN545" s="197"/>
      <c r="EO545" s="197"/>
      <c r="EP545" s="197"/>
      <c r="EQ545" s="197"/>
      <c r="ER545" s="197"/>
      <c r="ES545" s="197"/>
      <c r="ET545" s="197"/>
      <c r="EU545" s="197"/>
      <c r="EV545" s="197"/>
      <c r="EW545" s="197"/>
      <c r="EX545" s="197"/>
      <c r="EY545" s="197"/>
      <c r="EZ545" s="197"/>
      <c r="FA545" s="197"/>
      <c r="FB545" s="197"/>
      <c r="FC545" s="197"/>
      <c r="FD545" s="197"/>
      <c r="FE545" s="197"/>
      <c r="FF545" s="197"/>
      <c r="FG545" s="197"/>
      <c r="FH545" s="197"/>
      <c r="FI545" s="197"/>
      <c r="FJ545" s="197"/>
      <c r="FK545" s="197"/>
      <c r="FL545" s="197"/>
      <c r="FM545" s="197"/>
      <c r="FN545" s="197"/>
      <c r="FO545" s="197"/>
      <c r="FP545" s="197"/>
      <c r="FQ545" s="197"/>
      <c r="FR545" s="197"/>
      <c r="FS545" s="197"/>
      <c r="FT545" s="197"/>
      <c r="FU545" s="197"/>
      <c r="FV545" s="197"/>
      <c r="FW545" s="197"/>
      <c r="FX545" s="197"/>
      <c r="FY545" s="197"/>
      <c r="FZ545" s="197"/>
      <c r="GA545" s="197"/>
      <c r="GB545" s="197"/>
      <c r="GC545" s="197"/>
      <c r="GD545" s="197"/>
      <c r="GE545" s="197"/>
      <c r="GF545" s="197"/>
      <c r="GG545" s="197"/>
      <c r="GH545" s="197"/>
      <c r="GI545" s="197"/>
      <c r="GJ545" s="197"/>
      <c r="GK545" s="197"/>
      <c r="GL545" s="197"/>
      <c r="GM545" s="197"/>
      <c r="GN545" s="197"/>
      <c r="GO545" s="197"/>
      <c r="GP545" s="197"/>
      <c r="GQ545" s="197"/>
      <c r="GR545" s="197"/>
      <c r="GS545" s="197"/>
      <c r="GT545" s="197"/>
      <c r="GU545" s="197"/>
      <c r="GV545" s="197"/>
      <c r="GW545" s="197"/>
      <c r="GX545" s="197"/>
      <c r="GY545" s="197"/>
      <c r="GZ545" s="197"/>
      <c r="HA545" s="197"/>
      <c r="HB545" s="197"/>
      <c r="HC545" s="197"/>
      <c r="HD545" s="197"/>
      <c r="HE545" s="197"/>
      <c r="HF545" s="197"/>
      <c r="HG545" s="197"/>
      <c r="HH545" s="197"/>
      <c r="HI545" s="197"/>
      <c r="HJ545" s="197"/>
      <c r="HK545" s="197"/>
      <c r="HL545" s="197"/>
      <c r="HM545" s="197"/>
      <c r="HN545" s="197"/>
      <c r="HO545" s="197"/>
      <c r="HP545" s="197"/>
      <c r="HQ545" s="197"/>
      <c r="HR545" s="197"/>
      <c r="HS545" s="197"/>
      <c r="HT545" s="197"/>
      <c r="HU545" s="197"/>
      <c r="HV545" s="197"/>
      <c r="HW545" s="197"/>
      <c r="HX545" s="197"/>
      <c r="HY545" s="197"/>
      <c r="HZ545" s="197"/>
      <c r="IA545" s="197"/>
      <c r="IB545" s="197"/>
      <c r="IC545" s="197"/>
      <c r="ID545" s="197"/>
      <c r="IE545" s="197"/>
      <c r="IF545" s="197"/>
      <c r="IG545" s="197"/>
      <c r="IH545" s="197"/>
      <c r="II545" s="197"/>
      <c r="IJ545" s="197"/>
      <c r="IK545" s="197"/>
      <c r="IL545" s="197"/>
      <c r="IM545" s="197"/>
      <c r="IN545" s="197"/>
      <c r="IO545" s="197"/>
      <c r="IP545" s="197"/>
      <c r="IQ545" s="197"/>
      <c r="IR545" s="197"/>
      <c r="IS545" s="197"/>
      <c r="IT545" s="197"/>
      <c r="IU545" s="197"/>
      <c r="IV545" s="197"/>
      <c r="IW545" s="197"/>
    </row>
    <row r="546" customFormat="false" ht="12.75" hidden="false" customHeight="false" outlineLevel="0" collapsed="false">
      <c r="A546" s="193"/>
      <c r="B546" s="194"/>
      <c r="C546" s="194"/>
      <c r="D546" s="194"/>
      <c r="E546" s="194"/>
      <c r="F546" s="194"/>
      <c r="G546" s="194"/>
      <c r="H546" s="195"/>
      <c r="I546" s="194"/>
      <c r="J546" s="194"/>
      <c r="K546" s="194"/>
      <c r="L546" s="194"/>
      <c r="M546" s="194"/>
      <c r="N546" s="194"/>
      <c r="O546" s="194"/>
      <c r="P546" s="194"/>
      <c r="Q546" s="194"/>
      <c r="R546" s="194"/>
      <c r="S546" s="194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194"/>
      <c r="AQ546" s="194"/>
      <c r="AR546" s="194"/>
      <c r="AS546" s="194"/>
      <c r="AT546" s="194"/>
      <c r="AU546" s="194"/>
      <c r="AV546" s="194"/>
      <c r="AW546" s="194"/>
      <c r="AX546" s="194"/>
      <c r="AY546" s="194"/>
      <c r="AZ546" s="194"/>
      <c r="BA546" s="194"/>
      <c r="BB546" s="194"/>
      <c r="BC546" s="194"/>
      <c r="BD546" s="194"/>
      <c r="BE546" s="194"/>
      <c r="BF546" s="194"/>
      <c r="BG546" s="194"/>
      <c r="BH546" s="194"/>
      <c r="BI546" s="194"/>
      <c r="BJ546" s="194"/>
      <c r="BK546" s="196"/>
      <c r="BL546" s="197"/>
      <c r="BM546" s="197"/>
      <c r="BN546" s="197"/>
      <c r="BO546" s="197"/>
      <c r="BP546" s="197"/>
      <c r="BQ546" s="197"/>
      <c r="BR546" s="197"/>
      <c r="BS546" s="197"/>
      <c r="BT546" s="197"/>
      <c r="BU546" s="197"/>
      <c r="BV546" s="197"/>
      <c r="BW546" s="197"/>
      <c r="BX546" s="197"/>
      <c r="BY546" s="197"/>
      <c r="BZ546" s="197"/>
      <c r="CA546" s="197"/>
      <c r="CB546" s="197"/>
      <c r="CC546" s="197"/>
      <c r="CD546" s="197"/>
      <c r="CE546" s="197"/>
      <c r="CF546" s="197"/>
      <c r="CG546" s="197"/>
      <c r="CH546" s="197"/>
      <c r="CI546" s="197"/>
      <c r="CJ546" s="197"/>
      <c r="CK546" s="197"/>
      <c r="CL546" s="197"/>
      <c r="CM546" s="197"/>
      <c r="CN546" s="197"/>
      <c r="CO546" s="197"/>
      <c r="CP546" s="197"/>
      <c r="CQ546" s="197"/>
      <c r="CR546" s="197"/>
      <c r="CS546" s="197"/>
      <c r="CT546" s="197"/>
      <c r="CU546" s="197"/>
      <c r="CV546" s="197"/>
      <c r="CW546" s="197"/>
      <c r="CX546" s="197"/>
      <c r="CY546" s="197"/>
      <c r="CZ546" s="197"/>
      <c r="DA546" s="197"/>
      <c r="DB546" s="197"/>
      <c r="DC546" s="197"/>
      <c r="DD546" s="197"/>
      <c r="DE546" s="197"/>
      <c r="DF546" s="197"/>
      <c r="DG546" s="197"/>
      <c r="DH546" s="197"/>
      <c r="DI546" s="197"/>
      <c r="DJ546" s="197"/>
      <c r="DK546" s="197"/>
      <c r="DL546" s="197"/>
      <c r="DM546" s="197"/>
      <c r="DN546" s="197"/>
      <c r="DO546" s="197"/>
      <c r="DP546" s="197"/>
      <c r="DQ546" s="197"/>
      <c r="DR546" s="197"/>
      <c r="DS546" s="197"/>
      <c r="DT546" s="197"/>
      <c r="DU546" s="197"/>
      <c r="DV546" s="197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</row>
    <row r="547" customFormat="false" ht="12.75" hidden="false" customHeight="false" outlineLevel="0" collapsed="false">
      <c r="A547" s="193"/>
      <c r="B547" s="194"/>
      <c r="C547" s="194"/>
      <c r="D547" s="194"/>
      <c r="E547" s="194"/>
      <c r="F547" s="194"/>
      <c r="G547" s="194"/>
      <c r="H547" s="195"/>
      <c r="I547" s="194"/>
      <c r="J547" s="194"/>
      <c r="K547" s="194"/>
      <c r="L547" s="194"/>
      <c r="M547" s="194"/>
      <c r="N547" s="194"/>
      <c r="O547" s="194"/>
      <c r="P547" s="194"/>
      <c r="Q547" s="194"/>
      <c r="R547" s="194"/>
      <c r="S547" s="194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194"/>
      <c r="AQ547" s="194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4"/>
      <c r="BB547" s="194"/>
      <c r="BC547" s="194"/>
      <c r="BD547" s="194"/>
      <c r="BE547" s="194"/>
      <c r="BF547" s="194"/>
      <c r="BG547" s="194"/>
      <c r="BH547" s="194"/>
      <c r="BI547" s="194"/>
      <c r="BJ547" s="194"/>
      <c r="BK547" s="196"/>
      <c r="BL547" s="197"/>
      <c r="BM547" s="197"/>
      <c r="BN547" s="197"/>
      <c r="BO547" s="197"/>
      <c r="BP547" s="197"/>
      <c r="BQ547" s="197"/>
      <c r="BR547" s="197"/>
      <c r="BS547" s="197"/>
      <c r="BT547" s="197"/>
      <c r="BU547" s="197"/>
      <c r="BV547" s="197"/>
      <c r="BW547" s="197"/>
      <c r="BX547" s="197"/>
      <c r="BY547" s="197"/>
      <c r="BZ547" s="197"/>
      <c r="CA547" s="197"/>
      <c r="CB547" s="197"/>
      <c r="CC547" s="197"/>
      <c r="CD547" s="197"/>
      <c r="CE547" s="197"/>
      <c r="CF547" s="197"/>
      <c r="CG547" s="197"/>
      <c r="CH547" s="197"/>
      <c r="CI547" s="197"/>
      <c r="CJ547" s="197"/>
      <c r="CK547" s="197"/>
      <c r="CL547" s="197"/>
      <c r="CM547" s="197"/>
      <c r="CN547" s="197"/>
      <c r="CO547" s="197"/>
      <c r="CP547" s="197"/>
      <c r="CQ547" s="197"/>
      <c r="CR547" s="197"/>
      <c r="CS547" s="197"/>
      <c r="CT547" s="197"/>
      <c r="CU547" s="197"/>
      <c r="CV547" s="197"/>
      <c r="CW547" s="197"/>
      <c r="CX547" s="197"/>
      <c r="CY547" s="197"/>
      <c r="CZ547" s="197"/>
      <c r="DA547" s="197"/>
      <c r="DB547" s="197"/>
      <c r="DC547" s="197"/>
      <c r="DD547" s="197"/>
      <c r="DE547" s="197"/>
      <c r="DF547" s="197"/>
      <c r="DG547" s="197"/>
      <c r="DH547" s="197"/>
      <c r="DI547" s="197"/>
      <c r="DJ547" s="197"/>
      <c r="DK547" s="197"/>
      <c r="DL547" s="197"/>
      <c r="DM547" s="197"/>
      <c r="DN547" s="197"/>
      <c r="DO547" s="197"/>
      <c r="DP547" s="197"/>
      <c r="DQ547" s="197"/>
      <c r="DR547" s="197"/>
      <c r="DS547" s="197"/>
      <c r="DT547" s="197"/>
      <c r="DU547" s="197"/>
      <c r="DV547" s="197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</row>
    <row r="548" customFormat="false" ht="12.75" hidden="false" customHeight="false" outlineLevel="0" collapsed="false">
      <c r="A548" s="193"/>
      <c r="B548" s="194"/>
      <c r="C548" s="194"/>
      <c r="D548" s="194"/>
      <c r="E548" s="194"/>
      <c r="F548" s="194"/>
      <c r="G548" s="194"/>
      <c r="H548" s="195"/>
      <c r="I548" s="194"/>
      <c r="J548" s="194"/>
      <c r="K548" s="194"/>
      <c r="L548" s="194"/>
      <c r="M548" s="194"/>
      <c r="N548" s="194"/>
      <c r="O548" s="194"/>
      <c r="P548" s="194"/>
      <c r="Q548" s="194"/>
      <c r="R548" s="194"/>
      <c r="S548" s="194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194"/>
      <c r="AQ548" s="194"/>
      <c r="AR548" s="194"/>
      <c r="AS548" s="194"/>
      <c r="AT548" s="194"/>
      <c r="AU548" s="194"/>
      <c r="AV548" s="194"/>
      <c r="AW548" s="194"/>
      <c r="AX548" s="194"/>
      <c r="AY548" s="194"/>
      <c r="AZ548" s="194"/>
      <c r="BA548" s="194"/>
      <c r="BB548" s="194"/>
      <c r="BC548" s="194"/>
      <c r="BD548" s="194"/>
      <c r="BE548" s="194"/>
      <c r="BF548" s="194"/>
      <c r="BG548" s="194"/>
      <c r="BH548" s="194"/>
      <c r="BI548" s="194"/>
      <c r="BJ548" s="194"/>
      <c r="BK548" s="196"/>
      <c r="BL548" s="197"/>
      <c r="BM548" s="197"/>
      <c r="BN548" s="197"/>
      <c r="BO548" s="197"/>
      <c r="BP548" s="197"/>
      <c r="BQ548" s="197"/>
      <c r="BR548" s="197"/>
      <c r="BS548" s="197"/>
      <c r="BT548" s="197"/>
      <c r="BU548" s="197"/>
      <c r="BV548" s="197"/>
      <c r="BW548" s="197"/>
      <c r="BX548" s="197"/>
      <c r="BY548" s="197"/>
      <c r="BZ548" s="197"/>
      <c r="CA548" s="197"/>
      <c r="CB548" s="197"/>
      <c r="CC548" s="197"/>
      <c r="CD548" s="197"/>
      <c r="CE548" s="197"/>
      <c r="CF548" s="197"/>
      <c r="CG548" s="197"/>
      <c r="CH548" s="197"/>
      <c r="CI548" s="197"/>
      <c r="CJ548" s="197"/>
      <c r="CK548" s="197"/>
      <c r="CL548" s="197"/>
      <c r="CM548" s="197"/>
      <c r="CN548" s="197"/>
      <c r="CO548" s="197"/>
      <c r="CP548" s="197"/>
      <c r="CQ548" s="197"/>
      <c r="CR548" s="197"/>
      <c r="CS548" s="197"/>
      <c r="CT548" s="197"/>
      <c r="CU548" s="197"/>
      <c r="CV548" s="197"/>
      <c r="CW548" s="197"/>
      <c r="CX548" s="197"/>
      <c r="CY548" s="197"/>
      <c r="CZ548" s="197"/>
      <c r="DA548" s="197"/>
      <c r="DB548" s="197"/>
      <c r="DC548" s="197"/>
      <c r="DD548" s="197"/>
      <c r="DE548" s="197"/>
      <c r="DF548" s="197"/>
      <c r="DG548" s="197"/>
      <c r="DH548" s="197"/>
      <c r="DI548" s="197"/>
      <c r="DJ548" s="197"/>
      <c r="DK548" s="197"/>
      <c r="DL548" s="197"/>
      <c r="DM548" s="197"/>
      <c r="DN548" s="197"/>
      <c r="DO548" s="197"/>
      <c r="DP548" s="197"/>
      <c r="DQ548" s="197"/>
      <c r="DR548" s="197"/>
      <c r="DS548" s="197"/>
      <c r="DT548" s="197"/>
      <c r="DU548" s="197"/>
      <c r="DV548" s="197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</row>
    <row r="549" customFormat="false" ht="12.75" hidden="false" customHeight="false" outlineLevel="0" collapsed="false">
      <c r="A549" s="193"/>
      <c r="B549" s="194"/>
      <c r="C549" s="194"/>
      <c r="D549" s="194"/>
      <c r="E549" s="194"/>
      <c r="F549" s="194"/>
      <c r="G549" s="194"/>
      <c r="H549" s="195"/>
      <c r="I549" s="194"/>
      <c r="J549" s="194"/>
      <c r="K549" s="194"/>
      <c r="L549" s="194"/>
      <c r="M549" s="194"/>
      <c r="N549" s="194"/>
      <c r="O549" s="194"/>
      <c r="P549" s="194"/>
      <c r="Q549" s="194"/>
      <c r="R549" s="194"/>
      <c r="S549" s="194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194"/>
      <c r="AQ549" s="194"/>
      <c r="AR549" s="194"/>
      <c r="AS549" s="194"/>
      <c r="AT549" s="194"/>
      <c r="AU549" s="194"/>
      <c r="AV549" s="194"/>
      <c r="AW549" s="194"/>
      <c r="AX549" s="194"/>
      <c r="AY549" s="194"/>
      <c r="AZ549" s="194"/>
      <c r="BA549" s="194"/>
      <c r="BB549" s="194"/>
      <c r="BC549" s="194"/>
      <c r="BD549" s="194"/>
      <c r="BE549" s="194"/>
      <c r="BF549" s="194"/>
      <c r="BG549" s="194"/>
      <c r="BH549" s="194"/>
      <c r="BI549" s="194"/>
      <c r="BJ549" s="194"/>
      <c r="BK549" s="196"/>
      <c r="BL549" s="197"/>
      <c r="BM549" s="197"/>
      <c r="BN549" s="197"/>
      <c r="BO549" s="197"/>
      <c r="BP549" s="197"/>
      <c r="BQ549" s="197"/>
      <c r="BR549" s="197"/>
      <c r="BS549" s="197"/>
      <c r="BT549" s="197"/>
      <c r="BU549" s="197"/>
      <c r="BV549" s="197"/>
      <c r="BW549" s="197"/>
      <c r="BX549" s="197"/>
      <c r="BY549" s="197"/>
      <c r="BZ549" s="197"/>
      <c r="CA549" s="197"/>
      <c r="CB549" s="197"/>
      <c r="CC549" s="197"/>
      <c r="CD549" s="197"/>
      <c r="CE549" s="197"/>
      <c r="CF549" s="197"/>
      <c r="CG549" s="197"/>
      <c r="CH549" s="197"/>
      <c r="CI549" s="197"/>
      <c r="CJ549" s="197"/>
      <c r="CK549" s="197"/>
      <c r="CL549" s="197"/>
      <c r="CM549" s="197"/>
      <c r="CN549" s="197"/>
      <c r="CO549" s="197"/>
      <c r="CP549" s="197"/>
      <c r="CQ549" s="197"/>
      <c r="CR549" s="197"/>
      <c r="CS549" s="197"/>
      <c r="CT549" s="197"/>
      <c r="CU549" s="197"/>
      <c r="CV549" s="197"/>
      <c r="CW549" s="197"/>
      <c r="CX549" s="197"/>
      <c r="CY549" s="197"/>
      <c r="CZ549" s="197"/>
      <c r="DA549" s="197"/>
      <c r="DB549" s="197"/>
      <c r="DC549" s="197"/>
      <c r="DD549" s="197"/>
      <c r="DE549" s="197"/>
      <c r="DF549" s="197"/>
      <c r="DG549" s="197"/>
      <c r="DH549" s="197"/>
      <c r="DI549" s="197"/>
      <c r="DJ549" s="197"/>
      <c r="DK549" s="197"/>
      <c r="DL549" s="197"/>
      <c r="DM549" s="197"/>
      <c r="DN549" s="197"/>
      <c r="DO549" s="197"/>
      <c r="DP549" s="197"/>
      <c r="DQ549" s="197"/>
      <c r="DR549" s="197"/>
      <c r="DS549" s="197"/>
      <c r="DT549" s="197"/>
      <c r="DU549" s="197"/>
      <c r="DV549" s="197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</row>
    <row r="550" customFormat="false" ht="12.75" hidden="false" customHeight="false" outlineLevel="0" collapsed="false">
      <c r="A550" s="193"/>
      <c r="B550" s="194"/>
      <c r="C550" s="194"/>
      <c r="D550" s="194"/>
      <c r="E550" s="194"/>
      <c r="F550" s="194"/>
      <c r="G550" s="194"/>
      <c r="H550" s="195"/>
      <c r="I550" s="194"/>
      <c r="J550" s="194"/>
      <c r="K550" s="194"/>
      <c r="L550" s="194"/>
      <c r="M550" s="194"/>
      <c r="N550" s="194"/>
      <c r="O550" s="194"/>
      <c r="P550" s="194"/>
      <c r="Q550" s="194"/>
      <c r="R550" s="194"/>
      <c r="S550" s="194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194"/>
      <c r="AQ550" s="194"/>
      <c r="AR550" s="194"/>
      <c r="AS550" s="194"/>
      <c r="AT550" s="194"/>
      <c r="AU550" s="194"/>
      <c r="AV550" s="194"/>
      <c r="AW550" s="194"/>
      <c r="AX550" s="194"/>
      <c r="AY550" s="194"/>
      <c r="AZ550" s="194"/>
      <c r="BA550" s="194"/>
      <c r="BB550" s="194"/>
      <c r="BC550" s="194"/>
      <c r="BD550" s="194"/>
      <c r="BE550" s="194"/>
      <c r="BF550" s="194"/>
      <c r="BG550" s="194"/>
      <c r="BH550" s="194"/>
      <c r="BI550" s="194"/>
      <c r="BJ550" s="194"/>
      <c r="BK550" s="196"/>
      <c r="BL550" s="197"/>
      <c r="BM550" s="197"/>
      <c r="BN550" s="197"/>
      <c r="BO550" s="197"/>
      <c r="BP550" s="197"/>
      <c r="BQ550" s="197"/>
      <c r="BR550" s="197"/>
      <c r="BS550" s="197"/>
      <c r="BT550" s="197"/>
      <c r="BU550" s="197"/>
      <c r="BV550" s="197"/>
      <c r="BW550" s="197"/>
      <c r="BX550" s="197"/>
      <c r="BY550" s="197"/>
      <c r="BZ550" s="197"/>
      <c r="CA550" s="197"/>
      <c r="CB550" s="197"/>
      <c r="CC550" s="197"/>
      <c r="CD550" s="197"/>
      <c r="CE550" s="197"/>
      <c r="CF550" s="197"/>
      <c r="CG550" s="197"/>
      <c r="CH550" s="197"/>
      <c r="CI550" s="197"/>
      <c r="CJ550" s="197"/>
      <c r="CK550" s="197"/>
      <c r="CL550" s="197"/>
      <c r="CM550" s="197"/>
      <c r="CN550" s="197"/>
      <c r="CO550" s="197"/>
      <c r="CP550" s="197"/>
      <c r="CQ550" s="197"/>
      <c r="CR550" s="197"/>
      <c r="CS550" s="197"/>
      <c r="CT550" s="197"/>
      <c r="CU550" s="197"/>
      <c r="CV550" s="197"/>
      <c r="CW550" s="197"/>
      <c r="CX550" s="197"/>
      <c r="CY550" s="197"/>
      <c r="CZ550" s="197"/>
      <c r="DA550" s="197"/>
      <c r="DB550" s="197"/>
      <c r="DC550" s="197"/>
      <c r="DD550" s="197"/>
      <c r="DE550" s="197"/>
      <c r="DF550" s="197"/>
      <c r="DG550" s="197"/>
      <c r="DH550" s="197"/>
      <c r="DI550" s="197"/>
      <c r="DJ550" s="197"/>
      <c r="DK550" s="197"/>
      <c r="DL550" s="197"/>
      <c r="DM550" s="197"/>
      <c r="DN550" s="197"/>
      <c r="DO550" s="197"/>
      <c r="DP550" s="197"/>
      <c r="DQ550" s="197"/>
      <c r="DR550" s="197"/>
      <c r="DS550" s="197"/>
      <c r="DT550" s="197"/>
      <c r="DU550" s="197"/>
      <c r="DV550" s="197"/>
      <c r="DW550" s="197"/>
      <c r="DX550" s="197"/>
      <c r="DY550" s="197"/>
      <c r="DZ550" s="197"/>
      <c r="EA550" s="197"/>
      <c r="EB550" s="197"/>
      <c r="EC550" s="197"/>
      <c r="ED550" s="197"/>
      <c r="EE550" s="197"/>
      <c r="EF550" s="197"/>
      <c r="EG550" s="197"/>
      <c r="EH550" s="197"/>
      <c r="EI550" s="197"/>
      <c r="EJ550" s="197"/>
      <c r="EK550" s="197"/>
      <c r="EL550" s="197"/>
      <c r="EM550" s="197"/>
      <c r="EN550" s="197"/>
      <c r="EO550" s="197"/>
      <c r="EP550" s="197"/>
      <c r="EQ550" s="197"/>
      <c r="ER550" s="197"/>
      <c r="ES550" s="197"/>
      <c r="ET550" s="197"/>
      <c r="EU550" s="197"/>
      <c r="EV550" s="197"/>
      <c r="EW550" s="197"/>
      <c r="EX550" s="197"/>
      <c r="EY550" s="197"/>
      <c r="EZ550" s="197"/>
      <c r="FA550" s="197"/>
      <c r="FB550" s="197"/>
      <c r="FC550" s="197"/>
      <c r="FD550" s="197"/>
      <c r="FE550" s="197"/>
      <c r="FF550" s="197"/>
      <c r="FG550" s="197"/>
      <c r="FH550" s="197"/>
      <c r="FI550" s="197"/>
      <c r="FJ550" s="197"/>
      <c r="FK550" s="197"/>
      <c r="FL550" s="197"/>
      <c r="FM550" s="197"/>
      <c r="FN550" s="197"/>
      <c r="FO550" s="197"/>
      <c r="FP550" s="197"/>
      <c r="FQ550" s="197"/>
      <c r="FR550" s="197"/>
      <c r="FS550" s="197"/>
      <c r="FT550" s="197"/>
      <c r="FU550" s="197"/>
      <c r="FV550" s="197"/>
      <c r="FW550" s="197"/>
      <c r="FX550" s="197"/>
      <c r="FY550" s="197"/>
      <c r="FZ550" s="197"/>
      <c r="GA550" s="197"/>
      <c r="GB550" s="197"/>
      <c r="GC550" s="197"/>
      <c r="GD550" s="197"/>
      <c r="GE550" s="197"/>
      <c r="GF550" s="197"/>
      <c r="GG550" s="197"/>
      <c r="GH550" s="197"/>
      <c r="GI550" s="197"/>
      <c r="GJ550" s="197"/>
      <c r="GK550" s="197"/>
      <c r="GL550" s="197"/>
      <c r="GM550" s="197"/>
      <c r="GN550" s="197"/>
      <c r="GO550" s="197"/>
      <c r="GP550" s="197"/>
      <c r="GQ550" s="197"/>
      <c r="GR550" s="197"/>
      <c r="GS550" s="197"/>
      <c r="GT550" s="197"/>
      <c r="GU550" s="197"/>
      <c r="GV550" s="197"/>
      <c r="GW550" s="197"/>
      <c r="GX550" s="197"/>
      <c r="GY550" s="197"/>
      <c r="GZ550" s="197"/>
      <c r="HA550" s="197"/>
      <c r="HB550" s="197"/>
      <c r="HC550" s="197"/>
      <c r="HD550" s="197"/>
      <c r="HE550" s="197"/>
      <c r="HF550" s="197"/>
      <c r="HG550" s="197"/>
      <c r="HH550" s="197"/>
      <c r="HI550" s="197"/>
      <c r="HJ550" s="197"/>
      <c r="HK550" s="197"/>
      <c r="HL550" s="197"/>
      <c r="HM550" s="197"/>
      <c r="HN550" s="197"/>
      <c r="HO550" s="197"/>
      <c r="HP550" s="197"/>
      <c r="HQ550" s="197"/>
      <c r="HR550" s="197"/>
      <c r="HS550" s="197"/>
      <c r="HT550" s="197"/>
      <c r="HU550" s="197"/>
      <c r="HV550" s="197"/>
      <c r="HW550" s="197"/>
      <c r="HX550" s="197"/>
      <c r="HY550" s="197"/>
      <c r="HZ550" s="197"/>
      <c r="IA550" s="197"/>
      <c r="IB550" s="197"/>
      <c r="IC550" s="197"/>
      <c r="ID550" s="197"/>
      <c r="IE550" s="197"/>
      <c r="IF550" s="197"/>
      <c r="IG550" s="197"/>
      <c r="IH550" s="197"/>
      <c r="II550" s="197"/>
      <c r="IJ550" s="197"/>
      <c r="IK550" s="197"/>
      <c r="IL550" s="197"/>
      <c r="IM550" s="197"/>
      <c r="IN550" s="197"/>
      <c r="IO550" s="197"/>
      <c r="IP550" s="197"/>
      <c r="IQ550" s="197"/>
      <c r="IR550" s="197"/>
      <c r="IS550" s="197"/>
      <c r="IT550" s="197"/>
      <c r="IU550" s="197"/>
      <c r="IV550" s="197"/>
      <c r="IW550" s="197"/>
    </row>
    <row r="551" customFormat="false" ht="12.75" hidden="false" customHeight="false" outlineLevel="0" collapsed="false">
      <c r="A551" s="193"/>
      <c r="B551" s="194"/>
      <c r="C551" s="194"/>
      <c r="D551" s="194"/>
      <c r="E551" s="194"/>
      <c r="F551" s="194"/>
      <c r="G551" s="194"/>
      <c r="H551" s="195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194"/>
      <c r="AQ551" s="194"/>
      <c r="AR551" s="194"/>
      <c r="AS551" s="194"/>
      <c r="AT551" s="194"/>
      <c r="AU551" s="194"/>
      <c r="AV551" s="194"/>
      <c r="AW551" s="194"/>
      <c r="AX551" s="194"/>
      <c r="AY551" s="194"/>
      <c r="AZ551" s="194"/>
      <c r="BA551" s="194"/>
      <c r="BB551" s="194"/>
      <c r="BC551" s="194"/>
      <c r="BD551" s="194"/>
      <c r="BE551" s="194"/>
      <c r="BF551" s="194"/>
      <c r="BG551" s="194"/>
      <c r="BH551" s="194"/>
      <c r="BI551" s="194"/>
      <c r="BJ551" s="194"/>
      <c r="BK551" s="196"/>
      <c r="BL551" s="197"/>
      <c r="BM551" s="197"/>
      <c r="BN551" s="197"/>
      <c r="BO551" s="197"/>
      <c r="BP551" s="197"/>
      <c r="BQ551" s="197"/>
      <c r="BR551" s="197"/>
      <c r="BS551" s="197"/>
      <c r="BT551" s="197"/>
      <c r="BU551" s="197"/>
      <c r="BV551" s="197"/>
      <c r="BW551" s="197"/>
      <c r="BX551" s="197"/>
      <c r="BY551" s="197"/>
      <c r="BZ551" s="197"/>
      <c r="CA551" s="197"/>
      <c r="CB551" s="197"/>
      <c r="CC551" s="197"/>
      <c r="CD551" s="197"/>
      <c r="CE551" s="197"/>
      <c r="CF551" s="197"/>
      <c r="CG551" s="197"/>
      <c r="CH551" s="197"/>
      <c r="CI551" s="197"/>
      <c r="CJ551" s="197"/>
      <c r="CK551" s="197"/>
      <c r="CL551" s="197"/>
      <c r="CM551" s="197"/>
      <c r="CN551" s="197"/>
      <c r="CO551" s="197"/>
      <c r="CP551" s="197"/>
      <c r="CQ551" s="197"/>
      <c r="CR551" s="197"/>
      <c r="CS551" s="197"/>
      <c r="CT551" s="197"/>
      <c r="CU551" s="197"/>
      <c r="CV551" s="197"/>
      <c r="CW551" s="197"/>
      <c r="CX551" s="197"/>
      <c r="CY551" s="197"/>
      <c r="CZ551" s="197"/>
      <c r="DA551" s="197"/>
      <c r="DB551" s="197"/>
      <c r="DC551" s="197"/>
      <c r="DD551" s="197"/>
      <c r="DE551" s="197"/>
      <c r="DF551" s="197"/>
      <c r="DG551" s="197"/>
      <c r="DH551" s="197"/>
      <c r="DI551" s="197"/>
      <c r="DJ551" s="197"/>
      <c r="DK551" s="197"/>
      <c r="DL551" s="197"/>
      <c r="DM551" s="197"/>
      <c r="DN551" s="197"/>
      <c r="DO551" s="197"/>
      <c r="DP551" s="197"/>
      <c r="DQ551" s="197"/>
      <c r="DR551" s="197"/>
      <c r="DS551" s="197"/>
      <c r="DT551" s="197"/>
      <c r="DU551" s="197"/>
      <c r="DV551" s="197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</row>
    <row r="552" customFormat="false" ht="12.75" hidden="false" customHeight="false" outlineLevel="0" collapsed="false">
      <c r="A552" s="193"/>
      <c r="B552" s="194"/>
      <c r="C552" s="194"/>
      <c r="D552" s="194"/>
      <c r="E552" s="194"/>
      <c r="F552" s="194"/>
      <c r="G552" s="194"/>
      <c r="H552" s="195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194"/>
      <c r="AQ552" s="194"/>
      <c r="AR552" s="194"/>
      <c r="AS552" s="194"/>
      <c r="AT552" s="194"/>
      <c r="AU552" s="194"/>
      <c r="AV552" s="194"/>
      <c r="AW552" s="194"/>
      <c r="AX552" s="194"/>
      <c r="AY552" s="194"/>
      <c r="AZ552" s="194"/>
      <c r="BA552" s="194"/>
      <c r="BB552" s="194"/>
      <c r="BC552" s="194"/>
      <c r="BD552" s="194"/>
      <c r="BE552" s="194"/>
      <c r="BF552" s="194"/>
      <c r="BG552" s="194"/>
      <c r="BH552" s="194"/>
      <c r="BI552" s="194"/>
      <c r="BJ552" s="194"/>
      <c r="BK552" s="196"/>
      <c r="BL552" s="197"/>
      <c r="BM552" s="197"/>
      <c r="BN552" s="197"/>
      <c r="BO552" s="197"/>
      <c r="BP552" s="197"/>
      <c r="BQ552" s="197"/>
      <c r="BR552" s="197"/>
      <c r="BS552" s="197"/>
      <c r="BT552" s="197"/>
      <c r="BU552" s="197"/>
      <c r="BV552" s="197"/>
      <c r="BW552" s="197"/>
      <c r="BX552" s="197"/>
      <c r="BY552" s="197"/>
      <c r="BZ552" s="197"/>
      <c r="CA552" s="197"/>
      <c r="CB552" s="197"/>
      <c r="CC552" s="197"/>
      <c r="CD552" s="197"/>
      <c r="CE552" s="197"/>
      <c r="CF552" s="197"/>
      <c r="CG552" s="197"/>
      <c r="CH552" s="197"/>
      <c r="CI552" s="197"/>
      <c r="CJ552" s="197"/>
      <c r="CK552" s="197"/>
      <c r="CL552" s="197"/>
      <c r="CM552" s="197"/>
      <c r="CN552" s="197"/>
      <c r="CO552" s="197"/>
      <c r="CP552" s="197"/>
      <c r="CQ552" s="197"/>
      <c r="CR552" s="197"/>
      <c r="CS552" s="197"/>
      <c r="CT552" s="197"/>
      <c r="CU552" s="197"/>
      <c r="CV552" s="197"/>
      <c r="CW552" s="197"/>
      <c r="CX552" s="197"/>
      <c r="CY552" s="197"/>
      <c r="CZ552" s="197"/>
      <c r="DA552" s="197"/>
      <c r="DB552" s="197"/>
      <c r="DC552" s="197"/>
      <c r="DD552" s="197"/>
      <c r="DE552" s="197"/>
      <c r="DF552" s="197"/>
      <c r="DG552" s="197"/>
      <c r="DH552" s="197"/>
      <c r="DI552" s="197"/>
      <c r="DJ552" s="197"/>
      <c r="DK552" s="197"/>
      <c r="DL552" s="197"/>
      <c r="DM552" s="197"/>
      <c r="DN552" s="197"/>
      <c r="DO552" s="197"/>
      <c r="DP552" s="197"/>
      <c r="DQ552" s="197"/>
      <c r="DR552" s="197"/>
      <c r="DS552" s="197"/>
      <c r="DT552" s="197"/>
      <c r="DU552" s="197"/>
      <c r="DV552" s="197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</row>
    <row r="553" customFormat="false" ht="12.75" hidden="false" customHeight="false" outlineLevel="0" collapsed="false">
      <c r="A553" s="193"/>
      <c r="B553" s="194"/>
      <c r="C553" s="194"/>
      <c r="D553" s="194"/>
      <c r="E553" s="194"/>
      <c r="F553" s="194"/>
      <c r="G553" s="194"/>
      <c r="H553" s="195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  <c r="BC553" s="194"/>
      <c r="BD553" s="194"/>
      <c r="BE553" s="194"/>
      <c r="BF553" s="194"/>
      <c r="BG553" s="194"/>
      <c r="BH553" s="194"/>
      <c r="BI553" s="194"/>
      <c r="BJ553" s="194"/>
      <c r="BK553" s="196"/>
      <c r="BL553" s="197"/>
      <c r="BM553" s="197"/>
      <c r="BN553" s="197"/>
      <c r="BO553" s="197"/>
      <c r="BP553" s="197"/>
      <c r="BQ553" s="197"/>
      <c r="BR553" s="197"/>
      <c r="BS553" s="197"/>
      <c r="BT553" s="197"/>
      <c r="BU553" s="197"/>
      <c r="BV553" s="197"/>
      <c r="BW553" s="197"/>
      <c r="BX553" s="197"/>
      <c r="BY553" s="197"/>
      <c r="BZ553" s="197"/>
      <c r="CA553" s="197"/>
      <c r="CB553" s="197"/>
      <c r="CC553" s="197"/>
      <c r="CD553" s="197"/>
      <c r="CE553" s="197"/>
      <c r="CF553" s="197"/>
      <c r="CG553" s="197"/>
      <c r="CH553" s="197"/>
      <c r="CI553" s="197"/>
      <c r="CJ553" s="197"/>
      <c r="CK553" s="197"/>
      <c r="CL553" s="197"/>
      <c r="CM553" s="197"/>
      <c r="CN553" s="197"/>
      <c r="CO553" s="197"/>
      <c r="CP553" s="197"/>
      <c r="CQ553" s="197"/>
      <c r="CR553" s="197"/>
      <c r="CS553" s="197"/>
      <c r="CT553" s="197"/>
      <c r="CU553" s="197"/>
      <c r="CV553" s="197"/>
      <c r="CW553" s="197"/>
      <c r="CX553" s="197"/>
      <c r="CY553" s="197"/>
      <c r="CZ553" s="197"/>
      <c r="DA553" s="197"/>
      <c r="DB553" s="197"/>
      <c r="DC553" s="197"/>
      <c r="DD553" s="197"/>
      <c r="DE553" s="197"/>
      <c r="DF553" s="197"/>
      <c r="DG553" s="197"/>
      <c r="DH553" s="197"/>
      <c r="DI553" s="197"/>
      <c r="DJ553" s="197"/>
      <c r="DK553" s="197"/>
      <c r="DL553" s="197"/>
      <c r="DM553" s="197"/>
      <c r="DN553" s="197"/>
      <c r="DO553" s="197"/>
      <c r="DP553" s="197"/>
      <c r="DQ553" s="197"/>
      <c r="DR553" s="197"/>
      <c r="DS553" s="197"/>
      <c r="DT553" s="197"/>
      <c r="DU553" s="197"/>
      <c r="DV553" s="197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</row>
    <row r="554" customFormat="false" ht="12.75" hidden="false" customHeight="false" outlineLevel="0" collapsed="false">
      <c r="A554" s="193"/>
      <c r="B554" s="194"/>
      <c r="C554" s="194"/>
      <c r="D554" s="194"/>
      <c r="E554" s="194"/>
      <c r="F554" s="194"/>
      <c r="G554" s="194"/>
      <c r="H554" s="195"/>
      <c r="I554" s="194"/>
      <c r="J554" s="194"/>
      <c r="K554" s="194"/>
      <c r="L554" s="194"/>
      <c r="M554" s="194"/>
      <c r="N554" s="194"/>
      <c r="O554" s="194"/>
      <c r="P554" s="194"/>
      <c r="Q554" s="194"/>
      <c r="R554" s="194"/>
      <c r="S554" s="194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194"/>
      <c r="AQ554" s="194"/>
      <c r="AR554" s="194"/>
      <c r="AS554" s="194"/>
      <c r="AT554" s="194"/>
      <c r="AU554" s="194"/>
      <c r="AV554" s="194"/>
      <c r="AW554" s="194"/>
      <c r="AX554" s="194"/>
      <c r="AY554" s="194"/>
      <c r="AZ554" s="194"/>
      <c r="BA554" s="194"/>
      <c r="BB554" s="194"/>
      <c r="BC554" s="194"/>
      <c r="BD554" s="194"/>
      <c r="BE554" s="194"/>
      <c r="BF554" s="194"/>
      <c r="BG554" s="194"/>
      <c r="BH554" s="194"/>
      <c r="BI554" s="194"/>
      <c r="BJ554" s="194"/>
      <c r="BK554" s="196"/>
      <c r="BL554" s="197"/>
      <c r="BM554" s="197"/>
      <c r="BN554" s="197"/>
      <c r="BO554" s="197"/>
      <c r="BP554" s="197"/>
      <c r="BQ554" s="197"/>
      <c r="BR554" s="197"/>
      <c r="BS554" s="197"/>
      <c r="BT554" s="197"/>
      <c r="BU554" s="197"/>
      <c r="BV554" s="197"/>
      <c r="BW554" s="197"/>
      <c r="BX554" s="197"/>
      <c r="BY554" s="197"/>
      <c r="BZ554" s="197"/>
      <c r="CA554" s="197"/>
      <c r="CB554" s="197"/>
      <c r="CC554" s="197"/>
      <c r="CD554" s="197"/>
      <c r="CE554" s="197"/>
      <c r="CF554" s="197"/>
      <c r="CG554" s="197"/>
      <c r="CH554" s="197"/>
      <c r="CI554" s="197"/>
      <c r="CJ554" s="197"/>
      <c r="CK554" s="197"/>
      <c r="CL554" s="197"/>
      <c r="CM554" s="197"/>
      <c r="CN554" s="197"/>
      <c r="CO554" s="197"/>
      <c r="CP554" s="197"/>
      <c r="CQ554" s="197"/>
      <c r="CR554" s="197"/>
      <c r="CS554" s="197"/>
      <c r="CT554" s="197"/>
      <c r="CU554" s="197"/>
      <c r="CV554" s="197"/>
      <c r="CW554" s="197"/>
      <c r="CX554" s="197"/>
      <c r="CY554" s="197"/>
      <c r="CZ554" s="197"/>
      <c r="DA554" s="197"/>
      <c r="DB554" s="197"/>
      <c r="DC554" s="197"/>
      <c r="DD554" s="197"/>
      <c r="DE554" s="197"/>
      <c r="DF554" s="197"/>
      <c r="DG554" s="197"/>
      <c r="DH554" s="197"/>
      <c r="DI554" s="197"/>
      <c r="DJ554" s="197"/>
      <c r="DK554" s="197"/>
      <c r="DL554" s="197"/>
      <c r="DM554" s="197"/>
      <c r="DN554" s="197"/>
      <c r="DO554" s="197"/>
      <c r="DP554" s="197"/>
      <c r="DQ554" s="197"/>
      <c r="DR554" s="197"/>
      <c r="DS554" s="197"/>
      <c r="DT554" s="197"/>
      <c r="DU554" s="197"/>
      <c r="DV554" s="197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</row>
    <row r="555" customFormat="false" ht="12.75" hidden="false" customHeight="false" outlineLevel="0" collapsed="false">
      <c r="A555" s="193"/>
      <c r="B555" s="194"/>
      <c r="C555" s="194"/>
      <c r="D555" s="194"/>
      <c r="E555" s="194"/>
      <c r="F555" s="194"/>
      <c r="G555" s="194"/>
      <c r="H555" s="195"/>
      <c r="I555" s="194"/>
      <c r="J555" s="194"/>
      <c r="K555" s="194"/>
      <c r="L555" s="194"/>
      <c r="M555" s="194"/>
      <c r="N555" s="194"/>
      <c r="O555" s="194"/>
      <c r="P555" s="194"/>
      <c r="Q555" s="194"/>
      <c r="R555" s="194"/>
      <c r="S555" s="194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194"/>
      <c r="AQ555" s="194"/>
      <c r="AR555" s="194"/>
      <c r="AS555" s="194"/>
      <c r="AT555" s="194"/>
      <c r="AU555" s="194"/>
      <c r="AV555" s="194"/>
      <c r="AW555" s="194"/>
      <c r="AX555" s="194"/>
      <c r="AY555" s="194"/>
      <c r="AZ555" s="194"/>
      <c r="BA555" s="194"/>
      <c r="BB555" s="194"/>
      <c r="BC555" s="194"/>
      <c r="BD555" s="194"/>
      <c r="BE555" s="194"/>
      <c r="BF555" s="194"/>
      <c r="BG555" s="194"/>
      <c r="BH555" s="194"/>
      <c r="BI555" s="194"/>
      <c r="BJ555" s="194"/>
      <c r="BK555" s="196"/>
      <c r="BL555" s="197"/>
      <c r="BM555" s="197"/>
      <c r="BN555" s="197"/>
      <c r="BO555" s="197"/>
      <c r="BP555" s="197"/>
      <c r="BQ555" s="197"/>
      <c r="BR555" s="197"/>
      <c r="BS555" s="197"/>
      <c r="BT555" s="197"/>
      <c r="BU555" s="197"/>
      <c r="BV555" s="197"/>
      <c r="BW555" s="197"/>
      <c r="BX555" s="197"/>
      <c r="BY555" s="197"/>
      <c r="BZ555" s="197"/>
      <c r="CA555" s="197"/>
      <c r="CB555" s="197"/>
      <c r="CC555" s="197"/>
      <c r="CD555" s="197"/>
      <c r="CE555" s="197"/>
      <c r="CF555" s="197"/>
      <c r="CG555" s="197"/>
      <c r="CH555" s="197"/>
      <c r="CI555" s="197"/>
      <c r="CJ555" s="197"/>
      <c r="CK555" s="197"/>
      <c r="CL555" s="197"/>
      <c r="CM555" s="197"/>
      <c r="CN555" s="197"/>
      <c r="CO555" s="197"/>
      <c r="CP555" s="197"/>
      <c r="CQ555" s="197"/>
      <c r="CR555" s="197"/>
      <c r="CS555" s="197"/>
      <c r="CT555" s="197"/>
      <c r="CU555" s="197"/>
      <c r="CV555" s="197"/>
      <c r="CW555" s="197"/>
      <c r="CX555" s="197"/>
      <c r="CY555" s="197"/>
      <c r="CZ555" s="197"/>
      <c r="DA555" s="197"/>
      <c r="DB555" s="197"/>
      <c r="DC555" s="197"/>
      <c r="DD555" s="197"/>
      <c r="DE555" s="197"/>
      <c r="DF555" s="197"/>
      <c r="DG555" s="197"/>
      <c r="DH555" s="197"/>
      <c r="DI555" s="197"/>
      <c r="DJ555" s="197"/>
      <c r="DK555" s="197"/>
      <c r="DL555" s="197"/>
      <c r="DM555" s="197"/>
      <c r="DN555" s="197"/>
      <c r="DO555" s="197"/>
      <c r="DP555" s="197"/>
      <c r="DQ555" s="197"/>
      <c r="DR555" s="197"/>
      <c r="DS555" s="197"/>
      <c r="DT555" s="197"/>
      <c r="DU555" s="197"/>
      <c r="DV555" s="197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</row>
    <row r="556" customFormat="false" ht="12.75" hidden="false" customHeight="false" outlineLevel="0" collapsed="false">
      <c r="A556" s="193"/>
      <c r="B556" s="194"/>
      <c r="C556" s="194"/>
      <c r="D556" s="194"/>
      <c r="E556" s="194"/>
      <c r="F556" s="194"/>
      <c r="G556" s="194"/>
      <c r="H556" s="195"/>
      <c r="I556" s="194"/>
      <c r="J556" s="194"/>
      <c r="K556" s="194"/>
      <c r="L556" s="194"/>
      <c r="M556" s="194"/>
      <c r="N556" s="194"/>
      <c r="O556" s="194"/>
      <c r="P556" s="194"/>
      <c r="Q556" s="194"/>
      <c r="R556" s="194"/>
      <c r="S556" s="194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194"/>
      <c r="AQ556" s="194"/>
      <c r="AR556" s="194"/>
      <c r="AS556" s="194"/>
      <c r="AT556" s="194"/>
      <c r="AU556" s="194"/>
      <c r="AV556" s="194"/>
      <c r="AW556" s="194"/>
      <c r="AX556" s="194"/>
      <c r="AY556" s="194"/>
      <c r="AZ556" s="194"/>
      <c r="BA556" s="194"/>
      <c r="BB556" s="194"/>
      <c r="BC556" s="194"/>
      <c r="BD556" s="194"/>
      <c r="BE556" s="194"/>
      <c r="BF556" s="194"/>
      <c r="BG556" s="194"/>
      <c r="BH556" s="194"/>
      <c r="BI556" s="194"/>
      <c r="BJ556" s="194"/>
      <c r="BK556" s="196"/>
      <c r="BL556" s="197"/>
      <c r="BM556" s="197"/>
      <c r="BN556" s="197"/>
      <c r="BO556" s="197"/>
      <c r="BP556" s="197"/>
      <c r="BQ556" s="197"/>
      <c r="BR556" s="197"/>
      <c r="BS556" s="197"/>
      <c r="BT556" s="197"/>
      <c r="BU556" s="197"/>
      <c r="BV556" s="197"/>
      <c r="BW556" s="197"/>
      <c r="BX556" s="197"/>
      <c r="BY556" s="197"/>
      <c r="BZ556" s="197"/>
      <c r="CA556" s="197"/>
      <c r="CB556" s="197"/>
      <c r="CC556" s="197"/>
      <c r="CD556" s="197"/>
      <c r="CE556" s="197"/>
      <c r="CF556" s="197"/>
      <c r="CG556" s="197"/>
      <c r="CH556" s="197"/>
      <c r="CI556" s="197"/>
      <c r="CJ556" s="197"/>
      <c r="CK556" s="197"/>
      <c r="CL556" s="197"/>
      <c r="CM556" s="197"/>
      <c r="CN556" s="197"/>
      <c r="CO556" s="197"/>
      <c r="CP556" s="197"/>
      <c r="CQ556" s="197"/>
      <c r="CR556" s="197"/>
      <c r="CS556" s="197"/>
      <c r="CT556" s="197"/>
      <c r="CU556" s="197"/>
      <c r="CV556" s="197"/>
      <c r="CW556" s="197"/>
      <c r="CX556" s="197"/>
      <c r="CY556" s="197"/>
      <c r="CZ556" s="197"/>
      <c r="DA556" s="197"/>
      <c r="DB556" s="197"/>
      <c r="DC556" s="197"/>
      <c r="DD556" s="197"/>
      <c r="DE556" s="197"/>
      <c r="DF556" s="197"/>
      <c r="DG556" s="197"/>
      <c r="DH556" s="197"/>
      <c r="DI556" s="197"/>
      <c r="DJ556" s="197"/>
      <c r="DK556" s="197"/>
      <c r="DL556" s="197"/>
      <c r="DM556" s="197"/>
      <c r="DN556" s="197"/>
      <c r="DO556" s="197"/>
      <c r="DP556" s="197"/>
      <c r="DQ556" s="197"/>
      <c r="DR556" s="197"/>
      <c r="DS556" s="197"/>
      <c r="DT556" s="197"/>
      <c r="DU556" s="197"/>
      <c r="DV556" s="197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</row>
    <row r="557" customFormat="false" ht="12.75" hidden="false" customHeight="false" outlineLevel="0" collapsed="false">
      <c r="A557" s="193"/>
      <c r="B557" s="194"/>
      <c r="C557" s="194"/>
      <c r="D557" s="194"/>
      <c r="E557" s="194"/>
      <c r="F557" s="194"/>
      <c r="G557" s="194"/>
      <c r="H557" s="195"/>
      <c r="I557" s="194"/>
      <c r="J557" s="194"/>
      <c r="K557" s="194"/>
      <c r="L557" s="194"/>
      <c r="M557" s="194"/>
      <c r="N557" s="194"/>
      <c r="O557" s="194"/>
      <c r="P557" s="194"/>
      <c r="Q557" s="194"/>
      <c r="R557" s="194"/>
      <c r="S557" s="194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194"/>
      <c r="AQ557" s="194"/>
      <c r="AR557" s="194"/>
      <c r="AS557" s="194"/>
      <c r="AT557" s="194"/>
      <c r="AU557" s="194"/>
      <c r="AV557" s="194"/>
      <c r="AW557" s="194"/>
      <c r="AX557" s="194"/>
      <c r="AY557" s="194"/>
      <c r="AZ557" s="194"/>
      <c r="BA557" s="194"/>
      <c r="BB557" s="194"/>
      <c r="BC557" s="194"/>
      <c r="BD557" s="194"/>
      <c r="BE557" s="194"/>
      <c r="BF557" s="194"/>
      <c r="BG557" s="194"/>
      <c r="BH557" s="194"/>
      <c r="BI557" s="194"/>
      <c r="BJ557" s="194"/>
      <c r="BK557" s="196"/>
      <c r="BL557" s="197"/>
      <c r="BM557" s="197"/>
      <c r="BN557" s="197"/>
      <c r="BO557" s="197"/>
      <c r="BP557" s="197"/>
      <c r="BQ557" s="197"/>
      <c r="BR557" s="197"/>
      <c r="BS557" s="197"/>
      <c r="BT557" s="197"/>
      <c r="BU557" s="197"/>
      <c r="BV557" s="197"/>
      <c r="BW557" s="197"/>
      <c r="BX557" s="197"/>
      <c r="BY557" s="197"/>
      <c r="BZ557" s="197"/>
      <c r="CA557" s="197"/>
      <c r="CB557" s="197"/>
      <c r="CC557" s="197"/>
      <c r="CD557" s="197"/>
      <c r="CE557" s="197"/>
      <c r="CF557" s="197"/>
      <c r="CG557" s="197"/>
      <c r="CH557" s="197"/>
      <c r="CI557" s="197"/>
      <c r="CJ557" s="197"/>
      <c r="CK557" s="197"/>
      <c r="CL557" s="197"/>
      <c r="CM557" s="197"/>
      <c r="CN557" s="197"/>
      <c r="CO557" s="197"/>
      <c r="CP557" s="197"/>
      <c r="CQ557" s="197"/>
      <c r="CR557" s="197"/>
      <c r="CS557" s="197"/>
      <c r="CT557" s="197"/>
      <c r="CU557" s="197"/>
      <c r="CV557" s="197"/>
      <c r="CW557" s="197"/>
      <c r="CX557" s="197"/>
      <c r="CY557" s="197"/>
      <c r="CZ557" s="197"/>
      <c r="DA557" s="197"/>
      <c r="DB557" s="197"/>
      <c r="DC557" s="197"/>
      <c r="DD557" s="197"/>
      <c r="DE557" s="197"/>
      <c r="DF557" s="197"/>
      <c r="DG557" s="197"/>
      <c r="DH557" s="197"/>
      <c r="DI557" s="197"/>
      <c r="DJ557" s="197"/>
      <c r="DK557" s="197"/>
      <c r="DL557" s="197"/>
      <c r="DM557" s="197"/>
      <c r="DN557" s="197"/>
      <c r="DO557" s="197"/>
      <c r="DP557" s="197"/>
      <c r="DQ557" s="197"/>
      <c r="DR557" s="197"/>
      <c r="DS557" s="197"/>
      <c r="DT557" s="197"/>
      <c r="DU557" s="197"/>
      <c r="DV557" s="197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</row>
    <row r="558" customFormat="false" ht="12.75" hidden="false" customHeight="false" outlineLevel="0" collapsed="false">
      <c r="A558" s="193"/>
      <c r="B558" s="194"/>
      <c r="C558" s="194"/>
      <c r="D558" s="194"/>
      <c r="E558" s="194"/>
      <c r="F558" s="194"/>
      <c r="G558" s="194"/>
      <c r="H558" s="195"/>
      <c r="I558" s="194"/>
      <c r="J558" s="194"/>
      <c r="K558" s="194"/>
      <c r="L558" s="194"/>
      <c r="M558" s="194"/>
      <c r="N558" s="194"/>
      <c r="O558" s="194"/>
      <c r="P558" s="194"/>
      <c r="Q558" s="194"/>
      <c r="R558" s="194"/>
      <c r="S558" s="194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194"/>
      <c r="AQ558" s="194"/>
      <c r="AR558" s="194"/>
      <c r="AS558" s="194"/>
      <c r="AT558" s="194"/>
      <c r="AU558" s="194"/>
      <c r="AV558" s="194"/>
      <c r="AW558" s="194"/>
      <c r="AX558" s="194"/>
      <c r="AY558" s="194"/>
      <c r="AZ558" s="194"/>
      <c r="BA558" s="194"/>
      <c r="BB558" s="194"/>
      <c r="BC558" s="194"/>
      <c r="BD558" s="194"/>
      <c r="BE558" s="194"/>
      <c r="BF558" s="194"/>
      <c r="BG558" s="194"/>
      <c r="BH558" s="194"/>
      <c r="BI558" s="194"/>
      <c r="BJ558" s="194"/>
      <c r="BK558" s="196"/>
      <c r="BL558" s="197"/>
      <c r="BM558" s="197"/>
      <c r="BN558" s="197"/>
      <c r="BO558" s="197"/>
      <c r="BP558" s="197"/>
      <c r="BQ558" s="197"/>
      <c r="BR558" s="197"/>
      <c r="BS558" s="197"/>
      <c r="BT558" s="197"/>
      <c r="BU558" s="197"/>
      <c r="BV558" s="197"/>
      <c r="BW558" s="197"/>
      <c r="BX558" s="197"/>
      <c r="BY558" s="197"/>
      <c r="BZ558" s="197"/>
      <c r="CA558" s="197"/>
      <c r="CB558" s="197"/>
      <c r="CC558" s="197"/>
      <c r="CD558" s="197"/>
      <c r="CE558" s="197"/>
      <c r="CF558" s="197"/>
      <c r="CG558" s="197"/>
      <c r="CH558" s="197"/>
      <c r="CI558" s="197"/>
      <c r="CJ558" s="197"/>
      <c r="CK558" s="197"/>
      <c r="CL558" s="197"/>
      <c r="CM558" s="197"/>
      <c r="CN558" s="197"/>
      <c r="CO558" s="197"/>
      <c r="CP558" s="197"/>
      <c r="CQ558" s="197"/>
      <c r="CR558" s="197"/>
      <c r="CS558" s="197"/>
      <c r="CT558" s="197"/>
      <c r="CU558" s="197"/>
      <c r="CV558" s="197"/>
      <c r="CW558" s="197"/>
      <c r="CX558" s="197"/>
      <c r="CY558" s="197"/>
      <c r="CZ558" s="197"/>
      <c r="DA558" s="197"/>
      <c r="DB558" s="197"/>
      <c r="DC558" s="197"/>
      <c r="DD558" s="197"/>
      <c r="DE558" s="197"/>
      <c r="DF558" s="197"/>
      <c r="DG558" s="197"/>
      <c r="DH558" s="197"/>
      <c r="DI558" s="197"/>
      <c r="DJ558" s="197"/>
      <c r="DK558" s="197"/>
      <c r="DL558" s="197"/>
      <c r="DM558" s="197"/>
      <c r="DN558" s="197"/>
      <c r="DO558" s="197"/>
      <c r="DP558" s="197"/>
      <c r="DQ558" s="197"/>
      <c r="DR558" s="197"/>
      <c r="DS558" s="197"/>
      <c r="DT558" s="197"/>
      <c r="DU558" s="197"/>
      <c r="DV558" s="197"/>
      <c r="DW558" s="197"/>
      <c r="DX558" s="197"/>
      <c r="DY558" s="197"/>
      <c r="DZ558" s="197"/>
      <c r="EA558" s="197"/>
      <c r="EB558" s="197"/>
      <c r="EC558" s="197"/>
      <c r="ED558" s="197"/>
      <c r="EE558" s="197"/>
      <c r="EF558" s="197"/>
      <c r="EG558" s="197"/>
      <c r="EH558" s="197"/>
      <c r="EI558" s="197"/>
      <c r="EJ558" s="197"/>
      <c r="EK558" s="197"/>
      <c r="EL558" s="197"/>
      <c r="EM558" s="197"/>
      <c r="EN558" s="197"/>
      <c r="EO558" s="197"/>
      <c r="EP558" s="197"/>
      <c r="EQ558" s="197"/>
      <c r="ER558" s="197"/>
      <c r="ES558" s="197"/>
      <c r="ET558" s="197"/>
      <c r="EU558" s="197"/>
      <c r="EV558" s="197"/>
      <c r="EW558" s="197"/>
      <c r="EX558" s="197"/>
      <c r="EY558" s="197"/>
      <c r="EZ558" s="197"/>
      <c r="FA558" s="197"/>
      <c r="FB558" s="197"/>
      <c r="FC558" s="197"/>
      <c r="FD558" s="197"/>
      <c r="FE558" s="197"/>
      <c r="FF558" s="197"/>
      <c r="FG558" s="197"/>
      <c r="FH558" s="197"/>
      <c r="FI558" s="197"/>
      <c r="FJ558" s="197"/>
      <c r="FK558" s="197"/>
      <c r="FL558" s="197"/>
      <c r="FM558" s="197"/>
      <c r="FN558" s="197"/>
      <c r="FO558" s="197"/>
      <c r="FP558" s="197"/>
      <c r="FQ558" s="197"/>
      <c r="FR558" s="197"/>
      <c r="FS558" s="197"/>
      <c r="FT558" s="197"/>
      <c r="FU558" s="197"/>
      <c r="FV558" s="197"/>
      <c r="FW558" s="197"/>
      <c r="FX558" s="197"/>
      <c r="FY558" s="197"/>
      <c r="FZ558" s="197"/>
      <c r="GA558" s="197"/>
      <c r="GB558" s="197"/>
      <c r="GC558" s="197"/>
      <c r="GD558" s="197"/>
      <c r="GE558" s="197"/>
      <c r="GF558" s="197"/>
      <c r="GG558" s="197"/>
      <c r="GH558" s="197"/>
      <c r="GI558" s="197"/>
      <c r="GJ558" s="197"/>
      <c r="GK558" s="197"/>
      <c r="GL558" s="197"/>
      <c r="GM558" s="197"/>
      <c r="GN558" s="197"/>
      <c r="GO558" s="197"/>
      <c r="GP558" s="197"/>
      <c r="GQ558" s="197"/>
      <c r="GR558" s="197"/>
      <c r="GS558" s="197"/>
      <c r="GT558" s="197"/>
      <c r="GU558" s="197"/>
      <c r="GV558" s="197"/>
      <c r="GW558" s="197"/>
      <c r="GX558" s="197"/>
      <c r="GY558" s="197"/>
      <c r="GZ558" s="197"/>
      <c r="HA558" s="197"/>
      <c r="HB558" s="197"/>
      <c r="HC558" s="197"/>
      <c r="HD558" s="197"/>
      <c r="HE558" s="197"/>
      <c r="HF558" s="197"/>
      <c r="HG558" s="197"/>
      <c r="HH558" s="197"/>
      <c r="HI558" s="197"/>
      <c r="HJ558" s="197"/>
      <c r="HK558" s="197"/>
      <c r="HL558" s="197"/>
      <c r="HM558" s="197"/>
      <c r="HN558" s="197"/>
      <c r="HO558" s="197"/>
      <c r="HP558" s="197"/>
      <c r="HQ558" s="197"/>
      <c r="HR558" s="197"/>
      <c r="HS558" s="197"/>
      <c r="HT558" s="197"/>
      <c r="HU558" s="197"/>
      <c r="HV558" s="197"/>
      <c r="HW558" s="197"/>
      <c r="HX558" s="197"/>
      <c r="HY558" s="197"/>
      <c r="HZ558" s="197"/>
      <c r="IA558" s="197"/>
      <c r="IB558" s="197"/>
      <c r="IC558" s="197"/>
      <c r="ID558" s="197"/>
      <c r="IE558" s="197"/>
      <c r="IF558" s="197"/>
      <c r="IG558" s="197"/>
      <c r="IH558" s="197"/>
      <c r="II558" s="197"/>
      <c r="IJ558" s="197"/>
      <c r="IK558" s="197"/>
      <c r="IL558" s="197"/>
      <c r="IM558" s="197"/>
      <c r="IN558" s="197"/>
      <c r="IO558" s="197"/>
      <c r="IP558" s="197"/>
      <c r="IQ558" s="197"/>
      <c r="IR558" s="197"/>
      <c r="IS558" s="197"/>
      <c r="IT558" s="197"/>
      <c r="IU558" s="197"/>
      <c r="IV558" s="197"/>
      <c r="IW558" s="197"/>
    </row>
    <row r="559" customFormat="false" ht="12.75" hidden="false" customHeight="false" outlineLevel="0" collapsed="false">
      <c r="A559" s="193"/>
      <c r="B559" s="194"/>
      <c r="C559" s="194"/>
      <c r="D559" s="194"/>
      <c r="E559" s="194"/>
      <c r="F559" s="194"/>
      <c r="G559" s="194"/>
      <c r="H559" s="195"/>
      <c r="I559" s="194"/>
      <c r="J559" s="194"/>
      <c r="K559" s="194"/>
      <c r="L559" s="194"/>
      <c r="M559" s="194"/>
      <c r="N559" s="194"/>
      <c r="O559" s="194"/>
      <c r="P559" s="194"/>
      <c r="Q559" s="194"/>
      <c r="R559" s="194"/>
      <c r="S559" s="194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6"/>
      <c r="BL559" s="197"/>
      <c r="BM559" s="197"/>
      <c r="BN559" s="197"/>
      <c r="BO559" s="197"/>
      <c r="BP559" s="197"/>
      <c r="BQ559" s="197"/>
      <c r="BR559" s="197"/>
      <c r="BS559" s="197"/>
      <c r="BT559" s="197"/>
      <c r="BU559" s="197"/>
      <c r="BV559" s="197"/>
      <c r="BW559" s="197"/>
      <c r="BX559" s="197"/>
      <c r="BY559" s="197"/>
      <c r="BZ559" s="197"/>
      <c r="CA559" s="197"/>
      <c r="CB559" s="197"/>
      <c r="CC559" s="197"/>
      <c r="CD559" s="197"/>
      <c r="CE559" s="197"/>
      <c r="CF559" s="197"/>
      <c r="CG559" s="197"/>
      <c r="CH559" s="197"/>
      <c r="CI559" s="197"/>
      <c r="CJ559" s="197"/>
      <c r="CK559" s="197"/>
      <c r="CL559" s="197"/>
      <c r="CM559" s="197"/>
      <c r="CN559" s="197"/>
      <c r="CO559" s="197"/>
      <c r="CP559" s="197"/>
      <c r="CQ559" s="197"/>
      <c r="CR559" s="197"/>
      <c r="CS559" s="197"/>
      <c r="CT559" s="197"/>
      <c r="CU559" s="197"/>
      <c r="CV559" s="197"/>
      <c r="CW559" s="197"/>
      <c r="CX559" s="197"/>
      <c r="CY559" s="197"/>
      <c r="CZ559" s="197"/>
      <c r="DA559" s="197"/>
      <c r="DB559" s="197"/>
      <c r="DC559" s="197"/>
      <c r="DD559" s="197"/>
      <c r="DE559" s="197"/>
      <c r="DF559" s="197"/>
      <c r="DG559" s="197"/>
      <c r="DH559" s="197"/>
      <c r="DI559" s="197"/>
      <c r="DJ559" s="197"/>
      <c r="DK559" s="197"/>
      <c r="DL559" s="197"/>
      <c r="DM559" s="197"/>
      <c r="DN559" s="197"/>
      <c r="DO559" s="197"/>
      <c r="DP559" s="197"/>
      <c r="DQ559" s="197"/>
      <c r="DR559" s="197"/>
      <c r="DS559" s="197"/>
      <c r="DT559" s="197"/>
      <c r="DU559" s="197"/>
      <c r="DV559" s="197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</row>
    <row r="560" customFormat="false" ht="12.75" hidden="false" customHeight="false" outlineLevel="0" collapsed="false">
      <c r="A560" s="193"/>
      <c r="B560" s="194"/>
      <c r="C560" s="194"/>
      <c r="D560" s="194"/>
      <c r="E560" s="194"/>
      <c r="F560" s="194"/>
      <c r="G560" s="194"/>
      <c r="H560" s="195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6"/>
      <c r="BL560" s="197"/>
      <c r="BM560" s="197"/>
      <c r="BN560" s="197"/>
      <c r="BO560" s="197"/>
      <c r="BP560" s="197"/>
      <c r="BQ560" s="197"/>
      <c r="BR560" s="197"/>
      <c r="BS560" s="197"/>
      <c r="BT560" s="197"/>
      <c r="BU560" s="197"/>
      <c r="BV560" s="197"/>
      <c r="BW560" s="197"/>
      <c r="BX560" s="197"/>
      <c r="BY560" s="197"/>
      <c r="BZ560" s="197"/>
      <c r="CA560" s="197"/>
      <c r="CB560" s="197"/>
      <c r="CC560" s="197"/>
      <c r="CD560" s="197"/>
      <c r="CE560" s="197"/>
      <c r="CF560" s="197"/>
      <c r="CG560" s="197"/>
      <c r="CH560" s="197"/>
      <c r="CI560" s="197"/>
      <c r="CJ560" s="197"/>
      <c r="CK560" s="197"/>
      <c r="CL560" s="197"/>
      <c r="CM560" s="197"/>
      <c r="CN560" s="197"/>
      <c r="CO560" s="197"/>
      <c r="CP560" s="197"/>
      <c r="CQ560" s="197"/>
      <c r="CR560" s="197"/>
      <c r="CS560" s="197"/>
      <c r="CT560" s="197"/>
      <c r="CU560" s="197"/>
      <c r="CV560" s="197"/>
      <c r="CW560" s="197"/>
      <c r="CX560" s="197"/>
      <c r="CY560" s="197"/>
      <c r="CZ560" s="197"/>
      <c r="DA560" s="197"/>
      <c r="DB560" s="197"/>
      <c r="DC560" s="197"/>
      <c r="DD560" s="197"/>
      <c r="DE560" s="197"/>
      <c r="DF560" s="197"/>
      <c r="DG560" s="197"/>
      <c r="DH560" s="197"/>
      <c r="DI560" s="197"/>
      <c r="DJ560" s="197"/>
      <c r="DK560" s="197"/>
      <c r="DL560" s="197"/>
      <c r="DM560" s="197"/>
      <c r="DN560" s="197"/>
      <c r="DO560" s="197"/>
      <c r="DP560" s="197"/>
      <c r="DQ560" s="197"/>
      <c r="DR560" s="197"/>
      <c r="DS560" s="197"/>
      <c r="DT560" s="197"/>
      <c r="DU560" s="197"/>
      <c r="DV560" s="197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</row>
    <row r="561" customFormat="false" ht="12.75" hidden="false" customHeight="false" outlineLevel="0" collapsed="false">
      <c r="A561" s="193"/>
      <c r="B561" s="194"/>
      <c r="C561" s="194"/>
      <c r="D561" s="194"/>
      <c r="E561" s="194"/>
      <c r="F561" s="194"/>
      <c r="G561" s="194"/>
      <c r="H561" s="195"/>
      <c r="I561" s="194"/>
      <c r="J561" s="194"/>
      <c r="K561" s="194"/>
      <c r="L561" s="194"/>
      <c r="M561" s="194"/>
      <c r="N561" s="194"/>
      <c r="O561" s="194"/>
      <c r="P561" s="194"/>
      <c r="Q561" s="194"/>
      <c r="R561" s="194"/>
      <c r="S561" s="194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194"/>
      <c r="AQ561" s="194"/>
      <c r="AR561" s="194"/>
      <c r="AS561" s="194"/>
      <c r="AT561" s="194"/>
      <c r="AU561" s="194"/>
      <c r="AV561" s="194"/>
      <c r="AW561" s="194"/>
      <c r="AX561" s="194"/>
      <c r="AY561" s="194"/>
      <c r="AZ561" s="194"/>
      <c r="BA561" s="194"/>
      <c r="BB561" s="194"/>
      <c r="BC561" s="194"/>
      <c r="BD561" s="194"/>
      <c r="BE561" s="194"/>
      <c r="BF561" s="194"/>
      <c r="BG561" s="194"/>
      <c r="BH561" s="194"/>
      <c r="BI561" s="194"/>
      <c r="BJ561" s="194"/>
      <c r="BK561" s="196"/>
      <c r="BL561" s="197"/>
      <c r="BM561" s="197"/>
      <c r="BN561" s="197"/>
      <c r="BO561" s="197"/>
      <c r="BP561" s="197"/>
      <c r="BQ561" s="197"/>
      <c r="BR561" s="197"/>
      <c r="BS561" s="197"/>
      <c r="BT561" s="197"/>
      <c r="BU561" s="197"/>
      <c r="BV561" s="197"/>
      <c r="BW561" s="197"/>
      <c r="BX561" s="197"/>
      <c r="BY561" s="197"/>
      <c r="BZ561" s="197"/>
      <c r="CA561" s="197"/>
      <c r="CB561" s="197"/>
      <c r="CC561" s="197"/>
      <c r="CD561" s="197"/>
      <c r="CE561" s="197"/>
      <c r="CF561" s="197"/>
      <c r="CG561" s="197"/>
      <c r="CH561" s="197"/>
      <c r="CI561" s="197"/>
      <c r="CJ561" s="197"/>
      <c r="CK561" s="197"/>
      <c r="CL561" s="197"/>
      <c r="CM561" s="197"/>
      <c r="CN561" s="197"/>
      <c r="CO561" s="197"/>
      <c r="CP561" s="197"/>
      <c r="CQ561" s="197"/>
      <c r="CR561" s="197"/>
      <c r="CS561" s="197"/>
      <c r="CT561" s="197"/>
      <c r="CU561" s="197"/>
      <c r="CV561" s="197"/>
      <c r="CW561" s="197"/>
      <c r="CX561" s="197"/>
      <c r="CY561" s="197"/>
      <c r="CZ561" s="197"/>
      <c r="DA561" s="197"/>
      <c r="DB561" s="197"/>
      <c r="DC561" s="197"/>
      <c r="DD561" s="197"/>
      <c r="DE561" s="197"/>
      <c r="DF561" s="197"/>
      <c r="DG561" s="197"/>
      <c r="DH561" s="197"/>
      <c r="DI561" s="197"/>
      <c r="DJ561" s="197"/>
      <c r="DK561" s="197"/>
      <c r="DL561" s="197"/>
      <c r="DM561" s="197"/>
      <c r="DN561" s="197"/>
      <c r="DO561" s="197"/>
      <c r="DP561" s="197"/>
      <c r="DQ561" s="197"/>
      <c r="DR561" s="197"/>
      <c r="DS561" s="197"/>
      <c r="DT561" s="197"/>
      <c r="DU561" s="197"/>
      <c r="DV561" s="197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</row>
    <row r="562" customFormat="false" ht="12.75" hidden="false" customHeight="false" outlineLevel="0" collapsed="false">
      <c r="A562" s="193"/>
      <c r="B562" s="194"/>
      <c r="C562" s="194"/>
      <c r="D562" s="194"/>
      <c r="E562" s="194"/>
      <c r="F562" s="194"/>
      <c r="G562" s="194"/>
      <c r="H562" s="195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6"/>
      <c r="BL562" s="197"/>
      <c r="BM562" s="197"/>
      <c r="BN562" s="197"/>
      <c r="BO562" s="197"/>
      <c r="BP562" s="197"/>
      <c r="BQ562" s="197"/>
      <c r="BR562" s="197"/>
      <c r="BS562" s="197"/>
      <c r="BT562" s="197"/>
      <c r="BU562" s="197"/>
      <c r="BV562" s="197"/>
      <c r="BW562" s="197"/>
      <c r="BX562" s="197"/>
      <c r="BY562" s="197"/>
      <c r="BZ562" s="197"/>
      <c r="CA562" s="197"/>
      <c r="CB562" s="197"/>
      <c r="CC562" s="197"/>
      <c r="CD562" s="197"/>
      <c r="CE562" s="197"/>
      <c r="CF562" s="197"/>
      <c r="CG562" s="197"/>
      <c r="CH562" s="197"/>
      <c r="CI562" s="197"/>
      <c r="CJ562" s="197"/>
      <c r="CK562" s="197"/>
      <c r="CL562" s="197"/>
      <c r="CM562" s="197"/>
      <c r="CN562" s="197"/>
      <c r="CO562" s="197"/>
      <c r="CP562" s="197"/>
      <c r="CQ562" s="197"/>
      <c r="CR562" s="197"/>
      <c r="CS562" s="197"/>
      <c r="CT562" s="197"/>
      <c r="CU562" s="197"/>
      <c r="CV562" s="197"/>
      <c r="CW562" s="197"/>
      <c r="CX562" s="197"/>
      <c r="CY562" s="197"/>
      <c r="CZ562" s="197"/>
      <c r="DA562" s="197"/>
      <c r="DB562" s="197"/>
      <c r="DC562" s="197"/>
      <c r="DD562" s="197"/>
      <c r="DE562" s="197"/>
      <c r="DF562" s="197"/>
      <c r="DG562" s="197"/>
      <c r="DH562" s="197"/>
      <c r="DI562" s="197"/>
      <c r="DJ562" s="197"/>
      <c r="DK562" s="197"/>
      <c r="DL562" s="197"/>
      <c r="DM562" s="197"/>
      <c r="DN562" s="197"/>
      <c r="DO562" s="197"/>
      <c r="DP562" s="197"/>
      <c r="DQ562" s="197"/>
      <c r="DR562" s="197"/>
      <c r="DS562" s="197"/>
      <c r="DT562" s="197"/>
      <c r="DU562" s="197"/>
      <c r="DV562" s="197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</row>
    <row r="563" customFormat="false" ht="12.75" hidden="false" customHeight="false" outlineLevel="0" collapsed="false">
      <c r="A563" s="193"/>
      <c r="B563" s="194"/>
      <c r="C563" s="194"/>
      <c r="D563" s="194"/>
      <c r="E563" s="194"/>
      <c r="F563" s="194"/>
      <c r="G563" s="194"/>
      <c r="H563" s="195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6"/>
      <c r="BL563" s="197"/>
      <c r="BM563" s="197"/>
      <c r="BN563" s="197"/>
      <c r="BO563" s="197"/>
      <c r="BP563" s="197"/>
      <c r="BQ563" s="197"/>
      <c r="BR563" s="197"/>
      <c r="BS563" s="197"/>
      <c r="BT563" s="197"/>
      <c r="BU563" s="197"/>
      <c r="BV563" s="197"/>
      <c r="BW563" s="197"/>
      <c r="BX563" s="197"/>
      <c r="BY563" s="197"/>
      <c r="BZ563" s="197"/>
      <c r="CA563" s="197"/>
      <c r="CB563" s="197"/>
      <c r="CC563" s="197"/>
      <c r="CD563" s="197"/>
      <c r="CE563" s="197"/>
      <c r="CF563" s="197"/>
      <c r="CG563" s="197"/>
      <c r="CH563" s="197"/>
      <c r="CI563" s="197"/>
      <c r="CJ563" s="197"/>
      <c r="CK563" s="197"/>
      <c r="CL563" s="197"/>
      <c r="CM563" s="197"/>
      <c r="CN563" s="197"/>
      <c r="CO563" s="197"/>
      <c r="CP563" s="197"/>
      <c r="CQ563" s="197"/>
      <c r="CR563" s="197"/>
      <c r="CS563" s="197"/>
      <c r="CT563" s="197"/>
      <c r="CU563" s="197"/>
      <c r="CV563" s="197"/>
      <c r="CW563" s="197"/>
      <c r="CX563" s="197"/>
      <c r="CY563" s="197"/>
      <c r="CZ563" s="197"/>
      <c r="DA563" s="197"/>
      <c r="DB563" s="197"/>
      <c r="DC563" s="197"/>
      <c r="DD563" s="197"/>
      <c r="DE563" s="197"/>
      <c r="DF563" s="197"/>
      <c r="DG563" s="197"/>
      <c r="DH563" s="197"/>
      <c r="DI563" s="197"/>
      <c r="DJ563" s="197"/>
      <c r="DK563" s="197"/>
      <c r="DL563" s="197"/>
      <c r="DM563" s="197"/>
      <c r="DN563" s="197"/>
      <c r="DO563" s="197"/>
      <c r="DP563" s="197"/>
      <c r="DQ563" s="197"/>
      <c r="DR563" s="197"/>
      <c r="DS563" s="197"/>
      <c r="DT563" s="197"/>
      <c r="DU563" s="197"/>
      <c r="DV563" s="197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</row>
    <row r="564" customFormat="false" ht="12.75" hidden="false" customHeight="false" outlineLevel="0" collapsed="false">
      <c r="A564" s="193"/>
      <c r="B564" s="194"/>
      <c r="C564" s="194"/>
      <c r="D564" s="194"/>
      <c r="E564" s="194"/>
      <c r="F564" s="194"/>
      <c r="G564" s="194"/>
      <c r="H564" s="195"/>
      <c r="I564" s="194"/>
      <c r="J564" s="194"/>
      <c r="K564" s="194"/>
      <c r="L564" s="194"/>
      <c r="M564" s="194"/>
      <c r="N564" s="194"/>
      <c r="O564" s="194"/>
      <c r="P564" s="194"/>
      <c r="Q564" s="194"/>
      <c r="R564" s="194"/>
      <c r="S564" s="194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194"/>
      <c r="AQ564" s="194"/>
      <c r="AR564" s="194"/>
      <c r="AS564" s="194"/>
      <c r="AT564" s="194"/>
      <c r="AU564" s="194"/>
      <c r="AV564" s="194"/>
      <c r="AW564" s="194"/>
      <c r="AX564" s="194"/>
      <c r="AY564" s="194"/>
      <c r="AZ564" s="194"/>
      <c r="BA564" s="194"/>
      <c r="BB564" s="194"/>
      <c r="BC564" s="194"/>
      <c r="BD564" s="194"/>
      <c r="BE564" s="194"/>
      <c r="BF564" s="194"/>
      <c r="BG564" s="194"/>
      <c r="BH564" s="194"/>
      <c r="BI564" s="194"/>
      <c r="BJ564" s="194"/>
      <c r="BK564" s="196"/>
      <c r="BL564" s="197"/>
      <c r="BM564" s="197"/>
      <c r="BN564" s="197"/>
      <c r="BO564" s="197"/>
      <c r="BP564" s="197"/>
      <c r="BQ564" s="197"/>
      <c r="BR564" s="197"/>
      <c r="BS564" s="197"/>
      <c r="BT564" s="197"/>
      <c r="BU564" s="197"/>
      <c r="BV564" s="197"/>
      <c r="BW564" s="197"/>
      <c r="BX564" s="197"/>
      <c r="BY564" s="197"/>
      <c r="BZ564" s="197"/>
      <c r="CA564" s="197"/>
      <c r="CB564" s="197"/>
      <c r="CC564" s="197"/>
      <c r="CD564" s="197"/>
      <c r="CE564" s="197"/>
      <c r="CF564" s="197"/>
      <c r="CG564" s="197"/>
      <c r="CH564" s="197"/>
      <c r="CI564" s="197"/>
      <c r="CJ564" s="197"/>
      <c r="CK564" s="197"/>
      <c r="CL564" s="197"/>
      <c r="CM564" s="197"/>
      <c r="CN564" s="197"/>
      <c r="CO564" s="197"/>
      <c r="CP564" s="197"/>
      <c r="CQ564" s="197"/>
      <c r="CR564" s="197"/>
      <c r="CS564" s="197"/>
      <c r="CT564" s="197"/>
      <c r="CU564" s="197"/>
      <c r="CV564" s="197"/>
      <c r="CW564" s="197"/>
      <c r="CX564" s="197"/>
      <c r="CY564" s="197"/>
      <c r="CZ564" s="197"/>
      <c r="DA564" s="197"/>
      <c r="DB564" s="197"/>
      <c r="DC564" s="197"/>
      <c r="DD564" s="197"/>
      <c r="DE564" s="197"/>
      <c r="DF564" s="197"/>
      <c r="DG564" s="197"/>
      <c r="DH564" s="197"/>
      <c r="DI564" s="197"/>
      <c r="DJ564" s="197"/>
      <c r="DK564" s="197"/>
      <c r="DL564" s="197"/>
      <c r="DM564" s="197"/>
      <c r="DN564" s="197"/>
      <c r="DO564" s="197"/>
      <c r="DP564" s="197"/>
      <c r="DQ564" s="197"/>
      <c r="DR564" s="197"/>
      <c r="DS564" s="197"/>
      <c r="DT564" s="197"/>
      <c r="DU564" s="197"/>
      <c r="DV564" s="197"/>
      <c r="DW564" s="197"/>
      <c r="DX564" s="197"/>
      <c r="DY564" s="197"/>
      <c r="DZ564" s="197"/>
      <c r="EA564" s="197"/>
      <c r="EB564" s="197"/>
      <c r="EC564" s="197"/>
      <c r="ED564" s="197"/>
      <c r="EE564" s="197"/>
      <c r="EF564" s="197"/>
      <c r="EG564" s="197"/>
      <c r="EH564" s="197"/>
      <c r="EI564" s="197"/>
      <c r="EJ564" s="197"/>
      <c r="EK564" s="197"/>
      <c r="EL564" s="197"/>
      <c r="EM564" s="197"/>
      <c r="EN564" s="197"/>
      <c r="EO564" s="197"/>
      <c r="EP564" s="197"/>
      <c r="EQ564" s="197"/>
      <c r="ER564" s="197"/>
      <c r="ES564" s="197"/>
      <c r="ET564" s="197"/>
      <c r="EU564" s="197"/>
      <c r="EV564" s="197"/>
      <c r="EW564" s="197"/>
      <c r="EX564" s="197"/>
      <c r="EY564" s="197"/>
      <c r="EZ564" s="197"/>
      <c r="FA564" s="197"/>
      <c r="FB564" s="197"/>
      <c r="FC564" s="197"/>
      <c r="FD564" s="197"/>
      <c r="FE564" s="197"/>
      <c r="FF564" s="197"/>
      <c r="FG564" s="197"/>
      <c r="FH564" s="197"/>
      <c r="FI564" s="197"/>
      <c r="FJ564" s="197"/>
      <c r="FK564" s="197"/>
      <c r="FL564" s="197"/>
      <c r="FM564" s="197"/>
      <c r="FN564" s="197"/>
      <c r="FO564" s="197"/>
      <c r="FP564" s="197"/>
      <c r="FQ564" s="197"/>
      <c r="FR564" s="197"/>
      <c r="FS564" s="197"/>
      <c r="FT564" s="197"/>
      <c r="FU564" s="197"/>
      <c r="FV564" s="197"/>
      <c r="FW564" s="197"/>
      <c r="FX564" s="197"/>
      <c r="FY564" s="197"/>
      <c r="FZ564" s="197"/>
      <c r="GA564" s="197"/>
      <c r="GB564" s="197"/>
      <c r="GC564" s="197"/>
      <c r="GD564" s="197"/>
      <c r="GE564" s="197"/>
      <c r="GF564" s="197"/>
      <c r="GG564" s="197"/>
      <c r="GH564" s="197"/>
      <c r="GI564" s="197"/>
      <c r="GJ564" s="197"/>
      <c r="GK564" s="197"/>
      <c r="GL564" s="197"/>
      <c r="GM564" s="197"/>
      <c r="GN564" s="197"/>
      <c r="GO564" s="197"/>
      <c r="GP564" s="197"/>
      <c r="GQ564" s="197"/>
      <c r="GR564" s="197"/>
      <c r="GS564" s="197"/>
      <c r="GT564" s="197"/>
      <c r="GU564" s="197"/>
      <c r="GV564" s="197"/>
      <c r="GW564" s="197"/>
      <c r="GX564" s="197"/>
      <c r="GY564" s="197"/>
      <c r="GZ564" s="197"/>
      <c r="HA564" s="197"/>
      <c r="HB564" s="197"/>
      <c r="HC564" s="197"/>
      <c r="HD564" s="197"/>
      <c r="HE564" s="197"/>
      <c r="HF564" s="197"/>
      <c r="HG564" s="197"/>
      <c r="HH564" s="197"/>
      <c r="HI564" s="197"/>
      <c r="HJ564" s="197"/>
      <c r="HK564" s="197"/>
      <c r="HL564" s="197"/>
      <c r="HM564" s="197"/>
      <c r="HN564" s="197"/>
      <c r="HO564" s="197"/>
      <c r="HP564" s="197"/>
      <c r="HQ564" s="197"/>
      <c r="HR564" s="197"/>
      <c r="HS564" s="197"/>
      <c r="HT564" s="197"/>
      <c r="HU564" s="197"/>
      <c r="HV564" s="197"/>
      <c r="HW564" s="197"/>
      <c r="HX564" s="197"/>
      <c r="HY564" s="197"/>
      <c r="HZ564" s="197"/>
      <c r="IA564" s="197"/>
      <c r="IB564" s="197"/>
      <c r="IC564" s="197"/>
      <c r="ID564" s="197"/>
      <c r="IE564" s="197"/>
      <c r="IF564" s="197"/>
      <c r="IG564" s="197"/>
      <c r="IH564" s="197"/>
      <c r="II564" s="197"/>
      <c r="IJ564" s="197"/>
      <c r="IK564" s="197"/>
      <c r="IL564" s="197"/>
      <c r="IM564" s="197"/>
      <c r="IN564" s="197"/>
      <c r="IO564" s="197"/>
      <c r="IP564" s="197"/>
      <c r="IQ564" s="197"/>
      <c r="IR564" s="197"/>
      <c r="IS564" s="197"/>
      <c r="IT564" s="197"/>
      <c r="IU564" s="197"/>
      <c r="IV564" s="197"/>
      <c r="IW564" s="197"/>
    </row>
    <row r="565" customFormat="false" ht="12.75" hidden="false" customHeight="false" outlineLevel="0" collapsed="false">
      <c r="A565" s="193"/>
      <c r="B565" s="194"/>
      <c r="C565" s="194"/>
      <c r="D565" s="194"/>
      <c r="E565" s="194"/>
      <c r="F565" s="194"/>
      <c r="G565" s="194"/>
      <c r="H565" s="195"/>
      <c r="I565" s="194"/>
      <c r="J565" s="194"/>
      <c r="K565" s="194"/>
      <c r="L565" s="194"/>
      <c r="M565" s="194"/>
      <c r="N565" s="194"/>
      <c r="O565" s="194"/>
      <c r="P565" s="194"/>
      <c r="Q565" s="194"/>
      <c r="R565" s="194"/>
      <c r="S565" s="194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194"/>
      <c r="AQ565" s="194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4"/>
      <c r="BB565" s="194"/>
      <c r="BC565" s="194"/>
      <c r="BD565" s="194"/>
      <c r="BE565" s="194"/>
      <c r="BF565" s="194"/>
      <c r="BG565" s="194"/>
      <c r="BH565" s="194"/>
      <c r="BI565" s="194"/>
      <c r="BJ565" s="194"/>
      <c r="BK565" s="196"/>
      <c r="BL565" s="197"/>
      <c r="BM565" s="197"/>
      <c r="BN565" s="197"/>
      <c r="BO565" s="197"/>
      <c r="BP565" s="197"/>
      <c r="BQ565" s="197"/>
      <c r="BR565" s="197"/>
      <c r="BS565" s="197"/>
      <c r="BT565" s="197"/>
      <c r="BU565" s="197"/>
      <c r="BV565" s="197"/>
      <c r="BW565" s="197"/>
      <c r="BX565" s="197"/>
      <c r="BY565" s="197"/>
      <c r="BZ565" s="197"/>
      <c r="CA565" s="197"/>
      <c r="CB565" s="197"/>
      <c r="CC565" s="197"/>
      <c r="CD565" s="197"/>
      <c r="CE565" s="197"/>
      <c r="CF565" s="197"/>
      <c r="CG565" s="197"/>
      <c r="CH565" s="197"/>
      <c r="CI565" s="197"/>
      <c r="CJ565" s="197"/>
      <c r="CK565" s="197"/>
      <c r="CL565" s="197"/>
      <c r="CM565" s="197"/>
      <c r="CN565" s="197"/>
      <c r="CO565" s="197"/>
      <c r="CP565" s="197"/>
      <c r="CQ565" s="197"/>
      <c r="CR565" s="197"/>
      <c r="CS565" s="197"/>
      <c r="CT565" s="197"/>
      <c r="CU565" s="197"/>
      <c r="CV565" s="197"/>
      <c r="CW565" s="197"/>
      <c r="CX565" s="197"/>
      <c r="CY565" s="197"/>
      <c r="CZ565" s="197"/>
      <c r="DA565" s="197"/>
      <c r="DB565" s="197"/>
      <c r="DC565" s="197"/>
      <c r="DD565" s="197"/>
      <c r="DE565" s="197"/>
      <c r="DF565" s="197"/>
      <c r="DG565" s="197"/>
      <c r="DH565" s="197"/>
      <c r="DI565" s="197"/>
      <c r="DJ565" s="197"/>
      <c r="DK565" s="197"/>
      <c r="DL565" s="197"/>
      <c r="DM565" s="197"/>
      <c r="DN565" s="197"/>
      <c r="DO565" s="197"/>
      <c r="DP565" s="197"/>
      <c r="DQ565" s="197"/>
      <c r="DR565" s="197"/>
      <c r="DS565" s="197"/>
      <c r="DT565" s="197"/>
      <c r="DU565" s="197"/>
      <c r="DV565" s="197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</row>
    <row r="566" customFormat="false" ht="12.75" hidden="false" customHeight="false" outlineLevel="0" collapsed="false">
      <c r="A566" s="193"/>
      <c r="B566" s="194"/>
      <c r="C566" s="194"/>
      <c r="D566" s="194"/>
      <c r="E566" s="194"/>
      <c r="F566" s="194"/>
      <c r="G566" s="194"/>
      <c r="H566" s="195"/>
      <c r="I566" s="194"/>
      <c r="J566" s="194"/>
      <c r="K566" s="194"/>
      <c r="L566" s="194"/>
      <c r="M566" s="194"/>
      <c r="N566" s="194"/>
      <c r="O566" s="194"/>
      <c r="P566" s="194"/>
      <c r="Q566" s="194"/>
      <c r="R566" s="194"/>
      <c r="S566" s="194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194"/>
      <c r="AQ566" s="194"/>
      <c r="AR566" s="194"/>
      <c r="AS566" s="194"/>
      <c r="AT566" s="194"/>
      <c r="AU566" s="194"/>
      <c r="AV566" s="194"/>
      <c r="AW566" s="194"/>
      <c r="AX566" s="194"/>
      <c r="AY566" s="194"/>
      <c r="AZ566" s="194"/>
      <c r="BA566" s="194"/>
      <c r="BB566" s="194"/>
      <c r="BC566" s="194"/>
      <c r="BD566" s="194"/>
      <c r="BE566" s="194"/>
      <c r="BF566" s="194"/>
      <c r="BG566" s="194"/>
      <c r="BH566" s="194"/>
      <c r="BI566" s="194"/>
      <c r="BJ566" s="194"/>
      <c r="BK566" s="196"/>
      <c r="BL566" s="197"/>
      <c r="BM566" s="197"/>
      <c r="BN566" s="197"/>
      <c r="BO566" s="197"/>
      <c r="BP566" s="197"/>
      <c r="BQ566" s="197"/>
      <c r="BR566" s="197"/>
      <c r="BS566" s="197"/>
      <c r="BT566" s="197"/>
      <c r="BU566" s="197"/>
      <c r="BV566" s="197"/>
      <c r="BW566" s="197"/>
      <c r="BX566" s="197"/>
      <c r="BY566" s="197"/>
      <c r="BZ566" s="197"/>
      <c r="CA566" s="197"/>
      <c r="CB566" s="197"/>
      <c r="CC566" s="197"/>
      <c r="CD566" s="197"/>
      <c r="CE566" s="197"/>
      <c r="CF566" s="197"/>
      <c r="CG566" s="197"/>
      <c r="CH566" s="197"/>
      <c r="CI566" s="197"/>
      <c r="CJ566" s="197"/>
      <c r="CK566" s="197"/>
      <c r="CL566" s="197"/>
      <c r="CM566" s="197"/>
      <c r="CN566" s="197"/>
      <c r="CO566" s="197"/>
      <c r="CP566" s="197"/>
      <c r="CQ566" s="197"/>
      <c r="CR566" s="197"/>
      <c r="CS566" s="197"/>
      <c r="CT566" s="197"/>
      <c r="CU566" s="197"/>
      <c r="CV566" s="197"/>
      <c r="CW566" s="197"/>
      <c r="CX566" s="197"/>
      <c r="CY566" s="197"/>
      <c r="CZ566" s="197"/>
      <c r="DA566" s="197"/>
      <c r="DB566" s="197"/>
      <c r="DC566" s="197"/>
      <c r="DD566" s="197"/>
      <c r="DE566" s="197"/>
      <c r="DF566" s="197"/>
      <c r="DG566" s="197"/>
      <c r="DH566" s="197"/>
      <c r="DI566" s="197"/>
      <c r="DJ566" s="197"/>
      <c r="DK566" s="197"/>
      <c r="DL566" s="197"/>
      <c r="DM566" s="197"/>
      <c r="DN566" s="197"/>
      <c r="DO566" s="197"/>
      <c r="DP566" s="197"/>
      <c r="DQ566" s="197"/>
      <c r="DR566" s="197"/>
      <c r="DS566" s="197"/>
      <c r="DT566" s="197"/>
      <c r="DU566" s="197"/>
      <c r="DV566" s="197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</row>
    <row r="567" customFormat="false" ht="12.75" hidden="false" customHeight="false" outlineLevel="0" collapsed="false">
      <c r="A567" s="193"/>
      <c r="B567" s="194"/>
      <c r="C567" s="194"/>
      <c r="D567" s="194"/>
      <c r="E567" s="194"/>
      <c r="F567" s="194"/>
      <c r="G567" s="194"/>
      <c r="H567" s="195"/>
      <c r="I567" s="194"/>
      <c r="J567" s="194"/>
      <c r="K567" s="194"/>
      <c r="L567" s="194"/>
      <c r="M567" s="194"/>
      <c r="N567" s="194"/>
      <c r="O567" s="194"/>
      <c r="P567" s="194"/>
      <c r="Q567" s="194"/>
      <c r="R567" s="194"/>
      <c r="S567" s="194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194"/>
      <c r="AQ567" s="194"/>
      <c r="AR567" s="194"/>
      <c r="AS567" s="194"/>
      <c r="AT567" s="194"/>
      <c r="AU567" s="194"/>
      <c r="AV567" s="194"/>
      <c r="AW567" s="194"/>
      <c r="AX567" s="194"/>
      <c r="AY567" s="194"/>
      <c r="AZ567" s="194"/>
      <c r="BA567" s="194"/>
      <c r="BB567" s="194"/>
      <c r="BC567" s="194"/>
      <c r="BD567" s="194"/>
      <c r="BE567" s="194"/>
      <c r="BF567" s="194"/>
      <c r="BG567" s="194"/>
      <c r="BH567" s="194"/>
      <c r="BI567" s="194"/>
      <c r="BJ567" s="194"/>
      <c r="BK567" s="196"/>
      <c r="BL567" s="197"/>
      <c r="BM567" s="197"/>
      <c r="BN567" s="197"/>
      <c r="BO567" s="197"/>
      <c r="BP567" s="197"/>
      <c r="BQ567" s="197"/>
      <c r="BR567" s="197"/>
      <c r="BS567" s="197"/>
      <c r="BT567" s="197"/>
      <c r="BU567" s="197"/>
      <c r="BV567" s="197"/>
      <c r="BW567" s="197"/>
      <c r="BX567" s="197"/>
      <c r="BY567" s="197"/>
      <c r="BZ567" s="197"/>
      <c r="CA567" s="197"/>
      <c r="CB567" s="197"/>
      <c r="CC567" s="197"/>
      <c r="CD567" s="197"/>
      <c r="CE567" s="197"/>
      <c r="CF567" s="197"/>
      <c r="CG567" s="197"/>
      <c r="CH567" s="197"/>
      <c r="CI567" s="197"/>
      <c r="CJ567" s="197"/>
      <c r="CK567" s="197"/>
      <c r="CL567" s="197"/>
      <c r="CM567" s="197"/>
      <c r="CN567" s="197"/>
      <c r="CO567" s="197"/>
      <c r="CP567" s="197"/>
      <c r="CQ567" s="197"/>
      <c r="CR567" s="197"/>
      <c r="CS567" s="197"/>
      <c r="CT567" s="197"/>
      <c r="CU567" s="197"/>
      <c r="CV567" s="197"/>
      <c r="CW567" s="197"/>
      <c r="CX567" s="197"/>
      <c r="CY567" s="197"/>
      <c r="CZ567" s="197"/>
      <c r="DA567" s="197"/>
      <c r="DB567" s="197"/>
      <c r="DC567" s="197"/>
      <c r="DD567" s="197"/>
      <c r="DE567" s="197"/>
      <c r="DF567" s="197"/>
      <c r="DG567" s="197"/>
      <c r="DH567" s="197"/>
      <c r="DI567" s="197"/>
      <c r="DJ567" s="197"/>
      <c r="DK567" s="197"/>
      <c r="DL567" s="197"/>
      <c r="DM567" s="197"/>
      <c r="DN567" s="197"/>
      <c r="DO567" s="197"/>
      <c r="DP567" s="197"/>
      <c r="DQ567" s="197"/>
      <c r="DR567" s="197"/>
      <c r="DS567" s="197"/>
      <c r="DT567" s="197"/>
      <c r="DU567" s="197"/>
      <c r="DV567" s="197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</row>
    <row r="568" customFormat="false" ht="12.75" hidden="false" customHeight="false" outlineLevel="0" collapsed="false">
      <c r="A568" s="193"/>
      <c r="B568" s="194"/>
      <c r="C568" s="194"/>
      <c r="D568" s="194"/>
      <c r="E568" s="194"/>
      <c r="F568" s="194"/>
      <c r="G568" s="194"/>
      <c r="H568" s="195"/>
      <c r="I568" s="194"/>
      <c r="J568" s="194"/>
      <c r="K568" s="194"/>
      <c r="L568" s="194"/>
      <c r="M568" s="194"/>
      <c r="N568" s="194"/>
      <c r="O568" s="194"/>
      <c r="P568" s="194"/>
      <c r="Q568" s="194"/>
      <c r="R568" s="194"/>
      <c r="S568" s="194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194"/>
      <c r="AQ568" s="194"/>
      <c r="AR568" s="194"/>
      <c r="AS568" s="194"/>
      <c r="AT568" s="194"/>
      <c r="AU568" s="194"/>
      <c r="AV568" s="194"/>
      <c r="AW568" s="194"/>
      <c r="AX568" s="194"/>
      <c r="AY568" s="194"/>
      <c r="AZ568" s="194"/>
      <c r="BA568" s="194"/>
      <c r="BB568" s="194"/>
      <c r="BC568" s="194"/>
      <c r="BD568" s="194"/>
      <c r="BE568" s="194"/>
      <c r="BF568" s="194"/>
      <c r="BG568" s="194"/>
      <c r="BH568" s="194"/>
      <c r="BI568" s="194"/>
      <c r="BJ568" s="194"/>
      <c r="BK568" s="196"/>
      <c r="BL568" s="197"/>
      <c r="BM568" s="197"/>
      <c r="BN568" s="197"/>
      <c r="BO568" s="197"/>
      <c r="BP568" s="197"/>
      <c r="BQ568" s="197"/>
      <c r="BR568" s="197"/>
      <c r="BS568" s="197"/>
      <c r="BT568" s="197"/>
      <c r="BU568" s="197"/>
      <c r="BV568" s="197"/>
      <c r="BW568" s="197"/>
      <c r="BX568" s="197"/>
      <c r="BY568" s="197"/>
      <c r="BZ568" s="197"/>
      <c r="CA568" s="197"/>
      <c r="CB568" s="197"/>
      <c r="CC568" s="197"/>
      <c r="CD568" s="197"/>
      <c r="CE568" s="197"/>
      <c r="CF568" s="197"/>
      <c r="CG568" s="197"/>
      <c r="CH568" s="197"/>
      <c r="CI568" s="197"/>
      <c r="CJ568" s="197"/>
      <c r="CK568" s="197"/>
      <c r="CL568" s="197"/>
      <c r="CM568" s="197"/>
      <c r="CN568" s="197"/>
      <c r="CO568" s="197"/>
      <c r="CP568" s="197"/>
      <c r="CQ568" s="197"/>
      <c r="CR568" s="197"/>
      <c r="CS568" s="197"/>
      <c r="CT568" s="197"/>
      <c r="CU568" s="197"/>
      <c r="CV568" s="197"/>
      <c r="CW568" s="197"/>
      <c r="CX568" s="197"/>
      <c r="CY568" s="197"/>
      <c r="CZ568" s="197"/>
      <c r="DA568" s="197"/>
      <c r="DB568" s="197"/>
      <c r="DC568" s="197"/>
      <c r="DD568" s="197"/>
      <c r="DE568" s="197"/>
      <c r="DF568" s="197"/>
      <c r="DG568" s="197"/>
      <c r="DH568" s="197"/>
      <c r="DI568" s="197"/>
      <c r="DJ568" s="197"/>
      <c r="DK568" s="197"/>
      <c r="DL568" s="197"/>
      <c r="DM568" s="197"/>
      <c r="DN568" s="197"/>
      <c r="DO568" s="197"/>
      <c r="DP568" s="197"/>
      <c r="DQ568" s="197"/>
      <c r="DR568" s="197"/>
      <c r="DS568" s="197"/>
      <c r="DT568" s="197"/>
      <c r="DU568" s="197"/>
      <c r="DV568" s="197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</row>
    <row r="569" customFormat="false" ht="12.75" hidden="false" customHeight="false" outlineLevel="0" collapsed="false">
      <c r="A569" s="193"/>
      <c r="B569" s="194"/>
      <c r="C569" s="194"/>
      <c r="D569" s="194"/>
      <c r="E569" s="194"/>
      <c r="F569" s="194"/>
      <c r="G569" s="194"/>
      <c r="H569" s="195"/>
      <c r="I569" s="194"/>
      <c r="J569" s="194"/>
      <c r="K569" s="194"/>
      <c r="L569" s="194"/>
      <c r="M569" s="194"/>
      <c r="N569" s="194"/>
      <c r="O569" s="194"/>
      <c r="P569" s="194"/>
      <c r="Q569" s="194"/>
      <c r="R569" s="194"/>
      <c r="S569" s="194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194"/>
      <c r="AQ569" s="194"/>
      <c r="AR569" s="194"/>
      <c r="AS569" s="194"/>
      <c r="AT569" s="194"/>
      <c r="AU569" s="194"/>
      <c r="AV569" s="194"/>
      <c r="AW569" s="194"/>
      <c r="AX569" s="194"/>
      <c r="AY569" s="194"/>
      <c r="AZ569" s="194"/>
      <c r="BA569" s="194"/>
      <c r="BB569" s="194"/>
      <c r="BC569" s="194"/>
      <c r="BD569" s="194"/>
      <c r="BE569" s="194"/>
      <c r="BF569" s="194"/>
      <c r="BG569" s="194"/>
      <c r="BH569" s="194"/>
      <c r="BI569" s="194"/>
      <c r="BJ569" s="194"/>
      <c r="BK569" s="196"/>
      <c r="BL569" s="197"/>
      <c r="BM569" s="197"/>
      <c r="BN569" s="197"/>
      <c r="BO569" s="197"/>
      <c r="BP569" s="197"/>
      <c r="BQ569" s="197"/>
      <c r="BR569" s="197"/>
      <c r="BS569" s="197"/>
      <c r="BT569" s="197"/>
      <c r="BU569" s="197"/>
      <c r="BV569" s="197"/>
      <c r="BW569" s="197"/>
      <c r="BX569" s="197"/>
      <c r="BY569" s="197"/>
      <c r="BZ569" s="197"/>
      <c r="CA569" s="197"/>
      <c r="CB569" s="197"/>
      <c r="CC569" s="197"/>
      <c r="CD569" s="197"/>
      <c r="CE569" s="197"/>
      <c r="CF569" s="197"/>
      <c r="CG569" s="197"/>
      <c r="CH569" s="197"/>
      <c r="CI569" s="197"/>
      <c r="CJ569" s="197"/>
      <c r="CK569" s="197"/>
      <c r="CL569" s="197"/>
      <c r="CM569" s="197"/>
      <c r="CN569" s="197"/>
      <c r="CO569" s="197"/>
      <c r="CP569" s="197"/>
      <c r="CQ569" s="197"/>
      <c r="CR569" s="197"/>
      <c r="CS569" s="197"/>
      <c r="CT569" s="197"/>
      <c r="CU569" s="197"/>
      <c r="CV569" s="197"/>
      <c r="CW569" s="197"/>
      <c r="CX569" s="197"/>
      <c r="CY569" s="197"/>
      <c r="CZ569" s="197"/>
      <c r="DA569" s="197"/>
      <c r="DB569" s="197"/>
      <c r="DC569" s="197"/>
      <c r="DD569" s="197"/>
      <c r="DE569" s="197"/>
      <c r="DF569" s="197"/>
      <c r="DG569" s="197"/>
      <c r="DH569" s="197"/>
      <c r="DI569" s="197"/>
      <c r="DJ569" s="197"/>
      <c r="DK569" s="197"/>
      <c r="DL569" s="197"/>
      <c r="DM569" s="197"/>
      <c r="DN569" s="197"/>
      <c r="DO569" s="197"/>
      <c r="DP569" s="197"/>
      <c r="DQ569" s="197"/>
      <c r="DR569" s="197"/>
      <c r="DS569" s="197"/>
      <c r="DT569" s="197"/>
      <c r="DU569" s="197"/>
      <c r="DV569" s="197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</row>
    <row r="570" customFormat="false" ht="12.75" hidden="false" customHeight="false" outlineLevel="0" collapsed="false">
      <c r="A570" s="193"/>
      <c r="B570" s="194"/>
      <c r="C570" s="194"/>
      <c r="D570" s="194"/>
      <c r="E570" s="194"/>
      <c r="F570" s="194"/>
      <c r="G570" s="194"/>
      <c r="H570" s="195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6"/>
      <c r="BL570" s="197"/>
      <c r="BM570" s="197"/>
      <c r="BN570" s="197"/>
      <c r="BO570" s="197"/>
      <c r="BP570" s="197"/>
      <c r="BQ570" s="197"/>
      <c r="BR570" s="197"/>
      <c r="BS570" s="197"/>
      <c r="BT570" s="197"/>
      <c r="BU570" s="197"/>
      <c r="BV570" s="197"/>
      <c r="BW570" s="197"/>
      <c r="BX570" s="197"/>
      <c r="BY570" s="197"/>
      <c r="BZ570" s="197"/>
      <c r="CA570" s="197"/>
      <c r="CB570" s="197"/>
      <c r="CC570" s="197"/>
      <c r="CD570" s="197"/>
      <c r="CE570" s="197"/>
      <c r="CF570" s="197"/>
      <c r="CG570" s="197"/>
      <c r="CH570" s="197"/>
      <c r="CI570" s="197"/>
      <c r="CJ570" s="197"/>
      <c r="CK570" s="197"/>
      <c r="CL570" s="197"/>
      <c r="CM570" s="197"/>
      <c r="CN570" s="197"/>
      <c r="CO570" s="197"/>
      <c r="CP570" s="197"/>
      <c r="CQ570" s="197"/>
      <c r="CR570" s="197"/>
      <c r="CS570" s="197"/>
      <c r="CT570" s="197"/>
      <c r="CU570" s="197"/>
      <c r="CV570" s="197"/>
      <c r="CW570" s="197"/>
      <c r="CX570" s="197"/>
      <c r="CY570" s="197"/>
      <c r="CZ570" s="197"/>
      <c r="DA570" s="197"/>
      <c r="DB570" s="197"/>
      <c r="DC570" s="197"/>
      <c r="DD570" s="197"/>
      <c r="DE570" s="197"/>
      <c r="DF570" s="197"/>
      <c r="DG570" s="197"/>
      <c r="DH570" s="197"/>
      <c r="DI570" s="197"/>
      <c r="DJ570" s="197"/>
      <c r="DK570" s="197"/>
      <c r="DL570" s="197"/>
      <c r="DM570" s="197"/>
      <c r="DN570" s="197"/>
      <c r="DO570" s="197"/>
      <c r="DP570" s="197"/>
      <c r="DQ570" s="197"/>
      <c r="DR570" s="197"/>
      <c r="DS570" s="197"/>
      <c r="DT570" s="197"/>
      <c r="DU570" s="197"/>
      <c r="DV570" s="197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</row>
    <row r="571" customFormat="false" ht="12.75" hidden="false" customHeight="false" outlineLevel="0" collapsed="false">
      <c r="A571" s="193"/>
      <c r="B571" s="194"/>
      <c r="C571" s="194"/>
      <c r="D571" s="194"/>
      <c r="E571" s="194"/>
      <c r="F571" s="194"/>
      <c r="G571" s="194"/>
      <c r="H571" s="195"/>
      <c r="I571" s="194"/>
      <c r="J571" s="194"/>
      <c r="K571" s="194"/>
      <c r="L571" s="194"/>
      <c r="M571" s="194"/>
      <c r="N571" s="194"/>
      <c r="O571" s="194"/>
      <c r="P571" s="194"/>
      <c r="Q571" s="194"/>
      <c r="R571" s="194"/>
      <c r="S571" s="194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194"/>
      <c r="AQ571" s="194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4"/>
      <c r="BB571" s="194"/>
      <c r="BC571" s="194"/>
      <c r="BD571" s="194"/>
      <c r="BE571" s="194"/>
      <c r="BF571" s="194"/>
      <c r="BG571" s="194"/>
      <c r="BH571" s="194"/>
      <c r="BI571" s="194"/>
      <c r="BJ571" s="194"/>
      <c r="BK571" s="196"/>
      <c r="BL571" s="197"/>
      <c r="BM571" s="197"/>
      <c r="BN571" s="197"/>
      <c r="BO571" s="197"/>
      <c r="BP571" s="197"/>
      <c r="BQ571" s="197"/>
      <c r="BR571" s="197"/>
      <c r="BS571" s="197"/>
      <c r="BT571" s="197"/>
      <c r="BU571" s="197"/>
      <c r="BV571" s="197"/>
      <c r="BW571" s="197"/>
      <c r="BX571" s="197"/>
      <c r="BY571" s="197"/>
      <c r="BZ571" s="197"/>
      <c r="CA571" s="197"/>
      <c r="CB571" s="197"/>
      <c r="CC571" s="197"/>
      <c r="CD571" s="197"/>
      <c r="CE571" s="197"/>
      <c r="CF571" s="197"/>
      <c r="CG571" s="197"/>
      <c r="CH571" s="197"/>
      <c r="CI571" s="197"/>
      <c r="CJ571" s="197"/>
      <c r="CK571" s="197"/>
      <c r="CL571" s="197"/>
      <c r="CM571" s="197"/>
      <c r="CN571" s="197"/>
      <c r="CO571" s="197"/>
      <c r="CP571" s="197"/>
      <c r="CQ571" s="197"/>
      <c r="CR571" s="197"/>
      <c r="CS571" s="197"/>
      <c r="CT571" s="197"/>
      <c r="CU571" s="197"/>
      <c r="CV571" s="197"/>
      <c r="CW571" s="197"/>
      <c r="CX571" s="197"/>
      <c r="CY571" s="197"/>
      <c r="CZ571" s="197"/>
      <c r="DA571" s="197"/>
      <c r="DB571" s="197"/>
      <c r="DC571" s="197"/>
      <c r="DD571" s="197"/>
      <c r="DE571" s="197"/>
      <c r="DF571" s="197"/>
      <c r="DG571" s="197"/>
      <c r="DH571" s="197"/>
      <c r="DI571" s="197"/>
      <c r="DJ571" s="197"/>
      <c r="DK571" s="197"/>
      <c r="DL571" s="197"/>
      <c r="DM571" s="197"/>
      <c r="DN571" s="197"/>
      <c r="DO571" s="197"/>
      <c r="DP571" s="197"/>
      <c r="DQ571" s="197"/>
      <c r="DR571" s="197"/>
      <c r="DS571" s="197"/>
      <c r="DT571" s="197"/>
      <c r="DU571" s="197"/>
      <c r="DV571" s="197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</row>
    <row r="572" customFormat="false" ht="12.75" hidden="false" customHeight="false" outlineLevel="0" collapsed="false">
      <c r="A572" s="193"/>
      <c r="B572" s="194"/>
      <c r="C572" s="194"/>
      <c r="D572" s="194"/>
      <c r="E572" s="194"/>
      <c r="F572" s="194"/>
      <c r="G572" s="194"/>
      <c r="H572" s="195"/>
      <c r="I572" s="194"/>
      <c r="J572" s="194"/>
      <c r="K572" s="194"/>
      <c r="L572" s="194"/>
      <c r="M572" s="194"/>
      <c r="N572" s="194"/>
      <c r="O572" s="194"/>
      <c r="P572" s="194"/>
      <c r="Q572" s="194"/>
      <c r="R572" s="194"/>
      <c r="S572" s="194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194"/>
      <c r="AQ572" s="194"/>
      <c r="AR572" s="194"/>
      <c r="AS572" s="194"/>
      <c r="AT572" s="194"/>
      <c r="AU572" s="194"/>
      <c r="AV572" s="194"/>
      <c r="AW572" s="194"/>
      <c r="AX572" s="194"/>
      <c r="AY572" s="194"/>
      <c r="AZ572" s="194"/>
      <c r="BA572" s="194"/>
      <c r="BB572" s="194"/>
      <c r="BC572" s="194"/>
      <c r="BD572" s="194"/>
      <c r="BE572" s="194"/>
      <c r="BF572" s="194"/>
      <c r="BG572" s="194"/>
      <c r="BH572" s="194"/>
      <c r="BI572" s="194"/>
      <c r="BJ572" s="194"/>
      <c r="BK572" s="196"/>
      <c r="BL572" s="197"/>
      <c r="BM572" s="197"/>
      <c r="BN572" s="197"/>
      <c r="BO572" s="197"/>
      <c r="BP572" s="197"/>
      <c r="BQ572" s="197"/>
      <c r="BR572" s="197"/>
      <c r="BS572" s="197"/>
      <c r="BT572" s="197"/>
      <c r="BU572" s="197"/>
      <c r="BV572" s="197"/>
      <c r="BW572" s="197"/>
      <c r="BX572" s="197"/>
      <c r="BY572" s="197"/>
      <c r="BZ572" s="197"/>
      <c r="CA572" s="197"/>
      <c r="CB572" s="197"/>
      <c r="CC572" s="197"/>
      <c r="CD572" s="197"/>
      <c r="CE572" s="197"/>
      <c r="CF572" s="197"/>
      <c r="CG572" s="197"/>
      <c r="CH572" s="197"/>
      <c r="CI572" s="197"/>
      <c r="CJ572" s="197"/>
      <c r="CK572" s="197"/>
      <c r="CL572" s="197"/>
      <c r="CM572" s="197"/>
      <c r="CN572" s="197"/>
      <c r="CO572" s="197"/>
      <c r="CP572" s="197"/>
      <c r="CQ572" s="197"/>
      <c r="CR572" s="197"/>
      <c r="CS572" s="197"/>
      <c r="CT572" s="197"/>
      <c r="CU572" s="197"/>
      <c r="CV572" s="197"/>
      <c r="CW572" s="197"/>
      <c r="CX572" s="197"/>
      <c r="CY572" s="197"/>
      <c r="CZ572" s="197"/>
      <c r="DA572" s="197"/>
      <c r="DB572" s="197"/>
      <c r="DC572" s="197"/>
      <c r="DD572" s="197"/>
      <c r="DE572" s="197"/>
      <c r="DF572" s="197"/>
      <c r="DG572" s="197"/>
      <c r="DH572" s="197"/>
      <c r="DI572" s="197"/>
      <c r="DJ572" s="197"/>
      <c r="DK572" s="197"/>
      <c r="DL572" s="197"/>
      <c r="DM572" s="197"/>
      <c r="DN572" s="197"/>
      <c r="DO572" s="197"/>
      <c r="DP572" s="197"/>
      <c r="DQ572" s="197"/>
      <c r="DR572" s="197"/>
      <c r="DS572" s="197"/>
      <c r="DT572" s="197"/>
      <c r="DU572" s="197"/>
      <c r="DV572" s="197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</row>
    <row r="573" customFormat="false" ht="12.75" hidden="false" customHeight="false" outlineLevel="0" collapsed="false">
      <c r="A573" s="193"/>
      <c r="B573" s="194"/>
      <c r="C573" s="194"/>
      <c r="D573" s="194"/>
      <c r="E573" s="194"/>
      <c r="F573" s="194"/>
      <c r="G573" s="194"/>
      <c r="H573" s="195"/>
      <c r="I573" s="194"/>
      <c r="J573" s="194"/>
      <c r="K573" s="194"/>
      <c r="L573" s="194"/>
      <c r="M573" s="194"/>
      <c r="N573" s="194"/>
      <c r="O573" s="194"/>
      <c r="P573" s="194"/>
      <c r="Q573" s="194"/>
      <c r="R573" s="194"/>
      <c r="S573" s="194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194"/>
      <c r="AQ573" s="194"/>
      <c r="AR573" s="194"/>
      <c r="AS573" s="194"/>
      <c r="AT573" s="194"/>
      <c r="AU573" s="194"/>
      <c r="AV573" s="194"/>
      <c r="AW573" s="194"/>
      <c r="AX573" s="194"/>
      <c r="AY573" s="194"/>
      <c r="AZ573" s="194"/>
      <c r="BA573" s="194"/>
      <c r="BB573" s="194"/>
      <c r="BC573" s="194"/>
      <c r="BD573" s="194"/>
      <c r="BE573" s="194"/>
      <c r="BF573" s="194"/>
      <c r="BG573" s="194"/>
      <c r="BH573" s="194"/>
      <c r="BI573" s="194"/>
      <c r="BJ573" s="194"/>
      <c r="BK573" s="196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97"/>
      <c r="CM573" s="197"/>
      <c r="CN573" s="197"/>
      <c r="CO573" s="197"/>
      <c r="CP573" s="197"/>
      <c r="CQ573" s="197"/>
      <c r="CR573" s="197"/>
      <c r="CS573" s="197"/>
      <c r="CT573" s="197"/>
      <c r="CU573" s="197"/>
      <c r="CV573" s="197"/>
      <c r="CW573" s="197"/>
      <c r="CX573" s="197"/>
      <c r="CY573" s="197"/>
      <c r="CZ573" s="197"/>
      <c r="DA573" s="197"/>
      <c r="DB573" s="197"/>
      <c r="DC573" s="197"/>
      <c r="DD573" s="197"/>
      <c r="DE573" s="197"/>
      <c r="DF573" s="197"/>
      <c r="DG573" s="197"/>
      <c r="DH573" s="197"/>
      <c r="DI573" s="197"/>
      <c r="DJ573" s="197"/>
      <c r="DK573" s="197"/>
      <c r="DL573" s="197"/>
      <c r="DM573" s="197"/>
      <c r="DN573" s="197"/>
      <c r="DO573" s="197"/>
      <c r="DP573" s="197"/>
      <c r="DQ573" s="197"/>
      <c r="DR573" s="197"/>
      <c r="DS573" s="197"/>
      <c r="DT573" s="197"/>
      <c r="DU573" s="197"/>
      <c r="DV573" s="197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</row>
    <row r="574" customFormat="false" ht="12.75" hidden="false" customHeight="false" outlineLevel="0" collapsed="false">
      <c r="A574" s="193"/>
      <c r="B574" s="194"/>
      <c r="C574" s="194"/>
      <c r="D574" s="194"/>
      <c r="E574" s="194"/>
      <c r="F574" s="194"/>
      <c r="G574" s="194"/>
      <c r="H574" s="195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6"/>
      <c r="BL574" s="197"/>
      <c r="BM574" s="197"/>
      <c r="BN574" s="197"/>
      <c r="BO574" s="197"/>
      <c r="BP574" s="197"/>
      <c r="BQ574" s="197"/>
      <c r="BR574" s="197"/>
      <c r="BS574" s="197"/>
      <c r="BT574" s="197"/>
      <c r="BU574" s="197"/>
      <c r="BV574" s="197"/>
      <c r="BW574" s="197"/>
      <c r="BX574" s="197"/>
      <c r="BY574" s="197"/>
      <c r="BZ574" s="197"/>
      <c r="CA574" s="197"/>
      <c r="CB574" s="197"/>
      <c r="CC574" s="197"/>
      <c r="CD574" s="197"/>
      <c r="CE574" s="197"/>
      <c r="CF574" s="197"/>
      <c r="CG574" s="197"/>
      <c r="CH574" s="197"/>
      <c r="CI574" s="197"/>
      <c r="CJ574" s="197"/>
      <c r="CK574" s="197"/>
      <c r="CL574" s="197"/>
      <c r="CM574" s="197"/>
      <c r="CN574" s="197"/>
      <c r="CO574" s="197"/>
      <c r="CP574" s="197"/>
      <c r="CQ574" s="197"/>
      <c r="CR574" s="197"/>
      <c r="CS574" s="197"/>
      <c r="CT574" s="197"/>
      <c r="CU574" s="197"/>
      <c r="CV574" s="197"/>
      <c r="CW574" s="197"/>
      <c r="CX574" s="197"/>
      <c r="CY574" s="197"/>
      <c r="CZ574" s="197"/>
      <c r="DA574" s="197"/>
      <c r="DB574" s="197"/>
      <c r="DC574" s="197"/>
      <c r="DD574" s="197"/>
      <c r="DE574" s="197"/>
      <c r="DF574" s="197"/>
      <c r="DG574" s="197"/>
      <c r="DH574" s="197"/>
      <c r="DI574" s="197"/>
      <c r="DJ574" s="197"/>
      <c r="DK574" s="197"/>
      <c r="DL574" s="197"/>
      <c r="DM574" s="197"/>
      <c r="DN574" s="197"/>
      <c r="DO574" s="197"/>
      <c r="DP574" s="197"/>
      <c r="DQ574" s="197"/>
      <c r="DR574" s="197"/>
      <c r="DS574" s="197"/>
      <c r="DT574" s="197"/>
      <c r="DU574" s="197"/>
      <c r="DV574" s="197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</row>
    <row r="575" customFormat="false" ht="12.75" hidden="false" customHeight="false" outlineLevel="0" collapsed="false">
      <c r="A575" s="193"/>
      <c r="B575" s="194"/>
      <c r="C575" s="194"/>
      <c r="D575" s="194"/>
      <c r="E575" s="194"/>
      <c r="F575" s="194"/>
      <c r="G575" s="194"/>
      <c r="H575" s="195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4"/>
      <c r="BH575" s="194"/>
      <c r="BI575" s="194"/>
      <c r="BJ575" s="194"/>
      <c r="BK575" s="196"/>
      <c r="BL575" s="197"/>
      <c r="BM575" s="197"/>
      <c r="BN575" s="197"/>
      <c r="BO575" s="197"/>
      <c r="BP575" s="197"/>
      <c r="BQ575" s="197"/>
      <c r="BR575" s="197"/>
      <c r="BS575" s="197"/>
      <c r="BT575" s="197"/>
      <c r="BU575" s="197"/>
      <c r="BV575" s="197"/>
      <c r="BW575" s="197"/>
      <c r="BX575" s="197"/>
      <c r="BY575" s="197"/>
      <c r="BZ575" s="197"/>
      <c r="CA575" s="197"/>
      <c r="CB575" s="197"/>
      <c r="CC575" s="197"/>
      <c r="CD575" s="197"/>
      <c r="CE575" s="197"/>
      <c r="CF575" s="197"/>
      <c r="CG575" s="197"/>
      <c r="CH575" s="197"/>
      <c r="CI575" s="197"/>
      <c r="CJ575" s="197"/>
      <c r="CK575" s="197"/>
      <c r="CL575" s="197"/>
      <c r="CM575" s="197"/>
      <c r="CN575" s="197"/>
      <c r="CO575" s="197"/>
      <c r="CP575" s="197"/>
      <c r="CQ575" s="197"/>
      <c r="CR575" s="197"/>
      <c r="CS575" s="197"/>
      <c r="CT575" s="197"/>
      <c r="CU575" s="197"/>
      <c r="CV575" s="197"/>
      <c r="CW575" s="197"/>
      <c r="CX575" s="197"/>
      <c r="CY575" s="197"/>
      <c r="CZ575" s="197"/>
      <c r="DA575" s="197"/>
      <c r="DB575" s="197"/>
      <c r="DC575" s="197"/>
      <c r="DD575" s="197"/>
      <c r="DE575" s="197"/>
      <c r="DF575" s="197"/>
      <c r="DG575" s="197"/>
      <c r="DH575" s="197"/>
      <c r="DI575" s="197"/>
      <c r="DJ575" s="197"/>
      <c r="DK575" s="197"/>
      <c r="DL575" s="197"/>
      <c r="DM575" s="197"/>
      <c r="DN575" s="197"/>
      <c r="DO575" s="197"/>
      <c r="DP575" s="197"/>
      <c r="DQ575" s="197"/>
      <c r="DR575" s="197"/>
      <c r="DS575" s="197"/>
      <c r="DT575" s="197"/>
      <c r="DU575" s="197"/>
      <c r="DV575" s="197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</row>
    <row r="576" customFormat="false" ht="12.75" hidden="false" customHeight="false" outlineLevel="0" collapsed="false">
      <c r="A576" s="193"/>
      <c r="B576" s="194"/>
      <c r="C576" s="194"/>
      <c r="D576" s="194"/>
      <c r="E576" s="194"/>
      <c r="F576" s="194"/>
      <c r="G576" s="194"/>
      <c r="H576" s="195"/>
      <c r="I576" s="194"/>
      <c r="J576" s="194"/>
      <c r="K576" s="194"/>
      <c r="L576" s="194"/>
      <c r="M576" s="194"/>
      <c r="N576" s="194"/>
      <c r="O576" s="194"/>
      <c r="P576" s="194"/>
      <c r="Q576" s="194"/>
      <c r="R576" s="194"/>
      <c r="S576" s="194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194"/>
      <c r="AQ576" s="194"/>
      <c r="AR576" s="194"/>
      <c r="AS576" s="194"/>
      <c r="AT576" s="194"/>
      <c r="AU576" s="194"/>
      <c r="AV576" s="194"/>
      <c r="AW576" s="194"/>
      <c r="AX576" s="194"/>
      <c r="AY576" s="194"/>
      <c r="AZ576" s="194"/>
      <c r="BA576" s="194"/>
      <c r="BB576" s="194"/>
      <c r="BC576" s="194"/>
      <c r="BD576" s="194"/>
      <c r="BE576" s="194"/>
      <c r="BF576" s="194"/>
      <c r="BG576" s="194"/>
      <c r="BH576" s="194"/>
      <c r="BI576" s="194"/>
      <c r="BJ576" s="194"/>
      <c r="BK576" s="196"/>
      <c r="BL576" s="197"/>
      <c r="BM576" s="197"/>
      <c r="BN576" s="197"/>
      <c r="BO576" s="197"/>
      <c r="BP576" s="197"/>
      <c r="BQ576" s="197"/>
      <c r="BR576" s="197"/>
      <c r="BS576" s="197"/>
      <c r="BT576" s="197"/>
      <c r="BU576" s="197"/>
      <c r="BV576" s="197"/>
      <c r="BW576" s="197"/>
      <c r="BX576" s="197"/>
      <c r="BY576" s="197"/>
      <c r="BZ576" s="197"/>
      <c r="CA576" s="197"/>
      <c r="CB576" s="197"/>
      <c r="CC576" s="197"/>
      <c r="CD576" s="197"/>
      <c r="CE576" s="197"/>
      <c r="CF576" s="197"/>
      <c r="CG576" s="197"/>
      <c r="CH576" s="197"/>
      <c r="CI576" s="197"/>
      <c r="CJ576" s="197"/>
      <c r="CK576" s="197"/>
      <c r="CL576" s="197"/>
      <c r="CM576" s="197"/>
      <c r="CN576" s="197"/>
      <c r="CO576" s="197"/>
      <c r="CP576" s="197"/>
      <c r="CQ576" s="197"/>
      <c r="CR576" s="197"/>
      <c r="CS576" s="197"/>
      <c r="CT576" s="197"/>
      <c r="CU576" s="197"/>
      <c r="CV576" s="197"/>
      <c r="CW576" s="197"/>
      <c r="CX576" s="197"/>
      <c r="CY576" s="197"/>
      <c r="CZ576" s="197"/>
      <c r="DA576" s="197"/>
      <c r="DB576" s="197"/>
      <c r="DC576" s="197"/>
      <c r="DD576" s="197"/>
      <c r="DE576" s="197"/>
      <c r="DF576" s="197"/>
      <c r="DG576" s="197"/>
      <c r="DH576" s="197"/>
      <c r="DI576" s="197"/>
      <c r="DJ576" s="197"/>
      <c r="DK576" s="197"/>
      <c r="DL576" s="197"/>
      <c r="DM576" s="197"/>
      <c r="DN576" s="197"/>
      <c r="DO576" s="197"/>
      <c r="DP576" s="197"/>
      <c r="DQ576" s="197"/>
      <c r="DR576" s="197"/>
      <c r="DS576" s="197"/>
      <c r="DT576" s="197"/>
      <c r="DU576" s="197"/>
      <c r="DV576" s="197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</row>
    <row r="577" customFormat="false" ht="12.75" hidden="false" customHeight="false" outlineLevel="0" collapsed="false">
      <c r="A577" s="193"/>
      <c r="B577" s="194"/>
      <c r="C577" s="194"/>
      <c r="D577" s="194"/>
      <c r="E577" s="194"/>
      <c r="F577" s="194"/>
      <c r="G577" s="194"/>
      <c r="H577" s="195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4"/>
      <c r="AT577" s="194"/>
      <c r="AU577" s="194"/>
      <c r="AV577" s="194"/>
      <c r="AW577" s="194"/>
      <c r="AX577" s="194"/>
      <c r="AY577" s="194"/>
      <c r="AZ577" s="194"/>
      <c r="BA577" s="194"/>
      <c r="BB577" s="194"/>
      <c r="BC577" s="194"/>
      <c r="BD577" s="194"/>
      <c r="BE577" s="194"/>
      <c r="BF577" s="194"/>
      <c r="BG577" s="194"/>
      <c r="BH577" s="194"/>
      <c r="BI577" s="194"/>
      <c r="BJ577" s="194"/>
      <c r="BK577" s="196"/>
      <c r="BL577" s="197"/>
      <c r="BM577" s="197"/>
      <c r="BN577" s="197"/>
      <c r="BO577" s="197"/>
      <c r="BP577" s="197"/>
      <c r="BQ577" s="197"/>
      <c r="BR577" s="197"/>
      <c r="BS577" s="197"/>
      <c r="BT577" s="197"/>
      <c r="BU577" s="197"/>
      <c r="BV577" s="197"/>
      <c r="BW577" s="197"/>
      <c r="BX577" s="197"/>
      <c r="BY577" s="197"/>
      <c r="BZ577" s="197"/>
      <c r="CA577" s="197"/>
      <c r="CB577" s="197"/>
      <c r="CC577" s="197"/>
      <c r="CD577" s="197"/>
      <c r="CE577" s="197"/>
      <c r="CF577" s="197"/>
      <c r="CG577" s="197"/>
      <c r="CH577" s="197"/>
      <c r="CI577" s="197"/>
      <c r="CJ577" s="197"/>
      <c r="CK577" s="197"/>
      <c r="CL577" s="197"/>
      <c r="CM577" s="197"/>
      <c r="CN577" s="197"/>
      <c r="CO577" s="197"/>
      <c r="CP577" s="197"/>
      <c r="CQ577" s="197"/>
      <c r="CR577" s="197"/>
      <c r="CS577" s="197"/>
      <c r="CT577" s="197"/>
      <c r="CU577" s="197"/>
      <c r="CV577" s="197"/>
      <c r="CW577" s="197"/>
      <c r="CX577" s="197"/>
      <c r="CY577" s="197"/>
      <c r="CZ577" s="197"/>
      <c r="DA577" s="197"/>
      <c r="DB577" s="197"/>
      <c r="DC577" s="197"/>
      <c r="DD577" s="197"/>
      <c r="DE577" s="197"/>
      <c r="DF577" s="197"/>
      <c r="DG577" s="197"/>
      <c r="DH577" s="197"/>
      <c r="DI577" s="197"/>
      <c r="DJ577" s="197"/>
      <c r="DK577" s="197"/>
      <c r="DL577" s="197"/>
      <c r="DM577" s="197"/>
      <c r="DN577" s="197"/>
      <c r="DO577" s="197"/>
      <c r="DP577" s="197"/>
      <c r="DQ577" s="197"/>
      <c r="DR577" s="197"/>
      <c r="DS577" s="197"/>
      <c r="DT577" s="197"/>
      <c r="DU577" s="197"/>
      <c r="DV577" s="197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</row>
    <row r="578" customFormat="false" ht="12.75" hidden="false" customHeight="false" outlineLevel="0" collapsed="false">
      <c r="A578" s="193"/>
      <c r="B578" s="194"/>
      <c r="C578" s="194"/>
      <c r="D578" s="194"/>
      <c r="E578" s="194"/>
      <c r="F578" s="194"/>
      <c r="G578" s="194"/>
      <c r="H578" s="195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4"/>
      <c r="BJ578" s="194"/>
      <c r="BK578" s="196"/>
      <c r="BL578" s="197"/>
      <c r="BM578" s="197"/>
      <c r="BN578" s="197"/>
      <c r="BO578" s="197"/>
      <c r="BP578" s="197"/>
      <c r="BQ578" s="197"/>
      <c r="BR578" s="197"/>
      <c r="BS578" s="197"/>
      <c r="BT578" s="197"/>
      <c r="BU578" s="197"/>
      <c r="BV578" s="197"/>
      <c r="BW578" s="197"/>
      <c r="BX578" s="197"/>
      <c r="BY578" s="197"/>
      <c r="BZ578" s="197"/>
      <c r="CA578" s="197"/>
      <c r="CB578" s="197"/>
      <c r="CC578" s="197"/>
      <c r="CD578" s="197"/>
      <c r="CE578" s="197"/>
      <c r="CF578" s="197"/>
      <c r="CG578" s="197"/>
      <c r="CH578" s="197"/>
      <c r="CI578" s="197"/>
      <c r="CJ578" s="197"/>
      <c r="CK578" s="197"/>
      <c r="CL578" s="197"/>
      <c r="CM578" s="197"/>
      <c r="CN578" s="197"/>
      <c r="CO578" s="197"/>
      <c r="CP578" s="197"/>
      <c r="CQ578" s="197"/>
      <c r="CR578" s="197"/>
      <c r="CS578" s="197"/>
      <c r="CT578" s="197"/>
      <c r="CU578" s="197"/>
      <c r="CV578" s="197"/>
      <c r="CW578" s="197"/>
      <c r="CX578" s="197"/>
      <c r="CY578" s="197"/>
      <c r="CZ578" s="197"/>
      <c r="DA578" s="197"/>
      <c r="DB578" s="197"/>
      <c r="DC578" s="197"/>
      <c r="DD578" s="197"/>
      <c r="DE578" s="197"/>
      <c r="DF578" s="197"/>
      <c r="DG578" s="197"/>
      <c r="DH578" s="197"/>
      <c r="DI578" s="197"/>
      <c r="DJ578" s="197"/>
      <c r="DK578" s="197"/>
      <c r="DL578" s="197"/>
      <c r="DM578" s="197"/>
      <c r="DN578" s="197"/>
      <c r="DO578" s="197"/>
      <c r="DP578" s="197"/>
      <c r="DQ578" s="197"/>
      <c r="DR578" s="197"/>
      <c r="DS578" s="197"/>
      <c r="DT578" s="197"/>
      <c r="DU578" s="197"/>
      <c r="DV578" s="197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</row>
    <row r="579" customFormat="false" ht="12.75" hidden="false" customHeight="false" outlineLevel="0" collapsed="false">
      <c r="A579" s="193"/>
      <c r="B579" s="194"/>
      <c r="C579" s="194"/>
      <c r="D579" s="194"/>
      <c r="E579" s="194"/>
      <c r="F579" s="194"/>
      <c r="G579" s="194"/>
      <c r="H579" s="195"/>
      <c r="I579" s="194"/>
      <c r="J579" s="194"/>
      <c r="K579" s="194"/>
      <c r="L579" s="194"/>
      <c r="M579" s="194"/>
      <c r="N579" s="194"/>
      <c r="O579" s="194"/>
      <c r="P579" s="194"/>
      <c r="Q579" s="194"/>
      <c r="R579" s="194"/>
      <c r="S579" s="194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194"/>
      <c r="AQ579" s="194"/>
      <c r="AR579" s="194"/>
      <c r="AS579" s="194"/>
      <c r="AT579" s="194"/>
      <c r="AU579" s="194"/>
      <c r="AV579" s="194"/>
      <c r="AW579" s="194"/>
      <c r="AX579" s="194"/>
      <c r="AY579" s="194"/>
      <c r="AZ579" s="194"/>
      <c r="BA579" s="194"/>
      <c r="BB579" s="194"/>
      <c r="BC579" s="194"/>
      <c r="BD579" s="194"/>
      <c r="BE579" s="194"/>
      <c r="BF579" s="194"/>
      <c r="BG579" s="194"/>
      <c r="BH579" s="194"/>
      <c r="BI579" s="194"/>
      <c r="BJ579" s="194"/>
      <c r="BK579" s="196"/>
      <c r="BL579" s="197"/>
      <c r="BM579" s="197"/>
      <c r="BN579" s="197"/>
      <c r="BO579" s="197"/>
      <c r="BP579" s="197"/>
      <c r="BQ579" s="197"/>
      <c r="BR579" s="197"/>
      <c r="BS579" s="197"/>
      <c r="BT579" s="197"/>
      <c r="BU579" s="197"/>
      <c r="BV579" s="197"/>
      <c r="BW579" s="197"/>
      <c r="BX579" s="197"/>
      <c r="BY579" s="197"/>
      <c r="BZ579" s="197"/>
      <c r="CA579" s="197"/>
      <c r="CB579" s="197"/>
      <c r="CC579" s="197"/>
      <c r="CD579" s="197"/>
      <c r="CE579" s="197"/>
      <c r="CF579" s="197"/>
      <c r="CG579" s="197"/>
      <c r="CH579" s="197"/>
      <c r="CI579" s="197"/>
      <c r="CJ579" s="197"/>
      <c r="CK579" s="197"/>
      <c r="CL579" s="197"/>
      <c r="CM579" s="197"/>
      <c r="CN579" s="197"/>
      <c r="CO579" s="197"/>
      <c r="CP579" s="197"/>
      <c r="CQ579" s="197"/>
      <c r="CR579" s="197"/>
      <c r="CS579" s="197"/>
      <c r="CT579" s="197"/>
      <c r="CU579" s="197"/>
      <c r="CV579" s="197"/>
      <c r="CW579" s="197"/>
      <c r="CX579" s="197"/>
      <c r="CY579" s="197"/>
      <c r="CZ579" s="197"/>
      <c r="DA579" s="197"/>
      <c r="DB579" s="197"/>
      <c r="DC579" s="197"/>
      <c r="DD579" s="197"/>
      <c r="DE579" s="197"/>
      <c r="DF579" s="197"/>
      <c r="DG579" s="197"/>
      <c r="DH579" s="197"/>
      <c r="DI579" s="197"/>
      <c r="DJ579" s="197"/>
      <c r="DK579" s="197"/>
      <c r="DL579" s="197"/>
      <c r="DM579" s="197"/>
      <c r="DN579" s="197"/>
      <c r="DO579" s="197"/>
      <c r="DP579" s="197"/>
      <c r="DQ579" s="197"/>
      <c r="DR579" s="197"/>
      <c r="DS579" s="197"/>
      <c r="DT579" s="197"/>
      <c r="DU579" s="197"/>
      <c r="DV579" s="197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</row>
    <row r="580" customFormat="false" ht="12.75" hidden="false" customHeight="false" outlineLevel="0" collapsed="false">
      <c r="A580" s="193"/>
      <c r="B580" s="194"/>
      <c r="C580" s="194"/>
      <c r="D580" s="194"/>
      <c r="E580" s="194"/>
      <c r="F580" s="194"/>
      <c r="G580" s="194"/>
      <c r="H580" s="195"/>
      <c r="I580" s="194"/>
      <c r="J580" s="194"/>
      <c r="K580" s="194"/>
      <c r="L580" s="194"/>
      <c r="M580" s="194"/>
      <c r="N580" s="194"/>
      <c r="O580" s="194"/>
      <c r="P580" s="194"/>
      <c r="Q580" s="194"/>
      <c r="R580" s="194"/>
      <c r="S580" s="194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194"/>
      <c r="AQ580" s="194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4"/>
      <c r="BB580" s="194"/>
      <c r="BC580" s="194"/>
      <c r="BD580" s="194"/>
      <c r="BE580" s="194"/>
      <c r="BF580" s="194"/>
      <c r="BG580" s="194"/>
      <c r="BH580" s="194"/>
      <c r="BI580" s="194"/>
      <c r="BJ580" s="194"/>
      <c r="BK580" s="196"/>
      <c r="BL580" s="197"/>
      <c r="BM580" s="197"/>
      <c r="BN580" s="197"/>
      <c r="BO580" s="197"/>
      <c r="BP580" s="197"/>
      <c r="BQ580" s="197"/>
      <c r="BR580" s="197"/>
      <c r="BS580" s="197"/>
      <c r="BT580" s="197"/>
      <c r="BU580" s="197"/>
      <c r="BV580" s="197"/>
      <c r="BW580" s="197"/>
      <c r="BX580" s="197"/>
      <c r="BY580" s="197"/>
      <c r="BZ580" s="197"/>
      <c r="CA580" s="197"/>
      <c r="CB580" s="197"/>
      <c r="CC580" s="197"/>
      <c r="CD580" s="197"/>
      <c r="CE580" s="197"/>
      <c r="CF580" s="197"/>
      <c r="CG580" s="197"/>
      <c r="CH580" s="197"/>
      <c r="CI580" s="197"/>
      <c r="CJ580" s="197"/>
      <c r="CK580" s="197"/>
      <c r="CL580" s="197"/>
      <c r="CM580" s="197"/>
      <c r="CN580" s="197"/>
      <c r="CO580" s="197"/>
      <c r="CP580" s="197"/>
      <c r="CQ580" s="197"/>
      <c r="CR580" s="197"/>
      <c r="CS580" s="197"/>
      <c r="CT580" s="197"/>
      <c r="CU580" s="197"/>
      <c r="CV580" s="197"/>
      <c r="CW580" s="197"/>
      <c r="CX580" s="197"/>
      <c r="CY580" s="197"/>
      <c r="CZ580" s="197"/>
      <c r="DA580" s="197"/>
      <c r="DB580" s="197"/>
      <c r="DC580" s="197"/>
      <c r="DD580" s="197"/>
      <c r="DE580" s="197"/>
      <c r="DF580" s="197"/>
      <c r="DG580" s="197"/>
      <c r="DH580" s="197"/>
      <c r="DI580" s="197"/>
      <c r="DJ580" s="197"/>
      <c r="DK580" s="197"/>
      <c r="DL580" s="197"/>
      <c r="DM580" s="197"/>
      <c r="DN580" s="197"/>
      <c r="DO580" s="197"/>
      <c r="DP580" s="197"/>
      <c r="DQ580" s="197"/>
      <c r="DR580" s="197"/>
      <c r="DS580" s="197"/>
      <c r="DT580" s="197"/>
      <c r="DU580" s="197"/>
      <c r="DV580" s="197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</row>
    <row r="581" customFormat="false" ht="12.75" hidden="false" customHeight="false" outlineLevel="0" collapsed="false">
      <c r="A581" s="193"/>
      <c r="B581" s="194"/>
      <c r="C581" s="194"/>
      <c r="D581" s="194"/>
      <c r="E581" s="194"/>
      <c r="F581" s="194"/>
      <c r="G581" s="194"/>
      <c r="H581" s="195"/>
      <c r="I581" s="194"/>
      <c r="J581" s="194"/>
      <c r="K581" s="194"/>
      <c r="L581" s="194"/>
      <c r="M581" s="194"/>
      <c r="N581" s="194"/>
      <c r="O581" s="194"/>
      <c r="P581" s="194"/>
      <c r="Q581" s="194"/>
      <c r="R581" s="194"/>
      <c r="S581" s="194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194"/>
      <c r="AQ581" s="194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4"/>
      <c r="BB581" s="194"/>
      <c r="BC581" s="194"/>
      <c r="BD581" s="194"/>
      <c r="BE581" s="194"/>
      <c r="BF581" s="194"/>
      <c r="BG581" s="194"/>
      <c r="BH581" s="194"/>
      <c r="BI581" s="194"/>
      <c r="BJ581" s="194"/>
      <c r="BK581" s="196"/>
      <c r="BL581" s="197"/>
      <c r="BM581" s="197"/>
      <c r="BN581" s="197"/>
      <c r="BO581" s="197"/>
      <c r="BP581" s="197"/>
      <c r="BQ581" s="197"/>
      <c r="BR581" s="197"/>
      <c r="BS581" s="197"/>
      <c r="BT581" s="197"/>
      <c r="BU581" s="197"/>
      <c r="BV581" s="197"/>
      <c r="BW581" s="197"/>
      <c r="BX581" s="197"/>
      <c r="BY581" s="197"/>
      <c r="BZ581" s="197"/>
      <c r="CA581" s="197"/>
      <c r="CB581" s="197"/>
      <c r="CC581" s="197"/>
      <c r="CD581" s="197"/>
      <c r="CE581" s="197"/>
      <c r="CF581" s="197"/>
      <c r="CG581" s="197"/>
      <c r="CH581" s="197"/>
      <c r="CI581" s="197"/>
      <c r="CJ581" s="197"/>
      <c r="CK581" s="197"/>
      <c r="CL581" s="197"/>
      <c r="CM581" s="197"/>
      <c r="CN581" s="197"/>
      <c r="CO581" s="197"/>
      <c r="CP581" s="197"/>
      <c r="CQ581" s="197"/>
      <c r="CR581" s="197"/>
      <c r="CS581" s="197"/>
      <c r="CT581" s="197"/>
      <c r="CU581" s="197"/>
      <c r="CV581" s="197"/>
      <c r="CW581" s="197"/>
      <c r="CX581" s="197"/>
      <c r="CY581" s="197"/>
      <c r="CZ581" s="197"/>
      <c r="DA581" s="197"/>
      <c r="DB581" s="197"/>
      <c r="DC581" s="197"/>
      <c r="DD581" s="197"/>
      <c r="DE581" s="197"/>
      <c r="DF581" s="197"/>
      <c r="DG581" s="197"/>
      <c r="DH581" s="197"/>
      <c r="DI581" s="197"/>
      <c r="DJ581" s="197"/>
      <c r="DK581" s="197"/>
      <c r="DL581" s="197"/>
      <c r="DM581" s="197"/>
      <c r="DN581" s="197"/>
      <c r="DO581" s="197"/>
      <c r="DP581" s="197"/>
      <c r="DQ581" s="197"/>
      <c r="DR581" s="197"/>
      <c r="DS581" s="197"/>
      <c r="DT581" s="197"/>
      <c r="DU581" s="197"/>
      <c r="DV581" s="197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</row>
    <row r="582" customFormat="false" ht="12.75" hidden="false" customHeight="false" outlineLevel="0" collapsed="false">
      <c r="A582" s="193"/>
      <c r="B582" s="194"/>
      <c r="C582" s="194"/>
      <c r="D582" s="194"/>
      <c r="E582" s="194"/>
      <c r="F582" s="194"/>
      <c r="G582" s="194"/>
      <c r="H582" s="195"/>
      <c r="I582" s="194"/>
      <c r="J582" s="194"/>
      <c r="K582" s="194"/>
      <c r="L582" s="194"/>
      <c r="M582" s="194"/>
      <c r="N582" s="194"/>
      <c r="O582" s="194"/>
      <c r="P582" s="194"/>
      <c r="Q582" s="194"/>
      <c r="R582" s="194"/>
      <c r="S582" s="194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194"/>
      <c r="AQ582" s="194"/>
      <c r="AR582" s="194"/>
      <c r="AS582" s="194"/>
      <c r="AT582" s="194"/>
      <c r="AU582" s="194"/>
      <c r="AV582" s="194"/>
      <c r="AW582" s="194"/>
      <c r="AX582" s="194"/>
      <c r="AY582" s="194"/>
      <c r="AZ582" s="194"/>
      <c r="BA582" s="194"/>
      <c r="BB582" s="194"/>
      <c r="BC582" s="194"/>
      <c r="BD582" s="194"/>
      <c r="BE582" s="194"/>
      <c r="BF582" s="194"/>
      <c r="BG582" s="194"/>
      <c r="BH582" s="194"/>
      <c r="BI582" s="194"/>
      <c r="BJ582" s="194"/>
      <c r="BK582" s="196"/>
      <c r="BL582" s="197"/>
      <c r="BM582" s="197"/>
      <c r="BN582" s="197"/>
      <c r="BO582" s="197"/>
      <c r="BP582" s="197"/>
      <c r="BQ582" s="197"/>
      <c r="BR582" s="197"/>
      <c r="BS582" s="197"/>
      <c r="BT582" s="197"/>
      <c r="BU582" s="197"/>
      <c r="BV582" s="197"/>
      <c r="BW582" s="197"/>
      <c r="BX582" s="197"/>
      <c r="BY582" s="197"/>
      <c r="BZ582" s="197"/>
      <c r="CA582" s="197"/>
      <c r="CB582" s="197"/>
      <c r="CC582" s="197"/>
      <c r="CD582" s="197"/>
      <c r="CE582" s="197"/>
      <c r="CF582" s="197"/>
      <c r="CG582" s="197"/>
      <c r="CH582" s="197"/>
      <c r="CI582" s="197"/>
      <c r="CJ582" s="197"/>
      <c r="CK582" s="197"/>
      <c r="CL582" s="197"/>
      <c r="CM582" s="197"/>
      <c r="CN582" s="197"/>
      <c r="CO582" s="197"/>
      <c r="CP582" s="197"/>
      <c r="CQ582" s="197"/>
      <c r="CR582" s="197"/>
      <c r="CS582" s="197"/>
      <c r="CT582" s="197"/>
      <c r="CU582" s="197"/>
      <c r="CV582" s="197"/>
      <c r="CW582" s="197"/>
      <c r="CX582" s="197"/>
      <c r="CY582" s="197"/>
      <c r="CZ582" s="197"/>
      <c r="DA582" s="197"/>
      <c r="DB582" s="197"/>
      <c r="DC582" s="197"/>
      <c r="DD582" s="197"/>
      <c r="DE582" s="197"/>
      <c r="DF582" s="197"/>
      <c r="DG582" s="197"/>
      <c r="DH582" s="197"/>
      <c r="DI582" s="197"/>
      <c r="DJ582" s="197"/>
      <c r="DK582" s="197"/>
      <c r="DL582" s="197"/>
      <c r="DM582" s="197"/>
      <c r="DN582" s="197"/>
      <c r="DO582" s="197"/>
      <c r="DP582" s="197"/>
      <c r="DQ582" s="197"/>
      <c r="DR582" s="197"/>
      <c r="DS582" s="197"/>
      <c r="DT582" s="197"/>
      <c r="DU582" s="197"/>
      <c r="DV582" s="197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</row>
    <row r="583" customFormat="false" ht="12.75" hidden="false" customHeight="false" outlineLevel="0" collapsed="false">
      <c r="A583" s="193"/>
      <c r="B583" s="194"/>
      <c r="C583" s="194"/>
      <c r="D583" s="194"/>
      <c r="E583" s="194"/>
      <c r="F583" s="194"/>
      <c r="G583" s="194"/>
      <c r="H583" s="195"/>
      <c r="I583" s="194"/>
      <c r="J583" s="194"/>
      <c r="K583" s="194"/>
      <c r="L583" s="194"/>
      <c r="M583" s="194"/>
      <c r="N583" s="194"/>
      <c r="O583" s="194"/>
      <c r="P583" s="194"/>
      <c r="Q583" s="194"/>
      <c r="R583" s="194"/>
      <c r="S583" s="194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194"/>
      <c r="AQ583" s="194"/>
      <c r="AR583" s="194"/>
      <c r="AS583" s="194"/>
      <c r="AT583" s="194"/>
      <c r="AU583" s="194"/>
      <c r="AV583" s="194"/>
      <c r="AW583" s="194"/>
      <c r="AX583" s="194"/>
      <c r="AY583" s="194"/>
      <c r="AZ583" s="194"/>
      <c r="BA583" s="194"/>
      <c r="BB583" s="194"/>
      <c r="BC583" s="194"/>
      <c r="BD583" s="194"/>
      <c r="BE583" s="194"/>
      <c r="BF583" s="194"/>
      <c r="BG583" s="194"/>
      <c r="BH583" s="194"/>
      <c r="BI583" s="194"/>
      <c r="BJ583" s="194"/>
      <c r="BK583" s="196"/>
      <c r="BL583" s="197"/>
      <c r="BM583" s="197"/>
      <c r="BN583" s="197"/>
      <c r="BO583" s="197"/>
      <c r="BP583" s="197"/>
      <c r="BQ583" s="197"/>
      <c r="BR583" s="197"/>
      <c r="BS583" s="197"/>
      <c r="BT583" s="197"/>
      <c r="BU583" s="197"/>
      <c r="BV583" s="197"/>
      <c r="BW583" s="197"/>
      <c r="BX583" s="197"/>
      <c r="BY583" s="197"/>
      <c r="BZ583" s="197"/>
      <c r="CA583" s="197"/>
      <c r="CB583" s="197"/>
      <c r="CC583" s="197"/>
      <c r="CD583" s="197"/>
      <c r="CE583" s="197"/>
      <c r="CF583" s="197"/>
      <c r="CG583" s="197"/>
      <c r="CH583" s="197"/>
      <c r="CI583" s="197"/>
      <c r="CJ583" s="197"/>
      <c r="CK583" s="197"/>
      <c r="CL583" s="197"/>
      <c r="CM583" s="197"/>
      <c r="CN583" s="197"/>
      <c r="CO583" s="197"/>
      <c r="CP583" s="197"/>
      <c r="CQ583" s="197"/>
      <c r="CR583" s="197"/>
      <c r="CS583" s="197"/>
      <c r="CT583" s="197"/>
      <c r="CU583" s="197"/>
      <c r="CV583" s="197"/>
      <c r="CW583" s="197"/>
      <c r="CX583" s="197"/>
      <c r="CY583" s="197"/>
      <c r="CZ583" s="197"/>
      <c r="DA583" s="197"/>
      <c r="DB583" s="197"/>
      <c r="DC583" s="197"/>
      <c r="DD583" s="197"/>
      <c r="DE583" s="197"/>
      <c r="DF583" s="197"/>
      <c r="DG583" s="197"/>
      <c r="DH583" s="197"/>
      <c r="DI583" s="197"/>
      <c r="DJ583" s="197"/>
      <c r="DK583" s="197"/>
      <c r="DL583" s="197"/>
      <c r="DM583" s="197"/>
      <c r="DN583" s="197"/>
      <c r="DO583" s="197"/>
      <c r="DP583" s="197"/>
      <c r="DQ583" s="197"/>
      <c r="DR583" s="197"/>
      <c r="DS583" s="197"/>
      <c r="DT583" s="197"/>
      <c r="DU583" s="197"/>
      <c r="DV583" s="197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</row>
    <row r="584" customFormat="false" ht="12.75" hidden="false" customHeight="false" outlineLevel="0" collapsed="false">
      <c r="A584" s="193"/>
      <c r="B584" s="194"/>
      <c r="C584" s="194"/>
      <c r="D584" s="194"/>
      <c r="E584" s="194"/>
      <c r="F584" s="194"/>
      <c r="G584" s="194"/>
      <c r="H584" s="195"/>
      <c r="I584" s="194"/>
      <c r="J584" s="194"/>
      <c r="K584" s="194"/>
      <c r="L584" s="194"/>
      <c r="M584" s="194"/>
      <c r="N584" s="194"/>
      <c r="O584" s="194"/>
      <c r="P584" s="194"/>
      <c r="Q584" s="194"/>
      <c r="R584" s="194"/>
      <c r="S584" s="194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194"/>
      <c r="AQ584" s="194"/>
      <c r="AR584" s="194"/>
      <c r="AS584" s="194"/>
      <c r="AT584" s="194"/>
      <c r="AU584" s="194"/>
      <c r="AV584" s="194"/>
      <c r="AW584" s="194"/>
      <c r="AX584" s="194"/>
      <c r="AY584" s="194"/>
      <c r="AZ584" s="194"/>
      <c r="BA584" s="194"/>
      <c r="BB584" s="194"/>
      <c r="BC584" s="194"/>
      <c r="BD584" s="194"/>
      <c r="BE584" s="194"/>
      <c r="BF584" s="194"/>
      <c r="BG584" s="194"/>
      <c r="BH584" s="194"/>
      <c r="BI584" s="194"/>
      <c r="BJ584" s="194"/>
      <c r="BK584" s="196"/>
      <c r="BL584" s="197"/>
      <c r="BM584" s="197"/>
      <c r="BN584" s="197"/>
      <c r="BO584" s="197"/>
      <c r="BP584" s="197"/>
      <c r="BQ584" s="197"/>
      <c r="BR584" s="197"/>
      <c r="BS584" s="197"/>
      <c r="BT584" s="197"/>
      <c r="BU584" s="197"/>
      <c r="BV584" s="197"/>
      <c r="BW584" s="197"/>
      <c r="BX584" s="197"/>
      <c r="BY584" s="197"/>
      <c r="BZ584" s="197"/>
      <c r="CA584" s="197"/>
      <c r="CB584" s="197"/>
      <c r="CC584" s="197"/>
      <c r="CD584" s="197"/>
      <c r="CE584" s="197"/>
      <c r="CF584" s="197"/>
      <c r="CG584" s="197"/>
      <c r="CH584" s="197"/>
      <c r="CI584" s="197"/>
      <c r="CJ584" s="197"/>
      <c r="CK584" s="197"/>
      <c r="CL584" s="197"/>
      <c r="CM584" s="197"/>
      <c r="CN584" s="197"/>
      <c r="CO584" s="197"/>
      <c r="CP584" s="197"/>
      <c r="CQ584" s="197"/>
      <c r="CR584" s="197"/>
      <c r="CS584" s="197"/>
      <c r="CT584" s="197"/>
      <c r="CU584" s="197"/>
      <c r="CV584" s="197"/>
      <c r="CW584" s="197"/>
      <c r="CX584" s="197"/>
      <c r="CY584" s="197"/>
      <c r="CZ584" s="197"/>
      <c r="DA584" s="197"/>
      <c r="DB584" s="197"/>
      <c r="DC584" s="197"/>
      <c r="DD584" s="197"/>
      <c r="DE584" s="197"/>
      <c r="DF584" s="197"/>
      <c r="DG584" s="197"/>
      <c r="DH584" s="197"/>
      <c r="DI584" s="197"/>
      <c r="DJ584" s="197"/>
      <c r="DK584" s="197"/>
      <c r="DL584" s="197"/>
      <c r="DM584" s="197"/>
      <c r="DN584" s="197"/>
      <c r="DO584" s="197"/>
      <c r="DP584" s="197"/>
      <c r="DQ584" s="197"/>
      <c r="DR584" s="197"/>
      <c r="DS584" s="197"/>
      <c r="DT584" s="197"/>
      <c r="DU584" s="197"/>
      <c r="DV584" s="197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</row>
    <row r="585" customFormat="false" ht="12.75" hidden="false" customHeight="false" outlineLevel="0" collapsed="false">
      <c r="A585" s="193"/>
      <c r="B585" s="194"/>
      <c r="C585" s="194"/>
      <c r="D585" s="194"/>
      <c r="E585" s="194"/>
      <c r="F585" s="194"/>
      <c r="G585" s="194"/>
      <c r="H585" s="195"/>
      <c r="I585" s="194"/>
      <c r="J585" s="194"/>
      <c r="K585" s="194"/>
      <c r="L585" s="194"/>
      <c r="M585" s="194"/>
      <c r="N585" s="194"/>
      <c r="O585" s="194"/>
      <c r="P585" s="194"/>
      <c r="Q585" s="194"/>
      <c r="R585" s="194"/>
      <c r="S585" s="194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194"/>
      <c r="AQ585" s="194"/>
      <c r="AR585" s="194"/>
      <c r="AS585" s="194"/>
      <c r="AT585" s="194"/>
      <c r="AU585" s="194"/>
      <c r="AV585" s="194"/>
      <c r="AW585" s="194"/>
      <c r="AX585" s="194"/>
      <c r="AY585" s="194"/>
      <c r="AZ585" s="194"/>
      <c r="BA585" s="194"/>
      <c r="BB585" s="194"/>
      <c r="BC585" s="194"/>
      <c r="BD585" s="194"/>
      <c r="BE585" s="194"/>
      <c r="BF585" s="194"/>
      <c r="BG585" s="194"/>
      <c r="BH585" s="194"/>
      <c r="BI585" s="194"/>
      <c r="BJ585" s="194"/>
      <c r="BK585" s="196"/>
      <c r="BL585" s="197"/>
      <c r="BM585" s="197"/>
      <c r="BN585" s="197"/>
      <c r="BO585" s="197"/>
      <c r="BP585" s="197"/>
      <c r="BQ585" s="197"/>
      <c r="BR585" s="197"/>
      <c r="BS585" s="197"/>
      <c r="BT585" s="197"/>
      <c r="BU585" s="197"/>
      <c r="BV585" s="197"/>
      <c r="BW585" s="197"/>
      <c r="BX585" s="197"/>
      <c r="BY585" s="197"/>
      <c r="BZ585" s="197"/>
      <c r="CA585" s="197"/>
      <c r="CB585" s="197"/>
      <c r="CC585" s="197"/>
      <c r="CD585" s="197"/>
      <c r="CE585" s="197"/>
      <c r="CF585" s="197"/>
      <c r="CG585" s="197"/>
      <c r="CH585" s="197"/>
      <c r="CI585" s="197"/>
      <c r="CJ585" s="197"/>
      <c r="CK585" s="197"/>
      <c r="CL585" s="197"/>
      <c r="CM585" s="197"/>
      <c r="CN585" s="197"/>
      <c r="CO585" s="197"/>
      <c r="CP585" s="197"/>
      <c r="CQ585" s="197"/>
      <c r="CR585" s="197"/>
      <c r="CS585" s="197"/>
      <c r="CT585" s="197"/>
      <c r="CU585" s="197"/>
      <c r="CV585" s="197"/>
      <c r="CW585" s="197"/>
      <c r="CX585" s="197"/>
      <c r="CY585" s="197"/>
      <c r="CZ585" s="197"/>
      <c r="DA585" s="197"/>
      <c r="DB585" s="197"/>
      <c r="DC585" s="197"/>
      <c r="DD585" s="197"/>
      <c r="DE585" s="197"/>
      <c r="DF585" s="197"/>
      <c r="DG585" s="197"/>
      <c r="DH585" s="197"/>
      <c r="DI585" s="197"/>
      <c r="DJ585" s="197"/>
      <c r="DK585" s="197"/>
      <c r="DL585" s="197"/>
      <c r="DM585" s="197"/>
      <c r="DN585" s="197"/>
      <c r="DO585" s="197"/>
      <c r="DP585" s="197"/>
      <c r="DQ585" s="197"/>
      <c r="DR585" s="197"/>
      <c r="DS585" s="197"/>
      <c r="DT585" s="197"/>
      <c r="DU585" s="197"/>
      <c r="DV585" s="197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</row>
    <row r="586" customFormat="false" ht="12.75" hidden="false" customHeight="false" outlineLevel="0" collapsed="false">
      <c r="A586" s="193"/>
      <c r="B586" s="194"/>
      <c r="C586" s="194"/>
      <c r="D586" s="194"/>
      <c r="E586" s="194"/>
      <c r="F586" s="194"/>
      <c r="G586" s="194"/>
      <c r="H586" s="195"/>
      <c r="I586" s="194"/>
      <c r="J586" s="194"/>
      <c r="K586" s="194"/>
      <c r="L586" s="194"/>
      <c r="M586" s="194"/>
      <c r="N586" s="194"/>
      <c r="O586" s="194"/>
      <c r="P586" s="194"/>
      <c r="Q586" s="194"/>
      <c r="R586" s="194"/>
      <c r="S586" s="194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194"/>
      <c r="AQ586" s="194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4"/>
      <c r="BB586" s="194"/>
      <c r="BC586" s="194"/>
      <c r="BD586" s="194"/>
      <c r="BE586" s="194"/>
      <c r="BF586" s="194"/>
      <c r="BG586" s="194"/>
      <c r="BH586" s="194"/>
      <c r="BI586" s="194"/>
      <c r="BJ586" s="194"/>
      <c r="BK586" s="196"/>
      <c r="BL586" s="197"/>
      <c r="BM586" s="197"/>
      <c r="BN586" s="197"/>
      <c r="BO586" s="197"/>
      <c r="BP586" s="197"/>
      <c r="BQ586" s="197"/>
      <c r="BR586" s="197"/>
      <c r="BS586" s="197"/>
      <c r="BT586" s="197"/>
      <c r="BU586" s="197"/>
      <c r="BV586" s="197"/>
      <c r="BW586" s="197"/>
      <c r="BX586" s="197"/>
      <c r="BY586" s="197"/>
      <c r="BZ586" s="197"/>
      <c r="CA586" s="197"/>
      <c r="CB586" s="197"/>
      <c r="CC586" s="197"/>
      <c r="CD586" s="197"/>
      <c r="CE586" s="197"/>
      <c r="CF586" s="197"/>
      <c r="CG586" s="197"/>
      <c r="CH586" s="197"/>
      <c r="CI586" s="197"/>
      <c r="CJ586" s="197"/>
      <c r="CK586" s="197"/>
      <c r="CL586" s="197"/>
      <c r="CM586" s="197"/>
      <c r="CN586" s="197"/>
      <c r="CO586" s="197"/>
      <c r="CP586" s="197"/>
      <c r="CQ586" s="197"/>
      <c r="CR586" s="197"/>
      <c r="CS586" s="197"/>
      <c r="CT586" s="197"/>
      <c r="CU586" s="197"/>
      <c r="CV586" s="197"/>
      <c r="CW586" s="197"/>
      <c r="CX586" s="197"/>
      <c r="CY586" s="197"/>
      <c r="CZ586" s="197"/>
      <c r="DA586" s="197"/>
      <c r="DB586" s="197"/>
      <c r="DC586" s="197"/>
      <c r="DD586" s="197"/>
      <c r="DE586" s="197"/>
      <c r="DF586" s="197"/>
      <c r="DG586" s="197"/>
      <c r="DH586" s="197"/>
      <c r="DI586" s="197"/>
      <c r="DJ586" s="197"/>
      <c r="DK586" s="197"/>
      <c r="DL586" s="197"/>
      <c r="DM586" s="197"/>
      <c r="DN586" s="197"/>
      <c r="DO586" s="197"/>
      <c r="DP586" s="197"/>
      <c r="DQ586" s="197"/>
      <c r="DR586" s="197"/>
      <c r="DS586" s="197"/>
      <c r="DT586" s="197"/>
      <c r="DU586" s="197"/>
      <c r="DV586" s="197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</row>
    <row r="587" customFormat="false" ht="12.75" hidden="false" customHeight="false" outlineLevel="0" collapsed="false">
      <c r="A587" s="193"/>
      <c r="B587" s="194"/>
      <c r="C587" s="194"/>
      <c r="D587" s="194"/>
      <c r="E587" s="194"/>
      <c r="F587" s="194"/>
      <c r="G587" s="194"/>
      <c r="H587" s="195"/>
      <c r="I587" s="194"/>
      <c r="J587" s="194"/>
      <c r="K587" s="194"/>
      <c r="L587" s="194"/>
      <c r="M587" s="194"/>
      <c r="N587" s="194"/>
      <c r="O587" s="194"/>
      <c r="P587" s="194"/>
      <c r="Q587" s="194"/>
      <c r="R587" s="194"/>
      <c r="S587" s="194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194"/>
      <c r="AQ587" s="194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4"/>
      <c r="BB587" s="194"/>
      <c r="BC587" s="194"/>
      <c r="BD587" s="194"/>
      <c r="BE587" s="194"/>
      <c r="BF587" s="194"/>
      <c r="BG587" s="194"/>
      <c r="BH587" s="194"/>
      <c r="BI587" s="194"/>
      <c r="BJ587" s="194"/>
      <c r="BK587" s="196"/>
      <c r="BL587" s="197"/>
      <c r="BM587" s="197"/>
      <c r="BN587" s="197"/>
      <c r="BO587" s="197"/>
      <c r="BP587" s="197"/>
      <c r="BQ587" s="197"/>
      <c r="BR587" s="197"/>
      <c r="BS587" s="197"/>
      <c r="BT587" s="197"/>
      <c r="BU587" s="197"/>
      <c r="BV587" s="197"/>
      <c r="BW587" s="197"/>
      <c r="BX587" s="197"/>
      <c r="BY587" s="197"/>
      <c r="BZ587" s="197"/>
      <c r="CA587" s="197"/>
      <c r="CB587" s="197"/>
      <c r="CC587" s="197"/>
      <c r="CD587" s="197"/>
      <c r="CE587" s="197"/>
      <c r="CF587" s="197"/>
      <c r="CG587" s="197"/>
      <c r="CH587" s="197"/>
      <c r="CI587" s="197"/>
      <c r="CJ587" s="197"/>
      <c r="CK587" s="197"/>
      <c r="CL587" s="197"/>
      <c r="CM587" s="197"/>
      <c r="CN587" s="197"/>
      <c r="CO587" s="197"/>
      <c r="CP587" s="197"/>
      <c r="CQ587" s="197"/>
      <c r="CR587" s="197"/>
      <c r="CS587" s="197"/>
      <c r="CT587" s="197"/>
      <c r="CU587" s="197"/>
      <c r="CV587" s="197"/>
      <c r="CW587" s="197"/>
      <c r="CX587" s="197"/>
      <c r="CY587" s="197"/>
      <c r="CZ587" s="197"/>
      <c r="DA587" s="197"/>
      <c r="DB587" s="197"/>
      <c r="DC587" s="197"/>
      <c r="DD587" s="197"/>
      <c r="DE587" s="197"/>
      <c r="DF587" s="197"/>
      <c r="DG587" s="197"/>
      <c r="DH587" s="197"/>
      <c r="DI587" s="197"/>
      <c r="DJ587" s="197"/>
      <c r="DK587" s="197"/>
      <c r="DL587" s="197"/>
      <c r="DM587" s="197"/>
      <c r="DN587" s="197"/>
      <c r="DO587" s="197"/>
      <c r="DP587" s="197"/>
      <c r="DQ587" s="197"/>
      <c r="DR587" s="197"/>
      <c r="DS587" s="197"/>
      <c r="DT587" s="197"/>
      <c r="DU587" s="197"/>
      <c r="DV587" s="197"/>
      <c r="DW587" s="197"/>
      <c r="DX587" s="197"/>
      <c r="DY587" s="197"/>
      <c r="DZ587" s="197"/>
      <c r="EA587" s="197"/>
      <c r="EB587" s="197"/>
      <c r="EC587" s="197"/>
      <c r="ED587" s="197"/>
      <c r="EE587" s="197"/>
      <c r="EF587" s="197"/>
      <c r="EG587" s="197"/>
      <c r="EH587" s="197"/>
      <c r="EI587" s="197"/>
      <c r="EJ587" s="197"/>
      <c r="EK587" s="197"/>
      <c r="EL587" s="197"/>
      <c r="EM587" s="197"/>
      <c r="EN587" s="197"/>
      <c r="EO587" s="197"/>
      <c r="EP587" s="197"/>
      <c r="EQ587" s="197"/>
      <c r="ER587" s="197"/>
      <c r="ES587" s="197"/>
      <c r="ET587" s="197"/>
      <c r="EU587" s="197"/>
      <c r="EV587" s="197"/>
      <c r="EW587" s="197"/>
      <c r="EX587" s="197"/>
      <c r="EY587" s="197"/>
      <c r="EZ587" s="197"/>
      <c r="FA587" s="197"/>
      <c r="FB587" s="197"/>
      <c r="FC587" s="197"/>
      <c r="FD587" s="197"/>
      <c r="FE587" s="197"/>
      <c r="FF587" s="197"/>
      <c r="FG587" s="197"/>
      <c r="FH587" s="197"/>
      <c r="FI587" s="197"/>
      <c r="FJ587" s="197"/>
      <c r="FK587" s="197"/>
      <c r="FL587" s="197"/>
      <c r="FM587" s="197"/>
      <c r="FN587" s="197"/>
      <c r="FO587" s="197"/>
      <c r="FP587" s="197"/>
      <c r="FQ587" s="197"/>
      <c r="FR587" s="197"/>
      <c r="FS587" s="197"/>
      <c r="FT587" s="197"/>
      <c r="FU587" s="197"/>
      <c r="FV587" s="197"/>
      <c r="FW587" s="197"/>
      <c r="FX587" s="197"/>
      <c r="FY587" s="197"/>
      <c r="FZ587" s="197"/>
      <c r="GA587" s="197"/>
      <c r="GB587" s="197"/>
      <c r="GC587" s="197"/>
      <c r="GD587" s="197"/>
      <c r="GE587" s="197"/>
      <c r="GF587" s="197"/>
      <c r="GG587" s="197"/>
      <c r="GH587" s="197"/>
      <c r="GI587" s="197"/>
      <c r="GJ587" s="197"/>
      <c r="GK587" s="197"/>
      <c r="GL587" s="197"/>
      <c r="GM587" s="197"/>
      <c r="GN587" s="197"/>
      <c r="GO587" s="197"/>
      <c r="GP587" s="197"/>
      <c r="GQ587" s="197"/>
      <c r="GR587" s="197"/>
      <c r="GS587" s="197"/>
      <c r="GT587" s="197"/>
      <c r="GU587" s="197"/>
      <c r="GV587" s="197"/>
      <c r="GW587" s="197"/>
      <c r="GX587" s="197"/>
      <c r="GY587" s="197"/>
      <c r="GZ587" s="197"/>
      <c r="HA587" s="197"/>
      <c r="HB587" s="197"/>
      <c r="HC587" s="197"/>
      <c r="HD587" s="197"/>
      <c r="HE587" s="197"/>
      <c r="HF587" s="197"/>
      <c r="HG587" s="197"/>
      <c r="HH587" s="197"/>
      <c r="HI587" s="197"/>
      <c r="HJ587" s="197"/>
      <c r="HK587" s="197"/>
      <c r="HL587" s="197"/>
      <c r="HM587" s="197"/>
      <c r="HN587" s="197"/>
      <c r="HO587" s="197"/>
      <c r="HP587" s="197"/>
      <c r="HQ587" s="197"/>
      <c r="HR587" s="197"/>
      <c r="HS587" s="197"/>
      <c r="HT587" s="197"/>
      <c r="HU587" s="197"/>
      <c r="HV587" s="197"/>
      <c r="HW587" s="197"/>
      <c r="HX587" s="197"/>
      <c r="HY587" s="197"/>
      <c r="HZ587" s="197"/>
      <c r="IA587" s="197"/>
      <c r="IB587" s="197"/>
      <c r="IC587" s="197"/>
      <c r="ID587" s="197"/>
      <c r="IE587" s="197"/>
      <c r="IF587" s="197"/>
      <c r="IG587" s="197"/>
      <c r="IH587" s="197"/>
      <c r="II587" s="197"/>
      <c r="IJ587" s="197"/>
      <c r="IK587" s="197"/>
      <c r="IL587" s="197"/>
      <c r="IM587" s="197"/>
      <c r="IN587" s="197"/>
      <c r="IO587" s="197"/>
      <c r="IP587" s="197"/>
      <c r="IQ587" s="197"/>
      <c r="IR587" s="197"/>
      <c r="IS587" s="197"/>
      <c r="IT587" s="197"/>
      <c r="IU587" s="197"/>
      <c r="IV587" s="197"/>
      <c r="IW587" s="197"/>
    </row>
    <row r="588" customFormat="false" ht="12.75" hidden="false" customHeight="false" outlineLevel="0" collapsed="false">
      <c r="A588" s="193"/>
      <c r="B588" s="194"/>
      <c r="C588" s="194"/>
      <c r="D588" s="194"/>
      <c r="E588" s="194"/>
      <c r="F588" s="194"/>
      <c r="G588" s="194"/>
      <c r="H588" s="195"/>
      <c r="I588" s="194"/>
      <c r="J588" s="194"/>
      <c r="K588" s="194"/>
      <c r="L588" s="194"/>
      <c r="M588" s="194"/>
      <c r="N588" s="194"/>
      <c r="O588" s="194"/>
      <c r="P588" s="194"/>
      <c r="Q588" s="194"/>
      <c r="R588" s="194"/>
      <c r="S588" s="194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194"/>
      <c r="AQ588" s="194"/>
      <c r="AR588" s="194"/>
      <c r="AS588" s="194"/>
      <c r="AT588" s="194"/>
      <c r="AU588" s="194"/>
      <c r="AV588" s="194"/>
      <c r="AW588" s="194"/>
      <c r="AX588" s="194"/>
      <c r="AY588" s="194"/>
      <c r="AZ588" s="194"/>
      <c r="BA588" s="194"/>
      <c r="BB588" s="194"/>
      <c r="BC588" s="194"/>
      <c r="BD588" s="194"/>
      <c r="BE588" s="194"/>
      <c r="BF588" s="194"/>
      <c r="BG588" s="194"/>
      <c r="BH588" s="194"/>
      <c r="BI588" s="194"/>
      <c r="BJ588" s="194"/>
      <c r="BK588" s="196"/>
      <c r="BL588" s="197"/>
      <c r="BM588" s="197"/>
      <c r="BN588" s="197"/>
      <c r="BO588" s="197"/>
      <c r="BP588" s="197"/>
      <c r="BQ588" s="197"/>
      <c r="BR588" s="197"/>
      <c r="BS588" s="197"/>
      <c r="BT588" s="197"/>
      <c r="BU588" s="197"/>
      <c r="BV588" s="197"/>
      <c r="BW588" s="197"/>
      <c r="BX588" s="197"/>
      <c r="BY588" s="197"/>
      <c r="BZ588" s="197"/>
      <c r="CA588" s="197"/>
      <c r="CB588" s="197"/>
      <c r="CC588" s="197"/>
      <c r="CD588" s="197"/>
      <c r="CE588" s="197"/>
      <c r="CF588" s="197"/>
      <c r="CG588" s="197"/>
      <c r="CH588" s="197"/>
      <c r="CI588" s="197"/>
      <c r="CJ588" s="197"/>
      <c r="CK588" s="197"/>
      <c r="CL588" s="197"/>
      <c r="CM588" s="197"/>
      <c r="CN588" s="197"/>
      <c r="CO588" s="197"/>
      <c r="CP588" s="197"/>
      <c r="CQ588" s="197"/>
      <c r="CR588" s="197"/>
      <c r="CS588" s="197"/>
      <c r="CT588" s="197"/>
      <c r="CU588" s="197"/>
      <c r="CV588" s="197"/>
      <c r="CW588" s="197"/>
      <c r="CX588" s="197"/>
      <c r="CY588" s="197"/>
      <c r="CZ588" s="197"/>
      <c r="DA588" s="197"/>
      <c r="DB588" s="197"/>
      <c r="DC588" s="197"/>
      <c r="DD588" s="197"/>
      <c r="DE588" s="197"/>
      <c r="DF588" s="197"/>
      <c r="DG588" s="197"/>
      <c r="DH588" s="197"/>
      <c r="DI588" s="197"/>
      <c r="DJ588" s="197"/>
      <c r="DK588" s="197"/>
      <c r="DL588" s="197"/>
      <c r="DM588" s="197"/>
      <c r="DN588" s="197"/>
      <c r="DO588" s="197"/>
      <c r="DP588" s="197"/>
      <c r="DQ588" s="197"/>
      <c r="DR588" s="197"/>
      <c r="DS588" s="197"/>
      <c r="DT588" s="197"/>
      <c r="DU588" s="197"/>
      <c r="DV588" s="197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</row>
    <row r="589" customFormat="false" ht="12.75" hidden="false" customHeight="false" outlineLevel="0" collapsed="false">
      <c r="A589" s="193"/>
      <c r="B589" s="194"/>
      <c r="C589" s="194"/>
      <c r="D589" s="194"/>
      <c r="E589" s="194"/>
      <c r="F589" s="194"/>
      <c r="G589" s="194"/>
      <c r="H589" s="195"/>
      <c r="I589" s="194"/>
      <c r="J589" s="194"/>
      <c r="K589" s="194"/>
      <c r="L589" s="194"/>
      <c r="M589" s="194"/>
      <c r="N589" s="194"/>
      <c r="O589" s="194"/>
      <c r="P589" s="194"/>
      <c r="Q589" s="194"/>
      <c r="R589" s="194"/>
      <c r="S589" s="194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194"/>
      <c r="AQ589" s="194"/>
      <c r="AR589" s="194"/>
      <c r="AS589" s="194"/>
      <c r="AT589" s="194"/>
      <c r="AU589" s="194"/>
      <c r="AV589" s="194"/>
      <c r="AW589" s="194"/>
      <c r="AX589" s="194"/>
      <c r="AY589" s="194"/>
      <c r="AZ589" s="194"/>
      <c r="BA589" s="194"/>
      <c r="BB589" s="194"/>
      <c r="BC589" s="194"/>
      <c r="BD589" s="194"/>
      <c r="BE589" s="194"/>
      <c r="BF589" s="194"/>
      <c r="BG589" s="194"/>
      <c r="BH589" s="194"/>
      <c r="BI589" s="194"/>
      <c r="BJ589" s="194"/>
      <c r="BK589" s="196"/>
      <c r="BL589" s="197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197"/>
      <c r="BW589" s="197"/>
      <c r="BX589" s="197"/>
      <c r="BY589" s="197"/>
      <c r="BZ589" s="197"/>
      <c r="CA589" s="197"/>
      <c r="CB589" s="197"/>
      <c r="CC589" s="197"/>
      <c r="CD589" s="197"/>
      <c r="CE589" s="197"/>
      <c r="CF589" s="197"/>
      <c r="CG589" s="197"/>
      <c r="CH589" s="197"/>
      <c r="CI589" s="197"/>
      <c r="CJ589" s="197"/>
      <c r="CK589" s="197"/>
      <c r="CL589" s="197"/>
      <c r="CM589" s="197"/>
      <c r="CN589" s="197"/>
      <c r="CO589" s="197"/>
      <c r="CP589" s="197"/>
      <c r="CQ589" s="197"/>
      <c r="CR589" s="197"/>
      <c r="CS589" s="197"/>
      <c r="CT589" s="197"/>
      <c r="CU589" s="197"/>
      <c r="CV589" s="197"/>
      <c r="CW589" s="197"/>
      <c r="CX589" s="197"/>
      <c r="CY589" s="197"/>
      <c r="CZ589" s="197"/>
      <c r="DA589" s="197"/>
      <c r="DB589" s="197"/>
      <c r="DC589" s="197"/>
      <c r="DD589" s="197"/>
      <c r="DE589" s="197"/>
      <c r="DF589" s="197"/>
      <c r="DG589" s="197"/>
      <c r="DH589" s="197"/>
      <c r="DI589" s="197"/>
      <c r="DJ589" s="197"/>
      <c r="DK589" s="197"/>
      <c r="DL589" s="197"/>
      <c r="DM589" s="197"/>
      <c r="DN589" s="197"/>
      <c r="DO589" s="197"/>
      <c r="DP589" s="197"/>
      <c r="DQ589" s="197"/>
      <c r="DR589" s="197"/>
      <c r="DS589" s="197"/>
      <c r="DT589" s="197"/>
      <c r="DU589" s="197"/>
      <c r="DV589" s="197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</row>
    <row r="590" customFormat="false" ht="12.75" hidden="false" customHeight="false" outlineLevel="0" collapsed="false">
      <c r="A590" s="193"/>
      <c r="B590" s="194"/>
      <c r="C590" s="194"/>
      <c r="D590" s="194"/>
      <c r="E590" s="194"/>
      <c r="F590" s="194"/>
      <c r="G590" s="194"/>
      <c r="H590" s="195"/>
      <c r="I590" s="194"/>
      <c r="J590" s="194"/>
      <c r="K590" s="194"/>
      <c r="L590" s="194"/>
      <c r="M590" s="194"/>
      <c r="N590" s="194"/>
      <c r="O590" s="194"/>
      <c r="P590" s="194"/>
      <c r="Q590" s="194"/>
      <c r="R590" s="194"/>
      <c r="S590" s="194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194"/>
      <c r="AQ590" s="194"/>
      <c r="AR590" s="194"/>
      <c r="AS590" s="194"/>
      <c r="AT590" s="194"/>
      <c r="AU590" s="194"/>
      <c r="AV590" s="194"/>
      <c r="AW590" s="194"/>
      <c r="AX590" s="194"/>
      <c r="AY590" s="194"/>
      <c r="AZ590" s="194"/>
      <c r="BA590" s="194"/>
      <c r="BB590" s="194"/>
      <c r="BC590" s="194"/>
      <c r="BD590" s="194"/>
      <c r="BE590" s="194"/>
      <c r="BF590" s="194"/>
      <c r="BG590" s="194"/>
      <c r="BH590" s="194"/>
      <c r="BI590" s="194"/>
      <c r="BJ590" s="194"/>
      <c r="BK590" s="196"/>
      <c r="BL590" s="197"/>
      <c r="BM590" s="197"/>
      <c r="BN590" s="197"/>
      <c r="BO590" s="197"/>
      <c r="BP590" s="197"/>
      <c r="BQ590" s="197"/>
      <c r="BR590" s="197"/>
      <c r="BS590" s="197"/>
      <c r="BT590" s="197"/>
      <c r="BU590" s="197"/>
      <c r="BV590" s="197"/>
      <c r="BW590" s="197"/>
      <c r="BX590" s="197"/>
      <c r="BY590" s="197"/>
      <c r="BZ590" s="197"/>
      <c r="CA590" s="197"/>
      <c r="CB590" s="197"/>
      <c r="CC590" s="197"/>
      <c r="CD590" s="197"/>
      <c r="CE590" s="197"/>
      <c r="CF590" s="197"/>
      <c r="CG590" s="197"/>
      <c r="CH590" s="197"/>
      <c r="CI590" s="197"/>
      <c r="CJ590" s="197"/>
      <c r="CK590" s="197"/>
      <c r="CL590" s="197"/>
      <c r="CM590" s="197"/>
      <c r="CN590" s="197"/>
      <c r="CO590" s="197"/>
      <c r="CP590" s="197"/>
      <c r="CQ590" s="197"/>
      <c r="CR590" s="197"/>
      <c r="CS590" s="197"/>
      <c r="CT590" s="197"/>
      <c r="CU590" s="197"/>
      <c r="CV590" s="197"/>
      <c r="CW590" s="197"/>
      <c r="CX590" s="197"/>
      <c r="CY590" s="197"/>
      <c r="CZ590" s="197"/>
      <c r="DA590" s="197"/>
      <c r="DB590" s="197"/>
      <c r="DC590" s="197"/>
      <c r="DD590" s="197"/>
      <c r="DE590" s="197"/>
      <c r="DF590" s="197"/>
      <c r="DG590" s="197"/>
      <c r="DH590" s="197"/>
      <c r="DI590" s="197"/>
      <c r="DJ590" s="197"/>
      <c r="DK590" s="197"/>
      <c r="DL590" s="197"/>
      <c r="DM590" s="197"/>
      <c r="DN590" s="197"/>
      <c r="DO590" s="197"/>
      <c r="DP590" s="197"/>
      <c r="DQ590" s="197"/>
      <c r="DR590" s="197"/>
      <c r="DS590" s="197"/>
      <c r="DT590" s="197"/>
      <c r="DU590" s="197"/>
      <c r="DV590" s="197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</row>
    <row r="591" customFormat="false" ht="12.75" hidden="false" customHeight="false" outlineLevel="0" collapsed="false">
      <c r="A591" s="193"/>
      <c r="B591" s="194"/>
      <c r="C591" s="194"/>
      <c r="D591" s="194"/>
      <c r="E591" s="194"/>
      <c r="F591" s="194"/>
      <c r="G591" s="194"/>
      <c r="H591" s="195"/>
      <c r="I591" s="194"/>
      <c r="J591" s="194"/>
      <c r="K591" s="194"/>
      <c r="L591" s="194"/>
      <c r="M591" s="194"/>
      <c r="N591" s="194"/>
      <c r="O591" s="194"/>
      <c r="P591" s="194"/>
      <c r="Q591" s="194"/>
      <c r="R591" s="194"/>
      <c r="S591" s="194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194"/>
      <c r="AQ591" s="194"/>
      <c r="AR591" s="194"/>
      <c r="AS591" s="194"/>
      <c r="AT591" s="194"/>
      <c r="AU591" s="194"/>
      <c r="AV591" s="194"/>
      <c r="AW591" s="194"/>
      <c r="AX591" s="194"/>
      <c r="AY591" s="194"/>
      <c r="AZ591" s="194"/>
      <c r="BA591" s="194"/>
      <c r="BB591" s="194"/>
      <c r="BC591" s="194"/>
      <c r="BD591" s="194"/>
      <c r="BE591" s="194"/>
      <c r="BF591" s="194"/>
      <c r="BG591" s="194"/>
      <c r="BH591" s="194"/>
      <c r="BI591" s="194"/>
      <c r="BJ591" s="194"/>
      <c r="BK591" s="196"/>
      <c r="BL591" s="197"/>
      <c r="BM591" s="197"/>
      <c r="BN591" s="197"/>
      <c r="BO591" s="197"/>
      <c r="BP591" s="197"/>
      <c r="BQ591" s="197"/>
      <c r="BR591" s="197"/>
      <c r="BS591" s="197"/>
      <c r="BT591" s="197"/>
      <c r="BU591" s="197"/>
      <c r="BV591" s="197"/>
      <c r="BW591" s="197"/>
      <c r="BX591" s="197"/>
      <c r="BY591" s="197"/>
      <c r="BZ591" s="197"/>
      <c r="CA591" s="197"/>
      <c r="CB591" s="197"/>
      <c r="CC591" s="197"/>
      <c r="CD591" s="197"/>
      <c r="CE591" s="197"/>
      <c r="CF591" s="197"/>
      <c r="CG591" s="197"/>
      <c r="CH591" s="197"/>
      <c r="CI591" s="197"/>
      <c r="CJ591" s="197"/>
      <c r="CK591" s="197"/>
      <c r="CL591" s="197"/>
      <c r="CM591" s="197"/>
      <c r="CN591" s="197"/>
      <c r="CO591" s="197"/>
      <c r="CP591" s="197"/>
      <c r="CQ591" s="197"/>
      <c r="CR591" s="197"/>
      <c r="CS591" s="197"/>
      <c r="CT591" s="197"/>
      <c r="CU591" s="197"/>
      <c r="CV591" s="197"/>
      <c r="CW591" s="197"/>
      <c r="CX591" s="197"/>
      <c r="CY591" s="197"/>
      <c r="CZ591" s="197"/>
      <c r="DA591" s="197"/>
      <c r="DB591" s="197"/>
      <c r="DC591" s="197"/>
      <c r="DD591" s="197"/>
      <c r="DE591" s="197"/>
      <c r="DF591" s="197"/>
      <c r="DG591" s="197"/>
      <c r="DH591" s="197"/>
      <c r="DI591" s="197"/>
      <c r="DJ591" s="197"/>
      <c r="DK591" s="197"/>
      <c r="DL591" s="197"/>
      <c r="DM591" s="197"/>
      <c r="DN591" s="197"/>
      <c r="DO591" s="197"/>
      <c r="DP591" s="197"/>
      <c r="DQ591" s="197"/>
      <c r="DR591" s="197"/>
      <c r="DS591" s="197"/>
      <c r="DT591" s="197"/>
      <c r="DU591" s="197"/>
      <c r="DV591" s="197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</row>
    <row r="592" customFormat="false" ht="12.75" hidden="false" customHeight="false" outlineLevel="0" collapsed="false">
      <c r="A592" s="193"/>
      <c r="B592" s="194"/>
      <c r="C592" s="194"/>
      <c r="D592" s="194"/>
      <c r="E592" s="194"/>
      <c r="F592" s="194"/>
      <c r="G592" s="194"/>
      <c r="H592" s="195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194"/>
      <c r="AQ592" s="194"/>
      <c r="AR592" s="194"/>
      <c r="AS592" s="194"/>
      <c r="AT592" s="194"/>
      <c r="AU592" s="194"/>
      <c r="AV592" s="194"/>
      <c r="AW592" s="194"/>
      <c r="AX592" s="194"/>
      <c r="AY592" s="194"/>
      <c r="AZ592" s="194"/>
      <c r="BA592" s="194"/>
      <c r="BB592" s="194"/>
      <c r="BC592" s="194"/>
      <c r="BD592" s="194"/>
      <c r="BE592" s="194"/>
      <c r="BF592" s="194"/>
      <c r="BG592" s="194"/>
      <c r="BH592" s="194"/>
      <c r="BI592" s="194"/>
      <c r="BJ592" s="194"/>
      <c r="BK592" s="196"/>
      <c r="BL592" s="197"/>
      <c r="BM592" s="197"/>
      <c r="BN592" s="197"/>
      <c r="BO592" s="197"/>
      <c r="BP592" s="197"/>
      <c r="BQ592" s="197"/>
      <c r="BR592" s="197"/>
      <c r="BS592" s="197"/>
      <c r="BT592" s="197"/>
      <c r="BU592" s="197"/>
      <c r="BV592" s="197"/>
      <c r="BW592" s="197"/>
      <c r="BX592" s="197"/>
      <c r="BY592" s="197"/>
      <c r="BZ592" s="197"/>
      <c r="CA592" s="197"/>
      <c r="CB592" s="197"/>
      <c r="CC592" s="197"/>
      <c r="CD592" s="197"/>
      <c r="CE592" s="197"/>
      <c r="CF592" s="197"/>
      <c r="CG592" s="197"/>
      <c r="CH592" s="197"/>
      <c r="CI592" s="197"/>
      <c r="CJ592" s="197"/>
      <c r="CK592" s="197"/>
      <c r="CL592" s="197"/>
      <c r="CM592" s="197"/>
      <c r="CN592" s="197"/>
      <c r="CO592" s="197"/>
      <c r="CP592" s="197"/>
      <c r="CQ592" s="197"/>
      <c r="CR592" s="197"/>
      <c r="CS592" s="197"/>
      <c r="CT592" s="197"/>
      <c r="CU592" s="197"/>
      <c r="CV592" s="197"/>
      <c r="CW592" s="197"/>
      <c r="CX592" s="197"/>
      <c r="CY592" s="197"/>
      <c r="CZ592" s="197"/>
      <c r="DA592" s="197"/>
      <c r="DB592" s="197"/>
      <c r="DC592" s="197"/>
      <c r="DD592" s="197"/>
      <c r="DE592" s="197"/>
      <c r="DF592" s="197"/>
      <c r="DG592" s="197"/>
      <c r="DH592" s="197"/>
      <c r="DI592" s="197"/>
      <c r="DJ592" s="197"/>
      <c r="DK592" s="197"/>
      <c r="DL592" s="197"/>
      <c r="DM592" s="197"/>
      <c r="DN592" s="197"/>
      <c r="DO592" s="197"/>
      <c r="DP592" s="197"/>
      <c r="DQ592" s="197"/>
      <c r="DR592" s="197"/>
      <c r="DS592" s="197"/>
      <c r="DT592" s="197"/>
      <c r="DU592" s="197"/>
      <c r="DV592" s="197"/>
      <c r="DW592" s="197"/>
      <c r="DX592" s="197"/>
      <c r="DY592" s="197"/>
      <c r="DZ592" s="197"/>
      <c r="EA592" s="197"/>
      <c r="EB592" s="197"/>
      <c r="EC592" s="197"/>
      <c r="ED592" s="197"/>
      <c r="EE592" s="197"/>
      <c r="EF592" s="197"/>
      <c r="EG592" s="197"/>
      <c r="EH592" s="197"/>
      <c r="EI592" s="197"/>
      <c r="EJ592" s="197"/>
      <c r="EK592" s="197"/>
      <c r="EL592" s="197"/>
      <c r="EM592" s="197"/>
      <c r="EN592" s="197"/>
      <c r="EO592" s="197"/>
      <c r="EP592" s="197"/>
      <c r="EQ592" s="197"/>
      <c r="ER592" s="197"/>
      <c r="ES592" s="197"/>
      <c r="ET592" s="197"/>
      <c r="EU592" s="197"/>
      <c r="EV592" s="197"/>
      <c r="EW592" s="197"/>
      <c r="EX592" s="197"/>
      <c r="EY592" s="197"/>
      <c r="EZ592" s="197"/>
      <c r="FA592" s="197"/>
      <c r="FB592" s="197"/>
      <c r="FC592" s="197"/>
      <c r="FD592" s="197"/>
      <c r="FE592" s="197"/>
      <c r="FF592" s="197"/>
      <c r="FG592" s="197"/>
      <c r="FH592" s="197"/>
      <c r="FI592" s="197"/>
      <c r="FJ592" s="197"/>
      <c r="FK592" s="197"/>
      <c r="FL592" s="197"/>
      <c r="FM592" s="197"/>
      <c r="FN592" s="197"/>
      <c r="FO592" s="197"/>
      <c r="FP592" s="197"/>
      <c r="FQ592" s="197"/>
      <c r="FR592" s="197"/>
      <c r="FS592" s="197"/>
      <c r="FT592" s="197"/>
      <c r="FU592" s="197"/>
      <c r="FV592" s="197"/>
      <c r="FW592" s="197"/>
      <c r="FX592" s="197"/>
      <c r="FY592" s="197"/>
      <c r="FZ592" s="197"/>
      <c r="GA592" s="197"/>
      <c r="GB592" s="197"/>
      <c r="GC592" s="197"/>
      <c r="GD592" s="197"/>
      <c r="GE592" s="197"/>
      <c r="GF592" s="197"/>
      <c r="GG592" s="197"/>
      <c r="GH592" s="197"/>
      <c r="GI592" s="197"/>
      <c r="GJ592" s="197"/>
      <c r="GK592" s="197"/>
      <c r="GL592" s="197"/>
      <c r="GM592" s="197"/>
      <c r="GN592" s="197"/>
      <c r="GO592" s="197"/>
      <c r="GP592" s="197"/>
      <c r="GQ592" s="197"/>
      <c r="GR592" s="197"/>
      <c r="GS592" s="197"/>
      <c r="GT592" s="197"/>
      <c r="GU592" s="197"/>
      <c r="GV592" s="197"/>
      <c r="GW592" s="197"/>
      <c r="GX592" s="197"/>
      <c r="GY592" s="197"/>
      <c r="GZ592" s="197"/>
      <c r="HA592" s="197"/>
      <c r="HB592" s="197"/>
      <c r="HC592" s="197"/>
      <c r="HD592" s="197"/>
      <c r="HE592" s="197"/>
      <c r="HF592" s="197"/>
      <c r="HG592" s="197"/>
      <c r="HH592" s="197"/>
      <c r="HI592" s="197"/>
      <c r="HJ592" s="197"/>
      <c r="HK592" s="197"/>
      <c r="HL592" s="197"/>
      <c r="HM592" s="197"/>
      <c r="HN592" s="197"/>
      <c r="HO592" s="197"/>
      <c r="HP592" s="197"/>
      <c r="HQ592" s="197"/>
      <c r="HR592" s="197"/>
      <c r="HS592" s="197"/>
      <c r="HT592" s="197"/>
      <c r="HU592" s="197"/>
      <c r="HV592" s="197"/>
      <c r="HW592" s="197"/>
      <c r="HX592" s="197"/>
      <c r="HY592" s="197"/>
      <c r="HZ592" s="197"/>
      <c r="IA592" s="197"/>
      <c r="IB592" s="197"/>
      <c r="IC592" s="197"/>
      <c r="ID592" s="197"/>
      <c r="IE592" s="197"/>
      <c r="IF592" s="197"/>
      <c r="IG592" s="197"/>
      <c r="IH592" s="197"/>
      <c r="II592" s="197"/>
      <c r="IJ592" s="197"/>
      <c r="IK592" s="197"/>
      <c r="IL592" s="197"/>
      <c r="IM592" s="197"/>
      <c r="IN592" s="197"/>
      <c r="IO592" s="197"/>
      <c r="IP592" s="197"/>
      <c r="IQ592" s="197"/>
      <c r="IR592" s="197"/>
      <c r="IS592" s="197"/>
      <c r="IT592" s="197"/>
      <c r="IU592" s="197"/>
      <c r="IV592" s="197"/>
      <c r="IW592" s="197"/>
    </row>
    <row r="593" customFormat="false" ht="12.75" hidden="false" customHeight="false" outlineLevel="0" collapsed="false">
      <c r="A593" s="193"/>
      <c r="B593" s="194"/>
      <c r="C593" s="194"/>
      <c r="D593" s="194"/>
      <c r="E593" s="194"/>
      <c r="F593" s="194"/>
      <c r="G593" s="194"/>
      <c r="H593" s="195"/>
      <c r="I593" s="194"/>
      <c r="J593" s="194"/>
      <c r="K593" s="194"/>
      <c r="L593" s="194"/>
      <c r="M593" s="194"/>
      <c r="N593" s="194"/>
      <c r="O593" s="194"/>
      <c r="P593" s="194"/>
      <c r="Q593" s="194"/>
      <c r="R593" s="194"/>
      <c r="S593" s="194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194"/>
      <c r="AQ593" s="194"/>
      <c r="AR593" s="194"/>
      <c r="AS593" s="194"/>
      <c r="AT593" s="194"/>
      <c r="AU593" s="194"/>
      <c r="AV593" s="194"/>
      <c r="AW593" s="194"/>
      <c r="AX593" s="194"/>
      <c r="AY593" s="194"/>
      <c r="AZ593" s="194"/>
      <c r="BA593" s="194"/>
      <c r="BB593" s="194"/>
      <c r="BC593" s="194"/>
      <c r="BD593" s="194"/>
      <c r="BE593" s="194"/>
      <c r="BF593" s="194"/>
      <c r="BG593" s="194"/>
      <c r="BH593" s="194"/>
      <c r="BI593" s="194"/>
      <c r="BJ593" s="194"/>
      <c r="BK593" s="196"/>
      <c r="BL593" s="197"/>
      <c r="BM593" s="197"/>
      <c r="BN593" s="197"/>
      <c r="BO593" s="197"/>
      <c r="BP593" s="197"/>
      <c r="BQ593" s="197"/>
      <c r="BR593" s="197"/>
      <c r="BS593" s="197"/>
      <c r="BT593" s="197"/>
      <c r="BU593" s="197"/>
      <c r="BV593" s="197"/>
      <c r="BW593" s="197"/>
      <c r="BX593" s="197"/>
      <c r="BY593" s="197"/>
      <c r="BZ593" s="197"/>
      <c r="CA593" s="197"/>
      <c r="CB593" s="197"/>
      <c r="CC593" s="197"/>
      <c r="CD593" s="197"/>
      <c r="CE593" s="197"/>
      <c r="CF593" s="197"/>
      <c r="CG593" s="197"/>
      <c r="CH593" s="197"/>
      <c r="CI593" s="197"/>
      <c r="CJ593" s="197"/>
      <c r="CK593" s="197"/>
      <c r="CL593" s="197"/>
      <c r="CM593" s="197"/>
      <c r="CN593" s="197"/>
      <c r="CO593" s="197"/>
      <c r="CP593" s="197"/>
      <c r="CQ593" s="197"/>
      <c r="CR593" s="197"/>
      <c r="CS593" s="197"/>
      <c r="CT593" s="197"/>
      <c r="CU593" s="197"/>
      <c r="CV593" s="197"/>
      <c r="CW593" s="197"/>
      <c r="CX593" s="197"/>
      <c r="CY593" s="197"/>
      <c r="CZ593" s="197"/>
      <c r="DA593" s="197"/>
      <c r="DB593" s="197"/>
      <c r="DC593" s="197"/>
      <c r="DD593" s="197"/>
      <c r="DE593" s="197"/>
      <c r="DF593" s="197"/>
      <c r="DG593" s="197"/>
      <c r="DH593" s="197"/>
      <c r="DI593" s="197"/>
      <c r="DJ593" s="197"/>
      <c r="DK593" s="197"/>
      <c r="DL593" s="197"/>
      <c r="DM593" s="197"/>
      <c r="DN593" s="197"/>
      <c r="DO593" s="197"/>
      <c r="DP593" s="197"/>
      <c r="DQ593" s="197"/>
      <c r="DR593" s="197"/>
      <c r="DS593" s="197"/>
      <c r="DT593" s="197"/>
      <c r="DU593" s="197"/>
      <c r="DV593" s="197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</row>
    <row r="594" customFormat="false" ht="12.75" hidden="false" customHeight="false" outlineLevel="0" collapsed="false">
      <c r="A594" s="193"/>
      <c r="B594" s="194"/>
      <c r="C594" s="194"/>
      <c r="D594" s="194"/>
      <c r="E594" s="194"/>
      <c r="F594" s="194"/>
      <c r="G594" s="194"/>
      <c r="H594" s="195"/>
      <c r="I594" s="194"/>
      <c r="J594" s="194"/>
      <c r="K594" s="194"/>
      <c r="L594" s="194"/>
      <c r="M594" s="194"/>
      <c r="N594" s="194"/>
      <c r="O594" s="194"/>
      <c r="P594" s="194"/>
      <c r="Q594" s="194"/>
      <c r="R594" s="194"/>
      <c r="S594" s="194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94"/>
      <c r="AO594" s="194"/>
      <c r="AP594" s="194"/>
      <c r="AQ594" s="194"/>
      <c r="AR594" s="194"/>
      <c r="AS594" s="194"/>
      <c r="AT594" s="194"/>
      <c r="AU594" s="194"/>
      <c r="AV594" s="194"/>
      <c r="AW594" s="194"/>
      <c r="AX594" s="194"/>
      <c r="AY594" s="194"/>
      <c r="AZ594" s="194"/>
      <c r="BA594" s="194"/>
      <c r="BB594" s="194"/>
      <c r="BC594" s="194"/>
      <c r="BD594" s="194"/>
      <c r="BE594" s="194"/>
      <c r="BF594" s="194"/>
      <c r="BG594" s="194"/>
      <c r="BH594" s="194"/>
      <c r="BI594" s="194"/>
      <c r="BJ594" s="194"/>
      <c r="BK594" s="196"/>
      <c r="BL594" s="197"/>
      <c r="BM594" s="197"/>
      <c r="BN594" s="197"/>
      <c r="BO594" s="197"/>
      <c r="BP594" s="197"/>
      <c r="BQ594" s="197"/>
      <c r="BR594" s="197"/>
      <c r="BS594" s="197"/>
      <c r="BT594" s="197"/>
      <c r="BU594" s="197"/>
      <c r="BV594" s="197"/>
      <c r="BW594" s="197"/>
      <c r="BX594" s="197"/>
      <c r="BY594" s="197"/>
      <c r="BZ594" s="197"/>
      <c r="CA594" s="197"/>
      <c r="CB594" s="197"/>
      <c r="CC594" s="197"/>
      <c r="CD594" s="197"/>
      <c r="CE594" s="197"/>
      <c r="CF594" s="197"/>
      <c r="CG594" s="197"/>
      <c r="CH594" s="197"/>
      <c r="CI594" s="197"/>
      <c r="CJ594" s="197"/>
      <c r="CK594" s="197"/>
      <c r="CL594" s="197"/>
      <c r="CM594" s="197"/>
      <c r="CN594" s="197"/>
      <c r="CO594" s="197"/>
      <c r="CP594" s="197"/>
      <c r="CQ594" s="197"/>
      <c r="CR594" s="197"/>
      <c r="CS594" s="197"/>
      <c r="CT594" s="197"/>
      <c r="CU594" s="197"/>
      <c r="CV594" s="197"/>
      <c r="CW594" s="197"/>
      <c r="CX594" s="197"/>
      <c r="CY594" s="197"/>
      <c r="CZ594" s="197"/>
      <c r="DA594" s="197"/>
      <c r="DB594" s="197"/>
      <c r="DC594" s="197"/>
      <c r="DD594" s="197"/>
      <c r="DE594" s="197"/>
      <c r="DF594" s="197"/>
      <c r="DG594" s="197"/>
      <c r="DH594" s="197"/>
      <c r="DI594" s="197"/>
      <c r="DJ594" s="197"/>
      <c r="DK594" s="197"/>
      <c r="DL594" s="197"/>
      <c r="DM594" s="197"/>
      <c r="DN594" s="197"/>
      <c r="DO594" s="197"/>
      <c r="DP594" s="197"/>
      <c r="DQ594" s="197"/>
      <c r="DR594" s="197"/>
      <c r="DS594" s="197"/>
      <c r="DT594" s="197"/>
      <c r="DU594" s="197"/>
      <c r="DV594" s="197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</row>
    <row r="595" customFormat="false" ht="12.75" hidden="false" customHeight="false" outlineLevel="0" collapsed="false">
      <c r="A595" s="193"/>
      <c r="B595" s="194"/>
      <c r="C595" s="194"/>
      <c r="D595" s="194"/>
      <c r="E595" s="194"/>
      <c r="F595" s="194"/>
      <c r="G595" s="194"/>
      <c r="H595" s="195"/>
      <c r="I595" s="194"/>
      <c r="J595" s="194"/>
      <c r="K595" s="194"/>
      <c r="L595" s="194"/>
      <c r="M595" s="194"/>
      <c r="N595" s="194"/>
      <c r="O595" s="194"/>
      <c r="P595" s="194"/>
      <c r="Q595" s="194"/>
      <c r="R595" s="194"/>
      <c r="S595" s="194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94"/>
      <c r="AO595" s="194"/>
      <c r="AP595" s="194"/>
      <c r="AQ595" s="194"/>
      <c r="AR595" s="194"/>
      <c r="AS595" s="194"/>
      <c r="AT595" s="194"/>
      <c r="AU595" s="194"/>
      <c r="AV595" s="194"/>
      <c r="AW595" s="194"/>
      <c r="AX595" s="194"/>
      <c r="AY595" s="194"/>
      <c r="AZ595" s="194"/>
      <c r="BA595" s="194"/>
      <c r="BB595" s="194"/>
      <c r="BC595" s="194"/>
      <c r="BD595" s="194"/>
      <c r="BE595" s="194"/>
      <c r="BF595" s="194"/>
      <c r="BG595" s="194"/>
      <c r="BH595" s="194"/>
      <c r="BI595" s="194"/>
      <c r="BJ595" s="194"/>
      <c r="BK595" s="196"/>
      <c r="BL595" s="197"/>
      <c r="BM595" s="197"/>
      <c r="BN595" s="197"/>
      <c r="BO595" s="197"/>
      <c r="BP595" s="197"/>
      <c r="BQ595" s="197"/>
      <c r="BR595" s="197"/>
      <c r="BS595" s="197"/>
      <c r="BT595" s="197"/>
      <c r="BU595" s="197"/>
      <c r="BV595" s="197"/>
      <c r="BW595" s="197"/>
      <c r="BX595" s="197"/>
      <c r="BY595" s="197"/>
      <c r="BZ595" s="197"/>
      <c r="CA595" s="197"/>
      <c r="CB595" s="197"/>
      <c r="CC595" s="197"/>
      <c r="CD595" s="197"/>
      <c r="CE595" s="197"/>
      <c r="CF595" s="197"/>
      <c r="CG595" s="197"/>
      <c r="CH595" s="197"/>
      <c r="CI595" s="197"/>
      <c r="CJ595" s="197"/>
      <c r="CK595" s="197"/>
      <c r="CL595" s="197"/>
      <c r="CM595" s="197"/>
      <c r="CN595" s="197"/>
      <c r="CO595" s="197"/>
      <c r="CP595" s="197"/>
      <c r="CQ595" s="197"/>
      <c r="CR595" s="197"/>
      <c r="CS595" s="197"/>
      <c r="CT595" s="197"/>
      <c r="CU595" s="197"/>
      <c r="CV595" s="197"/>
      <c r="CW595" s="197"/>
      <c r="CX595" s="197"/>
      <c r="CY595" s="197"/>
      <c r="CZ595" s="197"/>
      <c r="DA595" s="197"/>
      <c r="DB595" s="197"/>
      <c r="DC595" s="197"/>
      <c r="DD595" s="197"/>
      <c r="DE595" s="197"/>
      <c r="DF595" s="197"/>
      <c r="DG595" s="197"/>
      <c r="DH595" s="197"/>
      <c r="DI595" s="197"/>
      <c r="DJ595" s="197"/>
      <c r="DK595" s="197"/>
      <c r="DL595" s="197"/>
      <c r="DM595" s="197"/>
      <c r="DN595" s="197"/>
      <c r="DO595" s="197"/>
      <c r="DP595" s="197"/>
      <c r="DQ595" s="197"/>
      <c r="DR595" s="197"/>
      <c r="DS595" s="197"/>
      <c r="DT595" s="197"/>
      <c r="DU595" s="197"/>
      <c r="DV595" s="197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</row>
    <row r="596" customFormat="false" ht="12.75" hidden="false" customHeight="false" outlineLevel="0" collapsed="false">
      <c r="A596" s="193"/>
      <c r="B596" s="194"/>
      <c r="C596" s="194"/>
      <c r="D596" s="194"/>
      <c r="E596" s="194"/>
      <c r="F596" s="194"/>
      <c r="G596" s="194"/>
      <c r="H596" s="195"/>
      <c r="I596" s="194"/>
      <c r="J596" s="194"/>
      <c r="K596" s="194"/>
      <c r="L596" s="194"/>
      <c r="M596" s="194"/>
      <c r="N596" s="194"/>
      <c r="O596" s="194"/>
      <c r="P596" s="194"/>
      <c r="Q596" s="194"/>
      <c r="R596" s="194"/>
      <c r="S596" s="194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94"/>
      <c r="AO596" s="194"/>
      <c r="AP596" s="194"/>
      <c r="AQ596" s="194"/>
      <c r="AR596" s="194"/>
      <c r="AS596" s="194"/>
      <c r="AT596" s="194"/>
      <c r="AU596" s="194"/>
      <c r="AV596" s="194"/>
      <c r="AW596" s="194"/>
      <c r="AX596" s="194"/>
      <c r="AY596" s="194"/>
      <c r="AZ596" s="194"/>
      <c r="BA596" s="194"/>
      <c r="BB596" s="194"/>
      <c r="BC596" s="194"/>
      <c r="BD596" s="194"/>
      <c r="BE596" s="194"/>
      <c r="BF596" s="194"/>
      <c r="BG596" s="194"/>
      <c r="BH596" s="194"/>
      <c r="BI596" s="194"/>
      <c r="BJ596" s="194"/>
      <c r="BK596" s="196"/>
      <c r="BL596" s="197"/>
      <c r="BM596" s="197"/>
      <c r="BN596" s="197"/>
      <c r="BO596" s="197"/>
      <c r="BP596" s="197"/>
      <c r="BQ596" s="197"/>
      <c r="BR596" s="197"/>
      <c r="BS596" s="197"/>
      <c r="BT596" s="197"/>
      <c r="BU596" s="197"/>
      <c r="BV596" s="197"/>
      <c r="BW596" s="197"/>
      <c r="BX596" s="197"/>
      <c r="BY596" s="197"/>
      <c r="BZ596" s="197"/>
      <c r="CA596" s="197"/>
      <c r="CB596" s="197"/>
      <c r="CC596" s="197"/>
      <c r="CD596" s="197"/>
      <c r="CE596" s="197"/>
      <c r="CF596" s="197"/>
      <c r="CG596" s="197"/>
      <c r="CH596" s="197"/>
      <c r="CI596" s="197"/>
      <c r="CJ596" s="197"/>
      <c r="CK596" s="197"/>
      <c r="CL596" s="197"/>
      <c r="CM596" s="197"/>
      <c r="CN596" s="197"/>
      <c r="CO596" s="197"/>
      <c r="CP596" s="197"/>
      <c r="CQ596" s="197"/>
      <c r="CR596" s="197"/>
      <c r="CS596" s="197"/>
      <c r="CT596" s="197"/>
      <c r="CU596" s="197"/>
      <c r="CV596" s="197"/>
      <c r="CW596" s="197"/>
      <c r="CX596" s="197"/>
      <c r="CY596" s="197"/>
      <c r="CZ596" s="197"/>
      <c r="DA596" s="197"/>
      <c r="DB596" s="197"/>
      <c r="DC596" s="197"/>
      <c r="DD596" s="197"/>
      <c r="DE596" s="197"/>
      <c r="DF596" s="197"/>
      <c r="DG596" s="197"/>
      <c r="DH596" s="197"/>
      <c r="DI596" s="197"/>
      <c r="DJ596" s="197"/>
      <c r="DK596" s="197"/>
      <c r="DL596" s="197"/>
      <c r="DM596" s="197"/>
      <c r="DN596" s="197"/>
      <c r="DO596" s="197"/>
      <c r="DP596" s="197"/>
      <c r="DQ596" s="197"/>
      <c r="DR596" s="197"/>
      <c r="DS596" s="197"/>
      <c r="DT596" s="197"/>
      <c r="DU596" s="197"/>
      <c r="DV596" s="197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</row>
    <row r="597" customFormat="false" ht="12.75" hidden="false" customHeight="false" outlineLevel="0" collapsed="false">
      <c r="A597" s="193"/>
      <c r="B597" s="194"/>
      <c r="C597" s="194"/>
      <c r="D597" s="194"/>
      <c r="E597" s="194"/>
      <c r="F597" s="194"/>
      <c r="G597" s="194"/>
      <c r="H597" s="195"/>
      <c r="I597" s="194"/>
      <c r="J597" s="194"/>
      <c r="K597" s="194"/>
      <c r="L597" s="194"/>
      <c r="M597" s="194"/>
      <c r="N597" s="194"/>
      <c r="O597" s="194"/>
      <c r="P597" s="194"/>
      <c r="Q597" s="194"/>
      <c r="R597" s="194"/>
      <c r="S597" s="194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94"/>
      <c r="AO597" s="194"/>
      <c r="AP597" s="194"/>
      <c r="AQ597" s="194"/>
      <c r="AR597" s="194"/>
      <c r="AS597" s="194"/>
      <c r="AT597" s="194"/>
      <c r="AU597" s="194"/>
      <c r="AV597" s="194"/>
      <c r="AW597" s="194"/>
      <c r="AX597" s="194"/>
      <c r="AY597" s="194"/>
      <c r="AZ597" s="194"/>
      <c r="BA597" s="194"/>
      <c r="BB597" s="194"/>
      <c r="BC597" s="194"/>
      <c r="BD597" s="194"/>
      <c r="BE597" s="194"/>
      <c r="BF597" s="194"/>
      <c r="BG597" s="194"/>
      <c r="BH597" s="194"/>
      <c r="BI597" s="194"/>
      <c r="BJ597" s="194"/>
      <c r="BK597" s="196"/>
      <c r="BL597" s="197"/>
      <c r="BM597" s="197"/>
      <c r="BN597" s="197"/>
      <c r="BO597" s="197"/>
      <c r="BP597" s="197"/>
      <c r="BQ597" s="197"/>
      <c r="BR597" s="197"/>
      <c r="BS597" s="197"/>
      <c r="BT597" s="197"/>
      <c r="BU597" s="197"/>
      <c r="BV597" s="197"/>
      <c r="BW597" s="197"/>
      <c r="BX597" s="197"/>
      <c r="BY597" s="197"/>
      <c r="BZ597" s="197"/>
      <c r="CA597" s="197"/>
      <c r="CB597" s="197"/>
      <c r="CC597" s="197"/>
      <c r="CD597" s="197"/>
      <c r="CE597" s="197"/>
      <c r="CF597" s="197"/>
      <c r="CG597" s="197"/>
      <c r="CH597" s="197"/>
      <c r="CI597" s="197"/>
      <c r="CJ597" s="197"/>
      <c r="CK597" s="197"/>
      <c r="CL597" s="197"/>
      <c r="CM597" s="197"/>
      <c r="CN597" s="197"/>
      <c r="CO597" s="197"/>
      <c r="CP597" s="197"/>
      <c r="CQ597" s="197"/>
      <c r="CR597" s="197"/>
      <c r="CS597" s="197"/>
      <c r="CT597" s="197"/>
      <c r="CU597" s="197"/>
      <c r="CV597" s="197"/>
      <c r="CW597" s="197"/>
      <c r="CX597" s="197"/>
      <c r="CY597" s="197"/>
      <c r="CZ597" s="197"/>
      <c r="DA597" s="197"/>
      <c r="DB597" s="197"/>
      <c r="DC597" s="197"/>
      <c r="DD597" s="197"/>
      <c r="DE597" s="197"/>
      <c r="DF597" s="197"/>
      <c r="DG597" s="197"/>
      <c r="DH597" s="197"/>
      <c r="DI597" s="197"/>
      <c r="DJ597" s="197"/>
      <c r="DK597" s="197"/>
      <c r="DL597" s="197"/>
      <c r="DM597" s="197"/>
      <c r="DN597" s="197"/>
      <c r="DO597" s="197"/>
      <c r="DP597" s="197"/>
      <c r="DQ597" s="197"/>
      <c r="DR597" s="197"/>
      <c r="DS597" s="197"/>
      <c r="DT597" s="197"/>
      <c r="DU597" s="197"/>
      <c r="DV597" s="197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</row>
    <row r="598" customFormat="false" ht="12.75" hidden="false" customHeight="false" outlineLevel="0" collapsed="false">
      <c r="A598" s="193"/>
      <c r="B598" s="194"/>
      <c r="C598" s="194"/>
      <c r="D598" s="194"/>
      <c r="E598" s="194"/>
      <c r="F598" s="194"/>
      <c r="G598" s="194"/>
      <c r="H598" s="195"/>
      <c r="I598" s="194"/>
      <c r="J598" s="194"/>
      <c r="K598" s="194"/>
      <c r="L598" s="194"/>
      <c r="M598" s="194"/>
      <c r="N598" s="194"/>
      <c r="O598" s="194"/>
      <c r="P598" s="194"/>
      <c r="Q598" s="194"/>
      <c r="R598" s="194"/>
      <c r="S598" s="194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94"/>
      <c r="AO598" s="194"/>
      <c r="AP598" s="194"/>
      <c r="AQ598" s="194"/>
      <c r="AR598" s="194"/>
      <c r="AS598" s="194"/>
      <c r="AT598" s="194"/>
      <c r="AU598" s="194"/>
      <c r="AV598" s="194"/>
      <c r="AW598" s="194"/>
      <c r="AX598" s="194"/>
      <c r="AY598" s="194"/>
      <c r="AZ598" s="194"/>
      <c r="BA598" s="194"/>
      <c r="BB598" s="194"/>
      <c r="BC598" s="194"/>
      <c r="BD598" s="194"/>
      <c r="BE598" s="194"/>
      <c r="BF598" s="194"/>
      <c r="BG598" s="194"/>
      <c r="BH598" s="194"/>
      <c r="BI598" s="194"/>
      <c r="BJ598" s="194"/>
      <c r="BK598" s="196"/>
      <c r="BL598" s="197"/>
      <c r="BM598" s="197"/>
      <c r="BN598" s="197"/>
      <c r="BO598" s="197"/>
      <c r="BP598" s="197"/>
      <c r="BQ598" s="197"/>
      <c r="BR598" s="197"/>
      <c r="BS598" s="197"/>
      <c r="BT598" s="197"/>
      <c r="BU598" s="197"/>
      <c r="BV598" s="197"/>
      <c r="BW598" s="197"/>
      <c r="BX598" s="197"/>
      <c r="BY598" s="197"/>
      <c r="BZ598" s="197"/>
      <c r="CA598" s="197"/>
      <c r="CB598" s="197"/>
      <c r="CC598" s="197"/>
      <c r="CD598" s="197"/>
      <c r="CE598" s="197"/>
      <c r="CF598" s="197"/>
      <c r="CG598" s="197"/>
      <c r="CH598" s="197"/>
      <c r="CI598" s="197"/>
      <c r="CJ598" s="197"/>
      <c r="CK598" s="197"/>
      <c r="CL598" s="197"/>
      <c r="CM598" s="197"/>
      <c r="CN598" s="197"/>
      <c r="CO598" s="197"/>
      <c r="CP598" s="197"/>
      <c r="CQ598" s="197"/>
      <c r="CR598" s="197"/>
      <c r="CS598" s="197"/>
      <c r="CT598" s="197"/>
      <c r="CU598" s="197"/>
      <c r="CV598" s="197"/>
      <c r="CW598" s="197"/>
      <c r="CX598" s="197"/>
      <c r="CY598" s="197"/>
      <c r="CZ598" s="197"/>
      <c r="DA598" s="197"/>
      <c r="DB598" s="197"/>
      <c r="DC598" s="197"/>
      <c r="DD598" s="197"/>
      <c r="DE598" s="197"/>
      <c r="DF598" s="197"/>
      <c r="DG598" s="197"/>
      <c r="DH598" s="197"/>
      <c r="DI598" s="197"/>
      <c r="DJ598" s="197"/>
      <c r="DK598" s="197"/>
      <c r="DL598" s="197"/>
      <c r="DM598" s="197"/>
      <c r="DN598" s="197"/>
      <c r="DO598" s="197"/>
      <c r="DP598" s="197"/>
      <c r="DQ598" s="197"/>
      <c r="DR598" s="197"/>
      <c r="DS598" s="197"/>
      <c r="DT598" s="197"/>
      <c r="DU598" s="197"/>
      <c r="DV598" s="197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</row>
    <row r="599" customFormat="false" ht="12.75" hidden="false" customHeight="false" outlineLevel="0" collapsed="false">
      <c r="A599" s="193"/>
      <c r="B599" s="194"/>
      <c r="C599" s="194"/>
      <c r="D599" s="194"/>
      <c r="E599" s="194"/>
      <c r="F599" s="194"/>
      <c r="G599" s="194"/>
      <c r="H599" s="195"/>
      <c r="I599" s="194"/>
      <c r="J599" s="194"/>
      <c r="K599" s="194"/>
      <c r="L599" s="194"/>
      <c r="M599" s="194"/>
      <c r="N599" s="194"/>
      <c r="O599" s="194"/>
      <c r="P599" s="194"/>
      <c r="Q599" s="194"/>
      <c r="R599" s="194"/>
      <c r="S599" s="194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94"/>
      <c r="AO599" s="194"/>
      <c r="AP599" s="194"/>
      <c r="AQ599" s="194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4"/>
      <c r="BB599" s="194"/>
      <c r="BC599" s="194"/>
      <c r="BD599" s="194"/>
      <c r="BE599" s="194"/>
      <c r="BF599" s="194"/>
      <c r="BG599" s="194"/>
      <c r="BH599" s="194"/>
      <c r="BI599" s="194"/>
      <c r="BJ599" s="194"/>
      <c r="BK599" s="196"/>
      <c r="BL599" s="197"/>
      <c r="BM599" s="197"/>
      <c r="BN599" s="197"/>
      <c r="BO599" s="197"/>
      <c r="BP599" s="197"/>
      <c r="BQ599" s="197"/>
      <c r="BR599" s="197"/>
      <c r="BS599" s="197"/>
      <c r="BT599" s="197"/>
      <c r="BU599" s="197"/>
      <c r="BV599" s="197"/>
      <c r="BW599" s="197"/>
      <c r="BX599" s="197"/>
      <c r="BY599" s="197"/>
      <c r="BZ599" s="197"/>
      <c r="CA599" s="197"/>
      <c r="CB599" s="197"/>
      <c r="CC599" s="197"/>
      <c r="CD599" s="197"/>
      <c r="CE599" s="197"/>
      <c r="CF599" s="197"/>
      <c r="CG599" s="197"/>
      <c r="CH599" s="197"/>
      <c r="CI599" s="197"/>
      <c r="CJ599" s="197"/>
      <c r="CK599" s="197"/>
      <c r="CL599" s="197"/>
      <c r="CM599" s="197"/>
      <c r="CN599" s="197"/>
      <c r="CO599" s="197"/>
      <c r="CP599" s="197"/>
      <c r="CQ599" s="197"/>
      <c r="CR599" s="197"/>
      <c r="CS599" s="197"/>
      <c r="CT599" s="197"/>
      <c r="CU599" s="197"/>
      <c r="CV599" s="197"/>
      <c r="CW599" s="197"/>
      <c r="CX599" s="197"/>
      <c r="CY599" s="197"/>
      <c r="CZ599" s="197"/>
      <c r="DA599" s="197"/>
      <c r="DB599" s="197"/>
      <c r="DC599" s="197"/>
      <c r="DD599" s="197"/>
      <c r="DE599" s="197"/>
      <c r="DF599" s="197"/>
      <c r="DG599" s="197"/>
      <c r="DH599" s="197"/>
      <c r="DI599" s="197"/>
      <c r="DJ599" s="197"/>
      <c r="DK599" s="197"/>
      <c r="DL599" s="197"/>
      <c r="DM599" s="197"/>
      <c r="DN599" s="197"/>
      <c r="DO599" s="197"/>
      <c r="DP599" s="197"/>
      <c r="DQ599" s="197"/>
      <c r="DR599" s="197"/>
      <c r="DS599" s="197"/>
      <c r="DT599" s="197"/>
      <c r="DU599" s="197"/>
      <c r="DV599" s="197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</row>
    <row r="600" customFormat="false" ht="12.75" hidden="false" customHeight="false" outlineLevel="0" collapsed="false">
      <c r="A600" s="193"/>
      <c r="B600" s="194"/>
      <c r="C600" s="194"/>
      <c r="D600" s="194"/>
      <c r="E600" s="194"/>
      <c r="F600" s="194"/>
      <c r="G600" s="194"/>
      <c r="H600" s="195"/>
      <c r="I600" s="194"/>
      <c r="J600" s="194"/>
      <c r="K600" s="194"/>
      <c r="L600" s="194"/>
      <c r="M600" s="194"/>
      <c r="N600" s="194"/>
      <c r="O600" s="194"/>
      <c r="P600" s="194"/>
      <c r="Q600" s="194"/>
      <c r="R600" s="194"/>
      <c r="S600" s="194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94"/>
      <c r="AO600" s="194"/>
      <c r="AP600" s="194"/>
      <c r="AQ600" s="194"/>
      <c r="AR600" s="194"/>
      <c r="AS600" s="194"/>
      <c r="AT600" s="194"/>
      <c r="AU600" s="194"/>
      <c r="AV600" s="194"/>
      <c r="AW600" s="194"/>
      <c r="AX600" s="194"/>
      <c r="AY600" s="194"/>
      <c r="AZ600" s="194"/>
      <c r="BA600" s="194"/>
      <c r="BB600" s="194"/>
      <c r="BC600" s="194"/>
      <c r="BD600" s="194"/>
      <c r="BE600" s="194"/>
      <c r="BF600" s="194"/>
      <c r="BG600" s="194"/>
      <c r="BH600" s="194"/>
      <c r="BI600" s="194"/>
      <c r="BJ600" s="194"/>
      <c r="BK600" s="196"/>
      <c r="BL600" s="197"/>
      <c r="BM600" s="197"/>
      <c r="BN600" s="197"/>
      <c r="BO600" s="197"/>
      <c r="BP600" s="197"/>
      <c r="BQ600" s="197"/>
      <c r="BR600" s="197"/>
      <c r="BS600" s="197"/>
      <c r="BT600" s="197"/>
      <c r="BU600" s="197"/>
      <c r="BV600" s="197"/>
      <c r="BW600" s="197"/>
      <c r="BX600" s="197"/>
      <c r="BY600" s="197"/>
      <c r="BZ600" s="197"/>
      <c r="CA600" s="197"/>
      <c r="CB600" s="197"/>
      <c r="CC600" s="197"/>
      <c r="CD600" s="197"/>
      <c r="CE600" s="197"/>
      <c r="CF600" s="197"/>
      <c r="CG600" s="197"/>
      <c r="CH600" s="197"/>
      <c r="CI600" s="197"/>
      <c r="CJ600" s="197"/>
      <c r="CK600" s="197"/>
      <c r="CL600" s="197"/>
      <c r="CM600" s="197"/>
      <c r="CN600" s="197"/>
      <c r="CO600" s="197"/>
      <c r="CP600" s="197"/>
      <c r="CQ600" s="197"/>
      <c r="CR600" s="197"/>
      <c r="CS600" s="197"/>
      <c r="CT600" s="197"/>
      <c r="CU600" s="197"/>
      <c r="CV600" s="197"/>
      <c r="CW600" s="197"/>
      <c r="CX600" s="197"/>
      <c r="CY600" s="197"/>
      <c r="CZ600" s="197"/>
      <c r="DA600" s="197"/>
      <c r="DB600" s="197"/>
      <c r="DC600" s="197"/>
      <c r="DD600" s="197"/>
      <c r="DE600" s="197"/>
      <c r="DF600" s="197"/>
      <c r="DG600" s="197"/>
      <c r="DH600" s="197"/>
      <c r="DI600" s="197"/>
      <c r="DJ600" s="197"/>
      <c r="DK600" s="197"/>
      <c r="DL600" s="197"/>
      <c r="DM600" s="197"/>
      <c r="DN600" s="197"/>
      <c r="DO600" s="197"/>
      <c r="DP600" s="197"/>
      <c r="DQ600" s="197"/>
      <c r="DR600" s="197"/>
      <c r="DS600" s="197"/>
      <c r="DT600" s="197"/>
      <c r="DU600" s="197"/>
      <c r="DV600" s="197"/>
      <c r="DW600" s="197"/>
      <c r="DX600" s="197"/>
      <c r="DY600" s="197"/>
      <c r="DZ600" s="197"/>
      <c r="EA600" s="197"/>
      <c r="EB600" s="197"/>
      <c r="EC600" s="197"/>
      <c r="ED600" s="197"/>
      <c r="EE600" s="197"/>
      <c r="EF600" s="197"/>
      <c r="EG600" s="197"/>
      <c r="EH600" s="197"/>
      <c r="EI600" s="197"/>
      <c r="EJ600" s="197"/>
      <c r="EK600" s="197"/>
      <c r="EL600" s="197"/>
      <c r="EM600" s="197"/>
      <c r="EN600" s="197"/>
      <c r="EO600" s="197"/>
      <c r="EP600" s="197"/>
      <c r="EQ600" s="197"/>
      <c r="ER600" s="197"/>
      <c r="ES600" s="197"/>
      <c r="ET600" s="197"/>
      <c r="EU600" s="197"/>
      <c r="EV600" s="197"/>
      <c r="EW600" s="197"/>
      <c r="EX600" s="197"/>
      <c r="EY600" s="197"/>
      <c r="EZ600" s="197"/>
      <c r="FA600" s="197"/>
      <c r="FB600" s="197"/>
      <c r="FC600" s="197"/>
      <c r="FD600" s="197"/>
      <c r="FE600" s="197"/>
      <c r="FF600" s="197"/>
      <c r="FG600" s="197"/>
      <c r="FH600" s="197"/>
      <c r="FI600" s="197"/>
      <c r="FJ600" s="197"/>
      <c r="FK600" s="197"/>
      <c r="FL600" s="197"/>
      <c r="FM600" s="197"/>
      <c r="FN600" s="197"/>
      <c r="FO600" s="197"/>
      <c r="FP600" s="197"/>
      <c r="FQ600" s="197"/>
      <c r="FR600" s="197"/>
      <c r="FS600" s="197"/>
      <c r="FT600" s="197"/>
      <c r="FU600" s="197"/>
      <c r="FV600" s="197"/>
      <c r="FW600" s="197"/>
      <c r="FX600" s="197"/>
      <c r="FY600" s="197"/>
      <c r="FZ600" s="197"/>
      <c r="GA600" s="197"/>
      <c r="GB600" s="197"/>
      <c r="GC600" s="197"/>
      <c r="GD600" s="197"/>
      <c r="GE600" s="197"/>
      <c r="GF600" s="197"/>
      <c r="GG600" s="197"/>
      <c r="GH600" s="197"/>
      <c r="GI600" s="197"/>
      <c r="GJ600" s="197"/>
      <c r="GK600" s="197"/>
      <c r="GL600" s="197"/>
      <c r="GM600" s="197"/>
      <c r="GN600" s="197"/>
      <c r="GO600" s="197"/>
      <c r="GP600" s="197"/>
      <c r="GQ600" s="197"/>
      <c r="GR600" s="197"/>
      <c r="GS600" s="197"/>
      <c r="GT600" s="197"/>
      <c r="GU600" s="197"/>
      <c r="GV600" s="197"/>
      <c r="GW600" s="197"/>
      <c r="GX600" s="197"/>
      <c r="GY600" s="197"/>
      <c r="GZ600" s="197"/>
      <c r="HA600" s="197"/>
      <c r="HB600" s="197"/>
      <c r="HC600" s="197"/>
      <c r="HD600" s="197"/>
      <c r="HE600" s="197"/>
      <c r="HF600" s="197"/>
      <c r="HG600" s="197"/>
      <c r="HH600" s="197"/>
      <c r="HI600" s="197"/>
      <c r="HJ600" s="197"/>
      <c r="HK600" s="197"/>
      <c r="HL600" s="197"/>
      <c r="HM600" s="197"/>
      <c r="HN600" s="197"/>
      <c r="HO600" s="197"/>
      <c r="HP600" s="197"/>
      <c r="HQ600" s="197"/>
      <c r="HR600" s="197"/>
      <c r="HS600" s="197"/>
      <c r="HT600" s="197"/>
      <c r="HU600" s="197"/>
      <c r="HV600" s="197"/>
      <c r="HW600" s="197"/>
      <c r="HX600" s="197"/>
      <c r="HY600" s="197"/>
      <c r="HZ600" s="197"/>
      <c r="IA600" s="197"/>
      <c r="IB600" s="197"/>
      <c r="IC600" s="197"/>
      <c r="ID600" s="197"/>
      <c r="IE600" s="197"/>
      <c r="IF600" s="197"/>
      <c r="IG600" s="197"/>
      <c r="IH600" s="197"/>
      <c r="II600" s="197"/>
      <c r="IJ600" s="197"/>
      <c r="IK600" s="197"/>
      <c r="IL600" s="197"/>
      <c r="IM600" s="197"/>
      <c r="IN600" s="197"/>
      <c r="IO600" s="197"/>
      <c r="IP600" s="197"/>
      <c r="IQ600" s="197"/>
      <c r="IR600" s="197"/>
      <c r="IS600" s="197"/>
      <c r="IT600" s="197"/>
      <c r="IU600" s="197"/>
      <c r="IV600" s="197"/>
      <c r="IW600" s="197"/>
    </row>
    <row r="601" customFormat="false" ht="12.75" hidden="false" customHeight="false" outlineLevel="0" collapsed="false">
      <c r="A601" s="193"/>
      <c r="B601" s="194"/>
      <c r="C601" s="194"/>
      <c r="D601" s="194"/>
      <c r="E601" s="194"/>
      <c r="F601" s="194"/>
      <c r="G601" s="194"/>
      <c r="H601" s="195"/>
      <c r="I601" s="194"/>
      <c r="J601" s="194"/>
      <c r="K601" s="194"/>
      <c r="L601" s="194"/>
      <c r="M601" s="194"/>
      <c r="N601" s="194"/>
      <c r="O601" s="194"/>
      <c r="P601" s="194"/>
      <c r="Q601" s="194"/>
      <c r="R601" s="194"/>
      <c r="S601" s="194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94"/>
      <c r="AO601" s="194"/>
      <c r="AP601" s="194"/>
      <c r="AQ601" s="194"/>
      <c r="AR601" s="194"/>
      <c r="AS601" s="194"/>
      <c r="AT601" s="194"/>
      <c r="AU601" s="194"/>
      <c r="AV601" s="194"/>
      <c r="AW601" s="194"/>
      <c r="AX601" s="194"/>
      <c r="AY601" s="194"/>
      <c r="AZ601" s="194"/>
      <c r="BA601" s="194"/>
      <c r="BB601" s="194"/>
      <c r="BC601" s="194"/>
      <c r="BD601" s="194"/>
      <c r="BE601" s="194"/>
      <c r="BF601" s="194"/>
      <c r="BG601" s="194"/>
      <c r="BH601" s="194"/>
      <c r="BI601" s="194"/>
      <c r="BJ601" s="194"/>
      <c r="BK601" s="196"/>
      <c r="BL601" s="197"/>
      <c r="BM601" s="197"/>
      <c r="BN601" s="197"/>
      <c r="BO601" s="197"/>
      <c r="BP601" s="197"/>
      <c r="BQ601" s="197"/>
      <c r="BR601" s="197"/>
      <c r="BS601" s="197"/>
      <c r="BT601" s="197"/>
      <c r="BU601" s="197"/>
      <c r="BV601" s="197"/>
      <c r="BW601" s="197"/>
      <c r="BX601" s="197"/>
      <c r="BY601" s="197"/>
      <c r="BZ601" s="197"/>
      <c r="CA601" s="197"/>
      <c r="CB601" s="197"/>
      <c r="CC601" s="197"/>
      <c r="CD601" s="197"/>
      <c r="CE601" s="197"/>
      <c r="CF601" s="197"/>
      <c r="CG601" s="197"/>
      <c r="CH601" s="197"/>
      <c r="CI601" s="197"/>
      <c r="CJ601" s="197"/>
      <c r="CK601" s="197"/>
      <c r="CL601" s="197"/>
      <c r="CM601" s="197"/>
      <c r="CN601" s="197"/>
      <c r="CO601" s="197"/>
      <c r="CP601" s="197"/>
      <c r="CQ601" s="197"/>
      <c r="CR601" s="197"/>
      <c r="CS601" s="197"/>
      <c r="CT601" s="197"/>
      <c r="CU601" s="197"/>
      <c r="CV601" s="197"/>
      <c r="CW601" s="197"/>
      <c r="CX601" s="197"/>
      <c r="CY601" s="197"/>
      <c r="CZ601" s="197"/>
      <c r="DA601" s="197"/>
      <c r="DB601" s="197"/>
      <c r="DC601" s="197"/>
      <c r="DD601" s="197"/>
      <c r="DE601" s="197"/>
      <c r="DF601" s="197"/>
      <c r="DG601" s="197"/>
      <c r="DH601" s="197"/>
      <c r="DI601" s="197"/>
      <c r="DJ601" s="197"/>
      <c r="DK601" s="197"/>
      <c r="DL601" s="197"/>
      <c r="DM601" s="197"/>
      <c r="DN601" s="197"/>
      <c r="DO601" s="197"/>
      <c r="DP601" s="197"/>
      <c r="DQ601" s="197"/>
      <c r="DR601" s="197"/>
      <c r="DS601" s="197"/>
      <c r="DT601" s="197"/>
      <c r="DU601" s="197"/>
      <c r="DV601" s="197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</row>
    <row r="602" customFormat="false" ht="12.75" hidden="false" customHeight="false" outlineLevel="0" collapsed="false">
      <c r="A602" s="193"/>
      <c r="B602" s="194"/>
      <c r="C602" s="194"/>
      <c r="D602" s="194"/>
      <c r="E602" s="194"/>
      <c r="F602" s="194"/>
      <c r="G602" s="194"/>
      <c r="H602" s="195"/>
      <c r="I602" s="194"/>
      <c r="J602" s="194"/>
      <c r="K602" s="194"/>
      <c r="L602" s="194"/>
      <c r="M602" s="194"/>
      <c r="N602" s="194"/>
      <c r="O602" s="194"/>
      <c r="P602" s="194"/>
      <c r="Q602" s="194"/>
      <c r="R602" s="194"/>
      <c r="S602" s="194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94"/>
      <c r="AO602" s="194"/>
      <c r="AP602" s="194"/>
      <c r="AQ602" s="194"/>
      <c r="AR602" s="194"/>
      <c r="AS602" s="194"/>
      <c r="AT602" s="194"/>
      <c r="AU602" s="194"/>
      <c r="AV602" s="194"/>
      <c r="AW602" s="194"/>
      <c r="AX602" s="194"/>
      <c r="AY602" s="194"/>
      <c r="AZ602" s="194"/>
      <c r="BA602" s="194"/>
      <c r="BB602" s="194"/>
      <c r="BC602" s="194"/>
      <c r="BD602" s="194"/>
      <c r="BE602" s="194"/>
      <c r="BF602" s="194"/>
      <c r="BG602" s="194"/>
      <c r="BH602" s="194"/>
      <c r="BI602" s="194"/>
      <c r="BJ602" s="194"/>
      <c r="BK602" s="196"/>
      <c r="BL602" s="197"/>
      <c r="BM602" s="197"/>
      <c r="BN602" s="197"/>
      <c r="BO602" s="197"/>
      <c r="BP602" s="197"/>
      <c r="BQ602" s="197"/>
      <c r="BR602" s="197"/>
      <c r="BS602" s="197"/>
      <c r="BT602" s="197"/>
      <c r="BU602" s="197"/>
      <c r="BV602" s="197"/>
      <c r="BW602" s="197"/>
      <c r="BX602" s="197"/>
      <c r="BY602" s="197"/>
      <c r="BZ602" s="197"/>
      <c r="CA602" s="197"/>
      <c r="CB602" s="197"/>
      <c r="CC602" s="197"/>
      <c r="CD602" s="197"/>
      <c r="CE602" s="197"/>
      <c r="CF602" s="197"/>
      <c r="CG602" s="197"/>
      <c r="CH602" s="197"/>
      <c r="CI602" s="197"/>
      <c r="CJ602" s="197"/>
      <c r="CK602" s="197"/>
      <c r="CL602" s="197"/>
      <c r="CM602" s="197"/>
      <c r="CN602" s="197"/>
      <c r="CO602" s="197"/>
      <c r="CP602" s="197"/>
      <c r="CQ602" s="197"/>
      <c r="CR602" s="197"/>
      <c r="CS602" s="197"/>
      <c r="CT602" s="197"/>
      <c r="CU602" s="197"/>
      <c r="CV602" s="197"/>
      <c r="CW602" s="197"/>
      <c r="CX602" s="197"/>
      <c r="CY602" s="197"/>
      <c r="CZ602" s="197"/>
      <c r="DA602" s="197"/>
      <c r="DB602" s="197"/>
      <c r="DC602" s="197"/>
      <c r="DD602" s="197"/>
      <c r="DE602" s="197"/>
      <c r="DF602" s="197"/>
      <c r="DG602" s="197"/>
      <c r="DH602" s="197"/>
      <c r="DI602" s="197"/>
      <c r="DJ602" s="197"/>
      <c r="DK602" s="197"/>
      <c r="DL602" s="197"/>
      <c r="DM602" s="197"/>
      <c r="DN602" s="197"/>
      <c r="DO602" s="197"/>
      <c r="DP602" s="197"/>
      <c r="DQ602" s="197"/>
      <c r="DR602" s="197"/>
      <c r="DS602" s="197"/>
      <c r="DT602" s="197"/>
      <c r="DU602" s="197"/>
      <c r="DV602" s="197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</row>
    <row r="603" customFormat="false" ht="12.75" hidden="false" customHeight="false" outlineLevel="0" collapsed="false">
      <c r="A603" s="193"/>
      <c r="B603" s="194"/>
      <c r="C603" s="194"/>
      <c r="D603" s="194"/>
      <c r="E603" s="194"/>
      <c r="F603" s="194"/>
      <c r="G603" s="194"/>
      <c r="H603" s="195"/>
      <c r="I603" s="194"/>
      <c r="J603" s="194"/>
      <c r="K603" s="194"/>
      <c r="L603" s="194"/>
      <c r="M603" s="194"/>
      <c r="N603" s="194"/>
      <c r="O603" s="194"/>
      <c r="P603" s="194"/>
      <c r="Q603" s="194"/>
      <c r="R603" s="194"/>
      <c r="S603" s="194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94"/>
      <c r="AO603" s="194"/>
      <c r="AP603" s="194"/>
      <c r="AQ603" s="194"/>
      <c r="AR603" s="194"/>
      <c r="AS603" s="194"/>
      <c r="AT603" s="194"/>
      <c r="AU603" s="194"/>
      <c r="AV603" s="194"/>
      <c r="AW603" s="194"/>
      <c r="AX603" s="194"/>
      <c r="AY603" s="194"/>
      <c r="AZ603" s="194"/>
      <c r="BA603" s="194"/>
      <c r="BB603" s="194"/>
      <c r="BC603" s="194"/>
      <c r="BD603" s="194"/>
      <c r="BE603" s="194"/>
      <c r="BF603" s="194"/>
      <c r="BG603" s="194"/>
      <c r="BH603" s="194"/>
      <c r="BI603" s="194"/>
      <c r="BJ603" s="194"/>
      <c r="BK603" s="196"/>
      <c r="BL603" s="197"/>
      <c r="BM603" s="197"/>
      <c r="BN603" s="197"/>
      <c r="BO603" s="197"/>
      <c r="BP603" s="197"/>
      <c r="BQ603" s="197"/>
      <c r="BR603" s="197"/>
      <c r="BS603" s="197"/>
      <c r="BT603" s="197"/>
      <c r="BU603" s="197"/>
      <c r="BV603" s="197"/>
      <c r="BW603" s="197"/>
      <c r="BX603" s="197"/>
      <c r="BY603" s="197"/>
      <c r="BZ603" s="197"/>
      <c r="CA603" s="197"/>
      <c r="CB603" s="197"/>
      <c r="CC603" s="197"/>
      <c r="CD603" s="197"/>
      <c r="CE603" s="197"/>
      <c r="CF603" s="197"/>
      <c r="CG603" s="197"/>
      <c r="CH603" s="197"/>
      <c r="CI603" s="197"/>
      <c r="CJ603" s="197"/>
      <c r="CK603" s="197"/>
      <c r="CL603" s="197"/>
      <c r="CM603" s="197"/>
      <c r="CN603" s="197"/>
      <c r="CO603" s="197"/>
      <c r="CP603" s="197"/>
      <c r="CQ603" s="197"/>
      <c r="CR603" s="197"/>
      <c r="CS603" s="197"/>
      <c r="CT603" s="197"/>
      <c r="CU603" s="197"/>
      <c r="CV603" s="197"/>
      <c r="CW603" s="197"/>
      <c r="CX603" s="197"/>
      <c r="CY603" s="197"/>
      <c r="CZ603" s="197"/>
      <c r="DA603" s="197"/>
      <c r="DB603" s="197"/>
      <c r="DC603" s="197"/>
      <c r="DD603" s="197"/>
      <c r="DE603" s="197"/>
      <c r="DF603" s="197"/>
      <c r="DG603" s="197"/>
      <c r="DH603" s="197"/>
      <c r="DI603" s="197"/>
      <c r="DJ603" s="197"/>
      <c r="DK603" s="197"/>
      <c r="DL603" s="197"/>
      <c r="DM603" s="197"/>
      <c r="DN603" s="197"/>
      <c r="DO603" s="197"/>
      <c r="DP603" s="197"/>
      <c r="DQ603" s="197"/>
      <c r="DR603" s="197"/>
      <c r="DS603" s="197"/>
      <c r="DT603" s="197"/>
      <c r="DU603" s="197"/>
      <c r="DV603" s="197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</row>
    <row r="604" customFormat="false" ht="12.75" hidden="false" customHeight="false" outlineLevel="0" collapsed="false">
      <c r="A604" s="193"/>
      <c r="B604" s="194"/>
      <c r="C604" s="194"/>
      <c r="D604" s="194"/>
      <c r="E604" s="194"/>
      <c r="F604" s="194"/>
      <c r="G604" s="194"/>
      <c r="H604" s="195"/>
      <c r="I604" s="194"/>
      <c r="J604" s="194"/>
      <c r="K604" s="194"/>
      <c r="L604" s="194"/>
      <c r="M604" s="194"/>
      <c r="N604" s="194"/>
      <c r="O604" s="194"/>
      <c r="P604" s="194"/>
      <c r="Q604" s="194"/>
      <c r="R604" s="194"/>
      <c r="S604" s="194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94"/>
      <c r="AO604" s="194"/>
      <c r="AP604" s="194"/>
      <c r="AQ604" s="194"/>
      <c r="AR604" s="194"/>
      <c r="AS604" s="194"/>
      <c r="AT604" s="194"/>
      <c r="AU604" s="194"/>
      <c r="AV604" s="194"/>
      <c r="AW604" s="194"/>
      <c r="AX604" s="194"/>
      <c r="AY604" s="194"/>
      <c r="AZ604" s="194"/>
      <c r="BA604" s="194"/>
      <c r="BB604" s="194"/>
      <c r="BC604" s="194"/>
      <c r="BD604" s="194"/>
      <c r="BE604" s="194"/>
      <c r="BF604" s="194"/>
      <c r="BG604" s="194"/>
      <c r="BH604" s="194"/>
      <c r="BI604" s="194"/>
      <c r="BJ604" s="194"/>
      <c r="BK604" s="196"/>
      <c r="BL604" s="197"/>
      <c r="BM604" s="197"/>
      <c r="BN604" s="197"/>
      <c r="BO604" s="197"/>
      <c r="BP604" s="197"/>
      <c r="BQ604" s="197"/>
      <c r="BR604" s="197"/>
      <c r="BS604" s="197"/>
      <c r="BT604" s="197"/>
      <c r="BU604" s="197"/>
      <c r="BV604" s="197"/>
      <c r="BW604" s="197"/>
      <c r="BX604" s="197"/>
      <c r="BY604" s="197"/>
      <c r="BZ604" s="197"/>
      <c r="CA604" s="197"/>
      <c r="CB604" s="197"/>
      <c r="CC604" s="197"/>
      <c r="CD604" s="197"/>
      <c r="CE604" s="197"/>
      <c r="CF604" s="197"/>
      <c r="CG604" s="197"/>
      <c r="CH604" s="197"/>
      <c r="CI604" s="197"/>
      <c r="CJ604" s="197"/>
      <c r="CK604" s="197"/>
      <c r="CL604" s="197"/>
      <c r="CM604" s="197"/>
      <c r="CN604" s="197"/>
      <c r="CO604" s="197"/>
      <c r="CP604" s="197"/>
      <c r="CQ604" s="197"/>
      <c r="CR604" s="197"/>
      <c r="CS604" s="197"/>
      <c r="CT604" s="197"/>
      <c r="CU604" s="197"/>
      <c r="CV604" s="197"/>
      <c r="CW604" s="197"/>
      <c r="CX604" s="197"/>
      <c r="CY604" s="197"/>
      <c r="CZ604" s="197"/>
      <c r="DA604" s="197"/>
      <c r="DB604" s="197"/>
      <c r="DC604" s="197"/>
      <c r="DD604" s="197"/>
      <c r="DE604" s="197"/>
      <c r="DF604" s="197"/>
      <c r="DG604" s="197"/>
      <c r="DH604" s="197"/>
      <c r="DI604" s="197"/>
      <c r="DJ604" s="197"/>
      <c r="DK604" s="197"/>
      <c r="DL604" s="197"/>
      <c r="DM604" s="197"/>
      <c r="DN604" s="197"/>
      <c r="DO604" s="197"/>
      <c r="DP604" s="197"/>
      <c r="DQ604" s="197"/>
      <c r="DR604" s="197"/>
      <c r="DS604" s="197"/>
      <c r="DT604" s="197"/>
      <c r="DU604" s="197"/>
      <c r="DV604" s="197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</row>
    <row r="605" customFormat="false" ht="12.75" hidden="false" customHeight="false" outlineLevel="0" collapsed="false">
      <c r="A605" s="193"/>
      <c r="B605" s="194"/>
      <c r="C605" s="194"/>
      <c r="D605" s="194"/>
      <c r="E605" s="194"/>
      <c r="F605" s="194"/>
      <c r="G605" s="194"/>
      <c r="H605" s="195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6"/>
      <c r="BL605" s="197"/>
      <c r="BM605" s="197"/>
      <c r="BN605" s="197"/>
      <c r="BO605" s="197"/>
      <c r="BP605" s="197"/>
      <c r="BQ605" s="197"/>
      <c r="BR605" s="197"/>
      <c r="BS605" s="197"/>
      <c r="BT605" s="197"/>
      <c r="BU605" s="197"/>
      <c r="BV605" s="197"/>
      <c r="BW605" s="197"/>
      <c r="BX605" s="197"/>
      <c r="BY605" s="197"/>
      <c r="BZ605" s="197"/>
      <c r="CA605" s="197"/>
      <c r="CB605" s="197"/>
      <c r="CC605" s="197"/>
      <c r="CD605" s="197"/>
      <c r="CE605" s="197"/>
      <c r="CF605" s="197"/>
      <c r="CG605" s="197"/>
      <c r="CH605" s="197"/>
      <c r="CI605" s="197"/>
      <c r="CJ605" s="197"/>
      <c r="CK605" s="197"/>
      <c r="CL605" s="197"/>
      <c r="CM605" s="197"/>
      <c r="CN605" s="197"/>
      <c r="CO605" s="197"/>
      <c r="CP605" s="197"/>
      <c r="CQ605" s="197"/>
      <c r="CR605" s="197"/>
      <c r="CS605" s="197"/>
      <c r="CT605" s="197"/>
      <c r="CU605" s="197"/>
      <c r="CV605" s="197"/>
      <c r="CW605" s="197"/>
      <c r="CX605" s="197"/>
      <c r="CY605" s="197"/>
      <c r="CZ605" s="197"/>
      <c r="DA605" s="197"/>
      <c r="DB605" s="197"/>
      <c r="DC605" s="197"/>
      <c r="DD605" s="197"/>
      <c r="DE605" s="197"/>
      <c r="DF605" s="197"/>
      <c r="DG605" s="197"/>
      <c r="DH605" s="197"/>
      <c r="DI605" s="197"/>
      <c r="DJ605" s="197"/>
      <c r="DK605" s="197"/>
      <c r="DL605" s="197"/>
      <c r="DM605" s="197"/>
      <c r="DN605" s="197"/>
      <c r="DO605" s="197"/>
      <c r="DP605" s="197"/>
      <c r="DQ605" s="197"/>
      <c r="DR605" s="197"/>
      <c r="DS605" s="197"/>
      <c r="DT605" s="197"/>
      <c r="DU605" s="197"/>
      <c r="DV605" s="197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</row>
    <row r="606" customFormat="false" ht="12.75" hidden="false" customHeight="false" outlineLevel="0" collapsed="false">
      <c r="A606" s="193"/>
      <c r="B606" s="194"/>
      <c r="C606" s="194"/>
      <c r="D606" s="194"/>
      <c r="E606" s="194"/>
      <c r="F606" s="194"/>
      <c r="G606" s="194"/>
      <c r="H606" s="195"/>
      <c r="I606" s="194"/>
      <c r="J606" s="194"/>
      <c r="K606" s="194"/>
      <c r="L606" s="194"/>
      <c r="M606" s="194"/>
      <c r="N606" s="194"/>
      <c r="O606" s="194"/>
      <c r="P606" s="194"/>
      <c r="Q606" s="194"/>
      <c r="R606" s="194"/>
      <c r="S606" s="194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94"/>
      <c r="AO606" s="194"/>
      <c r="AP606" s="194"/>
      <c r="AQ606" s="194"/>
      <c r="AR606" s="194"/>
      <c r="AS606" s="194"/>
      <c r="AT606" s="194"/>
      <c r="AU606" s="194"/>
      <c r="AV606" s="194"/>
      <c r="AW606" s="194"/>
      <c r="AX606" s="194"/>
      <c r="AY606" s="194"/>
      <c r="AZ606" s="194"/>
      <c r="BA606" s="194"/>
      <c r="BB606" s="194"/>
      <c r="BC606" s="194"/>
      <c r="BD606" s="194"/>
      <c r="BE606" s="194"/>
      <c r="BF606" s="194"/>
      <c r="BG606" s="194"/>
      <c r="BH606" s="194"/>
      <c r="BI606" s="194"/>
      <c r="BJ606" s="194"/>
      <c r="BK606" s="196"/>
      <c r="BL606" s="197"/>
      <c r="BM606" s="197"/>
      <c r="BN606" s="197"/>
      <c r="BO606" s="197"/>
      <c r="BP606" s="197"/>
      <c r="BQ606" s="197"/>
      <c r="BR606" s="197"/>
      <c r="BS606" s="197"/>
      <c r="BT606" s="197"/>
      <c r="BU606" s="197"/>
      <c r="BV606" s="197"/>
      <c r="BW606" s="197"/>
      <c r="BX606" s="197"/>
      <c r="BY606" s="197"/>
      <c r="BZ606" s="197"/>
      <c r="CA606" s="197"/>
      <c r="CB606" s="197"/>
      <c r="CC606" s="197"/>
      <c r="CD606" s="197"/>
      <c r="CE606" s="197"/>
      <c r="CF606" s="197"/>
      <c r="CG606" s="197"/>
      <c r="CH606" s="197"/>
      <c r="CI606" s="197"/>
      <c r="CJ606" s="197"/>
      <c r="CK606" s="197"/>
      <c r="CL606" s="197"/>
      <c r="CM606" s="197"/>
      <c r="CN606" s="197"/>
      <c r="CO606" s="197"/>
      <c r="CP606" s="197"/>
      <c r="CQ606" s="197"/>
      <c r="CR606" s="197"/>
      <c r="CS606" s="197"/>
      <c r="CT606" s="197"/>
      <c r="CU606" s="197"/>
      <c r="CV606" s="197"/>
      <c r="CW606" s="197"/>
      <c r="CX606" s="197"/>
      <c r="CY606" s="197"/>
      <c r="CZ606" s="197"/>
      <c r="DA606" s="197"/>
      <c r="DB606" s="197"/>
      <c r="DC606" s="197"/>
      <c r="DD606" s="197"/>
      <c r="DE606" s="197"/>
      <c r="DF606" s="197"/>
      <c r="DG606" s="197"/>
      <c r="DH606" s="197"/>
      <c r="DI606" s="197"/>
      <c r="DJ606" s="197"/>
      <c r="DK606" s="197"/>
      <c r="DL606" s="197"/>
      <c r="DM606" s="197"/>
      <c r="DN606" s="197"/>
      <c r="DO606" s="197"/>
      <c r="DP606" s="197"/>
      <c r="DQ606" s="197"/>
      <c r="DR606" s="197"/>
      <c r="DS606" s="197"/>
      <c r="DT606" s="197"/>
      <c r="DU606" s="197"/>
      <c r="DV606" s="197"/>
      <c r="DW606" s="197"/>
      <c r="DX606" s="197"/>
      <c r="DY606" s="197"/>
      <c r="DZ606" s="197"/>
      <c r="EA606" s="197"/>
      <c r="EB606" s="197"/>
      <c r="EC606" s="197"/>
      <c r="ED606" s="197"/>
      <c r="EE606" s="197"/>
      <c r="EF606" s="197"/>
      <c r="EG606" s="197"/>
      <c r="EH606" s="197"/>
      <c r="EI606" s="197"/>
      <c r="EJ606" s="197"/>
      <c r="EK606" s="197"/>
      <c r="EL606" s="197"/>
      <c r="EM606" s="197"/>
      <c r="EN606" s="197"/>
      <c r="EO606" s="197"/>
      <c r="EP606" s="197"/>
      <c r="EQ606" s="197"/>
      <c r="ER606" s="197"/>
      <c r="ES606" s="197"/>
      <c r="ET606" s="197"/>
      <c r="EU606" s="197"/>
      <c r="EV606" s="197"/>
      <c r="EW606" s="197"/>
      <c r="EX606" s="197"/>
      <c r="EY606" s="197"/>
      <c r="EZ606" s="197"/>
      <c r="FA606" s="197"/>
      <c r="FB606" s="197"/>
      <c r="FC606" s="197"/>
      <c r="FD606" s="197"/>
      <c r="FE606" s="197"/>
      <c r="FF606" s="197"/>
      <c r="FG606" s="197"/>
      <c r="FH606" s="197"/>
      <c r="FI606" s="197"/>
      <c r="FJ606" s="197"/>
      <c r="FK606" s="197"/>
      <c r="FL606" s="197"/>
      <c r="FM606" s="197"/>
      <c r="FN606" s="197"/>
      <c r="FO606" s="197"/>
      <c r="FP606" s="197"/>
      <c r="FQ606" s="197"/>
      <c r="FR606" s="197"/>
      <c r="FS606" s="197"/>
      <c r="FT606" s="197"/>
      <c r="FU606" s="197"/>
      <c r="FV606" s="197"/>
      <c r="FW606" s="197"/>
      <c r="FX606" s="197"/>
      <c r="FY606" s="197"/>
      <c r="FZ606" s="197"/>
      <c r="GA606" s="197"/>
      <c r="GB606" s="197"/>
      <c r="GC606" s="197"/>
      <c r="GD606" s="197"/>
      <c r="GE606" s="197"/>
      <c r="GF606" s="197"/>
      <c r="GG606" s="197"/>
      <c r="GH606" s="197"/>
      <c r="GI606" s="197"/>
      <c r="GJ606" s="197"/>
      <c r="GK606" s="197"/>
      <c r="GL606" s="197"/>
      <c r="GM606" s="197"/>
      <c r="GN606" s="197"/>
      <c r="GO606" s="197"/>
      <c r="GP606" s="197"/>
      <c r="GQ606" s="197"/>
      <c r="GR606" s="197"/>
      <c r="GS606" s="197"/>
      <c r="GT606" s="197"/>
      <c r="GU606" s="197"/>
      <c r="GV606" s="197"/>
      <c r="GW606" s="197"/>
      <c r="GX606" s="197"/>
      <c r="GY606" s="197"/>
      <c r="GZ606" s="197"/>
      <c r="HA606" s="197"/>
      <c r="HB606" s="197"/>
      <c r="HC606" s="197"/>
      <c r="HD606" s="197"/>
      <c r="HE606" s="197"/>
      <c r="HF606" s="197"/>
      <c r="HG606" s="197"/>
      <c r="HH606" s="197"/>
      <c r="HI606" s="197"/>
      <c r="HJ606" s="197"/>
      <c r="HK606" s="197"/>
      <c r="HL606" s="197"/>
      <c r="HM606" s="197"/>
      <c r="HN606" s="197"/>
      <c r="HO606" s="197"/>
      <c r="HP606" s="197"/>
      <c r="HQ606" s="197"/>
      <c r="HR606" s="197"/>
      <c r="HS606" s="197"/>
      <c r="HT606" s="197"/>
      <c r="HU606" s="197"/>
      <c r="HV606" s="197"/>
      <c r="HW606" s="197"/>
      <c r="HX606" s="197"/>
      <c r="HY606" s="197"/>
      <c r="HZ606" s="197"/>
      <c r="IA606" s="197"/>
      <c r="IB606" s="197"/>
      <c r="IC606" s="197"/>
      <c r="ID606" s="197"/>
      <c r="IE606" s="197"/>
      <c r="IF606" s="197"/>
      <c r="IG606" s="197"/>
      <c r="IH606" s="197"/>
      <c r="II606" s="197"/>
      <c r="IJ606" s="197"/>
      <c r="IK606" s="197"/>
      <c r="IL606" s="197"/>
      <c r="IM606" s="197"/>
      <c r="IN606" s="197"/>
      <c r="IO606" s="197"/>
      <c r="IP606" s="197"/>
      <c r="IQ606" s="197"/>
      <c r="IR606" s="197"/>
      <c r="IS606" s="197"/>
      <c r="IT606" s="197"/>
      <c r="IU606" s="197"/>
      <c r="IV606" s="197"/>
      <c r="IW606" s="197"/>
    </row>
    <row r="607" customFormat="false" ht="12.75" hidden="false" customHeight="false" outlineLevel="0" collapsed="false">
      <c r="A607" s="193"/>
      <c r="B607" s="194"/>
      <c r="C607" s="194"/>
      <c r="D607" s="194"/>
      <c r="E607" s="194"/>
      <c r="F607" s="194"/>
      <c r="G607" s="194"/>
      <c r="H607" s="195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6"/>
      <c r="BL607" s="197"/>
      <c r="BM607" s="197"/>
      <c r="BN607" s="197"/>
      <c r="BO607" s="197"/>
      <c r="BP607" s="197"/>
      <c r="BQ607" s="197"/>
      <c r="BR607" s="197"/>
      <c r="BS607" s="197"/>
      <c r="BT607" s="197"/>
      <c r="BU607" s="197"/>
      <c r="BV607" s="197"/>
      <c r="BW607" s="197"/>
      <c r="BX607" s="197"/>
      <c r="BY607" s="197"/>
      <c r="BZ607" s="197"/>
      <c r="CA607" s="197"/>
      <c r="CB607" s="197"/>
      <c r="CC607" s="197"/>
      <c r="CD607" s="197"/>
      <c r="CE607" s="197"/>
      <c r="CF607" s="197"/>
      <c r="CG607" s="197"/>
      <c r="CH607" s="197"/>
      <c r="CI607" s="197"/>
      <c r="CJ607" s="197"/>
      <c r="CK607" s="197"/>
      <c r="CL607" s="197"/>
      <c r="CM607" s="197"/>
      <c r="CN607" s="197"/>
      <c r="CO607" s="197"/>
      <c r="CP607" s="197"/>
      <c r="CQ607" s="197"/>
      <c r="CR607" s="197"/>
      <c r="CS607" s="197"/>
      <c r="CT607" s="197"/>
      <c r="CU607" s="197"/>
      <c r="CV607" s="197"/>
      <c r="CW607" s="197"/>
      <c r="CX607" s="197"/>
      <c r="CY607" s="197"/>
      <c r="CZ607" s="197"/>
      <c r="DA607" s="197"/>
      <c r="DB607" s="197"/>
      <c r="DC607" s="197"/>
      <c r="DD607" s="197"/>
      <c r="DE607" s="197"/>
      <c r="DF607" s="197"/>
      <c r="DG607" s="197"/>
      <c r="DH607" s="197"/>
      <c r="DI607" s="197"/>
      <c r="DJ607" s="197"/>
      <c r="DK607" s="197"/>
      <c r="DL607" s="197"/>
      <c r="DM607" s="197"/>
      <c r="DN607" s="197"/>
      <c r="DO607" s="197"/>
      <c r="DP607" s="197"/>
      <c r="DQ607" s="197"/>
      <c r="DR607" s="197"/>
      <c r="DS607" s="197"/>
      <c r="DT607" s="197"/>
      <c r="DU607" s="197"/>
      <c r="DV607" s="197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</row>
    <row r="608" customFormat="false" ht="12.75" hidden="false" customHeight="false" outlineLevel="0" collapsed="false">
      <c r="A608" s="193"/>
      <c r="B608" s="194"/>
      <c r="C608" s="194"/>
      <c r="D608" s="194"/>
      <c r="E608" s="194"/>
      <c r="F608" s="194"/>
      <c r="G608" s="194"/>
      <c r="H608" s="195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6"/>
      <c r="BL608" s="197"/>
      <c r="BM608" s="197"/>
      <c r="BN608" s="197"/>
      <c r="BO608" s="197"/>
      <c r="BP608" s="197"/>
      <c r="BQ608" s="197"/>
      <c r="BR608" s="197"/>
      <c r="BS608" s="197"/>
      <c r="BT608" s="197"/>
      <c r="BU608" s="197"/>
      <c r="BV608" s="197"/>
      <c r="BW608" s="197"/>
      <c r="BX608" s="197"/>
      <c r="BY608" s="197"/>
      <c r="BZ608" s="197"/>
      <c r="CA608" s="197"/>
      <c r="CB608" s="197"/>
      <c r="CC608" s="197"/>
      <c r="CD608" s="197"/>
      <c r="CE608" s="197"/>
      <c r="CF608" s="197"/>
      <c r="CG608" s="197"/>
      <c r="CH608" s="197"/>
      <c r="CI608" s="197"/>
      <c r="CJ608" s="197"/>
      <c r="CK608" s="197"/>
      <c r="CL608" s="197"/>
      <c r="CM608" s="197"/>
      <c r="CN608" s="197"/>
      <c r="CO608" s="197"/>
      <c r="CP608" s="197"/>
      <c r="CQ608" s="197"/>
      <c r="CR608" s="197"/>
      <c r="CS608" s="197"/>
      <c r="CT608" s="197"/>
      <c r="CU608" s="197"/>
      <c r="CV608" s="197"/>
      <c r="CW608" s="197"/>
      <c r="CX608" s="197"/>
      <c r="CY608" s="197"/>
      <c r="CZ608" s="197"/>
      <c r="DA608" s="197"/>
      <c r="DB608" s="197"/>
      <c r="DC608" s="197"/>
      <c r="DD608" s="197"/>
      <c r="DE608" s="197"/>
      <c r="DF608" s="197"/>
      <c r="DG608" s="197"/>
      <c r="DH608" s="197"/>
      <c r="DI608" s="197"/>
      <c r="DJ608" s="197"/>
      <c r="DK608" s="197"/>
      <c r="DL608" s="197"/>
      <c r="DM608" s="197"/>
      <c r="DN608" s="197"/>
      <c r="DO608" s="197"/>
      <c r="DP608" s="197"/>
      <c r="DQ608" s="197"/>
      <c r="DR608" s="197"/>
      <c r="DS608" s="197"/>
      <c r="DT608" s="197"/>
      <c r="DU608" s="197"/>
      <c r="DV608" s="197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</row>
    <row r="609" customFormat="false" ht="12.75" hidden="false" customHeight="false" outlineLevel="0" collapsed="false">
      <c r="A609" s="193"/>
      <c r="B609" s="194"/>
      <c r="C609" s="194"/>
      <c r="D609" s="194"/>
      <c r="E609" s="194"/>
      <c r="F609" s="194"/>
      <c r="G609" s="194"/>
      <c r="H609" s="195"/>
      <c r="I609" s="194"/>
      <c r="J609" s="194"/>
      <c r="K609" s="194"/>
      <c r="L609" s="194"/>
      <c r="M609" s="194"/>
      <c r="N609" s="194"/>
      <c r="O609" s="194"/>
      <c r="P609" s="194"/>
      <c r="Q609" s="194"/>
      <c r="R609" s="194"/>
      <c r="S609" s="194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94"/>
      <c r="AO609" s="194"/>
      <c r="AP609" s="194"/>
      <c r="AQ609" s="194"/>
      <c r="AR609" s="194"/>
      <c r="AS609" s="194"/>
      <c r="AT609" s="194"/>
      <c r="AU609" s="194"/>
      <c r="AV609" s="194"/>
      <c r="AW609" s="194"/>
      <c r="AX609" s="194"/>
      <c r="AY609" s="194"/>
      <c r="AZ609" s="194"/>
      <c r="BA609" s="194"/>
      <c r="BB609" s="194"/>
      <c r="BC609" s="194"/>
      <c r="BD609" s="194"/>
      <c r="BE609" s="194"/>
      <c r="BF609" s="194"/>
      <c r="BG609" s="194"/>
      <c r="BH609" s="194"/>
      <c r="BI609" s="194"/>
      <c r="BJ609" s="194"/>
      <c r="BK609" s="196"/>
      <c r="BL609" s="197"/>
      <c r="BM609" s="197"/>
      <c r="BN609" s="197"/>
      <c r="BO609" s="197"/>
      <c r="BP609" s="197"/>
      <c r="BQ609" s="197"/>
      <c r="BR609" s="197"/>
      <c r="BS609" s="197"/>
      <c r="BT609" s="197"/>
      <c r="BU609" s="197"/>
      <c r="BV609" s="197"/>
      <c r="BW609" s="197"/>
      <c r="BX609" s="197"/>
      <c r="BY609" s="197"/>
      <c r="BZ609" s="197"/>
      <c r="CA609" s="197"/>
      <c r="CB609" s="197"/>
      <c r="CC609" s="197"/>
      <c r="CD609" s="197"/>
      <c r="CE609" s="197"/>
      <c r="CF609" s="197"/>
      <c r="CG609" s="197"/>
      <c r="CH609" s="197"/>
      <c r="CI609" s="197"/>
      <c r="CJ609" s="197"/>
      <c r="CK609" s="197"/>
      <c r="CL609" s="197"/>
      <c r="CM609" s="197"/>
      <c r="CN609" s="197"/>
      <c r="CO609" s="197"/>
      <c r="CP609" s="197"/>
      <c r="CQ609" s="197"/>
      <c r="CR609" s="197"/>
      <c r="CS609" s="197"/>
      <c r="CT609" s="197"/>
      <c r="CU609" s="197"/>
      <c r="CV609" s="197"/>
      <c r="CW609" s="197"/>
      <c r="CX609" s="197"/>
      <c r="CY609" s="197"/>
      <c r="CZ609" s="197"/>
      <c r="DA609" s="197"/>
      <c r="DB609" s="197"/>
      <c r="DC609" s="197"/>
      <c r="DD609" s="197"/>
      <c r="DE609" s="197"/>
      <c r="DF609" s="197"/>
      <c r="DG609" s="197"/>
      <c r="DH609" s="197"/>
      <c r="DI609" s="197"/>
      <c r="DJ609" s="197"/>
      <c r="DK609" s="197"/>
      <c r="DL609" s="197"/>
      <c r="DM609" s="197"/>
      <c r="DN609" s="197"/>
      <c r="DO609" s="197"/>
      <c r="DP609" s="197"/>
      <c r="DQ609" s="197"/>
      <c r="DR609" s="197"/>
      <c r="DS609" s="197"/>
      <c r="DT609" s="197"/>
      <c r="DU609" s="197"/>
      <c r="DV609" s="197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</row>
    <row r="610" customFormat="false" ht="12.75" hidden="false" customHeight="false" outlineLevel="0" collapsed="false">
      <c r="A610" s="193"/>
      <c r="B610" s="194"/>
      <c r="C610" s="194"/>
      <c r="D610" s="194"/>
      <c r="E610" s="194"/>
      <c r="F610" s="194"/>
      <c r="G610" s="194"/>
      <c r="H610" s="195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94"/>
      <c r="AO610" s="194"/>
      <c r="AP610" s="194"/>
      <c r="AQ610" s="194"/>
      <c r="AR610" s="194"/>
      <c r="AS610" s="194"/>
      <c r="AT610" s="194"/>
      <c r="AU610" s="194"/>
      <c r="AV610" s="194"/>
      <c r="AW610" s="194"/>
      <c r="AX610" s="194"/>
      <c r="AY610" s="194"/>
      <c r="AZ610" s="194"/>
      <c r="BA610" s="194"/>
      <c r="BB610" s="194"/>
      <c r="BC610" s="194"/>
      <c r="BD610" s="194"/>
      <c r="BE610" s="194"/>
      <c r="BF610" s="194"/>
      <c r="BG610" s="194"/>
      <c r="BH610" s="194"/>
      <c r="BI610" s="194"/>
      <c r="BJ610" s="194"/>
      <c r="BK610" s="196"/>
      <c r="BL610" s="197"/>
      <c r="BM610" s="197"/>
      <c r="BN610" s="197"/>
      <c r="BO610" s="197"/>
      <c r="BP610" s="197"/>
      <c r="BQ610" s="197"/>
      <c r="BR610" s="197"/>
      <c r="BS610" s="197"/>
      <c r="BT610" s="197"/>
      <c r="BU610" s="197"/>
      <c r="BV610" s="197"/>
      <c r="BW610" s="197"/>
      <c r="BX610" s="197"/>
      <c r="BY610" s="197"/>
      <c r="BZ610" s="197"/>
      <c r="CA610" s="197"/>
      <c r="CB610" s="197"/>
      <c r="CC610" s="197"/>
      <c r="CD610" s="197"/>
      <c r="CE610" s="197"/>
      <c r="CF610" s="197"/>
      <c r="CG610" s="197"/>
      <c r="CH610" s="197"/>
      <c r="CI610" s="197"/>
      <c r="CJ610" s="197"/>
      <c r="CK610" s="197"/>
      <c r="CL610" s="197"/>
      <c r="CM610" s="197"/>
      <c r="CN610" s="197"/>
      <c r="CO610" s="197"/>
      <c r="CP610" s="197"/>
      <c r="CQ610" s="197"/>
      <c r="CR610" s="197"/>
      <c r="CS610" s="197"/>
      <c r="CT610" s="197"/>
      <c r="CU610" s="197"/>
      <c r="CV610" s="197"/>
      <c r="CW610" s="197"/>
      <c r="CX610" s="197"/>
      <c r="CY610" s="197"/>
      <c r="CZ610" s="197"/>
      <c r="DA610" s="197"/>
      <c r="DB610" s="197"/>
      <c r="DC610" s="197"/>
      <c r="DD610" s="197"/>
      <c r="DE610" s="197"/>
      <c r="DF610" s="197"/>
      <c r="DG610" s="197"/>
      <c r="DH610" s="197"/>
      <c r="DI610" s="197"/>
      <c r="DJ610" s="197"/>
      <c r="DK610" s="197"/>
      <c r="DL610" s="197"/>
      <c r="DM610" s="197"/>
      <c r="DN610" s="197"/>
      <c r="DO610" s="197"/>
      <c r="DP610" s="197"/>
      <c r="DQ610" s="197"/>
      <c r="DR610" s="197"/>
      <c r="DS610" s="197"/>
      <c r="DT610" s="197"/>
      <c r="DU610" s="197"/>
      <c r="DV610" s="197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</row>
    <row r="611" customFormat="false" ht="12.75" hidden="false" customHeight="false" outlineLevel="0" collapsed="false">
      <c r="A611" s="193"/>
      <c r="B611" s="194"/>
      <c r="C611" s="194"/>
      <c r="D611" s="194"/>
      <c r="E611" s="194"/>
      <c r="F611" s="194"/>
      <c r="G611" s="194"/>
      <c r="H611" s="195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94"/>
      <c r="AO611" s="194"/>
      <c r="AP611" s="194"/>
      <c r="AQ611" s="194"/>
      <c r="AR611" s="194"/>
      <c r="AS611" s="194"/>
      <c r="AT611" s="194"/>
      <c r="AU611" s="194"/>
      <c r="AV611" s="194"/>
      <c r="AW611" s="194"/>
      <c r="AX611" s="194"/>
      <c r="AY611" s="194"/>
      <c r="AZ611" s="194"/>
      <c r="BA611" s="194"/>
      <c r="BB611" s="194"/>
      <c r="BC611" s="194"/>
      <c r="BD611" s="194"/>
      <c r="BE611" s="194"/>
      <c r="BF611" s="194"/>
      <c r="BG611" s="194"/>
      <c r="BH611" s="194"/>
      <c r="BI611" s="194"/>
      <c r="BJ611" s="194"/>
      <c r="BK611" s="196"/>
      <c r="BL611" s="197"/>
      <c r="BM611" s="197"/>
      <c r="BN611" s="197"/>
      <c r="BO611" s="197"/>
      <c r="BP611" s="197"/>
      <c r="BQ611" s="197"/>
      <c r="BR611" s="197"/>
      <c r="BS611" s="197"/>
      <c r="BT611" s="197"/>
      <c r="BU611" s="197"/>
      <c r="BV611" s="197"/>
      <c r="BW611" s="197"/>
      <c r="BX611" s="197"/>
      <c r="BY611" s="197"/>
      <c r="BZ611" s="197"/>
      <c r="CA611" s="197"/>
      <c r="CB611" s="197"/>
      <c r="CC611" s="197"/>
      <c r="CD611" s="197"/>
      <c r="CE611" s="197"/>
      <c r="CF611" s="197"/>
      <c r="CG611" s="197"/>
      <c r="CH611" s="197"/>
      <c r="CI611" s="197"/>
      <c r="CJ611" s="197"/>
      <c r="CK611" s="197"/>
      <c r="CL611" s="197"/>
      <c r="CM611" s="197"/>
      <c r="CN611" s="197"/>
      <c r="CO611" s="197"/>
      <c r="CP611" s="197"/>
      <c r="CQ611" s="197"/>
      <c r="CR611" s="197"/>
      <c r="CS611" s="197"/>
      <c r="CT611" s="197"/>
      <c r="CU611" s="197"/>
      <c r="CV611" s="197"/>
      <c r="CW611" s="197"/>
      <c r="CX611" s="197"/>
      <c r="CY611" s="197"/>
      <c r="CZ611" s="197"/>
      <c r="DA611" s="197"/>
      <c r="DB611" s="197"/>
      <c r="DC611" s="197"/>
      <c r="DD611" s="197"/>
      <c r="DE611" s="197"/>
      <c r="DF611" s="197"/>
      <c r="DG611" s="197"/>
      <c r="DH611" s="197"/>
      <c r="DI611" s="197"/>
      <c r="DJ611" s="197"/>
      <c r="DK611" s="197"/>
      <c r="DL611" s="197"/>
      <c r="DM611" s="197"/>
      <c r="DN611" s="197"/>
      <c r="DO611" s="197"/>
      <c r="DP611" s="197"/>
      <c r="DQ611" s="197"/>
      <c r="DR611" s="197"/>
      <c r="DS611" s="197"/>
      <c r="DT611" s="197"/>
      <c r="DU611" s="197"/>
      <c r="DV611" s="197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</row>
    <row r="612" customFormat="false" ht="12.75" hidden="false" customHeight="false" outlineLevel="0" collapsed="false">
      <c r="A612" s="193"/>
      <c r="B612" s="194"/>
      <c r="C612" s="194"/>
      <c r="D612" s="194"/>
      <c r="E612" s="194"/>
      <c r="F612" s="194"/>
      <c r="G612" s="194"/>
      <c r="H612" s="195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94"/>
      <c r="AO612" s="194"/>
      <c r="AP612" s="194"/>
      <c r="AQ612" s="194"/>
      <c r="AR612" s="194"/>
      <c r="AS612" s="194"/>
      <c r="AT612" s="194"/>
      <c r="AU612" s="194"/>
      <c r="AV612" s="194"/>
      <c r="AW612" s="194"/>
      <c r="AX612" s="194"/>
      <c r="AY612" s="194"/>
      <c r="AZ612" s="194"/>
      <c r="BA612" s="194"/>
      <c r="BB612" s="194"/>
      <c r="BC612" s="194"/>
      <c r="BD612" s="194"/>
      <c r="BE612" s="194"/>
      <c r="BF612" s="194"/>
      <c r="BG612" s="194"/>
      <c r="BH612" s="194"/>
      <c r="BI612" s="194"/>
      <c r="BJ612" s="194"/>
      <c r="BK612" s="196"/>
      <c r="BL612" s="197"/>
      <c r="BM612" s="197"/>
      <c r="BN612" s="197"/>
      <c r="BO612" s="197"/>
      <c r="BP612" s="197"/>
      <c r="BQ612" s="197"/>
      <c r="BR612" s="197"/>
      <c r="BS612" s="197"/>
      <c r="BT612" s="197"/>
      <c r="BU612" s="197"/>
      <c r="BV612" s="197"/>
      <c r="BW612" s="197"/>
      <c r="BX612" s="197"/>
      <c r="BY612" s="197"/>
      <c r="BZ612" s="197"/>
      <c r="CA612" s="197"/>
      <c r="CB612" s="197"/>
      <c r="CC612" s="197"/>
      <c r="CD612" s="197"/>
      <c r="CE612" s="197"/>
      <c r="CF612" s="197"/>
      <c r="CG612" s="197"/>
      <c r="CH612" s="197"/>
      <c r="CI612" s="197"/>
      <c r="CJ612" s="197"/>
      <c r="CK612" s="197"/>
      <c r="CL612" s="197"/>
      <c r="CM612" s="197"/>
      <c r="CN612" s="197"/>
      <c r="CO612" s="197"/>
      <c r="CP612" s="197"/>
      <c r="CQ612" s="197"/>
      <c r="CR612" s="197"/>
      <c r="CS612" s="197"/>
      <c r="CT612" s="197"/>
      <c r="CU612" s="197"/>
      <c r="CV612" s="197"/>
      <c r="CW612" s="197"/>
      <c r="CX612" s="197"/>
      <c r="CY612" s="197"/>
      <c r="CZ612" s="197"/>
      <c r="DA612" s="197"/>
      <c r="DB612" s="197"/>
      <c r="DC612" s="197"/>
      <c r="DD612" s="197"/>
      <c r="DE612" s="197"/>
      <c r="DF612" s="197"/>
      <c r="DG612" s="197"/>
      <c r="DH612" s="197"/>
      <c r="DI612" s="197"/>
      <c r="DJ612" s="197"/>
      <c r="DK612" s="197"/>
      <c r="DL612" s="197"/>
      <c r="DM612" s="197"/>
      <c r="DN612" s="197"/>
      <c r="DO612" s="197"/>
      <c r="DP612" s="197"/>
      <c r="DQ612" s="197"/>
      <c r="DR612" s="197"/>
      <c r="DS612" s="197"/>
      <c r="DT612" s="197"/>
      <c r="DU612" s="197"/>
      <c r="DV612" s="197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</row>
    <row r="613" customFormat="false" ht="12.75" hidden="false" customHeight="false" outlineLevel="0" collapsed="false">
      <c r="A613" s="193"/>
      <c r="B613" s="194"/>
      <c r="C613" s="194"/>
      <c r="D613" s="194"/>
      <c r="E613" s="194"/>
      <c r="F613" s="194"/>
      <c r="G613" s="194"/>
      <c r="H613" s="195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94"/>
      <c r="AO613" s="194"/>
      <c r="AP613" s="194"/>
      <c r="AQ613" s="194"/>
      <c r="AR613" s="194"/>
      <c r="AS613" s="194"/>
      <c r="AT613" s="194"/>
      <c r="AU613" s="194"/>
      <c r="AV613" s="194"/>
      <c r="AW613" s="194"/>
      <c r="AX613" s="194"/>
      <c r="AY613" s="194"/>
      <c r="AZ613" s="194"/>
      <c r="BA613" s="194"/>
      <c r="BB613" s="194"/>
      <c r="BC613" s="194"/>
      <c r="BD613" s="194"/>
      <c r="BE613" s="194"/>
      <c r="BF613" s="194"/>
      <c r="BG613" s="194"/>
      <c r="BH613" s="194"/>
      <c r="BI613" s="194"/>
      <c r="BJ613" s="194"/>
      <c r="BK613" s="196"/>
      <c r="BL613" s="197"/>
      <c r="BM613" s="197"/>
      <c r="BN613" s="197"/>
      <c r="BO613" s="197"/>
      <c r="BP613" s="197"/>
      <c r="BQ613" s="197"/>
      <c r="BR613" s="197"/>
      <c r="BS613" s="197"/>
      <c r="BT613" s="197"/>
      <c r="BU613" s="197"/>
      <c r="BV613" s="197"/>
      <c r="BW613" s="197"/>
      <c r="BX613" s="197"/>
      <c r="BY613" s="197"/>
      <c r="BZ613" s="197"/>
      <c r="CA613" s="197"/>
      <c r="CB613" s="197"/>
      <c r="CC613" s="197"/>
      <c r="CD613" s="197"/>
      <c r="CE613" s="197"/>
      <c r="CF613" s="197"/>
      <c r="CG613" s="197"/>
      <c r="CH613" s="197"/>
      <c r="CI613" s="197"/>
      <c r="CJ613" s="197"/>
      <c r="CK613" s="197"/>
      <c r="CL613" s="197"/>
      <c r="CM613" s="197"/>
      <c r="CN613" s="197"/>
      <c r="CO613" s="197"/>
      <c r="CP613" s="197"/>
      <c r="CQ613" s="197"/>
      <c r="CR613" s="197"/>
      <c r="CS613" s="197"/>
      <c r="CT613" s="197"/>
      <c r="CU613" s="197"/>
      <c r="CV613" s="197"/>
      <c r="CW613" s="197"/>
      <c r="CX613" s="197"/>
      <c r="CY613" s="197"/>
      <c r="CZ613" s="197"/>
      <c r="DA613" s="197"/>
      <c r="DB613" s="197"/>
      <c r="DC613" s="197"/>
      <c r="DD613" s="197"/>
      <c r="DE613" s="197"/>
      <c r="DF613" s="197"/>
      <c r="DG613" s="197"/>
      <c r="DH613" s="197"/>
      <c r="DI613" s="197"/>
      <c r="DJ613" s="197"/>
      <c r="DK613" s="197"/>
      <c r="DL613" s="197"/>
      <c r="DM613" s="197"/>
      <c r="DN613" s="197"/>
      <c r="DO613" s="197"/>
      <c r="DP613" s="197"/>
      <c r="DQ613" s="197"/>
      <c r="DR613" s="197"/>
      <c r="DS613" s="197"/>
      <c r="DT613" s="197"/>
      <c r="DU613" s="197"/>
      <c r="DV613" s="197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</row>
    <row r="614" customFormat="false" ht="12.75" hidden="false" customHeight="false" outlineLevel="0" collapsed="false">
      <c r="A614" s="193"/>
      <c r="B614" s="194"/>
      <c r="C614" s="194"/>
      <c r="D614" s="194"/>
      <c r="E614" s="194"/>
      <c r="F614" s="194"/>
      <c r="G614" s="194"/>
      <c r="H614" s="195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94"/>
      <c r="AO614" s="194"/>
      <c r="AP614" s="194"/>
      <c r="AQ614" s="194"/>
      <c r="AR614" s="194"/>
      <c r="AS614" s="194"/>
      <c r="AT614" s="194"/>
      <c r="AU614" s="194"/>
      <c r="AV614" s="194"/>
      <c r="AW614" s="194"/>
      <c r="AX614" s="194"/>
      <c r="AY614" s="194"/>
      <c r="AZ614" s="194"/>
      <c r="BA614" s="194"/>
      <c r="BB614" s="194"/>
      <c r="BC614" s="194"/>
      <c r="BD614" s="194"/>
      <c r="BE614" s="194"/>
      <c r="BF614" s="194"/>
      <c r="BG614" s="194"/>
      <c r="BH614" s="194"/>
      <c r="BI614" s="194"/>
      <c r="BJ614" s="194"/>
      <c r="BK614" s="196"/>
      <c r="BL614" s="197"/>
      <c r="BM614" s="197"/>
      <c r="BN614" s="197"/>
      <c r="BO614" s="197"/>
      <c r="BP614" s="197"/>
      <c r="BQ614" s="197"/>
      <c r="BR614" s="197"/>
      <c r="BS614" s="197"/>
      <c r="BT614" s="197"/>
      <c r="BU614" s="197"/>
      <c r="BV614" s="197"/>
      <c r="BW614" s="197"/>
      <c r="BX614" s="197"/>
      <c r="BY614" s="197"/>
      <c r="BZ614" s="197"/>
      <c r="CA614" s="197"/>
      <c r="CB614" s="197"/>
      <c r="CC614" s="197"/>
      <c r="CD614" s="197"/>
      <c r="CE614" s="197"/>
      <c r="CF614" s="197"/>
      <c r="CG614" s="197"/>
      <c r="CH614" s="197"/>
      <c r="CI614" s="197"/>
      <c r="CJ614" s="197"/>
      <c r="CK614" s="197"/>
      <c r="CL614" s="197"/>
      <c r="CM614" s="197"/>
      <c r="CN614" s="197"/>
      <c r="CO614" s="197"/>
      <c r="CP614" s="197"/>
      <c r="CQ614" s="197"/>
      <c r="CR614" s="197"/>
      <c r="CS614" s="197"/>
      <c r="CT614" s="197"/>
      <c r="CU614" s="197"/>
      <c r="CV614" s="197"/>
      <c r="CW614" s="197"/>
      <c r="CX614" s="197"/>
      <c r="CY614" s="197"/>
      <c r="CZ614" s="197"/>
      <c r="DA614" s="197"/>
      <c r="DB614" s="197"/>
      <c r="DC614" s="197"/>
      <c r="DD614" s="197"/>
      <c r="DE614" s="197"/>
      <c r="DF614" s="197"/>
      <c r="DG614" s="197"/>
      <c r="DH614" s="197"/>
      <c r="DI614" s="197"/>
      <c r="DJ614" s="197"/>
      <c r="DK614" s="197"/>
      <c r="DL614" s="197"/>
      <c r="DM614" s="197"/>
      <c r="DN614" s="197"/>
      <c r="DO614" s="197"/>
      <c r="DP614" s="197"/>
      <c r="DQ614" s="197"/>
      <c r="DR614" s="197"/>
      <c r="DS614" s="197"/>
      <c r="DT614" s="197"/>
      <c r="DU614" s="197"/>
      <c r="DV614" s="197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</row>
    <row r="615" customFormat="false" ht="12.75" hidden="false" customHeight="false" outlineLevel="0" collapsed="false">
      <c r="A615" s="193"/>
      <c r="B615" s="194"/>
      <c r="C615" s="194"/>
      <c r="D615" s="194"/>
      <c r="E615" s="194"/>
      <c r="F615" s="194"/>
      <c r="G615" s="194"/>
      <c r="H615" s="195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4"/>
      <c r="AW615" s="194"/>
      <c r="AX615" s="194"/>
      <c r="AY615" s="194"/>
      <c r="AZ615" s="194"/>
      <c r="BA615" s="194"/>
      <c r="BB615" s="194"/>
      <c r="BC615" s="194"/>
      <c r="BD615" s="194"/>
      <c r="BE615" s="194"/>
      <c r="BF615" s="194"/>
      <c r="BG615" s="194"/>
      <c r="BH615" s="194"/>
      <c r="BI615" s="194"/>
      <c r="BJ615" s="194"/>
      <c r="BK615" s="196"/>
      <c r="BL615" s="197"/>
      <c r="BM615" s="197"/>
      <c r="BN615" s="197"/>
      <c r="BO615" s="197"/>
      <c r="BP615" s="197"/>
      <c r="BQ615" s="197"/>
      <c r="BR615" s="197"/>
      <c r="BS615" s="197"/>
      <c r="BT615" s="197"/>
      <c r="BU615" s="197"/>
      <c r="BV615" s="197"/>
      <c r="BW615" s="197"/>
      <c r="BX615" s="197"/>
      <c r="BY615" s="197"/>
      <c r="BZ615" s="197"/>
      <c r="CA615" s="197"/>
      <c r="CB615" s="197"/>
      <c r="CC615" s="197"/>
      <c r="CD615" s="197"/>
      <c r="CE615" s="197"/>
      <c r="CF615" s="197"/>
      <c r="CG615" s="197"/>
      <c r="CH615" s="197"/>
      <c r="CI615" s="197"/>
      <c r="CJ615" s="197"/>
      <c r="CK615" s="197"/>
      <c r="CL615" s="197"/>
      <c r="CM615" s="197"/>
      <c r="CN615" s="197"/>
      <c r="CO615" s="197"/>
      <c r="CP615" s="197"/>
      <c r="CQ615" s="197"/>
      <c r="CR615" s="197"/>
      <c r="CS615" s="197"/>
      <c r="CT615" s="197"/>
      <c r="CU615" s="197"/>
      <c r="CV615" s="197"/>
      <c r="CW615" s="197"/>
      <c r="CX615" s="197"/>
      <c r="CY615" s="197"/>
      <c r="CZ615" s="197"/>
      <c r="DA615" s="197"/>
      <c r="DB615" s="197"/>
      <c r="DC615" s="197"/>
      <c r="DD615" s="197"/>
      <c r="DE615" s="197"/>
      <c r="DF615" s="197"/>
      <c r="DG615" s="197"/>
      <c r="DH615" s="197"/>
      <c r="DI615" s="197"/>
      <c r="DJ615" s="197"/>
      <c r="DK615" s="197"/>
      <c r="DL615" s="197"/>
      <c r="DM615" s="197"/>
      <c r="DN615" s="197"/>
      <c r="DO615" s="197"/>
      <c r="DP615" s="197"/>
      <c r="DQ615" s="197"/>
      <c r="DR615" s="197"/>
      <c r="DS615" s="197"/>
      <c r="DT615" s="197"/>
      <c r="DU615" s="197"/>
      <c r="DV615" s="197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</row>
    <row r="616" customFormat="false" ht="12.75" hidden="false" customHeight="false" outlineLevel="0" collapsed="false">
      <c r="A616" s="193"/>
      <c r="B616" s="194"/>
      <c r="C616" s="194"/>
      <c r="D616" s="194"/>
      <c r="E616" s="194"/>
      <c r="F616" s="194"/>
      <c r="G616" s="194"/>
      <c r="H616" s="195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94"/>
      <c r="AO616" s="194"/>
      <c r="AP616" s="194"/>
      <c r="AQ616" s="194"/>
      <c r="AR616" s="194"/>
      <c r="AS616" s="194"/>
      <c r="AT616" s="194"/>
      <c r="AU616" s="194"/>
      <c r="AV616" s="194"/>
      <c r="AW616" s="194"/>
      <c r="AX616" s="194"/>
      <c r="AY616" s="194"/>
      <c r="AZ616" s="194"/>
      <c r="BA616" s="194"/>
      <c r="BB616" s="194"/>
      <c r="BC616" s="194"/>
      <c r="BD616" s="194"/>
      <c r="BE616" s="194"/>
      <c r="BF616" s="194"/>
      <c r="BG616" s="194"/>
      <c r="BH616" s="194"/>
      <c r="BI616" s="194"/>
      <c r="BJ616" s="194"/>
      <c r="BK616" s="196"/>
      <c r="BL616" s="197"/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197"/>
      <c r="BW616" s="197"/>
      <c r="BX616" s="197"/>
      <c r="BY616" s="197"/>
      <c r="BZ616" s="197"/>
      <c r="CA616" s="197"/>
      <c r="CB616" s="197"/>
      <c r="CC616" s="197"/>
      <c r="CD616" s="197"/>
      <c r="CE616" s="197"/>
      <c r="CF616" s="197"/>
      <c r="CG616" s="197"/>
      <c r="CH616" s="197"/>
      <c r="CI616" s="197"/>
      <c r="CJ616" s="197"/>
      <c r="CK616" s="197"/>
      <c r="CL616" s="197"/>
      <c r="CM616" s="197"/>
      <c r="CN616" s="197"/>
      <c r="CO616" s="197"/>
      <c r="CP616" s="197"/>
      <c r="CQ616" s="197"/>
      <c r="CR616" s="197"/>
      <c r="CS616" s="197"/>
      <c r="CT616" s="197"/>
      <c r="CU616" s="197"/>
      <c r="CV616" s="197"/>
      <c r="CW616" s="197"/>
      <c r="CX616" s="197"/>
      <c r="CY616" s="197"/>
      <c r="CZ616" s="197"/>
      <c r="DA616" s="197"/>
      <c r="DB616" s="197"/>
      <c r="DC616" s="197"/>
      <c r="DD616" s="197"/>
      <c r="DE616" s="197"/>
      <c r="DF616" s="197"/>
      <c r="DG616" s="197"/>
      <c r="DH616" s="197"/>
      <c r="DI616" s="197"/>
      <c r="DJ616" s="197"/>
      <c r="DK616" s="197"/>
      <c r="DL616" s="197"/>
      <c r="DM616" s="197"/>
      <c r="DN616" s="197"/>
      <c r="DO616" s="197"/>
      <c r="DP616" s="197"/>
      <c r="DQ616" s="197"/>
      <c r="DR616" s="197"/>
      <c r="DS616" s="197"/>
      <c r="DT616" s="197"/>
      <c r="DU616" s="197"/>
      <c r="DV616" s="197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</row>
    <row r="617" customFormat="false" ht="12.75" hidden="false" customHeight="false" outlineLevel="0" collapsed="false">
      <c r="A617" s="193"/>
      <c r="B617" s="194"/>
      <c r="C617" s="194"/>
      <c r="D617" s="194"/>
      <c r="E617" s="194"/>
      <c r="F617" s="194"/>
      <c r="G617" s="194"/>
      <c r="H617" s="195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94"/>
      <c r="AO617" s="194"/>
      <c r="AP617" s="194"/>
      <c r="AQ617" s="194"/>
      <c r="AR617" s="194"/>
      <c r="AS617" s="194"/>
      <c r="AT617" s="194"/>
      <c r="AU617" s="194"/>
      <c r="AV617" s="194"/>
      <c r="AW617" s="194"/>
      <c r="AX617" s="194"/>
      <c r="AY617" s="194"/>
      <c r="AZ617" s="194"/>
      <c r="BA617" s="194"/>
      <c r="BB617" s="194"/>
      <c r="BC617" s="194"/>
      <c r="BD617" s="194"/>
      <c r="BE617" s="194"/>
      <c r="BF617" s="194"/>
      <c r="BG617" s="194"/>
      <c r="BH617" s="194"/>
      <c r="BI617" s="194"/>
      <c r="BJ617" s="194"/>
      <c r="BK617" s="196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97"/>
      <c r="BW617" s="197"/>
      <c r="BX617" s="197"/>
      <c r="BY617" s="197"/>
      <c r="BZ617" s="197"/>
      <c r="CA617" s="197"/>
      <c r="CB617" s="197"/>
      <c r="CC617" s="197"/>
      <c r="CD617" s="197"/>
      <c r="CE617" s="197"/>
      <c r="CF617" s="197"/>
      <c r="CG617" s="197"/>
      <c r="CH617" s="197"/>
      <c r="CI617" s="197"/>
      <c r="CJ617" s="197"/>
      <c r="CK617" s="197"/>
      <c r="CL617" s="197"/>
      <c r="CM617" s="197"/>
      <c r="CN617" s="197"/>
      <c r="CO617" s="197"/>
      <c r="CP617" s="197"/>
      <c r="CQ617" s="197"/>
      <c r="CR617" s="197"/>
      <c r="CS617" s="197"/>
      <c r="CT617" s="197"/>
      <c r="CU617" s="197"/>
      <c r="CV617" s="197"/>
      <c r="CW617" s="197"/>
      <c r="CX617" s="197"/>
      <c r="CY617" s="197"/>
      <c r="CZ617" s="197"/>
      <c r="DA617" s="197"/>
      <c r="DB617" s="197"/>
      <c r="DC617" s="197"/>
      <c r="DD617" s="197"/>
      <c r="DE617" s="197"/>
      <c r="DF617" s="197"/>
      <c r="DG617" s="197"/>
      <c r="DH617" s="197"/>
      <c r="DI617" s="197"/>
      <c r="DJ617" s="197"/>
      <c r="DK617" s="197"/>
      <c r="DL617" s="197"/>
      <c r="DM617" s="197"/>
      <c r="DN617" s="197"/>
      <c r="DO617" s="197"/>
      <c r="DP617" s="197"/>
      <c r="DQ617" s="197"/>
      <c r="DR617" s="197"/>
      <c r="DS617" s="197"/>
      <c r="DT617" s="197"/>
      <c r="DU617" s="197"/>
      <c r="DV617" s="197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</row>
    <row r="618" customFormat="false" ht="12.75" hidden="false" customHeight="false" outlineLevel="0" collapsed="false">
      <c r="A618" s="193"/>
      <c r="B618" s="194"/>
      <c r="C618" s="194"/>
      <c r="D618" s="194"/>
      <c r="E618" s="194"/>
      <c r="F618" s="194"/>
      <c r="G618" s="194"/>
      <c r="H618" s="195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94"/>
      <c r="AO618" s="194"/>
      <c r="AP618" s="194"/>
      <c r="AQ618" s="194"/>
      <c r="AR618" s="194"/>
      <c r="AS618" s="194"/>
      <c r="AT618" s="194"/>
      <c r="AU618" s="194"/>
      <c r="AV618" s="194"/>
      <c r="AW618" s="194"/>
      <c r="AX618" s="194"/>
      <c r="AY618" s="194"/>
      <c r="AZ618" s="194"/>
      <c r="BA618" s="194"/>
      <c r="BB618" s="194"/>
      <c r="BC618" s="194"/>
      <c r="BD618" s="194"/>
      <c r="BE618" s="194"/>
      <c r="BF618" s="194"/>
      <c r="BG618" s="194"/>
      <c r="BH618" s="194"/>
      <c r="BI618" s="194"/>
      <c r="BJ618" s="194"/>
      <c r="BK618" s="196"/>
      <c r="BL618" s="197"/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197"/>
      <c r="BW618" s="197"/>
      <c r="BX618" s="197"/>
      <c r="BY618" s="197"/>
      <c r="BZ618" s="197"/>
      <c r="CA618" s="197"/>
      <c r="CB618" s="197"/>
      <c r="CC618" s="197"/>
      <c r="CD618" s="197"/>
      <c r="CE618" s="197"/>
      <c r="CF618" s="197"/>
      <c r="CG618" s="197"/>
      <c r="CH618" s="197"/>
      <c r="CI618" s="197"/>
      <c r="CJ618" s="197"/>
      <c r="CK618" s="197"/>
      <c r="CL618" s="197"/>
      <c r="CM618" s="197"/>
      <c r="CN618" s="197"/>
      <c r="CO618" s="197"/>
      <c r="CP618" s="197"/>
      <c r="CQ618" s="197"/>
      <c r="CR618" s="197"/>
      <c r="CS618" s="197"/>
      <c r="CT618" s="197"/>
      <c r="CU618" s="197"/>
      <c r="CV618" s="197"/>
      <c r="CW618" s="197"/>
      <c r="CX618" s="197"/>
      <c r="CY618" s="197"/>
      <c r="CZ618" s="197"/>
      <c r="DA618" s="197"/>
      <c r="DB618" s="197"/>
      <c r="DC618" s="197"/>
      <c r="DD618" s="197"/>
      <c r="DE618" s="197"/>
      <c r="DF618" s="197"/>
      <c r="DG618" s="197"/>
      <c r="DH618" s="197"/>
      <c r="DI618" s="197"/>
      <c r="DJ618" s="197"/>
      <c r="DK618" s="197"/>
      <c r="DL618" s="197"/>
      <c r="DM618" s="197"/>
      <c r="DN618" s="197"/>
      <c r="DO618" s="197"/>
      <c r="DP618" s="197"/>
      <c r="DQ618" s="197"/>
      <c r="DR618" s="197"/>
      <c r="DS618" s="197"/>
      <c r="DT618" s="197"/>
      <c r="DU618" s="197"/>
      <c r="DV618" s="197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</row>
    <row r="619" customFormat="false" ht="12.75" hidden="false" customHeight="false" outlineLevel="0" collapsed="false">
      <c r="A619" s="193"/>
      <c r="B619" s="194"/>
      <c r="C619" s="194"/>
      <c r="D619" s="194"/>
      <c r="E619" s="194"/>
      <c r="F619" s="194"/>
      <c r="G619" s="194"/>
      <c r="H619" s="195"/>
      <c r="I619" s="194"/>
      <c r="J619" s="194"/>
      <c r="K619" s="194"/>
      <c r="L619" s="194"/>
      <c r="M619" s="194"/>
      <c r="N619" s="194"/>
      <c r="O619" s="194"/>
      <c r="P619" s="194"/>
      <c r="Q619" s="194"/>
      <c r="R619" s="194"/>
      <c r="S619" s="194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94"/>
      <c r="AO619" s="194"/>
      <c r="AP619" s="194"/>
      <c r="AQ619" s="194"/>
      <c r="AR619" s="194"/>
      <c r="AS619" s="194"/>
      <c r="AT619" s="194"/>
      <c r="AU619" s="194"/>
      <c r="AV619" s="194"/>
      <c r="AW619" s="194"/>
      <c r="AX619" s="194"/>
      <c r="AY619" s="194"/>
      <c r="AZ619" s="194"/>
      <c r="BA619" s="194"/>
      <c r="BB619" s="194"/>
      <c r="BC619" s="194"/>
      <c r="BD619" s="194"/>
      <c r="BE619" s="194"/>
      <c r="BF619" s="194"/>
      <c r="BG619" s="194"/>
      <c r="BH619" s="194"/>
      <c r="BI619" s="194"/>
      <c r="BJ619" s="194"/>
      <c r="BK619" s="196"/>
      <c r="BL619" s="197"/>
      <c r="BM619" s="197"/>
      <c r="BN619" s="197"/>
      <c r="BO619" s="197"/>
      <c r="BP619" s="197"/>
      <c r="BQ619" s="197"/>
      <c r="BR619" s="197"/>
      <c r="BS619" s="197"/>
      <c r="BT619" s="197"/>
      <c r="BU619" s="197"/>
      <c r="BV619" s="197"/>
      <c r="BW619" s="197"/>
      <c r="BX619" s="197"/>
      <c r="BY619" s="197"/>
      <c r="BZ619" s="197"/>
      <c r="CA619" s="197"/>
      <c r="CB619" s="197"/>
      <c r="CC619" s="197"/>
      <c r="CD619" s="197"/>
      <c r="CE619" s="197"/>
      <c r="CF619" s="197"/>
      <c r="CG619" s="197"/>
      <c r="CH619" s="197"/>
      <c r="CI619" s="197"/>
      <c r="CJ619" s="197"/>
      <c r="CK619" s="197"/>
      <c r="CL619" s="197"/>
      <c r="CM619" s="197"/>
      <c r="CN619" s="197"/>
      <c r="CO619" s="197"/>
      <c r="CP619" s="197"/>
      <c r="CQ619" s="197"/>
      <c r="CR619" s="197"/>
      <c r="CS619" s="197"/>
      <c r="CT619" s="197"/>
      <c r="CU619" s="197"/>
      <c r="CV619" s="197"/>
      <c r="CW619" s="197"/>
      <c r="CX619" s="197"/>
      <c r="CY619" s="197"/>
      <c r="CZ619" s="197"/>
      <c r="DA619" s="197"/>
      <c r="DB619" s="197"/>
      <c r="DC619" s="197"/>
      <c r="DD619" s="197"/>
      <c r="DE619" s="197"/>
      <c r="DF619" s="197"/>
      <c r="DG619" s="197"/>
      <c r="DH619" s="197"/>
      <c r="DI619" s="197"/>
      <c r="DJ619" s="197"/>
      <c r="DK619" s="197"/>
      <c r="DL619" s="197"/>
      <c r="DM619" s="197"/>
      <c r="DN619" s="197"/>
      <c r="DO619" s="197"/>
      <c r="DP619" s="197"/>
      <c r="DQ619" s="197"/>
      <c r="DR619" s="197"/>
      <c r="DS619" s="197"/>
      <c r="DT619" s="197"/>
      <c r="DU619" s="197"/>
      <c r="DV619" s="197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</row>
    <row r="620" customFormat="false" ht="12.75" hidden="false" customHeight="false" outlineLevel="0" collapsed="false">
      <c r="A620" s="193"/>
      <c r="B620" s="194"/>
      <c r="C620" s="194"/>
      <c r="D620" s="194"/>
      <c r="E620" s="194"/>
      <c r="F620" s="194"/>
      <c r="G620" s="194"/>
      <c r="H620" s="195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4"/>
      <c r="AS620" s="194"/>
      <c r="AT620" s="194"/>
      <c r="AU620" s="194"/>
      <c r="AV620" s="194"/>
      <c r="AW620" s="194"/>
      <c r="AX620" s="194"/>
      <c r="AY620" s="194"/>
      <c r="AZ620" s="194"/>
      <c r="BA620" s="194"/>
      <c r="BB620" s="194"/>
      <c r="BC620" s="194"/>
      <c r="BD620" s="194"/>
      <c r="BE620" s="194"/>
      <c r="BF620" s="194"/>
      <c r="BG620" s="194"/>
      <c r="BH620" s="194"/>
      <c r="BI620" s="194"/>
      <c r="BJ620" s="194"/>
      <c r="BK620" s="196"/>
      <c r="BL620" s="197"/>
      <c r="BM620" s="197"/>
      <c r="BN620" s="197"/>
      <c r="BO620" s="197"/>
      <c r="BP620" s="197"/>
      <c r="BQ620" s="197"/>
      <c r="BR620" s="197"/>
      <c r="BS620" s="197"/>
      <c r="BT620" s="197"/>
      <c r="BU620" s="197"/>
      <c r="BV620" s="197"/>
      <c r="BW620" s="197"/>
      <c r="BX620" s="197"/>
      <c r="BY620" s="197"/>
      <c r="BZ620" s="197"/>
      <c r="CA620" s="197"/>
      <c r="CB620" s="197"/>
      <c r="CC620" s="197"/>
      <c r="CD620" s="197"/>
      <c r="CE620" s="197"/>
      <c r="CF620" s="197"/>
      <c r="CG620" s="197"/>
      <c r="CH620" s="197"/>
      <c r="CI620" s="197"/>
      <c r="CJ620" s="197"/>
      <c r="CK620" s="197"/>
      <c r="CL620" s="197"/>
      <c r="CM620" s="197"/>
      <c r="CN620" s="197"/>
      <c r="CO620" s="197"/>
      <c r="CP620" s="197"/>
      <c r="CQ620" s="197"/>
      <c r="CR620" s="197"/>
      <c r="CS620" s="197"/>
      <c r="CT620" s="197"/>
      <c r="CU620" s="197"/>
      <c r="CV620" s="197"/>
      <c r="CW620" s="197"/>
      <c r="CX620" s="197"/>
      <c r="CY620" s="197"/>
      <c r="CZ620" s="197"/>
      <c r="DA620" s="197"/>
      <c r="DB620" s="197"/>
      <c r="DC620" s="197"/>
      <c r="DD620" s="197"/>
      <c r="DE620" s="197"/>
      <c r="DF620" s="197"/>
      <c r="DG620" s="197"/>
      <c r="DH620" s="197"/>
      <c r="DI620" s="197"/>
      <c r="DJ620" s="197"/>
      <c r="DK620" s="197"/>
      <c r="DL620" s="197"/>
      <c r="DM620" s="197"/>
      <c r="DN620" s="197"/>
      <c r="DO620" s="197"/>
      <c r="DP620" s="197"/>
      <c r="DQ620" s="197"/>
      <c r="DR620" s="197"/>
      <c r="DS620" s="197"/>
      <c r="DT620" s="197"/>
      <c r="DU620" s="197"/>
      <c r="DV620" s="197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</row>
    <row r="621" customFormat="false" ht="12.75" hidden="false" customHeight="false" outlineLevel="0" collapsed="false">
      <c r="A621" s="193"/>
      <c r="B621" s="194"/>
      <c r="C621" s="194"/>
      <c r="D621" s="194"/>
      <c r="E621" s="194"/>
      <c r="F621" s="194"/>
      <c r="G621" s="194"/>
      <c r="H621" s="195"/>
      <c r="I621" s="194"/>
      <c r="J621" s="194"/>
      <c r="K621" s="194"/>
      <c r="L621" s="194"/>
      <c r="M621" s="194"/>
      <c r="N621" s="194"/>
      <c r="O621" s="194"/>
      <c r="P621" s="194"/>
      <c r="Q621" s="194"/>
      <c r="R621" s="194"/>
      <c r="S621" s="194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94"/>
      <c r="AO621" s="194"/>
      <c r="AP621" s="194"/>
      <c r="AQ621" s="194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4"/>
      <c r="BB621" s="194"/>
      <c r="BC621" s="194"/>
      <c r="BD621" s="194"/>
      <c r="BE621" s="194"/>
      <c r="BF621" s="194"/>
      <c r="BG621" s="194"/>
      <c r="BH621" s="194"/>
      <c r="BI621" s="194"/>
      <c r="BJ621" s="194"/>
      <c r="BK621" s="196"/>
      <c r="BL621" s="197"/>
      <c r="BM621" s="197"/>
      <c r="BN621" s="197"/>
      <c r="BO621" s="197"/>
      <c r="BP621" s="197"/>
      <c r="BQ621" s="197"/>
      <c r="BR621" s="197"/>
      <c r="BS621" s="197"/>
      <c r="BT621" s="197"/>
      <c r="BU621" s="197"/>
      <c r="BV621" s="197"/>
      <c r="BW621" s="197"/>
      <c r="BX621" s="197"/>
      <c r="BY621" s="197"/>
      <c r="BZ621" s="197"/>
      <c r="CA621" s="197"/>
      <c r="CB621" s="197"/>
      <c r="CC621" s="197"/>
      <c r="CD621" s="197"/>
      <c r="CE621" s="197"/>
      <c r="CF621" s="197"/>
      <c r="CG621" s="197"/>
      <c r="CH621" s="197"/>
      <c r="CI621" s="197"/>
      <c r="CJ621" s="197"/>
      <c r="CK621" s="197"/>
      <c r="CL621" s="197"/>
      <c r="CM621" s="197"/>
      <c r="CN621" s="197"/>
      <c r="CO621" s="197"/>
      <c r="CP621" s="197"/>
      <c r="CQ621" s="197"/>
      <c r="CR621" s="197"/>
      <c r="CS621" s="197"/>
      <c r="CT621" s="197"/>
      <c r="CU621" s="197"/>
      <c r="CV621" s="197"/>
      <c r="CW621" s="197"/>
      <c r="CX621" s="197"/>
      <c r="CY621" s="197"/>
      <c r="CZ621" s="197"/>
      <c r="DA621" s="197"/>
      <c r="DB621" s="197"/>
      <c r="DC621" s="197"/>
      <c r="DD621" s="197"/>
      <c r="DE621" s="197"/>
      <c r="DF621" s="197"/>
      <c r="DG621" s="197"/>
      <c r="DH621" s="197"/>
      <c r="DI621" s="197"/>
      <c r="DJ621" s="197"/>
      <c r="DK621" s="197"/>
      <c r="DL621" s="197"/>
      <c r="DM621" s="197"/>
      <c r="DN621" s="197"/>
      <c r="DO621" s="197"/>
      <c r="DP621" s="197"/>
      <c r="DQ621" s="197"/>
      <c r="DR621" s="197"/>
      <c r="DS621" s="197"/>
      <c r="DT621" s="197"/>
      <c r="DU621" s="197"/>
      <c r="DV621" s="197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</row>
    <row r="622" customFormat="false" ht="12.75" hidden="false" customHeight="false" outlineLevel="0" collapsed="false">
      <c r="A622" s="193"/>
      <c r="B622" s="194"/>
      <c r="C622" s="194"/>
      <c r="D622" s="194"/>
      <c r="E622" s="194"/>
      <c r="F622" s="194"/>
      <c r="G622" s="194"/>
      <c r="H622" s="195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4"/>
      <c r="AT622" s="194"/>
      <c r="AU622" s="194"/>
      <c r="AV622" s="194"/>
      <c r="AW622" s="194"/>
      <c r="AX622" s="194"/>
      <c r="AY622" s="194"/>
      <c r="AZ622" s="194"/>
      <c r="BA622" s="194"/>
      <c r="BB622" s="194"/>
      <c r="BC622" s="194"/>
      <c r="BD622" s="194"/>
      <c r="BE622" s="194"/>
      <c r="BF622" s="194"/>
      <c r="BG622" s="194"/>
      <c r="BH622" s="194"/>
      <c r="BI622" s="194"/>
      <c r="BJ622" s="194"/>
      <c r="BK622" s="196"/>
      <c r="BL622" s="197"/>
      <c r="BM622" s="197"/>
      <c r="BN622" s="197"/>
      <c r="BO622" s="197"/>
      <c r="BP622" s="197"/>
      <c r="BQ622" s="197"/>
      <c r="BR622" s="197"/>
      <c r="BS622" s="197"/>
      <c r="BT622" s="197"/>
      <c r="BU622" s="197"/>
      <c r="BV622" s="197"/>
      <c r="BW622" s="197"/>
      <c r="BX622" s="197"/>
      <c r="BY622" s="197"/>
      <c r="BZ622" s="197"/>
      <c r="CA622" s="197"/>
      <c r="CB622" s="197"/>
      <c r="CC622" s="197"/>
      <c r="CD622" s="197"/>
      <c r="CE622" s="197"/>
      <c r="CF622" s="197"/>
      <c r="CG622" s="197"/>
      <c r="CH622" s="197"/>
      <c r="CI622" s="197"/>
      <c r="CJ622" s="197"/>
      <c r="CK622" s="197"/>
      <c r="CL622" s="197"/>
      <c r="CM622" s="197"/>
      <c r="CN622" s="197"/>
      <c r="CO622" s="197"/>
      <c r="CP622" s="197"/>
      <c r="CQ622" s="197"/>
      <c r="CR622" s="197"/>
      <c r="CS622" s="197"/>
      <c r="CT622" s="197"/>
      <c r="CU622" s="197"/>
      <c r="CV622" s="197"/>
      <c r="CW622" s="197"/>
      <c r="CX622" s="197"/>
      <c r="CY622" s="197"/>
      <c r="CZ622" s="197"/>
      <c r="DA622" s="197"/>
      <c r="DB622" s="197"/>
      <c r="DC622" s="197"/>
      <c r="DD622" s="197"/>
      <c r="DE622" s="197"/>
      <c r="DF622" s="197"/>
      <c r="DG622" s="197"/>
      <c r="DH622" s="197"/>
      <c r="DI622" s="197"/>
      <c r="DJ622" s="197"/>
      <c r="DK622" s="197"/>
      <c r="DL622" s="197"/>
      <c r="DM622" s="197"/>
      <c r="DN622" s="197"/>
      <c r="DO622" s="197"/>
      <c r="DP622" s="197"/>
      <c r="DQ622" s="197"/>
      <c r="DR622" s="197"/>
      <c r="DS622" s="197"/>
      <c r="DT622" s="197"/>
      <c r="DU622" s="197"/>
      <c r="DV622" s="197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</row>
    <row r="623" customFormat="false" ht="12.75" hidden="false" customHeight="false" outlineLevel="0" collapsed="false">
      <c r="A623" s="193"/>
      <c r="B623" s="194"/>
      <c r="C623" s="194"/>
      <c r="D623" s="194"/>
      <c r="E623" s="194"/>
      <c r="F623" s="194"/>
      <c r="G623" s="194"/>
      <c r="H623" s="195"/>
      <c r="I623" s="194"/>
      <c r="J623" s="194"/>
      <c r="K623" s="194"/>
      <c r="L623" s="194"/>
      <c r="M623" s="194"/>
      <c r="N623" s="194"/>
      <c r="O623" s="194"/>
      <c r="P623" s="194"/>
      <c r="Q623" s="194"/>
      <c r="R623" s="194"/>
      <c r="S623" s="194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94"/>
      <c r="AO623" s="194"/>
      <c r="AP623" s="194"/>
      <c r="AQ623" s="194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4"/>
      <c r="BB623" s="194"/>
      <c r="BC623" s="194"/>
      <c r="BD623" s="194"/>
      <c r="BE623" s="194"/>
      <c r="BF623" s="194"/>
      <c r="BG623" s="194"/>
      <c r="BH623" s="194"/>
      <c r="BI623" s="194"/>
      <c r="BJ623" s="194"/>
      <c r="BK623" s="196"/>
      <c r="BL623" s="197"/>
      <c r="BM623" s="197"/>
      <c r="BN623" s="197"/>
      <c r="BO623" s="197"/>
      <c r="BP623" s="197"/>
      <c r="BQ623" s="197"/>
      <c r="BR623" s="197"/>
      <c r="BS623" s="197"/>
      <c r="BT623" s="197"/>
      <c r="BU623" s="197"/>
      <c r="BV623" s="197"/>
      <c r="BW623" s="197"/>
      <c r="BX623" s="197"/>
      <c r="BY623" s="197"/>
      <c r="BZ623" s="197"/>
      <c r="CA623" s="197"/>
      <c r="CB623" s="197"/>
      <c r="CC623" s="197"/>
      <c r="CD623" s="197"/>
      <c r="CE623" s="197"/>
      <c r="CF623" s="197"/>
      <c r="CG623" s="197"/>
      <c r="CH623" s="197"/>
      <c r="CI623" s="197"/>
      <c r="CJ623" s="197"/>
      <c r="CK623" s="197"/>
      <c r="CL623" s="197"/>
      <c r="CM623" s="197"/>
      <c r="CN623" s="197"/>
      <c r="CO623" s="197"/>
      <c r="CP623" s="197"/>
      <c r="CQ623" s="197"/>
      <c r="CR623" s="197"/>
      <c r="CS623" s="197"/>
      <c r="CT623" s="197"/>
      <c r="CU623" s="197"/>
      <c r="CV623" s="197"/>
      <c r="CW623" s="197"/>
      <c r="CX623" s="197"/>
      <c r="CY623" s="197"/>
      <c r="CZ623" s="197"/>
      <c r="DA623" s="197"/>
      <c r="DB623" s="197"/>
      <c r="DC623" s="197"/>
      <c r="DD623" s="197"/>
      <c r="DE623" s="197"/>
      <c r="DF623" s="197"/>
      <c r="DG623" s="197"/>
      <c r="DH623" s="197"/>
      <c r="DI623" s="197"/>
      <c r="DJ623" s="197"/>
      <c r="DK623" s="197"/>
      <c r="DL623" s="197"/>
      <c r="DM623" s="197"/>
      <c r="DN623" s="197"/>
      <c r="DO623" s="197"/>
      <c r="DP623" s="197"/>
      <c r="DQ623" s="197"/>
      <c r="DR623" s="197"/>
      <c r="DS623" s="197"/>
      <c r="DT623" s="197"/>
      <c r="DU623" s="197"/>
      <c r="DV623" s="197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</row>
    <row r="624" customFormat="false" ht="12.75" hidden="false" customHeight="false" outlineLevel="0" collapsed="false">
      <c r="A624" s="193"/>
      <c r="B624" s="194"/>
      <c r="C624" s="194"/>
      <c r="D624" s="194"/>
      <c r="E624" s="194"/>
      <c r="F624" s="194"/>
      <c r="G624" s="194"/>
      <c r="H624" s="195"/>
      <c r="I624" s="194"/>
      <c r="J624" s="194"/>
      <c r="K624" s="194"/>
      <c r="L624" s="194"/>
      <c r="M624" s="194"/>
      <c r="N624" s="194"/>
      <c r="O624" s="194"/>
      <c r="P624" s="194"/>
      <c r="Q624" s="194"/>
      <c r="R624" s="194"/>
      <c r="S624" s="194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94"/>
      <c r="AO624" s="194"/>
      <c r="AP624" s="194"/>
      <c r="AQ624" s="194"/>
      <c r="AR624" s="194"/>
      <c r="AS624" s="194"/>
      <c r="AT624" s="194"/>
      <c r="AU624" s="194"/>
      <c r="AV624" s="194"/>
      <c r="AW624" s="194"/>
      <c r="AX624" s="194"/>
      <c r="AY624" s="194"/>
      <c r="AZ624" s="194"/>
      <c r="BA624" s="194"/>
      <c r="BB624" s="194"/>
      <c r="BC624" s="194"/>
      <c r="BD624" s="194"/>
      <c r="BE624" s="194"/>
      <c r="BF624" s="194"/>
      <c r="BG624" s="194"/>
      <c r="BH624" s="194"/>
      <c r="BI624" s="194"/>
      <c r="BJ624" s="194"/>
      <c r="BK624" s="196"/>
      <c r="BL624" s="197"/>
      <c r="BM624" s="197"/>
      <c r="BN624" s="197"/>
      <c r="BO624" s="197"/>
      <c r="BP624" s="197"/>
      <c r="BQ624" s="197"/>
      <c r="BR624" s="197"/>
      <c r="BS624" s="197"/>
      <c r="BT624" s="197"/>
      <c r="BU624" s="197"/>
      <c r="BV624" s="197"/>
      <c r="BW624" s="197"/>
      <c r="BX624" s="197"/>
      <c r="BY624" s="197"/>
      <c r="BZ624" s="197"/>
      <c r="CA624" s="197"/>
      <c r="CB624" s="197"/>
      <c r="CC624" s="197"/>
      <c r="CD624" s="197"/>
      <c r="CE624" s="197"/>
      <c r="CF624" s="197"/>
      <c r="CG624" s="197"/>
      <c r="CH624" s="197"/>
      <c r="CI624" s="197"/>
      <c r="CJ624" s="197"/>
      <c r="CK624" s="197"/>
      <c r="CL624" s="197"/>
      <c r="CM624" s="197"/>
      <c r="CN624" s="197"/>
      <c r="CO624" s="197"/>
      <c r="CP624" s="197"/>
      <c r="CQ624" s="197"/>
      <c r="CR624" s="197"/>
      <c r="CS624" s="197"/>
      <c r="CT624" s="197"/>
      <c r="CU624" s="197"/>
      <c r="CV624" s="197"/>
      <c r="CW624" s="197"/>
      <c r="CX624" s="197"/>
      <c r="CY624" s="197"/>
      <c r="CZ624" s="197"/>
      <c r="DA624" s="197"/>
      <c r="DB624" s="197"/>
      <c r="DC624" s="197"/>
      <c r="DD624" s="197"/>
      <c r="DE624" s="197"/>
      <c r="DF624" s="197"/>
      <c r="DG624" s="197"/>
      <c r="DH624" s="197"/>
      <c r="DI624" s="197"/>
      <c r="DJ624" s="197"/>
      <c r="DK624" s="197"/>
      <c r="DL624" s="197"/>
      <c r="DM624" s="197"/>
      <c r="DN624" s="197"/>
      <c r="DO624" s="197"/>
      <c r="DP624" s="197"/>
      <c r="DQ624" s="197"/>
      <c r="DR624" s="197"/>
      <c r="DS624" s="197"/>
      <c r="DT624" s="197"/>
      <c r="DU624" s="197"/>
      <c r="DV624" s="197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</row>
    <row r="625" customFormat="false" ht="12.75" hidden="false" customHeight="false" outlineLevel="0" collapsed="false">
      <c r="A625" s="193"/>
      <c r="B625" s="194"/>
      <c r="C625" s="194"/>
      <c r="D625" s="194"/>
      <c r="E625" s="194"/>
      <c r="F625" s="194"/>
      <c r="G625" s="194"/>
      <c r="H625" s="195"/>
      <c r="I625" s="194"/>
      <c r="J625" s="194"/>
      <c r="K625" s="194"/>
      <c r="L625" s="194"/>
      <c r="M625" s="194"/>
      <c r="N625" s="194"/>
      <c r="O625" s="194"/>
      <c r="P625" s="194"/>
      <c r="Q625" s="194"/>
      <c r="R625" s="194"/>
      <c r="S625" s="194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94"/>
      <c r="AO625" s="194"/>
      <c r="AP625" s="194"/>
      <c r="AQ625" s="194"/>
      <c r="AR625" s="194"/>
      <c r="AS625" s="194"/>
      <c r="AT625" s="194"/>
      <c r="AU625" s="194"/>
      <c r="AV625" s="194"/>
      <c r="AW625" s="194"/>
      <c r="AX625" s="194"/>
      <c r="AY625" s="194"/>
      <c r="AZ625" s="194"/>
      <c r="BA625" s="194"/>
      <c r="BB625" s="194"/>
      <c r="BC625" s="194"/>
      <c r="BD625" s="194"/>
      <c r="BE625" s="194"/>
      <c r="BF625" s="194"/>
      <c r="BG625" s="194"/>
      <c r="BH625" s="194"/>
      <c r="BI625" s="194"/>
      <c r="BJ625" s="194"/>
      <c r="BK625" s="196"/>
      <c r="BL625" s="197"/>
      <c r="BM625" s="197"/>
      <c r="BN625" s="197"/>
      <c r="BO625" s="197"/>
      <c r="BP625" s="197"/>
      <c r="BQ625" s="197"/>
      <c r="BR625" s="197"/>
      <c r="BS625" s="197"/>
      <c r="BT625" s="197"/>
      <c r="BU625" s="197"/>
      <c r="BV625" s="197"/>
      <c r="BW625" s="197"/>
      <c r="BX625" s="197"/>
      <c r="BY625" s="197"/>
      <c r="BZ625" s="197"/>
      <c r="CA625" s="197"/>
      <c r="CB625" s="197"/>
      <c r="CC625" s="197"/>
      <c r="CD625" s="197"/>
      <c r="CE625" s="197"/>
      <c r="CF625" s="197"/>
      <c r="CG625" s="197"/>
      <c r="CH625" s="197"/>
      <c r="CI625" s="197"/>
      <c r="CJ625" s="197"/>
      <c r="CK625" s="197"/>
      <c r="CL625" s="197"/>
      <c r="CM625" s="197"/>
      <c r="CN625" s="197"/>
      <c r="CO625" s="197"/>
      <c r="CP625" s="197"/>
      <c r="CQ625" s="197"/>
      <c r="CR625" s="197"/>
      <c r="CS625" s="197"/>
      <c r="CT625" s="197"/>
      <c r="CU625" s="197"/>
      <c r="CV625" s="197"/>
      <c r="CW625" s="197"/>
      <c r="CX625" s="197"/>
      <c r="CY625" s="197"/>
      <c r="CZ625" s="197"/>
      <c r="DA625" s="197"/>
      <c r="DB625" s="197"/>
      <c r="DC625" s="197"/>
      <c r="DD625" s="197"/>
      <c r="DE625" s="197"/>
      <c r="DF625" s="197"/>
      <c r="DG625" s="197"/>
      <c r="DH625" s="197"/>
      <c r="DI625" s="197"/>
      <c r="DJ625" s="197"/>
      <c r="DK625" s="197"/>
      <c r="DL625" s="197"/>
      <c r="DM625" s="197"/>
      <c r="DN625" s="197"/>
      <c r="DO625" s="197"/>
      <c r="DP625" s="197"/>
      <c r="DQ625" s="197"/>
      <c r="DR625" s="197"/>
      <c r="DS625" s="197"/>
      <c r="DT625" s="197"/>
      <c r="DU625" s="197"/>
      <c r="DV625" s="197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</row>
    <row r="626" customFormat="false" ht="12.75" hidden="false" customHeight="false" outlineLevel="0" collapsed="false">
      <c r="A626" s="193"/>
      <c r="B626" s="194"/>
      <c r="C626" s="194"/>
      <c r="D626" s="194"/>
      <c r="E626" s="194"/>
      <c r="F626" s="194"/>
      <c r="G626" s="194"/>
      <c r="H626" s="195"/>
      <c r="I626" s="194"/>
      <c r="J626" s="194"/>
      <c r="K626" s="194"/>
      <c r="L626" s="194"/>
      <c r="M626" s="194"/>
      <c r="N626" s="194"/>
      <c r="O626" s="194"/>
      <c r="P626" s="194"/>
      <c r="Q626" s="194"/>
      <c r="R626" s="194"/>
      <c r="S626" s="194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94"/>
      <c r="AO626" s="194"/>
      <c r="AP626" s="194"/>
      <c r="AQ626" s="194"/>
      <c r="AR626" s="194"/>
      <c r="AS626" s="194"/>
      <c r="AT626" s="194"/>
      <c r="AU626" s="194"/>
      <c r="AV626" s="194"/>
      <c r="AW626" s="194"/>
      <c r="AX626" s="194"/>
      <c r="AY626" s="194"/>
      <c r="AZ626" s="194"/>
      <c r="BA626" s="194"/>
      <c r="BB626" s="194"/>
      <c r="BC626" s="194"/>
      <c r="BD626" s="194"/>
      <c r="BE626" s="194"/>
      <c r="BF626" s="194"/>
      <c r="BG626" s="194"/>
      <c r="BH626" s="194"/>
      <c r="BI626" s="194"/>
      <c r="BJ626" s="194"/>
      <c r="BK626" s="196"/>
      <c r="BL626" s="197"/>
      <c r="BM626" s="197"/>
      <c r="BN626" s="197"/>
      <c r="BO626" s="197"/>
      <c r="BP626" s="197"/>
      <c r="BQ626" s="197"/>
      <c r="BR626" s="197"/>
      <c r="BS626" s="197"/>
      <c r="BT626" s="197"/>
      <c r="BU626" s="197"/>
      <c r="BV626" s="197"/>
      <c r="BW626" s="197"/>
      <c r="BX626" s="197"/>
      <c r="BY626" s="197"/>
      <c r="BZ626" s="197"/>
      <c r="CA626" s="197"/>
      <c r="CB626" s="197"/>
      <c r="CC626" s="197"/>
      <c r="CD626" s="197"/>
      <c r="CE626" s="197"/>
      <c r="CF626" s="197"/>
      <c r="CG626" s="197"/>
      <c r="CH626" s="197"/>
      <c r="CI626" s="197"/>
      <c r="CJ626" s="197"/>
      <c r="CK626" s="197"/>
      <c r="CL626" s="197"/>
      <c r="CM626" s="197"/>
      <c r="CN626" s="197"/>
      <c r="CO626" s="197"/>
      <c r="CP626" s="197"/>
      <c r="CQ626" s="197"/>
      <c r="CR626" s="197"/>
      <c r="CS626" s="197"/>
      <c r="CT626" s="197"/>
      <c r="CU626" s="197"/>
      <c r="CV626" s="197"/>
      <c r="CW626" s="197"/>
      <c r="CX626" s="197"/>
      <c r="CY626" s="197"/>
      <c r="CZ626" s="197"/>
      <c r="DA626" s="197"/>
      <c r="DB626" s="197"/>
      <c r="DC626" s="197"/>
      <c r="DD626" s="197"/>
      <c r="DE626" s="197"/>
      <c r="DF626" s="197"/>
      <c r="DG626" s="197"/>
      <c r="DH626" s="197"/>
      <c r="DI626" s="197"/>
      <c r="DJ626" s="197"/>
      <c r="DK626" s="197"/>
      <c r="DL626" s="197"/>
      <c r="DM626" s="197"/>
      <c r="DN626" s="197"/>
      <c r="DO626" s="197"/>
      <c r="DP626" s="197"/>
      <c r="DQ626" s="197"/>
      <c r="DR626" s="197"/>
      <c r="DS626" s="197"/>
      <c r="DT626" s="197"/>
      <c r="DU626" s="197"/>
      <c r="DV626" s="197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</row>
    <row r="627" customFormat="false" ht="12.75" hidden="false" customHeight="false" outlineLevel="0" collapsed="false">
      <c r="A627" s="193"/>
      <c r="B627" s="194"/>
      <c r="C627" s="194"/>
      <c r="D627" s="194"/>
      <c r="E627" s="194"/>
      <c r="F627" s="194"/>
      <c r="G627" s="194"/>
      <c r="H627" s="195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94"/>
      <c r="AO627" s="194"/>
      <c r="AP627" s="194"/>
      <c r="AQ627" s="194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4"/>
      <c r="BB627" s="194"/>
      <c r="BC627" s="194"/>
      <c r="BD627" s="194"/>
      <c r="BE627" s="194"/>
      <c r="BF627" s="194"/>
      <c r="BG627" s="194"/>
      <c r="BH627" s="194"/>
      <c r="BI627" s="194"/>
      <c r="BJ627" s="194"/>
      <c r="BK627" s="196"/>
      <c r="BL627" s="197"/>
      <c r="BM627" s="197"/>
      <c r="BN627" s="197"/>
      <c r="BO627" s="197"/>
      <c r="BP627" s="197"/>
      <c r="BQ627" s="197"/>
      <c r="BR627" s="197"/>
      <c r="BS627" s="197"/>
      <c r="BT627" s="197"/>
      <c r="BU627" s="197"/>
      <c r="BV627" s="197"/>
      <c r="BW627" s="197"/>
      <c r="BX627" s="197"/>
      <c r="BY627" s="197"/>
      <c r="BZ627" s="197"/>
      <c r="CA627" s="197"/>
      <c r="CB627" s="197"/>
      <c r="CC627" s="197"/>
      <c r="CD627" s="197"/>
      <c r="CE627" s="197"/>
      <c r="CF627" s="197"/>
      <c r="CG627" s="197"/>
      <c r="CH627" s="197"/>
      <c r="CI627" s="197"/>
      <c r="CJ627" s="197"/>
      <c r="CK627" s="197"/>
      <c r="CL627" s="197"/>
      <c r="CM627" s="197"/>
      <c r="CN627" s="197"/>
      <c r="CO627" s="197"/>
      <c r="CP627" s="197"/>
      <c r="CQ627" s="197"/>
      <c r="CR627" s="197"/>
      <c r="CS627" s="197"/>
      <c r="CT627" s="197"/>
      <c r="CU627" s="197"/>
      <c r="CV627" s="197"/>
      <c r="CW627" s="197"/>
      <c r="CX627" s="197"/>
      <c r="CY627" s="197"/>
      <c r="CZ627" s="197"/>
      <c r="DA627" s="197"/>
      <c r="DB627" s="197"/>
      <c r="DC627" s="197"/>
      <c r="DD627" s="197"/>
      <c r="DE627" s="197"/>
      <c r="DF627" s="197"/>
      <c r="DG627" s="197"/>
      <c r="DH627" s="197"/>
      <c r="DI627" s="197"/>
      <c r="DJ627" s="197"/>
      <c r="DK627" s="197"/>
      <c r="DL627" s="197"/>
      <c r="DM627" s="197"/>
      <c r="DN627" s="197"/>
      <c r="DO627" s="197"/>
      <c r="DP627" s="197"/>
      <c r="DQ627" s="197"/>
      <c r="DR627" s="197"/>
      <c r="DS627" s="197"/>
      <c r="DT627" s="197"/>
      <c r="DU627" s="197"/>
      <c r="DV627" s="197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</row>
    <row r="628" customFormat="false" ht="12.75" hidden="false" customHeight="false" outlineLevel="0" collapsed="false">
      <c r="A628" s="193"/>
      <c r="B628" s="194"/>
      <c r="C628" s="194"/>
      <c r="D628" s="194"/>
      <c r="E628" s="194"/>
      <c r="F628" s="194"/>
      <c r="G628" s="194"/>
      <c r="H628" s="195"/>
      <c r="I628" s="194"/>
      <c r="J628" s="194"/>
      <c r="K628" s="194"/>
      <c r="L628" s="194"/>
      <c r="M628" s="194"/>
      <c r="N628" s="194"/>
      <c r="O628" s="194"/>
      <c r="P628" s="194"/>
      <c r="Q628" s="194"/>
      <c r="R628" s="194"/>
      <c r="S628" s="194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94"/>
      <c r="AO628" s="194"/>
      <c r="AP628" s="194"/>
      <c r="AQ628" s="194"/>
      <c r="AR628" s="194"/>
      <c r="AS628" s="194"/>
      <c r="AT628" s="194"/>
      <c r="AU628" s="194"/>
      <c r="AV628" s="194"/>
      <c r="AW628" s="194"/>
      <c r="AX628" s="194"/>
      <c r="AY628" s="194"/>
      <c r="AZ628" s="194"/>
      <c r="BA628" s="194"/>
      <c r="BB628" s="194"/>
      <c r="BC628" s="194"/>
      <c r="BD628" s="194"/>
      <c r="BE628" s="194"/>
      <c r="BF628" s="194"/>
      <c r="BG628" s="194"/>
      <c r="BH628" s="194"/>
      <c r="BI628" s="194"/>
      <c r="BJ628" s="194"/>
      <c r="BK628" s="196"/>
      <c r="BL628" s="197"/>
      <c r="BM628" s="197"/>
      <c r="BN628" s="197"/>
      <c r="BO628" s="197"/>
      <c r="BP628" s="197"/>
      <c r="BQ628" s="197"/>
      <c r="BR628" s="197"/>
      <c r="BS628" s="197"/>
      <c r="BT628" s="197"/>
      <c r="BU628" s="197"/>
      <c r="BV628" s="197"/>
      <c r="BW628" s="197"/>
      <c r="BX628" s="197"/>
      <c r="BY628" s="197"/>
      <c r="BZ628" s="197"/>
      <c r="CA628" s="197"/>
      <c r="CB628" s="197"/>
      <c r="CC628" s="197"/>
      <c r="CD628" s="197"/>
      <c r="CE628" s="197"/>
      <c r="CF628" s="197"/>
      <c r="CG628" s="197"/>
      <c r="CH628" s="197"/>
      <c r="CI628" s="197"/>
      <c r="CJ628" s="197"/>
      <c r="CK628" s="197"/>
      <c r="CL628" s="197"/>
      <c r="CM628" s="197"/>
      <c r="CN628" s="197"/>
      <c r="CO628" s="197"/>
      <c r="CP628" s="197"/>
      <c r="CQ628" s="197"/>
      <c r="CR628" s="197"/>
      <c r="CS628" s="197"/>
      <c r="CT628" s="197"/>
      <c r="CU628" s="197"/>
      <c r="CV628" s="197"/>
      <c r="CW628" s="197"/>
      <c r="CX628" s="197"/>
      <c r="CY628" s="197"/>
      <c r="CZ628" s="197"/>
      <c r="DA628" s="197"/>
      <c r="DB628" s="197"/>
      <c r="DC628" s="197"/>
      <c r="DD628" s="197"/>
      <c r="DE628" s="197"/>
      <c r="DF628" s="197"/>
      <c r="DG628" s="197"/>
      <c r="DH628" s="197"/>
      <c r="DI628" s="197"/>
      <c r="DJ628" s="197"/>
      <c r="DK628" s="197"/>
      <c r="DL628" s="197"/>
      <c r="DM628" s="197"/>
      <c r="DN628" s="197"/>
      <c r="DO628" s="197"/>
      <c r="DP628" s="197"/>
      <c r="DQ628" s="197"/>
      <c r="DR628" s="197"/>
      <c r="DS628" s="197"/>
      <c r="DT628" s="197"/>
      <c r="DU628" s="197"/>
      <c r="DV628" s="197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</row>
    <row r="629" customFormat="false" ht="12.75" hidden="false" customHeight="false" outlineLevel="0" collapsed="false">
      <c r="A629" s="193"/>
      <c r="B629" s="194"/>
      <c r="C629" s="194"/>
      <c r="D629" s="194"/>
      <c r="E629" s="194"/>
      <c r="F629" s="194"/>
      <c r="G629" s="194"/>
      <c r="H629" s="195"/>
      <c r="I629" s="194"/>
      <c r="J629" s="194"/>
      <c r="K629" s="194"/>
      <c r="L629" s="194"/>
      <c r="M629" s="194"/>
      <c r="N629" s="194"/>
      <c r="O629" s="194"/>
      <c r="P629" s="194"/>
      <c r="Q629" s="194"/>
      <c r="R629" s="194"/>
      <c r="S629" s="194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4"/>
      <c r="AG629" s="194"/>
      <c r="AH629" s="194"/>
      <c r="AI629" s="194"/>
      <c r="AJ629" s="194"/>
      <c r="AK629" s="194"/>
      <c r="AL629" s="194"/>
      <c r="AM629" s="194"/>
      <c r="AN629" s="194"/>
      <c r="AO629" s="194"/>
      <c r="AP629" s="194"/>
      <c r="AQ629" s="194"/>
      <c r="AR629" s="194"/>
      <c r="AS629" s="194"/>
      <c r="AT629" s="194"/>
      <c r="AU629" s="194"/>
      <c r="AV629" s="194"/>
      <c r="AW629" s="194"/>
      <c r="AX629" s="194"/>
      <c r="AY629" s="194"/>
      <c r="AZ629" s="194"/>
      <c r="BA629" s="194"/>
      <c r="BB629" s="194"/>
      <c r="BC629" s="194"/>
      <c r="BD629" s="194"/>
      <c r="BE629" s="194"/>
      <c r="BF629" s="194"/>
      <c r="BG629" s="194"/>
      <c r="BH629" s="194"/>
      <c r="BI629" s="194"/>
      <c r="BJ629" s="194"/>
      <c r="BK629" s="196"/>
      <c r="BL629" s="197"/>
      <c r="BM629" s="197"/>
      <c r="BN629" s="197"/>
      <c r="BO629" s="197"/>
      <c r="BP629" s="197"/>
      <c r="BQ629" s="197"/>
      <c r="BR629" s="197"/>
      <c r="BS629" s="197"/>
      <c r="BT629" s="197"/>
      <c r="BU629" s="197"/>
      <c r="BV629" s="197"/>
      <c r="BW629" s="197"/>
      <c r="BX629" s="197"/>
      <c r="BY629" s="197"/>
      <c r="BZ629" s="197"/>
      <c r="CA629" s="197"/>
      <c r="CB629" s="197"/>
      <c r="CC629" s="197"/>
      <c r="CD629" s="197"/>
      <c r="CE629" s="197"/>
      <c r="CF629" s="197"/>
      <c r="CG629" s="197"/>
      <c r="CH629" s="197"/>
      <c r="CI629" s="197"/>
      <c r="CJ629" s="197"/>
      <c r="CK629" s="197"/>
      <c r="CL629" s="197"/>
      <c r="CM629" s="197"/>
      <c r="CN629" s="197"/>
      <c r="CO629" s="197"/>
      <c r="CP629" s="197"/>
      <c r="CQ629" s="197"/>
      <c r="CR629" s="197"/>
      <c r="CS629" s="197"/>
      <c r="CT629" s="197"/>
      <c r="CU629" s="197"/>
      <c r="CV629" s="197"/>
      <c r="CW629" s="197"/>
      <c r="CX629" s="197"/>
      <c r="CY629" s="197"/>
      <c r="CZ629" s="197"/>
      <c r="DA629" s="197"/>
      <c r="DB629" s="197"/>
      <c r="DC629" s="197"/>
      <c r="DD629" s="197"/>
      <c r="DE629" s="197"/>
      <c r="DF629" s="197"/>
      <c r="DG629" s="197"/>
      <c r="DH629" s="197"/>
      <c r="DI629" s="197"/>
      <c r="DJ629" s="197"/>
      <c r="DK629" s="197"/>
      <c r="DL629" s="197"/>
      <c r="DM629" s="197"/>
      <c r="DN629" s="197"/>
      <c r="DO629" s="197"/>
      <c r="DP629" s="197"/>
      <c r="DQ629" s="197"/>
      <c r="DR629" s="197"/>
      <c r="DS629" s="197"/>
      <c r="DT629" s="197"/>
      <c r="DU629" s="197"/>
      <c r="DV629" s="197"/>
      <c r="DW629" s="197"/>
      <c r="DX629" s="197"/>
      <c r="DY629" s="197"/>
      <c r="DZ629" s="197"/>
      <c r="EA629" s="197"/>
      <c r="EB629" s="197"/>
      <c r="EC629" s="197"/>
      <c r="ED629" s="197"/>
      <c r="EE629" s="197"/>
      <c r="EF629" s="197"/>
      <c r="EG629" s="197"/>
      <c r="EH629" s="197"/>
      <c r="EI629" s="197"/>
      <c r="EJ629" s="197"/>
      <c r="EK629" s="197"/>
      <c r="EL629" s="197"/>
      <c r="EM629" s="197"/>
      <c r="EN629" s="197"/>
      <c r="EO629" s="197"/>
      <c r="EP629" s="197"/>
      <c r="EQ629" s="197"/>
      <c r="ER629" s="197"/>
      <c r="ES629" s="197"/>
      <c r="ET629" s="197"/>
      <c r="EU629" s="197"/>
      <c r="EV629" s="197"/>
      <c r="EW629" s="197"/>
      <c r="EX629" s="197"/>
      <c r="EY629" s="197"/>
      <c r="EZ629" s="197"/>
      <c r="FA629" s="197"/>
      <c r="FB629" s="197"/>
      <c r="FC629" s="197"/>
      <c r="FD629" s="197"/>
      <c r="FE629" s="197"/>
      <c r="FF629" s="197"/>
      <c r="FG629" s="197"/>
      <c r="FH629" s="197"/>
      <c r="FI629" s="197"/>
      <c r="FJ629" s="197"/>
      <c r="FK629" s="197"/>
      <c r="FL629" s="197"/>
      <c r="FM629" s="197"/>
      <c r="FN629" s="197"/>
      <c r="FO629" s="197"/>
      <c r="FP629" s="197"/>
      <c r="FQ629" s="197"/>
      <c r="FR629" s="197"/>
      <c r="FS629" s="197"/>
      <c r="FT629" s="197"/>
      <c r="FU629" s="197"/>
      <c r="FV629" s="197"/>
      <c r="FW629" s="197"/>
      <c r="FX629" s="197"/>
      <c r="FY629" s="197"/>
      <c r="FZ629" s="197"/>
      <c r="GA629" s="197"/>
      <c r="GB629" s="197"/>
      <c r="GC629" s="197"/>
      <c r="GD629" s="197"/>
      <c r="GE629" s="197"/>
      <c r="GF629" s="197"/>
      <c r="GG629" s="197"/>
      <c r="GH629" s="197"/>
      <c r="GI629" s="197"/>
      <c r="GJ629" s="197"/>
      <c r="GK629" s="197"/>
      <c r="GL629" s="197"/>
      <c r="GM629" s="197"/>
      <c r="GN629" s="197"/>
      <c r="GO629" s="197"/>
      <c r="GP629" s="197"/>
      <c r="GQ629" s="197"/>
      <c r="GR629" s="197"/>
      <c r="GS629" s="197"/>
      <c r="GT629" s="197"/>
      <c r="GU629" s="197"/>
      <c r="GV629" s="197"/>
      <c r="GW629" s="197"/>
      <c r="GX629" s="197"/>
      <c r="GY629" s="197"/>
      <c r="GZ629" s="197"/>
      <c r="HA629" s="197"/>
      <c r="HB629" s="197"/>
      <c r="HC629" s="197"/>
      <c r="HD629" s="197"/>
      <c r="HE629" s="197"/>
      <c r="HF629" s="197"/>
      <c r="HG629" s="197"/>
      <c r="HH629" s="197"/>
      <c r="HI629" s="197"/>
      <c r="HJ629" s="197"/>
      <c r="HK629" s="197"/>
      <c r="HL629" s="197"/>
      <c r="HM629" s="197"/>
      <c r="HN629" s="197"/>
      <c r="HO629" s="197"/>
      <c r="HP629" s="197"/>
      <c r="HQ629" s="197"/>
      <c r="HR629" s="197"/>
      <c r="HS629" s="197"/>
      <c r="HT629" s="197"/>
      <c r="HU629" s="197"/>
      <c r="HV629" s="197"/>
      <c r="HW629" s="197"/>
      <c r="HX629" s="197"/>
      <c r="HY629" s="197"/>
      <c r="HZ629" s="197"/>
      <c r="IA629" s="197"/>
      <c r="IB629" s="197"/>
      <c r="IC629" s="197"/>
      <c r="ID629" s="197"/>
      <c r="IE629" s="197"/>
      <c r="IF629" s="197"/>
      <c r="IG629" s="197"/>
      <c r="IH629" s="197"/>
      <c r="II629" s="197"/>
      <c r="IJ629" s="197"/>
      <c r="IK629" s="197"/>
      <c r="IL629" s="197"/>
      <c r="IM629" s="197"/>
      <c r="IN629" s="197"/>
      <c r="IO629" s="197"/>
      <c r="IP629" s="197"/>
      <c r="IQ629" s="197"/>
      <c r="IR629" s="197"/>
      <c r="IS629" s="197"/>
      <c r="IT629" s="197"/>
      <c r="IU629" s="197"/>
      <c r="IV629" s="197"/>
      <c r="IW629" s="197"/>
    </row>
    <row r="630" customFormat="false" ht="12.75" hidden="false" customHeight="false" outlineLevel="0" collapsed="false">
      <c r="A630" s="193"/>
      <c r="B630" s="194"/>
      <c r="C630" s="194"/>
      <c r="D630" s="194"/>
      <c r="E630" s="194"/>
      <c r="F630" s="194"/>
      <c r="G630" s="194"/>
      <c r="H630" s="195"/>
      <c r="I630" s="194"/>
      <c r="J630" s="194"/>
      <c r="K630" s="194"/>
      <c r="L630" s="194"/>
      <c r="M630" s="194"/>
      <c r="N630" s="194"/>
      <c r="O630" s="194"/>
      <c r="P630" s="194"/>
      <c r="Q630" s="194"/>
      <c r="R630" s="194"/>
      <c r="S630" s="194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94"/>
      <c r="AO630" s="194"/>
      <c r="AP630" s="194"/>
      <c r="AQ630" s="194"/>
      <c r="AR630" s="194"/>
      <c r="AS630" s="194"/>
      <c r="AT630" s="194"/>
      <c r="AU630" s="194"/>
      <c r="AV630" s="194"/>
      <c r="AW630" s="194"/>
      <c r="AX630" s="194"/>
      <c r="AY630" s="194"/>
      <c r="AZ630" s="194"/>
      <c r="BA630" s="194"/>
      <c r="BB630" s="194"/>
      <c r="BC630" s="194"/>
      <c r="BD630" s="194"/>
      <c r="BE630" s="194"/>
      <c r="BF630" s="194"/>
      <c r="BG630" s="194"/>
      <c r="BH630" s="194"/>
      <c r="BI630" s="194"/>
      <c r="BJ630" s="194"/>
      <c r="BK630" s="196"/>
      <c r="BL630" s="197"/>
      <c r="BM630" s="197"/>
      <c r="BN630" s="197"/>
      <c r="BO630" s="197"/>
      <c r="BP630" s="197"/>
      <c r="BQ630" s="197"/>
      <c r="BR630" s="197"/>
      <c r="BS630" s="197"/>
      <c r="BT630" s="197"/>
      <c r="BU630" s="197"/>
      <c r="BV630" s="197"/>
      <c r="BW630" s="197"/>
      <c r="BX630" s="197"/>
      <c r="BY630" s="197"/>
      <c r="BZ630" s="197"/>
      <c r="CA630" s="197"/>
      <c r="CB630" s="197"/>
      <c r="CC630" s="197"/>
      <c r="CD630" s="197"/>
      <c r="CE630" s="197"/>
      <c r="CF630" s="197"/>
      <c r="CG630" s="197"/>
      <c r="CH630" s="197"/>
      <c r="CI630" s="197"/>
      <c r="CJ630" s="197"/>
      <c r="CK630" s="197"/>
      <c r="CL630" s="197"/>
      <c r="CM630" s="197"/>
      <c r="CN630" s="197"/>
      <c r="CO630" s="197"/>
      <c r="CP630" s="197"/>
      <c r="CQ630" s="197"/>
      <c r="CR630" s="197"/>
      <c r="CS630" s="197"/>
      <c r="CT630" s="197"/>
      <c r="CU630" s="197"/>
      <c r="CV630" s="197"/>
      <c r="CW630" s="197"/>
      <c r="CX630" s="197"/>
      <c r="CY630" s="197"/>
      <c r="CZ630" s="197"/>
      <c r="DA630" s="197"/>
      <c r="DB630" s="197"/>
      <c r="DC630" s="197"/>
      <c r="DD630" s="197"/>
      <c r="DE630" s="197"/>
      <c r="DF630" s="197"/>
      <c r="DG630" s="197"/>
      <c r="DH630" s="197"/>
      <c r="DI630" s="197"/>
      <c r="DJ630" s="197"/>
      <c r="DK630" s="197"/>
      <c r="DL630" s="197"/>
      <c r="DM630" s="197"/>
      <c r="DN630" s="197"/>
      <c r="DO630" s="197"/>
      <c r="DP630" s="197"/>
      <c r="DQ630" s="197"/>
      <c r="DR630" s="197"/>
      <c r="DS630" s="197"/>
      <c r="DT630" s="197"/>
      <c r="DU630" s="197"/>
      <c r="DV630" s="197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</row>
    <row r="631" customFormat="false" ht="12.75" hidden="false" customHeight="false" outlineLevel="0" collapsed="false">
      <c r="A631" s="193"/>
      <c r="B631" s="194"/>
      <c r="C631" s="194"/>
      <c r="D631" s="194"/>
      <c r="E631" s="194"/>
      <c r="F631" s="194"/>
      <c r="G631" s="194"/>
      <c r="H631" s="195"/>
      <c r="I631" s="194"/>
      <c r="J631" s="194"/>
      <c r="K631" s="194"/>
      <c r="L631" s="194"/>
      <c r="M631" s="194"/>
      <c r="N631" s="194"/>
      <c r="O631" s="194"/>
      <c r="P631" s="194"/>
      <c r="Q631" s="194"/>
      <c r="R631" s="194"/>
      <c r="S631" s="194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94"/>
      <c r="AO631" s="194"/>
      <c r="AP631" s="194"/>
      <c r="AQ631" s="194"/>
      <c r="AR631" s="194"/>
      <c r="AS631" s="194"/>
      <c r="AT631" s="194"/>
      <c r="AU631" s="194"/>
      <c r="AV631" s="194"/>
      <c r="AW631" s="194"/>
      <c r="AX631" s="194"/>
      <c r="AY631" s="194"/>
      <c r="AZ631" s="194"/>
      <c r="BA631" s="194"/>
      <c r="BB631" s="194"/>
      <c r="BC631" s="194"/>
      <c r="BD631" s="194"/>
      <c r="BE631" s="194"/>
      <c r="BF631" s="194"/>
      <c r="BG631" s="194"/>
      <c r="BH631" s="194"/>
      <c r="BI631" s="194"/>
      <c r="BJ631" s="194"/>
      <c r="BK631" s="196"/>
      <c r="BL631" s="197"/>
      <c r="BM631" s="197"/>
      <c r="BN631" s="197"/>
      <c r="BO631" s="197"/>
      <c r="BP631" s="197"/>
      <c r="BQ631" s="197"/>
      <c r="BR631" s="197"/>
      <c r="BS631" s="197"/>
      <c r="BT631" s="197"/>
      <c r="BU631" s="197"/>
      <c r="BV631" s="197"/>
      <c r="BW631" s="197"/>
      <c r="BX631" s="197"/>
      <c r="BY631" s="197"/>
      <c r="BZ631" s="197"/>
      <c r="CA631" s="197"/>
      <c r="CB631" s="197"/>
      <c r="CC631" s="197"/>
      <c r="CD631" s="197"/>
      <c r="CE631" s="197"/>
      <c r="CF631" s="197"/>
      <c r="CG631" s="197"/>
      <c r="CH631" s="197"/>
      <c r="CI631" s="197"/>
      <c r="CJ631" s="197"/>
      <c r="CK631" s="197"/>
      <c r="CL631" s="197"/>
      <c r="CM631" s="197"/>
      <c r="CN631" s="197"/>
      <c r="CO631" s="197"/>
      <c r="CP631" s="197"/>
      <c r="CQ631" s="197"/>
      <c r="CR631" s="197"/>
      <c r="CS631" s="197"/>
      <c r="CT631" s="197"/>
      <c r="CU631" s="197"/>
      <c r="CV631" s="197"/>
      <c r="CW631" s="197"/>
      <c r="CX631" s="197"/>
      <c r="CY631" s="197"/>
      <c r="CZ631" s="197"/>
      <c r="DA631" s="197"/>
      <c r="DB631" s="197"/>
      <c r="DC631" s="197"/>
      <c r="DD631" s="197"/>
      <c r="DE631" s="197"/>
      <c r="DF631" s="197"/>
      <c r="DG631" s="197"/>
      <c r="DH631" s="197"/>
      <c r="DI631" s="197"/>
      <c r="DJ631" s="197"/>
      <c r="DK631" s="197"/>
      <c r="DL631" s="197"/>
      <c r="DM631" s="197"/>
      <c r="DN631" s="197"/>
      <c r="DO631" s="197"/>
      <c r="DP631" s="197"/>
      <c r="DQ631" s="197"/>
      <c r="DR631" s="197"/>
      <c r="DS631" s="197"/>
      <c r="DT631" s="197"/>
      <c r="DU631" s="197"/>
      <c r="DV631" s="197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</row>
    <row r="632" customFormat="false" ht="12.75" hidden="false" customHeight="false" outlineLevel="0" collapsed="false">
      <c r="A632" s="193"/>
      <c r="B632" s="194"/>
      <c r="C632" s="194"/>
      <c r="D632" s="194"/>
      <c r="E632" s="194"/>
      <c r="F632" s="194"/>
      <c r="G632" s="194"/>
      <c r="H632" s="195"/>
      <c r="I632" s="194"/>
      <c r="J632" s="194"/>
      <c r="K632" s="194"/>
      <c r="L632" s="194"/>
      <c r="M632" s="194"/>
      <c r="N632" s="194"/>
      <c r="O632" s="194"/>
      <c r="P632" s="194"/>
      <c r="Q632" s="194"/>
      <c r="R632" s="194"/>
      <c r="S632" s="194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94"/>
      <c r="AO632" s="194"/>
      <c r="AP632" s="194"/>
      <c r="AQ632" s="194"/>
      <c r="AR632" s="194"/>
      <c r="AS632" s="194"/>
      <c r="AT632" s="194"/>
      <c r="AU632" s="194"/>
      <c r="AV632" s="194"/>
      <c r="AW632" s="194"/>
      <c r="AX632" s="194"/>
      <c r="AY632" s="194"/>
      <c r="AZ632" s="194"/>
      <c r="BA632" s="194"/>
      <c r="BB632" s="194"/>
      <c r="BC632" s="194"/>
      <c r="BD632" s="194"/>
      <c r="BE632" s="194"/>
      <c r="BF632" s="194"/>
      <c r="BG632" s="194"/>
      <c r="BH632" s="194"/>
      <c r="BI632" s="194"/>
      <c r="BJ632" s="194"/>
      <c r="BK632" s="196"/>
      <c r="BL632" s="197"/>
      <c r="BM632" s="197"/>
      <c r="BN632" s="197"/>
      <c r="BO632" s="197"/>
      <c r="BP632" s="197"/>
      <c r="BQ632" s="197"/>
      <c r="BR632" s="197"/>
      <c r="BS632" s="197"/>
      <c r="BT632" s="197"/>
      <c r="BU632" s="197"/>
      <c r="BV632" s="197"/>
      <c r="BW632" s="197"/>
      <c r="BX632" s="197"/>
      <c r="BY632" s="197"/>
      <c r="BZ632" s="197"/>
      <c r="CA632" s="197"/>
      <c r="CB632" s="197"/>
      <c r="CC632" s="197"/>
      <c r="CD632" s="197"/>
      <c r="CE632" s="197"/>
      <c r="CF632" s="197"/>
      <c r="CG632" s="197"/>
      <c r="CH632" s="197"/>
      <c r="CI632" s="197"/>
      <c r="CJ632" s="197"/>
      <c r="CK632" s="197"/>
      <c r="CL632" s="197"/>
      <c r="CM632" s="197"/>
      <c r="CN632" s="197"/>
      <c r="CO632" s="197"/>
      <c r="CP632" s="197"/>
      <c r="CQ632" s="197"/>
      <c r="CR632" s="197"/>
      <c r="CS632" s="197"/>
      <c r="CT632" s="197"/>
      <c r="CU632" s="197"/>
      <c r="CV632" s="197"/>
      <c r="CW632" s="197"/>
      <c r="CX632" s="197"/>
      <c r="CY632" s="197"/>
      <c r="CZ632" s="197"/>
      <c r="DA632" s="197"/>
      <c r="DB632" s="197"/>
      <c r="DC632" s="197"/>
      <c r="DD632" s="197"/>
      <c r="DE632" s="197"/>
      <c r="DF632" s="197"/>
      <c r="DG632" s="197"/>
      <c r="DH632" s="197"/>
      <c r="DI632" s="197"/>
      <c r="DJ632" s="197"/>
      <c r="DK632" s="197"/>
      <c r="DL632" s="197"/>
      <c r="DM632" s="197"/>
      <c r="DN632" s="197"/>
      <c r="DO632" s="197"/>
      <c r="DP632" s="197"/>
      <c r="DQ632" s="197"/>
      <c r="DR632" s="197"/>
      <c r="DS632" s="197"/>
      <c r="DT632" s="197"/>
      <c r="DU632" s="197"/>
      <c r="DV632" s="197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</row>
    <row r="633" customFormat="false" ht="12.75" hidden="false" customHeight="false" outlineLevel="0" collapsed="false">
      <c r="A633" s="193"/>
      <c r="B633" s="194"/>
      <c r="C633" s="194"/>
      <c r="D633" s="194"/>
      <c r="E633" s="194"/>
      <c r="F633" s="194"/>
      <c r="G633" s="194"/>
      <c r="H633" s="195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6"/>
      <c r="BL633" s="197"/>
      <c r="BM633" s="197"/>
      <c r="BN633" s="197"/>
      <c r="BO633" s="197"/>
      <c r="BP633" s="197"/>
      <c r="BQ633" s="197"/>
      <c r="BR633" s="197"/>
      <c r="BS633" s="197"/>
      <c r="BT633" s="197"/>
      <c r="BU633" s="197"/>
      <c r="BV633" s="197"/>
      <c r="BW633" s="197"/>
      <c r="BX633" s="197"/>
      <c r="BY633" s="197"/>
      <c r="BZ633" s="197"/>
      <c r="CA633" s="197"/>
      <c r="CB633" s="197"/>
      <c r="CC633" s="197"/>
      <c r="CD633" s="197"/>
      <c r="CE633" s="197"/>
      <c r="CF633" s="197"/>
      <c r="CG633" s="197"/>
      <c r="CH633" s="197"/>
      <c r="CI633" s="197"/>
      <c r="CJ633" s="197"/>
      <c r="CK633" s="197"/>
      <c r="CL633" s="197"/>
      <c r="CM633" s="197"/>
      <c r="CN633" s="197"/>
      <c r="CO633" s="197"/>
      <c r="CP633" s="197"/>
      <c r="CQ633" s="197"/>
      <c r="CR633" s="197"/>
      <c r="CS633" s="197"/>
      <c r="CT633" s="197"/>
      <c r="CU633" s="197"/>
      <c r="CV633" s="197"/>
      <c r="CW633" s="197"/>
      <c r="CX633" s="197"/>
      <c r="CY633" s="197"/>
      <c r="CZ633" s="197"/>
      <c r="DA633" s="197"/>
      <c r="DB633" s="197"/>
      <c r="DC633" s="197"/>
      <c r="DD633" s="197"/>
      <c r="DE633" s="197"/>
      <c r="DF633" s="197"/>
      <c r="DG633" s="197"/>
      <c r="DH633" s="197"/>
      <c r="DI633" s="197"/>
      <c r="DJ633" s="197"/>
      <c r="DK633" s="197"/>
      <c r="DL633" s="197"/>
      <c r="DM633" s="197"/>
      <c r="DN633" s="197"/>
      <c r="DO633" s="197"/>
      <c r="DP633" s="197"/>
      <c r="DQ633" s="197"/>
      <c r="DR633" s="197"/>
      <c r="DS633" s="197"/>
      <c r="DT633" s="197"/>
      <c r="DU633" s="197"/>
      <c r="DV633" s="197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</row>
    <row r="634" customFormat="false" ht="12.75" hidden="false" customHeight="false" outlineLevel="0" collapsed="false">
      <c r="A634" s="193"/>
      <c r="B634" s="194"/>
      <c r="C634" s="194"/>
      <c r="D634" s="194"/>
      <c r="E634" s="194"/>
      <c r="F634" s="194"/>
      <c r="G634" s="194"/>
      <c r="H634" s="195"/>
      <c r="I634" s="194"/>
      <c r="J634" s="194"/>
      <c r="K634" s="194"/>
      <c r="L634" s="194"/>
      <c r="M634" s="194"/>
      <c r="N634" s="194"/>
      <c r="O634" s="194"/>
      <c r="P634" s="194"/>
      <c r="Q634" s="194"/>
      <c r="R634" s="194"/>
      <c r="S634" s="194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  <c r="AD634" s="194"/>
      <c r="AE634" s="194"/>
      <c r="AF634" s="194"/>
      <c r="AG634" s="194"/>
      <c r="AH634" s="194"/>
      <c r="AI634" s="194"/>
      <c r="AJ634" s="194"/>
      <c r="AK634" s="194"/>
      <c r="AL634" s="194"/>
      <c r="AM634" s="194"/>
      <c r="AN634" s="194"/>
      <c r="AO634" s="194"/>
      <c r="AP634" s="194"/>
      <c r="AQ634" s="194"/>
      <c r="AR634" s="194"/>
      <c r="AS634" s="194"/>
      <c r="AT634" s="194"/>
      <c r="AU634" s="194"/>
      <c r="AV634" s="194"/>
      <c r="AW634" s="194"/>
      <c r="AX634" s="194"/>
      <c r="AY634" s="194"/>
      <c r="AZ634" s="194"/>
      <c r="BA634" s="194"/>
      <c r="BB634" s="194"/>
      <c r="BC634" s="194"/>
      <c r="BD634" s="194"/>
      <c r="BE634" s="194"/>
      <c r="BF634" s="194"/>
      <c r="BG634" s="194"/>
      <c r="BH634" s="194"/>
      <c r="BI634" s="194"/>
      <c r="BJ634" s="194"/>
      <c r="BK634" s="196"/>
      <c r="BL634" s="197"/>
      <c r="BM634" s="197"/>
      <c r="BN634" s="197"/>
      <c r="BO634" s="197"/>
      <c r="BP634" s="197"/>
      <c r="BQ634" s="197"/>
      <c r="BR634" s="197"/>
      <c r="BS634" s="197"/>
      <c r="BT634" s="197"/>
      <c r="BU634" s="197"/>
      <c r="BV634" s="197"/>
      <c r="BW634" s="197"/>
      <c r="BX634" s="197"/>
      <c r="BY634" s="197"/>
      <c r="BZ634" s="197"/>
      <c r="CA634" s="197"/>
      <c r="CB634" s="197"/>
      <c r="CC634" s="197"/>
      <c r="CD634" s="197"/>
      <c r="CE634" s="197"/>
      <c r="CF634" s="197"/>
      <c r="CG634" s="197"/>
      <c r="CH634" s="197"/>
      <c r="CI634" s="197"/>
      <c r="CJ634" s="197"/>
      <c r="CK634" s="197"/>
      <c r="CL634" s="197"/>
      <c r="CM634" s="197"/>
      <c r="CN634" s="197"/>
      <c r="CO634" s="197"/>
      <c r="CP634" s="197"/>
      <c r="CQ634" s="197"/>
      <c r="CR634" s="197"/>
      <c r="CS634" s="197"/>
      <c r="CT634" s="197"/>
      <c r="CU634" s="197"/>
      <c r="CV634" s="197"/>
      <c r="CW634" s="197"/>
      <c r="CX634" s="197"/>
      <c r="CY634" s="197"/>
      <c r="CZ634" s="197"/>
      <c r="DA634" s="197"/>
      <c r="DB634" s="197"/>
      <c r="DC634" s="197"/>
      <c r="DD634" s="197"/>
      <c r="DE634" s="197"/>
      <c r="DF634" s="197"/>
      <c r="DG634" s="197"/>
      <c r="DH634" s="197"/>
      <c r="DI634" s="197"/>
      <c r="DJ634" s="197"/>
      <c r="DK634" s="197"/>
      <c r="DL634" s="197"/>
      <c r="DM634" s="197"/>
      <c r="DN634" s="197"/>
      <c r="DO634" s="197"/>
      <c r="DP634" s="197"/>
      <c r="DQ634" s="197"/>
      <c r="DR634" s="197"/>
      <c r="DS634" s="197"/>
      <c r="DT634" s="197"/>
      <c r="DU634" s="197"/>
      <c r="DV634" s="197"/>
      <c r="DW634" s="197"/>
      <c r="DX634" s="197"/>
      <c r="DY634" s="197"/>
      <c r="DZ634" s="197"/>
      <c r="EA634" s="197"/>
      <c r="EB634" s="197"/>
      <c r="EC634" s="197"/>
      <c r="ED634" s="197"/>
      <c r="EE634" s="197"/>
      <c r="EF634" s="197"/>
      <c r="EG634" s="197"/>
      <c r="EH634" s="197"/>
      <c r="EI634" s="197"/>
      <c r="EJ634" s="197"/>
      <c r="EK634" s="197"/>
      <c r="EL634" s="197"/>
      <c r="EM634" s="197"/>
      <c r="EN634" s="197"/>
      <c r="EO634" s="197"/>
      <c r="EP634" s="197"/>
      <c r="EQ634" s="197"/>
      <c r="ER634" s="197"/>
      <c r="ES634" s="197"/>
      <c r="ET634" s="197"/>
      <c r="EU634" s="197"/>
      <c r="EV634" s="197"/>
      <c r="EW634" s="197"/>
      <c r="EX634" s="197"/>
      <c r="EY634" s="197"/>
      <c r="EZ634" s="197"/>
      <c r="FA634" s="197"/>
      <c r="FB634" s="197"/>
      <c r="FC634" s="197"/>
      <c r="FD634" s="197"/>
      <c r="FE634" s="197"/>
      <c r="FF634" s="197"/>
      <c r="FG634" s="197"/>
      <c r="FH634" s="197"/>
      <c r="FI634" s="197"/>
      <c r="FJ634" s="197"/>
      <c r="FK634" s="197"/>
      <c r="FL634" s="197"/>
      <c r="FM634" s="197"/>
      <c r="FN634" s="197"/>
      <c r="FO634" s="197"/>
      <c r="FP634" s="197"/>
      <c r="FQ634" s="197"/>
      <c r="FR634" s="197"/>
      <c r="FS634" s="197"/>
      <c r="FT634" s="197"/>
      <c r="FU634" s="197"/>
      <c r="FV634" s="197"/>
      <c r="FW634" s="197"/>
      <c r="FX634" s="197"/>
      <c r="FY634" s="197"/>
      <c r="FZ634" s="197"/>
      <c r="GA634" s="197"/>
      <c r="GB634" s="197"/>
      <c r="GC634" s="197"/>
      <c r="GD634" s="197"/>
      <c r="GE634" s="197"/>
      <c r="GF634" s="197"/>
      <c r="GG634" s="197"/>
      <c r="GH634" s="197"/>
      <c r="GI634" s="197"/>
      <c r="GJ634" s="197"/>
      <c r="GK634" s="197"/>
      <c r="GL634" s="197"/>
      <c r="GM634" s="197"/>
      <c r="GN634" s="197"/>
      <c r="GO634" s="197"/>
      <c r="GP634" s="197"/>
      <c r="GQ634" s="197"/>
      <c r="GR634" s="197"/>
      <c r="GS634" s="197"/>
      <c r="GT634" s="197"/>
      <c r="GU634" s="197"/>
      <c r="GV634" s="197"/>
      <c r="GW634" s="197"/>
      <c r="GX634" s="197"/>
      <c r="GY634" s="197"/>
      <c r="GZ634" s="197"/>
      <c r="HA634" s="197"/>
      <c r="HB634" s="197"/>
      <c r="HC634" s="197"/>
      <c r="HD634" s="197"/>
      <c r="HE634" s="197"/>
      <c r="HF634" s="197"/>
      <c r="HG634" s="197"/>
      <c r="HH634" s="197"/>
      <c r="HI634" s="197"/>
      <c r="HJ634" s="197"/>
      <c r="HK634" s="197"/>
      <c r="HL634" s="197"/>
      <c r="HM634" s="197"/>
      <c r="HN634" s="197"/>
      <c r="HO634" s="197"/>
      <c r="HP634" s="197"/>
      <c r="HQ634" s="197"/>
      <c r="HR634" s="197"/>
      <c r="HS634" s="197"/>
      <c r="HT634" s="197"/>
      <c r="HU634" s="197"/>
      <c r="HV634" s="197"/>
      <c r="HW634" s="197"/>
      <c r="HX634" s="197"/>
      <c r="HY634" s="197"/>
      <c r="HZ634" s="197"/>
      <c r="IA634" s="197"/>
      <c r="IB634" s="197"/>
      <c r="IC634" s="197"/>
      <c r="ID634" s="197"/>
      <c r="IE634" s="197"/>
      <c r="IF634" s="197"/>
      <c r="IG634" s="197"/>
      <c r="IH634" s="197"/>
      <c r="II634" s="197"/>
      <c r="IJ634" s="197"/>
      <c r="IK634" s="197"/>
      <c r="IL634" s="197"/>
      <c r="IM634" s="197"/>
      <c r="IN634" s="197"/>
      <c r="IO634" s="197"/>
      <c r="IP634" s="197"/>
      <c r="IQ634" s="197"/>
      <c r="IR634" s="197"/>
      <c r="IS634" s="197"/>
      <c r="IT634" s="197"/>
      <c r="IU634" s="197"/>
      <c r="IV634" s="197"/>
      <c r="IW634" s="197"/>
    </row>
    <row r="635" customFormat="false" ht="12.75" hidden="false" customHeight="false" outlineLevel="0" collapsed="false">
      <c r="A635" s="193"/>
      <c r="B635" s="194"/>
      <c r="C635" s="194"/>
      <c r="D635" s="194"/>
      <c r="E635" s="194"/>
      <c r="F635" s="194"/>
      <c r="G635" s="194"/>
      <c r="H635" s="195"/>
      <c r="I635" s="194"/>
      <c r="J635" s="194"/>
      <c r="K635" s="194"/>
      <c r="L635" s="194"/>
      <c r="M635" s="194"/>
      <c r="N635" s="194"/>
      <c r="O635" s="194"/>
      <c r="P635" s="194"/>
      <c r="Q635" s="194"/>
      <c r="R635" s="194"/>
      <c r="S635" s="194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94"/>
      <c r="AO635" s="194"/>
      <c r="AP635" s="194"/>
      <c r="AQ635" s="194"/>
      <c r="AR635" s="194"/>
      <c r="AS635" s="194"/>
      <c r="AT635" s="194"/>
      <c r="AU635" s="194"/>
      <c r="AV635" s="194"/>
      <c r="AW635" s="194"/>
      <c r="AX635" s="194"/>
      <c r="AY635" s="194"/>
      <c r="AZ635" s="194"/>
      <c r="BA635" s="194"/>
      <c r="BB635" s="194"/>
      <c r="BC635" s="194"/>
      <c r="BD635" s="194"/>
      <c r="BE635" s="194"/>
      <c r="BF635" s="194"/>
      <c r="BG635" s="194"/>
      <c r="BH635" s="194"/>
      <c r="BI635" s="194"/>
      <c r="BJ635" s="194"/>
      <c r="BK635" s="196"/>
      <c r="BL635" s="197"/>
      <c r="BM635" s="197"/>
      <c r="BN635" s="197"/>
      <c r="BO635" s="197"/>
      <c r="BP635" s="197"/>
      <c r="BQ635" s="197"/>
      <c r="BR635" s="197"/>
      <c r="BS635" s="197"/>
      <c r="BT635" s="197"/>
      <c r="BU635" s="197"/>
      <c r="BV635" s="197"/>
      <c r="BW635" s="197"/>
      <c r="BX635" s="197"/>
      <c r="BY635" s="197"/>
      <c r="BZ635" s="197"/>
      <c r="CA635" s="197"/>
      <c r="CB635" s="197"/>
      <c r="CC635" s="197"/>
      <c r="CD635" s="197"/>
      <c r="CE635" s="197"/>
      <c r="CF635" s="197"/>
      <c r="CG635" s="197"/>
      <c r="CH635" s="197"/>
      <c r="CI635" s="197"/>
      <c r="CJ635" s="197"/>
      <c r="CK635" s="197"/>
      <c r="CL635" s="197"/>
      <c r="CM635" s="197"/>
      <c r="CN635" s="197"/>
      <c r="CO635" s="197"/>
      <c r="CP635" s="197"/>
      <c r="CQ635" s="197"/>
      <c r="CR635" s="197"/>
      <c r="CS635" s="197"/>
      <c r="CT635" s="197"/>
      <c r="CU635" s="197"/>
      <c r="CV635" s="197"/>
      <c r="CW635" s="197"/>
      <c r="CX635" s="197"/>
      <c r="CY635" s="197"/>
      <c r="CZ635" s="197"/>
      <c r="DA635" s="197"/>
      <c r="DB635" s="197"/>
      <c r="DC635" s="197"/>
      <c r="DD635" s="197"/>
      <c r="DE635" s="197"/>
      <c r="DF635" s="197"/>
      <c r="DG635" s="197"/>
      <c r="DH635" s="197"/>
      <c r="DI635" s="197"/>
      <c r="DJ635" s="197"/>
      <c r="DK635" s="197"/>
      <c r="DL635" s="197"/>
      <c r="DM635" s="197"/>
      <c r="DN635" s="197"/>
      <c r="DO635" s="197"/>
      <c r="DP635" s="197"/>
      <c r="DQ635" s="197"/>
      <c r="DR635" s="197"/>
      <c r="DS635" s="197"/>
      <c r="DT635" s="197"/>
      <c r="DU635" s="197"/>
      <c r="DV635" s="197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</row>
    <row r="636" customFormat="false" ht="12.75" hidden="false" customHeight="false" outlineLevel="0" collapsed="false">
      <c r="A636" s="193"/>
      <c r="B636" s="194"/>
      <c r="C636" s="194"/>
      <c r="D636" s="194"/>
      <c r="E636" s="194"/>
      <c r="F636" s="194"/>
      <c r="G636" s="194"/>
      <c r="H636" s="195"/>
      <c r="I636" s="194"/>
      <c r="J636" s="194"/>
      <c r="K636" s="194"/>
      <c r="L636" s="194"/>
      <c r="M636" s="194"/>
      <c r="N636" s="194"/>
      <c r="O636" s="194"/>
      <c r="P636" s="194"/>
      <c r="Q636" s="194"/>
      <c r="R636" s="194"/>
      <c r="S636" s="194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94"/>
      <c r="AO636" s="194"/>
      <c r="AP636" s="194"/>
      <c r="AQ636" s="194"/>
      <c r="AR636" s="194"/>
      <c r="AS636" s="194"/>
      <c r="AT636" s="194"/>
      <c r="AU636" s="194"/>
      <c r="AV636" s="194"/>
      <c r="AW636" s="194"/>
      <c r="AX636" s="194"/>
      <c r="AY636" s="194"/>
      <c r="AZ636" s="194"/>
      <c r="BA636" s="194"/>
      <c r="BB636" s="194"/>
      <c r="BC636" s="194"/>
      <c r="BD636" s="194"/>
      <c r="BE636" s="194"/>
      <c r="BF636" s="194"/>
      <c r="BG636" s="194"/>
      <c r="BH636" s="194"/>
      <c r="BI636" s="194"/>
      <c r="BJ636" s="194"/>
      <c r="BK636" s="196"/>
      <c r="BL636" s="197"/>
      <c r="BM636" s="197"/>
      <c r="BN636" s="197"/>
      <c r="BO636" s="197"/>
      <c r="BP636" s="197"/>
      <c r="BQ636" s="197"/>
      <c r="BR636" s="197"/>
      <c r="BS636" s="197"/>
      <c r="BT636" s="197"/>
      <c r="BU636" s="197"/>
      <c r="BV636" s="197"/>
      <c r="BW636" s="197"/>
      <c r="BX636" s="197"/>
      <c r="BY636" s="197"/>
      <c r="BZ636" s="197"/>
      <c r="CA636" s="197"/>
      <c r="CB636" s="197"/>
      <c r="CC636" s="197"/>
      <c r="CD636" s="197"/>
      <c r="CE636" s="197"/>
      <c r="CF636" s="197"/>
      <c r="CG636" s="197"/>
      <c r="CH636" s="197"/>
      <c r="CI636" s="197"/>
      <c r="CJ636" s="197"/>
      <c r="CK636" s="197"/>
      <c r="CL636" s="197"/>
      <c r="CM636" s="197"/>
      <c r="CN636" s="197"/>
      <c r="CO636" s="197"/>
      <c r="CP636" s="197"/>
      <c r="CQ636" s="197"/>
      <c r="CR636" s="197"/>
      <c r="CS636" s="197"/>
      <c r="CT636" s="197"/>
      <c r="CU636" s="197"/>
      <c r="CV636" s="197"/>
      <c r="CW636" s="197"/>
      <c r="CX636" s="197"/>
      <c r="CY636" s="197"/>
      <c r="CZ636" s="197"/>
      <c r="DA636" s="197"/>
      <c r="DB636" s="197"/>
      <c r="DC636" s="197"/>
      <c r="DD636" s="197"/>
      <c r="DE636" s="197"/>
      <c r="DF636" s="197"/>
      <c r="DG636" s="197"/>
      <c r="DH636" s="197"/>
      <c r="DI636" s="197"/>
      <c r="DJ636" s="197"/>
      <c r="DK636" s="197"/>
      <c r="DL636" s="197"/>
      <c r="DM636" s="197"/>
      <c r="DN636" s="197"/>
      <c r="DO636" s="197"/>
      <c r="DP636" s="197"/>
      <c r="DQ636" s="197"/>
      <c r="DR636" s="197"/>
      <c r="DS636" s="197"/>
      <c r="DT636" s="197"/>
      <c r="DU636" s="197"/>
      <c r="DV636" s="197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</row>
    <row r="637" customFormat="false" ht="12.75" hidden="false" customHeight="false" outlineLevel="0" collapsed="false">
      <c r="A637" s="193"/>
      <c r="B637" s="194"/>
      <c r="C637" s="194"/>
      <c r="D637" s="194"/>
      <c r="E637" s="194"/>
      <c r="F637" s="194"/>
      <c r="G637" s="194"/>
      <c r="H637" s="195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4"/>
      <c r="AG637" s="194"/>
      <c r="AH637" s="194"/>
      <c r="AI637" s="194"/>
      <c r="AJ637" s="194"/>
      <c r="AK637" s="194"/>
      <c r="AL637" s="194"/>
      <c r="AM637" s="194"/>
      <c r="AN637" s="194"/>
      <c r="AO637" s="194"/>
      <c r="AP637" s="194"/>
      <c r="AQ637" s="194"/>
      <c r="AR637" s="194"/>
      <c r="AS637" s="194"/>
      <c r="AT637" s="194"/>
      <c r="AU637" s="194"/>
      <c r="AV637" s="194"/>
      <c r="AW637" s="194"/>
      <c r="AX637" s="194"/>
      <c r="AY637" s="194"/>
      <c r="AZ637" s="194"/>
      <c r="BA637" s="194"/>
      <c r="BB637" s="194"/>
      <c r="BC637" s="194"/>
      <c r="BD637" s="194"/>
      <c r="BE637" s="194"/>
      <c r="BF637" s="194"/>
      <c r="BG637" s="194"/>
      <c r="BH637" s="194"/>
      <c r="BI637" s="194"/>
      <c r="BJ637" s="194"/>
      <c r="BK637" s="196"/>
      <c r="BL637" s="197"/>
      <c r="BM637" s="197"/>
      <c r="BN637" s="197"/>
      <c r="BO637" s="197"/>
      <c r="BP637" s="197"/>
      <c r="BQ637" s="197"/>
      <c r="BR637" s="197"/>
      <c r="BS637" s="197"/>
      <c r="BT637" s="197"/>
      <c r="BU637" s="197"/>
      <c r="BV637" s="197"/>
      <c r="BW637" s="197"/>
      <c r="BX637" s="197"/>
      <c r="BY637" s="197"/>
      <c r="BZ637" s="197"/>
      <c r="CA637" s="197"/>
      <c r="CB637" s="197"/>
      <c r="CC637" s="197"/>
      <c r="CD637" s="197"/>
      <c r="CE637" s="197"/>
      <c r="CF637" s="197"/>
      <c r="CG637" s="197"/>
      <c r="CH637" s="197"/>
      <c r="CI637" s="197"/>
      <c r="CJ637" s="197"/>
      <c r="CK637" s="197"/>
      <c r="CL637" s="197"/>
      <c r="CM637" s="197"/>
      <c r="CN637" s="197"/>
      <c r="CO637" s="197"/>
      <c r="CP637" s="197"/>
      <c r="CQ637" s="197"/>
      <c r="CR637" s="197"/>
      <c r="CS637" s="197"/>
      <c r="CT637" s="197"/>
      <c r="CU637" s="197"/>
      <c r="CV637" s="197"/>
      <c r="CW637" s="197"/>
      <c r="CX637" s="197"/>
      <c r="CY637" s="197"/>
      <c r="CZ637" s="197"/>
      <c r="DA637" s="197"/>
      <c r="DB637" s="197"/>
      <c r="DC637" s="197"/>
      <c r="DD637" s="197"/>
      <c r="DE637" s="197"/>
      <c r="DF637" s="197"/>
      <c r="DG637" s="197"/>
      <c r="DH637" s="197"/>
      <c r="DI637" s="197"/>
      <c r="DJ637" s="197"/>
      <c r="DK637" s="197"/>
      <c r="DL637" s="197"/>
      <c r="DM637" s="197"/>
      <c r="DN637" s="197"/>
      <c r="DO637" s="197"/>
      <c r="DP637" s="197"/>
      <c r="DQ637" s="197"/>
      <c r="DR637" s="197"/>
      <c r="DS637" s="197"/>
      <c r="DT637" s="197"/>
      <c r="DU637" s="197"/>
      <c r="DV637" s="197"/>
      <c r="DW637" s="197"/>
      <c r="DX637" s="197"/>
      <c r="DY637" s="197"/>
      <c r="DZ637" s="197"/>
      <c r="EA637" s="197"/>
      <c r="EB637" s="197"/>
      <c r="EC637" s="197"/>
      <c r="ED637" s="197"/>
      <c r="EE637" s="197"/>
      <c r="EF637" s="197"/>
      <c r="EG637" s="197"/>
      <c r="EH637" s="197"/>
      <c r="EI637" s="197"/>
      <c r="EJ637" s="197"/>
      <c r="EK637" s="197"/>
      <c r="EL637" s="197"/>
      <c r="EM637" s="197"/>
      <c r="EN637" s="197"/>
      <c r="EO637" s="197"/>
      <c r="EP637" s="197"/>
      <c r="EQ637" s="197"/>
      <c r="ER637" s="197"/>
      <c r="ES637" s="197"/>
      <c r="ET637" s="197"/>
      <c r="EU637" s="197"/>
      <c r="EV637" s="197"/>
      <c r="EW637" s="197"/>
      <c r="EX637" s="197"/>
      <c r="EY637" s="197"/>
      <c r="EZ637" s="197"/>
      <c r="FA637" s="197"/>
      <c r="FB637" s="197"/>
      <c r="FC637" s="197"/>
      <c r="FD637" s="197"/>
      <c r="FE637" s="197"/>
      <c r="FF637" s="197"/>
      <c r="FG637" s="197"/>
      <c r="FH637" s="197"/>
      <c r="FI637" s="197"/>
      <c r="FJ637" s="197"/>
      <c r="FK637" s="197"/>
      <c r="FL637" s="197"/>
      <c r="FM637" s="197"/>
      <c r="FN637" s="197"/>
      <c r="FO637" s="197"/>
      <c r="FP637" s="197"/>
      <c r="FQ637" s="197"/>
      <c r="FR637" s="197"/>
      <c r="FS637" s="197"/>
      <c r="FT637" s="197"/>
      <c r="FU637" s="197"/>
      <c r="FV637" s="197"/>
      <c r="FW637" s="197"/>
      <c r="FX637" s="197"/>
      <c r="FY637" s="197"/>
      <c r="FZ637" s="197"/>
      <c r="GA637" s="197"/>
      <c r="GB637" s="197"/>
      <c r="GC637" s="197"/>
      <c r="GD637" s="197"/>
      <c r="GE637" s="197"/>
      <c r="GF637" s="197"/>
      <c r="GG637" s="197"/>
      <c r="GH637" s="197"/>
      <c r="GI637" s="197"/>
      <c r="GJ637" s="197"/>
      <c r="GK637" s="197"/>
      <c r="GL637" s="197"/>
      <c r="GM637" s="197"/>
      <c r="GN637" s="197"/>
      <c r="GO637" s="197"/>
      <c r="GP637" s="197"/>
      <c r="GQ637" s="197"/>
      <c r="GR637" s="197"/>
      <c r="GS637" s="197"/>
      <c r="GT637" s="197"/>
      <c r="GU637" s="197"/>
      <c r="GV637" s="197"/>
      <c r="GW637" s="197"/>
      <c r="GX637" s="197"/>
      <c r="GY637" s="197"/>
      <c r="GZ637" s="197"/>
      <c r="HA637" s="197"/>
      <c r="HB637" s="197"/>
      <c r="HC637" s="197"/>
      <c r="HD637" s="197"/>
      <c r="HE637" s="197"/>
      <c r="HF637" s="197"/>
      <c r="HG637" s="197"/>
      <c r="HH637" s="197"/>
      <c r="HI637" s="197"/>
      <c r="HJ637" s="197"/>
      <c r="HK637" s="197"/>
      <c r="HL637" s="197"/>
      <c r="HM637" s="197"/>
      <c r="HN637" s="197"/>
      <c r="HO637" s="197"/>
      <c r="HP637" s="197"/>
      <c r="HQ637" s="197"/>
      <c r="HR637" s="197"/>
      <c r="HS637" s="197"/>
      <c r="HT637" s="197"/>
      <c r="HU637" s="197"/>
      <c r="HV637" s="197"/>
      <c r="HW637" s="197"/>
      <c r="HX637" s="197"/>
      <c r="HY637" s="197"/>
      <c r="HZ637" s="197"/>
      <c r="IA637" s="197"/>
      <c r="IB637" s="197"/>
      <c r="IC637" s="197"/>
      <c r="ID637" s="197"/>
      <c r="IE637" s="197"/>
      <c r="IF637" s="197"/>
      <c r="IG637" s="197"/>
      <c r="IH637" s="197"/>
      <c r="II637" s="197"/>
      <c r="IJ637" s="197"/>
      <c r="IK637" s="197"/>
      <c r="IL637" s="197"/>
      <c r="IM637" s="197"/>
      <c r="IN637" s="197"/>
      <c r="IO637" s="197"/>
      <c r="IP637" s="197"/>
      <c r="IQ637" s="197"/>
      <c r="IR637" s="197"/>
      <c r="IS637" s="197"/>
      <c r="IT637" s="197"/>
      <c r="IU637" s="197"/>
      <c r="IV637" s="197"/>
      <c r="IW637" s="197"/>
    </row>
    <row r="638" customFormat="false" ht="12.75" hidden="false" customHeight="false" outlineLevel="0" collapsed="false">
      <c r="A638" s="193"/>
      <c r="B638" s="194"/>
      <c r="C638" s="194"/>
      <c r="D638" s="194"/>
      <c r="E638" s="194"/>
      <c r="F638" s="194"/>
      <c r="G638" s="194"/>
      <c r="H638" s="195"/>
      <c r="I638" s="194"/>
      <c r="J638" s="194"/>
      <c r="K638" s="194"/>
      <c r="L638" s="194"/>
      <c r="M638" s="194"/>
      <c r="N638" s="194"/>
      <c r="O638" s="194"/>
      <c r="P638" s="194"/>
      <c r="Q638" s="194"/>
      <c r="R638" s="194"/>
      <c r="S638" s="194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94"/>
      <c r="AO638" s="194"/>
      <c r="AP638" s="194"/>
      <c r="AQ638" s="194"/>
      <c r="AR638" s="194"/>
      <c r="AS638" s="194"/>
      <c r="AT638" s="194"/>
      <c r="AU638" s="194"/>
      <c r="AV638" s="194"/>
      <c r="AW638" s="194"/>
      <c r="AX638" s="194"/>
      <c r="AY638" s="194"/>
      <c r="AZ638" s="194"/>
      <c r="BA638" s="194"/>
      <c r="BB638" s="194"/>
      <c r="BC638" s="194"/>
      <c r="BD638" s="194"/>
      <c r="BE638" s="194"/>
      <c r="BF638" s="194"/>
      <c r="BG638" s="194"/>
      <c r="BH638" s="194"/>
      <c r="BI638" s="194"/>
      <c r="BJ638" s="194"/>
      <c r="BK638" s="196"/>
      <c r="BL638" s="197"/>
      <c r="BM638" s="197"/>
      <c r="BN638" s="197"/>
      <c r="BO638" s="197"/>
      <c r="BP638" s="197"/>
      <c r="BQ638" s="197"/>
      <c r="BR638" s="197"/>
      <c r="BS638" s="197"/>
      <c r="BT638" s="197"/>
      <c r="BU638" s="197"/>
      <c r="BV638" s="197"/>
      <c r="BW638" s="197"/>
      <c r="BX638" s="197"/>
      <c r="BY638" s="197"/>
      <c r="BZ638" s="197"/>
      <c r="CA638" s="197"/>
      <c r="CB638" s="197"/>
      <c r="CC638" s="197"/>
      <c r="CD638" s="197"/>
      <c r="CE638" s="197"/>
      <c r="CF638" s="197"/>
      <c r="CG638" s="197"/>
      <c r="CH638" s="197"/>
      <c r="CI638" s="197"/>
      <c r="CJ638" s="197"/>
      <c r="CK638" s="197"/>
      <c r="CL638" s="197"/>
      <c r="CM638" s="197"/>
      <c r="CN638" s="197"/>
      <c r="CO638" s="197"/>
      <c r="CP638" s="197"/>
      <c r="CQ638" s="197"/>
      <c r="CR638" s="197"/>
      <c r="CS638" s="197"/>
      <c r="CT638" s="197"/>
      <c r="CU638" s="197"/>
      <c r="CV638" s="197"/>
      <c r="CW638" s="197"/>
      <c r="CX638" s="197"/>
      <c r="CY638" s="197"/>
      <c r="CZ638" s="197"/>
      <c r="DA638" s="197"/>
      <c r="DB638" s="197"/>
      <c r="DC638" s="197"/>
      <c r="DD638" s="197"/>
      <c r="DE638" s="197"/>
      <c r="DF638" s="197"/>
      <c r="DG638" s="197"/>
      <c r="DH638" s="197"/>
      <c r="DI638" s="197"/>
      <c r="DJ638" s="197"/>
      <c r="DK638" s="197"/>
      <c r="DL638" s="197"/>
      <c r="DM638" s="197"/>
      <c r="DN638" s="197"/>
      <c r="DO638" s="197"/>
      <c r="DP638" s="197"/>
      <c r="DQ638" s="197"/>
      <c r="DR638" s="197"/>
      <c r="DS638" s="197"/>
      <c r="DT638" s="197"/>
      <c r="DU638" s="197"/>
      <c r="DV638" s="197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</row>
    <row r="639" customFormat="false" ht="12.75" hidden="false" customHeight="false" outlineLevel="0" collapsed="false">
      <c r="A639" s="193"/>
      <c r="B639" s="194"/>
      <c r="C639" s="194"/>
      <c r="D639" s="194"/>
      <c r="E639" s="194"/>
      <c r="F639" s="194"/>
      <c r="G639" s="194"/>
      <c r="H639" s="195"/>
      <c r="I639" s="194"/>
      <c r="J639" s="194"/>
      <c r="K639" s="194"/>
      <c r="L639" s="194"/>
      <c r="M639" s="194"/>
      <c r="N639" s="194"/>
      <c r="O639" s="194"/>
      <c r="P639" s="194"/>
      <c r="Q639" s="194"/>
      <c r="R639" s="194"/>
      <c r="S639" s="194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94"/>
      <c r="AO639" s="194"/>
      <c r="AP639" s="194"/>
      <c r="AQ639" s="194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4"/>
      <c r="BB639" s="194"/>
      <c r="BC639" s="194"/>
      <c r="BD639" s="194"/>
      <c r="BE639" s="194"/>
      <c r="BF639" s="194"/>
      <c r="BG639" s="194"/>
      <c r="BH639" s="194"/>
      <c r="BI639" s="194"/>
      <c r="BJ639" s="194"/>
      <c r="BK639" s="196"/>
      <c r="BL639" s="197"/>
      <c r="BM639" s="197"/>
      <c r="BN639" s="197"/>
      <c r="BO639" s="197"/>
      <c r="BP639" s="197"/>
      <c r="BQ639" s="197"/>
      <c r="BR639" s="197"/>
      <c r="BS639" s="197"/>
      <c r="BT639" s="197"/>
      <c r="BU639" s="197"/>
      <c r="BV639" s="197"/>
      <c r="BW639" s="197"/>
      <c r="BX639" s="197"/>
      <c r="BY639" s="197"/>
      <c r="BZ639" s="197"/>
      <c r="CA639" s="197"/>
      <c r="CB639" s="197"/>
      <c r="CC639" s="197"/>
      <c r="CD639" s="197"/>
      <c r="CE639" s="197"/>
      <c r="CF639" s="197"/>
      <c r="CG639" s="197"/>
      <c r="CH639" s="197"/>
      <c r="CI639" s="197"/>
      <c r="CJ639" s="197"/>
      <c r="CK639" s="197"/>
      <c r="CL639" s="197"/>
      <c r="CM639" s="197"/>
      <c r="CN639" s="197"/>
      <c r="CO639" s="197"/>
      <c r="CP639" s="197"/>
      <c r="CQ639" s="197"/>
      <c r="CR639" s="197"/>
      <c r="CS639" s="197"/>
      <c r="CT639" s="197"/>
      <c r="CU639" s="197"/>
      <c r="CV639" s="197"/>
      <c r="CW639" s="197"/>
      <c r="CX639" s="197"/>
      <c r="CY639" s="197"/>
      <c r="CZ639" s="197"/>
      <c r="DA639" s="197"/>
      <c r="DB639" s="197"/>
      <c r="DC639" s="197"/>
      <c r="DD639" s="197"/>
      <c r="DE639" s="197"/>
      <c r="DF639" s="197"/>
      <c r="DG639" s="197"/>
      <c r="DH639" s="197"/>
      <c r="DI639" s="197"/>
      <c r="DJ639" s="197"/>
      <c r="DK639" s="197"/>
      <c r="DL639" s="197"/>
      <c r="DM639" s="197"/>
      <c r="DN639" s="197"/>
      <c r="DO639" s="197"/>
      <c r="DP639" s="197"/>
      <c r="DQ639" s="197"/>
      <c r="DR639" s="197"/>
      <c r="DS639" s="197"/>
      <c r="DT639" s="197"/>
      <c r="DU639" s="197"/>
      <c r="DV639" s="197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</row>
    <row r="640" customFormat="false" ht="12.75" hidden="false" customHeight="false" outlineLevel="0" collapsed="false">
      <c r="A640" s="193"/>
      <c r="B640" s="194"/>
      <c r="C640" s="194"/>
      <c r="D640" s="194"/>
      <c r="E640" s="194"/>
      <c r="F640" s="194"/>
      <c r="G640" s="194"/>
      <c r="H640" s="195"/>
      <c r="I640" s="194"/>
      <c r="J640" s="194"/>
      <c r="K640" s="194"/>
      <c r="L640" s="194"/>
      <c r="M640" s="194"/>
      <c r="N640" s="194"/>
      <c r="O640" s="194"/>
      <c r="P640" s="194"/>
      <c r="Q640" s="194"/>
      <c r="R640" s="194"/>
      <c r="S640" s="194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94"/>
      <c r="AO640" s="194"/>
      <c r="AP640" s="194"/>
      <c r="AQ640" s="194"/>
      <c r="AR640" s="194"/>
      <c r="AS640" s="194"/>
      <c r="AT640" s="194"/>
      <c r="AU640" s="194"/>
      <c r="AV640" s="194"/>
      <c r="AW640" s="194"/>
      <c r="AX640" s="194"/>
      <c r="AY640" s="194"/>
      <c r="AZ640" s="194"/>
      <c r="BA640" s="194"/>
      <c r="BB640" s="194"/>
      <c r="BC640" s="194"/>
      <c r="BD640" s="194"/>
      <c r="BE640" s="194"/>
      <c r="BF640" s="194"/>
      <c r="BG640" s="194"/>
      <c r="BH640" s="194"/>
      <c r="BI640" s="194"/>
      <c r="BJ640" s="194"/>
      <c r="BK640" s="196"/>
      <c r="BL640" s="197"/>
      <c r="BM640" s="197"/>
      <c r="BN640" s="197"/>
      <c r="BO640" s="197"/>
      <c r="BP640" s="197"/>
      <c r="BQ640" s="197"/>
      <c r="BR640" s="197"/>
      <c r="BS640" s="197"/>
      <c r="BT640" s="197"/>
      <c r="BU640" s="197"/>
      <c r="BV640" s="197"/>
      <c r="BW640" s="197"/>
      <c r="BX640" s="197"/>
      <c r="BY640" s="197"/>
      <c r="BZ640" s="197"/>
      <c r="CA640" s="197"/>
      <c r="CB640" s="197"/>
      <c r="CC640" s="197"/>
      <c r="CD640" s="197"/>
      <c r="CE640" s="197"/>
      <c r="CF640" s="197"/>
      <c r="CG640" s="197"/>
      <c r="CH640" s="197"/>
      <c r="CI640" s="197"/>
      <c r="CJ640" s="197"/>
      <c r="CK640" s="197"/>
      <c r="CL640" s="197"/>
      <c r="CM640" s="197"/>
      <c r="CN640" s="197"/>
      <c r="CO640" s="197"/>
      <c r="CP640" s="197"/>
      <c r="CQ640" s="197"/>
      <c r="CR640" s="197"/>
      <c r="CS640" s="197"/>
      <c r="CT640" s="197"/>
      <c r="CU640" s="197"/>
      <c r="CV640" s="197"/>
      <c r="CW640" s="197"/>
      <c r="CX640" s="197"/>
      <c r="CY640" s="197"/>
      <c r="CZ640" s="197"/>
      <c r="DA640" s="197"/>
      <c r="DB640" s="197"/>
      <c r="DC640" s="197"/>
      <c r="DD640" s="197"/>
      <c r="DE640" s="197"/>
      <c r="DF640" s="197"/>
      <c r="DG640" s="197"/>
      <c r="DH640" s="197"/>
      <c r="DI640" s="197"/>
      <c r="DJ640" s="197"/>
      <c r="DK640" s="197"/>
      <c r="DL640" s="197"/>
      <c r="DM640" s="197"/>
      <c r="DN640" s="197"/>
      <c r="DO640" s="197"/>
      <c r="DP640" s="197"/>
      <c r="DQ640" s="197"/>
      <c r="DR640" s="197"/>
      <c r="DS640" s="197"/>
      <c r="DT640" s="197"/>
      <c r="DU640" s="197"/>
      <c r="DV640" s="197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</row>
    <row r="641" customFormat="false" ht="12.75" hidden="false" customHeight="false" outlineLevel="0" collapsed="false">
      <c r="A641" s="193"/>
      <c r="B641" s="194"/>
      <c r="C641" s="194"/>
      <c r="D641" s="194"/>
      <c r="E641" s="194"/>
      <c r="F641" s="194"/>
      <c r="G641" s="194"/>
      <c r="H641" s="195"/>
      <c r="I641" s="194"/>
      <c r="J641" s="194"/>
      <c r="K641" s="194"/>
      <c r="L641" s="194"/>
      <c r="M641" s="194"/>
      <c r="N641" s="194"/>
      <c r="O641" s="194"/>
      <c r="P641" s="194"/>
      <c r="Q641" s="194"/>
      <c r="R641" s="194"/>
      <c r="S641" s="194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94"/>
      <c r="AO641" s="194"/>
      <c r="AP641" s="194"/>
      <c r="AQ641" s="194"/>
      <c r="AR641" s="194"/>
      <c r="AS641" s="194"/>
      <c r="AT641" s="194"/>
      <c r="AU641" s="194"/>
      <c r="AV641" s="194"/>
      <c r="AW641" s="194"/>
      <c r="AX641" s="194"/>
      <c r="AY641" s="194"/>
      <c r="AZ641" s="194"/>
      <c r="BA641" s="194"/>
      <c r="BB641" s="194"/>
      <c r="BC641" s="194"/>
      <c r="BD641" s="194"/>
      <c r="BE641" s="194"/>
      <c r="BF641" s="194"/>
      <c r="BG641" s="194"/>
      <c r="BH641" s="194"/>
      <c r="BI641" s="194"/>
      <c r="BJ641" s="194"/>
      <c r="BK641" s="196"/>
      <c r="BL641" s="197"/>
      <c r="BM641" s="197"/>
      <c r="BN641" s="197"/>
      <c r="BO641" s="197"/>
      <c r="BP641" s="197"/>
      <c r="BQ641" s="197"/>
      <c r="BR641" s="197"/>
      <c r="BS641" s="197"/>
      <c r="BT641" s="197"/>
      <c r="BU641" s="197"/>
      <c r="BV641" s="197"/>
      <c r="BW641" s="197"/>
      <c r="BX641" s="197"/>
      <c r="BY641" s="197"/>
      <c r="BZ641" s="197"/>
      <c r="CA641" s="197"/>
      <c r="CB641" s="197"/>
      <c r="CC641" s="197"/>
      <c r="CD641" s="197"/>
      <c r="CE641" s="197"/>
      <c r="CF641" s="197"/>
      <c r="CG641" s="197"/>
      <c r="CH641" s="197"/>
      <c r="CI641" s="197"/>
      <c r="CJ641" s="197"/>
      <c r="CK641" s="197"/>
      <c r="CL641" s="197"/>
      <c r="CM641" s="197"/>
      <c r="CN641" s="197"/>
      <c r="CO641" s="197"/>
      <c r="CP641" s="197"/>
      <c r="CQ641" s="197"/>
      <c r="CR641" s="197"/>
      <c r="CS641" s="197"/>
      <c r="CT641" s="197"/>
      <c r="CU641" s="197"/>
      <c r="CV641" s="197"/>
      <c r="CW641" s="197"/>
      <c r="CX641" s="197"/>
      <c r="CY641" s="197"/>
      <c r="CZ641" s="197"/>
      <c r="DA641" s="197"/>
      <c r="DB641" s="197"/>
      <c r="DC641" s="197"/>
      <c r="DD641" s="197"/>
      <c r="DE641" s="197"/>
      <c r="DF641" s="197"/>
      <c r="DG641" s="197"/>
      <c r="DH641" s="197"/>
      <c r="DI641" s="197"/>
      <c r="DJ641" s="197"/>
      <c r="DK641" s="197"/>
      <c r="DL641" s="197"/>
      <c r="DM641" s="197"/>
      <c r="DN641" s="197"/>
      <c r="DO641" s="197"/>
      <c r="DP641" s="197"/>
      <c r="DQ641" s="197"/>
      <c r="DR641" s="197"/>
      <c r="DS641" s="197"/>
      <c r="DT641" s="197"/>
      <c r="DU641" s="197"/>
      <c r="DV641" s="197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</row>
    <row r="642" customFormat="false" ht="12.75" hidden="false" customHeight="false" outlineLevel="0" collapsed="false">
      <c r="A642" s="193"/>
      <c r="B642" s="194"/>
      <c r="C642" s="194"/>
      <c r="D642" s="194"/>
      <c r="E642" s="194"/>
      <c r="F642" s="194"/>
      <c r="G642" s="194"/>
      <c r="H642" s="195"/>
      <c r="I642" s="194"/>
      <c r="J642" s="194"/>
      <c r="K642" s="194"/>
      <c r="L642" s="194"/>
      <c r="M642" s="194"/>
      <c r="N642" s="194"/>
      <c r="O642" s="194"/>
      <c r="P642" s="194"/>
      <c r="Q642" s="194"/>
      <c r="R642" s="194"/>
      <c r="S642" s="194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94"/>
      <c r="AO642" s="194"/>
      <c r="AP642" s="194"/>
      <c r="AQ642" s="194"/>
      <c r="AR642" s="194"/>
      <c r="AS642" s="194"/>
      <c r="AT642" s="194"/>
      <c r="AU642" s="194"/>
      <c r="AV642" s="194"/>
      <c r="AW642" s="194"/>
      <c r="AX642" s="194"/>
      <c r="AY642" s="194"/>
      <c r="AZ642" s="194"/>
      <c r="BA642" s="194"/>
      <c r="BB642" s="194"/>
      <c r="BC642" s="194"/>
      <c r="BD642" s="194"/>
      <c r="BE642" s="194"/>
      <c r="BF642" s="194"/>
      <c r="BG642" s="194"/>
      <c r="BH642" s="194"/>
      <c r="BI642" s="194"/>
      <c r="BJ642" s="194"/>
      <c r="BK642" s="196"/>
      <c r="BL642" s="197"/>
      <c r="BM642" s="197"/>
      <c r="BN642" s="197"/>
      <c r="BO642" s="197"/>
      <c r="BP642" s="197"/>
      <c r="BQ642" s="197"/>
      <c r="BR642" s="197"/>
      <c r="BS642" s="197"/>
      <c r="BT642" s="197"/>
      <c r="BU642" s="197"/>
      <c r="BV642" s="197"/>
      <c r="BW642" s="197"/>
      <c r="BX642" s="197"/>
      <c r="BY642" s="197"/>
      <c r="BZ642" s="197"/>
      <c r="CA642" s="197"/>
      <c r="CB642" s="197"/>
      <c r="CC642" s="197"/>
      <c r="CD642" s="197"/>
      <c r="CE642" s="197"/>
      <c r="CF642" s="197"/>
      <c r="CG642" s="197"/>
      <c r="CH642" s="197"/>
      <c r="CI642" s="197"/>
      <c r="CJ642" s="197"/>
      <c r="CK642" s="197"/>
      <c r="CL642" s="197"/>
      <c r="CM642" s="197"/>
      <c r="CN642" s="197"/>
      <c r="CO642" s="197"/>
      <c r="CP642" s="197"/>
      <c r="CQ642" s="197"/>
      <c r="CR642" s="197"/>
      <c r="CS642" s="197"/>
      <c r="CT642" s="197"/>
      <c r="CU642" s="197"/>
      <c r="CV642" s="197"/>
      <c r="CW642" s="197"/>
      <c r="CX642" s="197"/>
      <c r="CY642" s="197"/>
      <c r="CZ642" s="197"/>
      <c r="DA642" s="197"/>
      <c r="DB642" s="197"/>
      <c r="DC642" s="197"/>
      <c r="DD642" s="197"/>
      <c r="DE642" s="197"/>
      <c r="DF642" s="197"/>
      <c r="DG642" s="197"/>
      <c r="DH642" s="197"/>
      <c r="DI642" s="197"/>
      <c r="DJ642" s="197"/>
      <c r="DK642" s="197"/>
      <c r="DL642" s="197"/>
      <c r="DM642" s="197"/>
      <c r="DN642" s="197"/>
      <c r="DO642" s="197"/>
      <c r="DP642" s="197"/>
      <c r="DQ642" s="197"/>
      <c r="DR642" s="197"/>
      <c r="DS642" s="197"/>
      <c r="DT642" s="197"/>
      <c r="DU642" s="197"/>
      <c r="DV642" s="197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</row>
    <row r="643" customFormat="false" ht="12.75" hidden="false" customHeight="false" outlineLevel="0" collapsed="false">
      <c r="A643" s="193"/>
      <c r="B643" s="194"/>
      <c r="C643" s="194"/>
      <c r="D643" s="194"/>
      <c r="E643" s="194"/>
      <c r="F643" s="194"/>
      <c r="G643" s="194"/>
      <c r="H643" s="195"/>
      <c r="I643" s="194"/>
      <c r="J643" s="194"/>
      <c r="K643" s="194"/>
      <c r="L643" s="194"/>
      <c r="M643" s="194"/>
      <c r="N643" s="194"/>
      <c r="O643" s="194"/>
      <c r="P643" s="194"/>
      <c r="Q643" s="194"/>
      <c r="R643" s="194"/>
      <c r="S643" s="194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  <c r="AD643" s="194"/>
      <c r="AE643" s="194"/>
      <c r="AF643" s="194"/>
      <c r="AG643" s="194"/>
      <c r="AH643" s="194"/>
      <c r="AI643" s="194"/>
      <c r="AJ643" s="194"/>
      <c r="AK643" s="194"/>
      <c r="AL643" s="194"/>
      <c r="AM643" s="194"/>
      <c r="AN643" s="194"/>
      <c r="AO643" s="194"/>
      <c r="AP643" s="194"/>
      <c r="AQ643" s="194"/>
      <c r="AR643" s="194"/>
      <c r="AS643" s="194"/>
      <c r="AT643" s="194"/>
      <c r="AU643" s="194"/>
      <c r="AV643" s="194"/>
      <c r="AW643" s="194"/>
      <c r="AX643" s="194"/>
      <c r="AY643" s="194"/>
      <c r="AZ643" s="194"/>
      <c r="BA643" s="194"/>
      <c r="BB643" s="194"/>
      <c r="BC643" s="194"/>
      <c r="BD643" s="194"/>
      <c r="BE643" s="194"/>
      <c r="BF643" s="194"/>
      <c r="BG643" s="194"/>
      <c r="BH643" s="194"/>
      <c r="BI643" s="194"/>
      <c r="BJ643" s="194"/>
      <c r="BK643" s="196"/>
      <c r="BL643" s="197"/>
      <c r="BM643" s="197"/>
      <c r="BN643" s="197"/>
      <c r="BO643" s="197"/>
      <c r="BP643" s="197"/>
      <c r="BQ643" s="197"/>
      <c r="BR643" s="197"/>
      <c r="BS643" s="197"/>
      <c r="BT643" s="197"/>
      <c r="BU643" s="197"/>
      <c r="BV643" s="197"/>
      <c r="BW643" s="197"/>
      <c r="BX643" s="197"/>
      <c r="BY643" s="197"/>
      <c r="BZ643" s="197"/>
      <c r="CA643" s="197"/>
      <c r="CB643" s="197"/>
      <c r="CC643" s="197"/>
      <c r="CD643" s="197"/>
      <c r="CE643" s="197"/>
      <c r="CF643" s="197"/>
      <c r="CG643" s="197"/>
      <c r="CH643" s="197"/>
      <c r="CI643" s="197"/>
      <c r="CJ643" s="197"/>
      <c r="CK643" s="197"/>
      <c r="CL643" s="197"/>
      <c r="CM643" s="197"/>
      <c r="CN643" s="197"/>
      <c r="CO643" s="197"/>
      <c r="CP643" s="197"/>
      <c r="CQ643" s="197"/>
      <c r="CR643" s="197"/>
      <c r="CS643" s="197"/>
      <c r="CT643" s="197"/>
      <c r="CU643" s="197"/>
      <c r="CV643" s="197"/>
      <c r="CW643" s="197"/>
      <c r="CX643" s="197"/>
      <c r="CY643" s="197"/>
      <c r="CZ643" s="197"/>
      <c r="DA643" s="197"/>
      <c r="DB643" s="197"/>
      <c r="DC643" s="197"/>
      <c r="DD643" s="197"/>
      <c r="DE643" s="197"/>
      <c r="DF643" s="197"/>
      <c r="DG643" s="197"/>
      <c r="DH643" s="197"/>
      <c r="DI643" s="197"/>
      <c r="DJ643" s="197"/>
      <c r="DK643" s="197"/>
      <c r="DL643" s="197"/>
      <c r="DM643" s="197"/>
      <c r="DN643" s="197"/>
      <c r="DO643" s="197"/>
      <c r="DP643" s="197"/>
      <c r="DQ643" s="197"/>
      <c r="DR643" s="197"/>
      <c r="DS643" s="197"/>
      <c r="DT643" s="197"/>
      <c r="DU643" s="197"/>
      <c r="DV643" s="197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</row>
    <row r="644" customFormat="false" ht="12.75" hidden="false" customHeight="false" outlineLevel="0" collapsed="false">
      <c r="A644" s="193"/>
      <c r="B644" s="194"/>
      <c r="C644" s="194"/>
      <c r="D644" s="194"/>
      <c r="E644" s="194"/>
      <c r="F644" s="194"/>
      <c r="G644" s="194"/>
      <c r="H644" s="195"/>
      <c r="I644" s="194"/>
      <c r="J644" s="194"/>
      <c r="K644" s="194"/>
      <c r="L644" s="194"/>
      <c r="M644" s="194"/>
      <c r="N644" s="194"/>
      <c r="O644" s="194"/>
      <c r="P644" s="194"/>
      <c r="Q644" s="194"/>
      <c r="R644" s="194"/>
      <c r="S644" s="194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  <c r="AD644" s="194"/>
      <c r="AE644" s="194"/>
      <c r="AF644" s="194"/>
      <c r="AG644" s="194"/>
      <c r="AH644" s="194"/>
      <c r="AI644" s="194"/>
      <c r="AJ644" s="194"/>
      <c r="AK644" s="194"/>
      <c r="AL644" s="194"/>
      <c r="AM644" s="194"/>
      <c r="AN644" s="194"/>
      <c r="AO644" s="194"/>
      <c r="AP644" s="194"/>
      <c r="AQ644" s="194"/>
      <c r="AR644" s="194"/>
      <c r="AS644" s="194"/>
      <c r="AT644" s="194"/>
      <c r="AU644" s="194"/>
      <c r="AV644" s="194"/>
      <c r="AW644" s="194"/>
      <c r="AX644" s="194"/>
      <c r="AY644" s="194"/>
      <c r="AZ644" s="194"/>
      <c r="BA644" s="194"/>
      <c r="BB644" s="194"/>
      <c r="BC644" s="194"/>
      <c r="BD644" s="194"/>
      <c r="BE644" s="194"/>
      <c r="BF644" s="194"/>
      <c r="BG644" s="194"/>
      <c r="BH644" s="194"/>
      <c r="BI644" s="194"/>
      <c r="BJ644" s="194"/>
      <c r="BK644" s="196"/>
      <c r="BL644" s="197"/>
      <c r="BM644" s="197"/>
      <c r="BN644" s="197"/>
      <c r="BO644" s="197"/>
      <c r="BP644" s="197"/>
      <c r="BQ644" s="197"/>
      <c r="BR644" s="197"/>
      <c r="BS644" s="197"/>
      <c r="BT644" s="197"/>
      <c r="BU644" s="197"/>
      <c r="BV644" s="197"/>
      <c r="BW644" s="197"/>
      <c r="BX644" s="197"/>
      <c r="BY644" s="197"/>
      <c r="BZ644" s="197"/>
      <c r="CA644" s="197"/>
      <c r="CB644" s="197"/>
      <c r="CC644" s="197"/>
      <c r="CD644" s="197"/>
      <c r="CE644" s="197"/>
      <c r="CF644" s="197"/>
      <c r="CG644" s="197"/>
      <c r="CH644" s="197"/>
      <c r="CI644" s="197"/>
      <c r="CJ644" s="197"/>
      <c r="CK644" s="197"/>
      <c r="CL644" s="197"/>
      <c r="CM644" s="197"/>
      <c r="CN644" s="197"/>
      <c r="CO644" s="197"/>
      <c r="CP644" s="197"/>
      <c r="CQ644" s="197"/>
      <c r="CR644" s="197"/>
      <c r="CS644" s="197"/>
      <c r="CT644" s="197"/>
      <c r="CU644" s="197"/>
      <c r="CV644" s="197"/>
      <c r="CW644" s="197"/>
      <c r="CX644" s="197"/>
      <c r="CY644" s="197"/>
      <c r="CZ644" s="197"/>
      <c r="DA644" s="197"/>
      <c r="DB644" s="197"/>
      <c r="DC644" s="197"/>
      <c r="DD644" s="197"/>
      <c r="DE644" s="197"/>
      <c r="DF644" s="197"/>
      <c r="DG644" s="197"/>
      <c r="DH644" s="197"/>
      <c r="DI644" s="197"/>
      <c r="DJ644" s="197"/>
      <c r="DK644" s="197"/>
      <c r="DL644" s="197"/>
      <c r="DM644" s="197"/>
      <c r="DN644" s="197"/>
      <c r="DO644" s="197"/>
      <c r="DP644" s="197"/>
      <c r="DQ644" s="197"/>
      <c r="DR644" s="197"/>
      <c r="DS644" s="197"/>
      <c r="DT644" s="197"/>
      <c r="DU644" s="197"/>
      <c r="DV644" s="197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</row>
    <row r="645" customFormat="false" ht="12.75" hidden="false" customHeight="false" outlineLevel="0" collapsed="false">
      <c r="A645" s="193"/>
      <c r="B645" s="194"/>
      <c r="C645" s="194"/>
      <c r="D645" s="194"/>
      <c r="E645" s="194"/>
      <c r="F645" s="194"/>
      <c r="G645" s="194"/>
      <c r="H645" s="195"/>
      <c r="I645" s="194"/>
      <c r="J645" s="194"/>
      <c r="K645" s="194"/>
      <c r="L645" s="194"/>
      <c r="M645" s="194"/>
      <c r="N645" s="194"/>
      <c r="O645" s="194"/>
      <c r="P645" s="194"/>
      <c r="Q645" s="194"/>
      <c r="R645" s="194"/>
      <c r="S645" s="194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  <c r="AD645" s="194"/>
      <c r="AE645" s="194"/>
      <c r="AF645" s="194"/>
      <c r="AG645" s="194"/>
      <c r="AH645" s="194"/>
      <c r="AI645" s="194"/>
      <c r="AJ645" s="194"/>
      <c r="AK645" s="194"/>
      <c r="AL645" s="194"/>
      <c r="AM645" s="194"/>
      <c r="AN645" s="194"/>
      <c r="AO645" s="194"/>
      <c r="AP645" s="194"/>
      <c r="AQ645" s="194"/>
      <c r="AR645" s="194"/>
      <c r="AS645" s="194"/>
      <c r="AT645" s="194"/>
      <c r="AU645" s="194"/>
      <c r="AV645" s="194"/>
      <c r="AW645" s="194"/>
      <c r="AX645" s="194"/>
      <c r="AY645" s="194"/>
      <c r="AZ645" s="194"/>
      <c r="BA645" s="194"/>
      <c r="BB645" s="194"/>
      <c r="BC645" s="194"/>
      <c r="BD645" s="194"/>
      <c r="BE645" s="194"/>
      <c r="BF645" s="194"/>
      <c r="BG645" s="194"/>
      <c r="BH645" s="194"/>
      <c r="BI645" s="194"/>
      <c r="BJ645" s="194"/>
      <c r="BK645" s="196"/>
      <c r="BL645" s="197"/>
      <c r="BM645" s="197"/>
      <c r="BN645" s="197"/>
      <c r="BO645" s="197"/>
      <c r="BP645" s="197"/>
      <c r="BQ645" s="197"/>
      <c r="BR645" s="197"/>
      <c r="BS645" s="197"/>
      <c r="BT645" s="197"/>
      <c r="BU645" s="197"/>
      <c r="BV645" s="197"/>
      <c r="BW645" s="197"/>
      <c r="BX645" s="197"/>
      <c r="BY645" s="197"/>
      <c r="BZ645" s="197"/>
      <c r="CA645" s="197"/>
      <c r="CB645" s="197"/>
      <c r="CC645" s="197"/>
      <c r="CD645" s="197"/>
      <c r="CE645" s="197"/>
      <c r="CF645" s="197"/>
      <c r="CG645" s="197"/>
      <c r="CH645" s="197"/>
      <c r="CI645" s="197"/>
      <c r="CJ645" s="197"/>
      <c r="CK645" s="197"/>
      <c r="CL645" s="197"/>
      <c r="CM645" s="197"/>
      <c r="CN645" s="197"/>
      <c r="CO645" s="197"/>
      <c r="CP645" s="197"/>
      <c r="CQ645" s="197"/>
      <c r="CR645" s="197"/>
      <c r="CS645" s="197"/>
      <c r="CT645" s="197"/>
      <c r="CU645" s="197"/>
      <c r="CV645" s="197"/>
      <c r="CW645" s="197"/>
      <c r="CX645" s="197"/>
      <c r="CY645" s="197"/>
      <c r="CZ645" s="197"/>
      <c r="DA645" s="197"/>
      <c r="DB645" s="197"/>
      <c r="DC645" s="197"/>
      <c r="DD645" s="197"/>
      <c r="DE645" s="197"/>
      <c r="DF645" s="197"/>
      <c r="DG645" s="197"/>
      <c r="DH645" s="197"/>
      <c r="DI645" s="197"/>
      <c r="DJ645" s="197"/>
      <c r="DK645" s="197"/>
      <c r="DL645" s="197"/>
      <c r="DM645" s="197"/>
      <c r="DN645" s="197"/>
      <c r="DO645" s="197"/>
      <c r="DP645" s="197"/>
      <c r="DQ645" s="197"/>
      <c r="DR645" s="197"/>
      <c r="DS645" s="197"/>
      <c r="DT645" s="197"/>
      <c r="DU645" s="197"/>
      <c r="DV645" s="197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</row>
    <row r="646" customFormat="false" ht="12.75" hidden="false" customHeight="false" outlineLevel="0" collapsed="false">
      <c r="A646" s="193"/>
      <c r="B646" s="194"/>
      <c r="C646" s="194"/>
      <c r="D646" s="194"/>
      <c r="E646" s="194"/>
      <c r="F646" s="194"/>
      <c r="G646" s="194"/>
      <c r="H646" s="195"/>
      <c r="I646" s="194"/>
      <c r="J646" s="194"/>
      <c r="K646" s="194"/>
      <c r="L646" s="194"/>
      <c r="M646" s="194"/>
      <c r="N646" s="194"/>
      <c r="O646" s="194"/>
      <c r="P646" s="194"/>
      <c r="Q646" s="194"/>
      <c r="R646" s="194"/>
      <c r="S646" s="194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  <c r="AD646" s="194"/>
      <c r="AE646" s="194"/>
      <c r="AF646" s="194"/>
      <c r="AG646" s="194"/>
      <c r="AH646" s="194"/>
      <c r="AI646" s="194"/>
      <c r="AJ646" s="194"/>
      <c r="AK646" s="194"/>
      <c r="AL646" s="194"/>
      <c r="AM646" s="194"/>
      <c r="AN646" s="194"/>
      <c r="AO646" s="194"/>
      <c r="AP646" s="194"/>
      <c r="AQ646" s="194"/>
      <c r="AR646" s="194"/>
      <c r="AS646" s="194"/>
      <c r="AT646" s="194"/>
      <c r="AU646" s="194"/>
      <c r="AV646" s="194"/>
      <c r="AW646" s="194"/>
      <c r="AX646" s="194"/>
      <c r="AY646" s="194"/>
      <c r="AZ646" s="194"/>
      <c r="BA646" s="194"/>
      <c r="BB646" s="194"/>
      <c r="BC646" s="194"/>
      <c r="BD646" s="194"/>
      <c r="BE646" s="194"/>
      <c r="BF646" s="194"/>
      <c r="BG646" s="194"/>
      <c r="BH646" s="194"/>
      <c r="BI646" s="194"/>
      <c r="BJ646" s="194"/>
      <c r="BK646" s="196"/>
      <c r="BL646" s="197"/>
      <c r="BM646" s="197"/>
      <c r="BN646" s="197"/>
      <c r="BO646" s="197"/>
      <c r="BP646" s="197"/>
      <c r="BQ646" s="197"/>
      <c r="BR646" s="197"/>
      <c r="BS646" s="197"/>
      <c r="BT646" s="197"/>
      <c r="BU646" s="197"/>
      <c r="BV646" s="197"/>
      <c r="BW646" s="197"/>
      <c r="BX646" s="197"/>
      <c r="BY646" s="197"/>
      <c r="BZ646" s="197"/>
      <c r="CA646" s="197"/>
      <c r="CB646" s="197"/>
      <c r="CC646" s="197"/>
      <c r="CD646" s="197"/>
      <c r="CE646" s="197"/>
      <c r="CF646" s="197"/>
      <c r="CG646" s="197"/>
      <c r="CH646" s="197"/>
      <c r="CI646" s="197"/>
      <c r="CJ646" s="197"/>
      <c r="CK646" s="197"/>
      <c r="CL646" s="197"/>
      <c r="CM646" s="197"/>
      <c r="CN646" s="197"/>
      <c r="CO646" s="197"/>
      <c r="CP646" s="197"/>
      <c r="CQ646" s="197"/>
      <c r="CR646" s="197"/>
      <c r="CS646" s="197"/>
      <c r="CT646" s="197"/>
      <c r="CU646" s="197"/>
      <c r="CV646" s="197"/>
      <c r="CW646" s="197"/>
      <c r="CX646" s="197"/>
      <c r="CY646" s="197"/>
      <c r="CZ646" s="197"/>
      <c r="DA646" s="197"/>
      <c r="DB646" s="197"/>
      <c r="DC646" s="197"/>
      <c r="DD646" s="197"/>
      <c r="DE646" s="197"/>
      <c r="DF646" s="197"/>
      <c r="DG646" s="197"/>
      <c r="DH646" s="197"/>
      <c r="DI646" s="197"/>
      <c r="DJ646" s="197"/>
      <c r="DK646" s="197"/>
      <c r="DL646" s="197"/>
      <c r="DM646" s="197"/>
      <c r="DN646" s="197"/>
      <c r="DO646" s="197"/>
      <c r="DP646" s="197"/>
      <c r="DQ646" s="197"/>
      <c r="DR646" s="197"/>
      <c r="DS646" s="197"/>
      <c r="DT646" s="197"/>
      <c r="DU646" s="197"/>
      <c r="DV646" s="197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</row>
    <row r="647" customFormat="false" ht="12.75" hidden="false" customHeight="false" outlineLevel="0" collapsed="false">
      <c r="A647" s="193"/>
      <c r="B647" s="194"/>
      <c r="C647" s="194"/>
      <c r="D647" s="194"/>
      <c r="E647" s="194"/>
      <c r="F647" s="194"/>
      <c r="G647" s="194"/>
      <c r="H647" s="195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  <c r="AD647" s="194"/>
      <c r="AE647" s="194"/>
      <c r="AF647" s="194"/>
      <c r="AG647" s="194"/>
      <c r="AH647" s="194"/>
      <c r="AI647" s="194"/>
      <c r="AJ647" s="194"/>
      <c r="AK647" s="194"/>
      <c r="AL647" s="194"/>
      <c r="AM647" s="194"/>
      <c r="AN647" s="194"/>
      <c r="AO647" s="194"/>
      <c r="AP647" s="194"/>
      <c r="AQ647" s="194"/>
      <c r="AR647" s="194"/>
      <c r="AS647" s="194"/>
      <c r="AT647" s="194"/>
      <c r="AU647" s="194"/>
      <c r="AV647" s="194"/>
      <c r="AW647" s="194"/>
      <c r="AX647" s="194"/>
      <c r="AY647" s="194"/>
      <c r="AZ647" s="194"/>
      <c r="BA647" s="194"/>
      <c r="BB647" s="194"/>
      <c r="BC647" s="194"/>
      <c r="BD647" s="194"/>
      <c r="BE647" s="194"/>
      <c r="BF647" s="194"/>
      <c r="BG647" s="194"/>
      <c r="BH647" s="194"/>
      <c r="BI647" s="194"/>
      <c r="BJ647" s="194"/>
      <c r="BK647" s="196"/>
      <c r="BL647" s="197"/>
      <c r="BM647" s="197"/>
      <c r="BN647" s="197"/>
      <c r="BO647" s="197"/>
      <c r="BP647" s="197"/>
      <c r="BQ647" s="197"/>
      <c r="BR647" s="197"/>
      <c r="BS647" s="197"/>
      <c r="BT647" s="197"/>
      <c r="BU647" s="197"/>
      <c r="BV647" s="197"/>
      <c r="BW647" s="197"/>
      <c r="BX647" s="197"/>
      <c r="BY647" s="197"/>
      <c r="BZ647" s="197"/>
      <c r="CA647" s="197"/>
      <c r="CB647" s="197"/>
      <c r="CC647" s="197"/>
      <c r="CD647" s="197"/>
      <c r="CE647" s="197"/>
      <c r="CF647" s="197"/>
      <c r="CG647" s="197"/>
      <c r="CH647" s="197"/>
      <c r="CI647" s="197"/>
      <c r="CJ647" s="197"/>
      <c r="CK647" s="197"/>
      <c r="CL647" s="197"/>
      <c r="CM647" s="197"/>
      <c r="CN647" s="197"/>
      <c r="CO647" s="197"/>
      <c r="CP647" s="197"/>
      <c r="CQ647" s="197"/>
      <c r="CR647" s="197"/>
      <c r="CS647" s="197"/>
      <c r="CT647" s="197"/>
      <c r="CU647" s="197"/>
      <c r="CV647" s="197"/>
      <c r="CW647" s="197"/>
      <c r="CX647" s="197"/>
      <c r="CY647" s="197"/>
      <c r="CZ647" s="197"/>
      <c r="DA647" s="197"/>
      <c r="DB647" s="197"/>
      <c r="DC647" s="197"/>
      <c r="DD647" s="197"/>
      <c r="DE647" s="197"/>
      <c r="DF647" s="197"/>
      <c r="DG647" s="197"/>
      <c r="DH647" s="197"/>
      <c r="DI647" s="197"/>
      <c r="DJ647" s="197"/>
      <c r="DK647" s="197"/>
      <c r="DL647" s="197"/>
      <c r="DM647" s="197"/>
      <c r="DN647" s="197"/>
      <c r="DO647" s="197"/>
      <c r="DP647" s="197"/>
      <c r="DQ647" s="197"/>
      <c r="DR647" s="197"/>
      <c r="DS647" s="197"/>
      <c r="DT647" s="197"/>
      <c r="DU647" s="197"/>
      <c r="DV647" s="197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</row>
    <row r="648" customFormat="false" ht="12.75" hidden="false" customHeight="false" outlineLevel="0" collapsed="false">
      <c r="A648" s="193"/>
      <c r="B648" s="194"/>
      <c r="C648" s="194"/>
      <c r="D648" s="194"/>
      <c r="E648" s="194"/>
      <c r="F648" s="194"/>
      <c r="G648" s="194"/>
      <c r="H648" s="195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  <c r="AD648" s="194"/>
      <c r="AE648" s="194"/>
      <c r="AF648" s="194"/>
      <c r="AG648" s="194"/>
      <c r="AH648" s="194"/>
      <c r="AI648" s="194"/>
      <c r="AJ648" s="194"/>
      <c r="AK648" s="194"/>
      <c r="AL648" s="194"/>
      <c r="AM648" s="194"/>
      <c r="AN648" s="194"/>
      <c r="AO648" s="194"/>
      <c r="AP648" s="194"/>
      <c r="AQ648" s="194"/>
      <c r="AR648" s="194"/>
      <c r="AS648" s="194"/>
      <c r="AT648" s="194"/>
      <c r="AU648" s="194"/>
      <c r="AV648" s="194"/>
      <c r="AW648" s="194"/>
      <c r="AX648" s="194"/>
      <c r="AY648" s="194"/>
      <c r="AZ648" s="194"/>
      <c r="BA648" s="194"/>
      <c r="BB648" s="194"/>
      <c r="BC648" s="194"/>
      <c r="BD648" s="194"/>
      <c r="BE648" s="194"/>
      <c r="BF648" s="194"/>
      <c r="BG648" s="194"/>
      <c r="BH648" s="194"/>
      <c r="BI648" s="194"/>
      <c r="BJ648" s="194"/>
      <c r="BK648" s="196"/>
      <c r="BL648" s="197"/>
      <c r="BM648" s="197"/>
      <c r="BN648" s="197"/>
      <c r="BO648" s="197"/>
      <c r="BP648" s="197"/>
      <c r="BQ648" s="197"/>
      <c r="BR648" s="197"/>
      <c r="BS648" s="197"/>
      <c r="BT648" s="197"/>
      <c r="BU648" s="197"/>
      <c r="BV648" s="197"/>
      <c r="BW648" s="197"/>
      <c r="BX648" s="197"/>
      <c r="BY648" s="197"/>
      <c r="BZ648" s="197"/>
      <c r="CA648" s="197"/>
      <c r="CB648" s="197"/>
      <c r="CC648" s="197"/>
      <c r="CD648" s="197"/>
      <c r="CE648" s="197"/>
      <c r="CF648" s="197"/>
      <c r="CG648" s="197"/>
      <c r="CH648" s="197"/>
      <c r="CI648" s="197"/>
      <c r="CJ648" s="197"/>
      <c r="CK648" s="197"/>
      <c r="CL648" s="197"/>
      <c r="CM648" s="197"/>
      <c r="CN648" s="197"/>
      <c r="CO648" s="197"/>
      <c r="CP648" s="197"/>
      <c r="CQ648" s="197"/>
      <c r="CR648" s="197"/>
      <c r="CS648" s="197"/>
      <c r="CT648" s="197"/>
      <c r="CU648" s="197"/>
      <c r="CV648" s="197"/>
      <c r="CW648" s="197"/>
      <c r="CX648" s="197"/>
      <c r="CY648" s="197"/>
      <c r="CZ648" s="197"/>
      <c r="DA648" s="197"/>
      <c r="DB648" s="197"/>
      <c r="DC648" s="197"/>
      <c r="DD648" s="197"/>
      <c r="DE648" s="197"/>
      <c r="DF648" s="197"/>
      <c r="DG648" s="197"/>
      <c r="DH648" s="197"/>
      <c r="DI648" s="197"/>
      <c r="DJ648" s="197"/>
      <c r="DK648" s="197"/>
      <c r="DL648" s="197"/>
      <c r="DM648" s="197"/>
      <c r="DN648" s="197"/>
      <c r="DO648" s="197"/>
      <c r="DP648" s="197"/>
      <c r="DQ648" s="197"/>
      <c r="DR648" s="197"/>
      <c r="DS648" s="197"/>
      <c r="DT648" s="197"/>
      <c r="DU648" s="197"/>
      <c r="DV648" s="197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</row>
    <row r="649" customFormat="false" ht="12.75" hidden="false" customHeight="false" outlineLevel="0" collapsed="false">
      <c r="A649" s="193"/>
      <c r="B649" s="194"/>
      <c r="C649" s="194"/>
      <c r="D649" s="194"/>
      <c r="E649" s="194"/>
      <c r="F649" s="194"/>
      <c r="G649" s="194"/>
      <c r="H649" s="195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  <c r="AH649" s="194"/>
      <c r="AI649" s="194"/>
      <c r="AJ649" s="194"/>
      <c r="AK649" s="194"/>
      <c r="AL649" s="194"/>
      <c r="AM649" s="194"/>
      <c r="AN649" s="194"/>
      <c r="AO649" s="194"/>
      <c r="AP649" s="194"/>
      <c r="AQ649" s="194"/>
      <c r="AR649" s="194"/>
      <c r="AS649" s="194"/>
      <c r="AT649" s="194"/>
      <c r="AU649" s="194"/>
      <c r="AV649" s="194"/>
      <c r="AW649" s="194"/>
      <c r="AX649" s="194"/>
      <c r="AY649" s="194"/>
      <c r="AZ649" s="194"/>
      <c r="BA649" s="194"/>
      <c r="BB649" s="194"/>
      <c r="BC649" s="194"/>
      <c r="BD649" s="194"/>
      <c r="BE649" s="194"/>
      <c r="BF649" s="194"/>
      <c r="BG649" s="194"/>
      <c r="BH649" s="194"/>
      <c r="BI649" s="194"/>
      <c r="BJ649" s="194"/>
      <c r="BK649" s="196"/>
      <c r="BL649" s="197"/>
      <c r="BM649" s="197"/>
      <c r="BN649" s="197"/>
      <c r="BO649" s="197"/>
      <c r="BP649" s="197"/>
      <c r="BQ649" s="197"/>
      <c r="BR649" s="197"/>
      <c r="BS649" s="197"/>
      <c r="BT649" s="197"/>
      <c r="BU649" s="197"/>
      <c r="BV649" s="197"/>
      <c r="BW649" s="197"/>
      <c r="BX649" s="197"/>
      <c r="BY649" s="197"/>
      <c r="BZ649" s="197"/>
      <c r="CA649" s="197"/>
      <c r="CB649" s="197"/>
      <c r="CC649" s="197"/>
      <c r="CD649" s="197"/>
      <c r="CE649" s="197"/>
      <c r="CF649" s="197"/>
      <c r="CG649" s="197"/>
      <c r="CH649" s="197"/>
      <c r="CI649" s="197"/>
      <c r="CJ649" s="197"/>
      <c r="CK649" s="197"/>
      <c r="CL649" s="197"/>
      <c r="CM649" s="197"/>
      <c r="CN649" s="197"/>
      <c r="CO649" s="197"/>
      <c r="CP649" s="197"/>
      <c r="CQ649" s="197"/>
      <c r="CR649" s="197"/>
      <c r="CS649" s="197"/>
      <c r="CT649" s="197"/>
      <c r="CU649" s="197"/>
      <c r="CV649" s="197"/>
      <c r="CW649" s="197"/>
      <c r="CX649" s="197"/>
      <c r="CY649" s="197"/>
      <c r="CZ649" s="197"/>
      <c r="DA649" s="197"/>
      <c r="DB649" s="197"/>
      <c r="DC649" s="197"/>
      <c r="DD649" s="197"/>
      <c r="DE649" s="197"/>
      <c r="DF649" s="197"/>
      <c r="DG649" s="197"/>
      <c r="DH649" s="197"/>
      <c r="DI649" s="197"/>
      <c r="DJ649" s="197"/>
      <c r="DK649" s="197"/>
      <c r="DL649" s="197"/>
      <c r="DM649" s="197"/>
      <c r="DN649" s="197"/>
      <c r="DO649" s="197"/>
      <c r="DP649" s="197"/>
      <c r="DQ649" s="197"/>
      <c r="DR649" s="197"/>
      <c r="DS649" s="197"/>
      <c r="DT649" s="197"/>
      <c r="DU649" s="197"/>
      <c r="DV649" s="197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</row>
    <row r="650" customFormat="false" ht="12.75" hidden="false" customHeight="false" outlineLevel="0" collapsed="false">
      <c r="A650" s="193"/>
      <c r="B650" s="194"/>
      <c r="C650" s="194"/>
      <c r="D650" s="194"/>
      <c r="E650" s="194"/>
      <c r="F650" s="194"/>
      <c r="G650" s="194"/>
      <c r="H650" s="195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  <c r="AH650" s="194"/>
      <c r="AI650" s="194"/>
      <c r="AJ650" s="194"/>
      <c r="AK650" s="194"/>
      <c r="AL650" s="194"/>
      <c r="AM650" s="194"/>
      <c r="AN650" s="194"/>
      <c r="AO650" s="194"/>
      <c r="AP650" s="194"/>
      <c r="AQ650" s="194"/>
      <c r="AR650" s="194"/>
      <c r="AS650" s="194"/>
      <c r="AT650" s="194"/>
      <c r="AU650" s="194"/>
      <c r="AV650" s="194"/>
      <c r="AW650" s="194"/>
      <c r="AX650" s="194"/>
      <c r="AY650" s="194"/>
      <c r="AZ650" s="194"/>
      <c r="BA650" s="194"/>
      <c r="BB650" s="194"/>
      <c r="BC650" s="194"/>
      <c r="BD650" s="194"/>
      <c r="BE650" s="194"/>
      <c r="BF650" s="194"/>
      <c r="BG650" s="194"/>
      <c r="BH650" s="194"/>
      <c r="BI650" s="194"/>
      <c r="BJ650" s="194"/>
      <c r="BK650" s="196"/>
      <c r="BL650" s="197"/>
      <c r="BM650" s="197"/>
      <c r="BN650" s="197"/>
      <c r="BO650" s="197"/>
      <c r="BP650" s="197"/>
      <c r="BQ650" s="197"/>
      <c r="BR650" s="197"/>
      <c r="BS650" s="197"/>
      <c r="BT650" s="197"/>
      <c r="BU650" s="197"/>
      <c r="BV650" s="197"/>
      <c r="BW650" s="197"/>
      <c r="BX650" s="197"/>
      <c r="BY650" s="197"/>
      <c r="BZ650" s="197"/>
      <c r="CA650" s="197"/>
      <c r="CB650" s="197"/>
      <c r="CC650" s="197"/>
      <c r="CD650" s="197"/>
      <c r="CE650" s="197"/>
      <c r="CF650" s="197"/>
      <c r="CG650" s="197"/>
      <c r="CH650" s="197"/>
      <c r="CI650" s="197"/>
      <c r="CJ650" s="197"/>
      <c r="CK650" s="197"/>
      <c r="CL650" s="197"/>
      <c r="CM650" s="197"/>
      <c r="CN650" s="197"/>
      <c r="CO650" s="197"/>
      <c r="CP650" s="197"/>
      <c r="CQ650" s="197"/>
      <c r="CR650" s="197"/>
      <c r="CS650" s="197"/>
      <c r="CT650" s="197"/>
      <c r="CU650" s="197"/>
      <c r="CV650" s="197"/>
      <c r="CW650" s="197"/>
      <c r="CX650" s="197"/>
      <c r="CY650" s="197"/>
      <c r="CZ650" s="197"/>
      <c r="DA650" s="197"/>
      <c r="DB650" s="197"/>
      <c r="DC650" s="197"/>
      <c r="DD650" s="197"/>
      <c r="DE650" s="197"/>
      <c r="DF650" s="197"/>
      <c r="DG650" s="197"/>
      <c r="DH650" s="197"/>
      <c r="DI650" s="197"/>
      <c r="DJ650" s="197"/>
      <c r="DK650" s="197"/>
      <c r="DL650" s="197"/>
      <c r="DM650" s="197"/>
      <c r="DN650" s="197"/>
      <c r="DO650" s="197"/>
      <c r="DP650" s="197"/>
      <c r="DQ650" s="197"/>
      <c r="DR650" s="197"/>
      <c r="DS650" s="197"/>
      <c r="DT650" s="197"/>
      <c r="DU650" s="197"/>
      <c r="DV650" s="197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</row>
    <row r="651" customFormat="false" ht="12.75" hidden="false" customHeight="false" outlineLevel="0" collapsed="false">
      <c r="A651" s="193"/>
      <c r="B651" s="194"/>
      <c r="C651" s="194"/>
      <c r="D651" s="194"/>
      <c r="E651" s="194"/>
      <c r="F651" s="194"/>
      <c r="G651" s="194"/>
      <c r="H651" s="195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  <c r="AH651" s="194"/>
      <c r="AI651" s="194"/>
      <c r="AJ651" s="194"/>
      <c r="AK651" s="194"/>
      <c r="AL651" s="194"/>
      <c r="AM651" s="194"/>
      <c r="AN651" s="194"/>
      <c r="AO651" s="194"/>
      <c r="AP651" s="194"/>
      <c r="AQ651" s="194"/>
      <c r="AR651" s="194"/>
      <c r="AS651" s="194"/>
      <c r="AT651" s="194"/>
      <c r="AU651" s="194"/>
      <c r="AV651" s="194"/>
      <c r="AW651" s="194"/>
      <c r="AX651" s="194"/>
      <c r="AY651" s="194"/>
      <c r="AZ651" s="194"/>
      <c r="BA651" s="194"/>
      <c r="BB651" s="194"/>
      <c r="BC651" s="194"/>
      <c r="BD651" s="194"/>
      <c r="BE651" s="194"/>
      <c r="BF651" s="194"/>
      <c r="BG651" s="194"/>
      <c r="BH651" s="194"/>
      <c r="BI651" s="194"/>
      <c r="BJ651" s="194"/>
      <c r="BK651" s="196"/>
      <c r="BL651" s="197"/>
      <c r="BM651" s="197"/>
      <c r="BN651" s="197"/>
      <c r="BO651" s="197"/>
      <c r="BP651" s="197"/>
      <c r="BQ651" s="197"/>
      <c r="BR651" s="197"/>
      <c r="BS651" s="197"/>
      <c r="BT651" s="197"/>
      <c r="BU651" s="197"/>
      <c r="BV651" s="197"/>
      <c r="BW651" s="197"/>
      <c r="BX651" s="197"/>
      <c r="BY651" s="197"/>
      <c r="BZ651" s="197"/>
      <c r="CA651" s="197"/>
      <c r="CB651" s="197"/>
      <c r="CC651" s="197"/>
      <c r="CD651" s="197"/>
      <c r="CE651" s="197"/>
      <c r="CF651" s="197"/>
      <c r="CG651" s="197"/>
      <c r="CH651" s="197"/>
      <c r="CI651" s="197"/>
      <c r="CJ651" s="197"/>
      <c r="CK651" s="197"/>
      <c r="CL651" s="197"/>
      <c r="CM651" s="197"/>
      <c r="CN651" s="197"/>
      <c r="CO651" s="197"/>
      <c r="CP651" s="197"/>
      <c r="CQ651" s="197"/>
      <c r="CR651" s="197"/>
      <c r="CS651" s="197"/>
      <c r="CT651" s="197"/>
      <c r="CU651" s="197"/>
      <c r="CV651" s="197"/>
      <c r="CW651" s="197"/>
      <c r="CX651" s="197"/>
      <c r="CY651" s="197"/>
      <c r="CZ651" s="197"/>
      <c r="DA651" s="197"/>
      <c r="DB651" s="197"/>
      <c r="DC651" s="197"/>
      <c r="DD651" s="197"/>
      <c r="DE651" s="197"/>
      <c r="DF651" s="197"/>
      <c r="DG651" s="197"/>
      <c r="DH651" s="197"/>
      <c r="DI651" s="197"/>
      <c r="DJ651" s="197"/>
      <c r="DK651" s="197"/>
      <c r="DL651" s="197"/>
      <c r="DM651" s="197"/>
      <c r="DN651" s="197"/>
      <c r="DO651" s="197"/>
      <c r="DP651" s="197"/>
      <c r="DQ651" s="197"/>
      <c r="DR651" s="197"/>
      <c r="DS651" s="197"/>
      <c r="DT651" s="197"/>
      <c r="DU651" s="197"/>
      <c r="DV651" s="197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</row>
    <row r="652" customFormat="false" ht="12.75" hidden="false" customHeight="false" outlineLevel="0" collapsed="false">
      <c r="A652" s="193"/>
      <c r="B652" s="194"/>
      <c r="C652" s="194"/>
      <c r="D652" s="194"/>
      <c r="E652" s="194"/>
      <c r="F652" s="194"/>
      <c r="G652" s="194"/>
      <c r="H652" s="195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  <c r="AH652" s="194"/>
      <c r="AI652" s="194"/>
      <c r="AJ652" s="194"/>
      <c r="AK652" s="194"/>
      <c r="AL652" s="194"/>
      <c r="AM652" s="194"/>
      <c r="AN652" s="194"/>
      <c r="AO652" s="194"/>
      <c r="AP652" s="194"/>
      <c r="AQ652" s="194"/>
      <c r="AR652" s="194"/>
      <c r="AS652" s="194"/>
      <c r="AT652" s="194"/>
      <c r="AU652" s="194"/>
      <c r="AV652" s="194"/>
      <c r="AW652" s="194"/>
      <c r="AX652" s="194"/>
      <c r="AY652" s="194"/>
      <c r="AZ652" s="194"/>
      <c r="BA652" s="194"/>
      <c r="BB652" s="194"/>
      <c r="BC652" s="194"/>
      <c r="BD652" s="194"/>
      <c r="BE652" s="194"/>
      <c r="BF652" s="194"/>
      <c r="BG652" s="194"/>
      <c r="BH652" s="194"/>
      <c r="BI652" s="194"/>
      <c r="BJ652" s="194"/>
      <c r="BK652" s="196"/>
      <c r="BL652" s="197"/>
      <c r="BM652" s="197"/>
      <c r="BN652" s="197"/>
      <c r="BO652" s="197"/>
      <c r="BP652" s="197"/>
      <c r="BQ652" s="197"/>
      <c r="BR652" s="197"/>
      <c r="BS652" s="197"/>
      <c r="BT652" s="197"/>
      <c r="BU652" s="197"/>
      <c r="BV652" s="197"/>
      <c r="BW652" s="197"/>
      <c r="BX652" s="197"/>
      <c r="BY652" s="197"/>
      <c r="BZ652" s="197"/>
      <c r="CA652" s="197"/>
      <c r="CB652" s="197"/>
      <c r="CC652" s="197"/>
      <c r="CD652" s="197"/>
      <c r="CE652" s="197"/>
      <c r="CF652" s="197"/>
      <c r="CG652" s="197"/>
      <c r="CH652" s="197"/>
      <c r="CI652" s="197"/>
      <c r="CJ652" s="197"/>
      <c r="CK652" s="197"/>
      <c r="CL652" s="197"/>
      <c r="CM652" s="197"/>
      <c r="CN652" s="197"/>
      <c r="CO652" s="197"/>
      <c r="CP652" s="197"/>
      <c r="CQ652" s="197"/>
      <c r="CR652" s="197"/>
      <c r="CS652" s="197"/>
      <c r="CT652" s="197"/>
      <c r="CU652" s="197"/>
      <c r="CV652" s="197"/>
      <c r="CW652" s="197"/>
      <c r="CX652" s="197"/>
      <c r="CY652" s="197"/>
      <c r="CZ652" s="197"/>
      <c r="DA652" s="197"/>
      <c r="DB652" s="197"/>
      <c r="DC652" s="197"/>
      <c r="DD652" s="197"/>
      <c r="DE652" s="197"/>
      <c r="DF652" s="197"/>
      <c r="DG652" s="197"/>
      <c r="DH652" s="197"/>
      <c r="DI652" s="197"/>
      <c r="DJ652" s="197"/>
      <c r="DK652" s="197"/>
      <c r="DL652" s="197"/>
      <c r="DM652" s="197"/>
      <c r="DN652" s="197"/>
      <c r="DO652" s="197"/>
      <c r="DP652" s="197"/>
      <c r="DQ652" s="197"/>
      <c r="DR652" s="197"/>
      <c r="DS652" s="197"/>
      <c r="DT652" s="197"/>
      <c r="DU652" s="197"/>
      <c r="DV652" s="197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</row>
    <row r="653" customFormat="false" ht="12.75" hidden="false" customHeight="false" outlineLevel="0" collapsed="false">
      <c r="A653" s="193"/>
      <c r="B653" s="194"/>
      <c r="C653" s="194"/>
      <c r="D653" s="194"/>
      <c r="E653" s="194"/>
      <c r="F653" s="194"/>
      <c r="G653" s="194"/>
      <c r="H653" s="195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  <c r="AH653" s="194"/>
      <c r="AI653" s="194"/>
      <c r="AJ653" s="194"/>
      <c r="AK653" s="194"/>
      <c r="AL653" s="194"/>
      <c r="AM653" s="194"/>
      <c r="AN653" s="194"/>
      <c r="AO653" s="194"/>
      <c r="AP653" s="194"/>
      <c r="AQ653" s="194"/>
      <c r="AR653" s="194"/>
      <c r="AS653" s="194"/>
      <c r="AT653" s="194"/>
      <c r="AU653" s="194"/>
      <c r="AV653" s="194"/>
      <c r="AW653" s="194"/>
      <c r="AX653" s="194"/>
      <c r="AY653" s="194"/>
      <c r="AZ653" s="194"/>
      <c r="BA653" s="194"/>
      <c r="BB653" s="194"/>
      <c r="BC653" s="194"/>
      <c r="BD653" s="194"/>
      <c r="BE653" s="194"/>
      <c r="BF653" s="194"/>
      <c r="BG653" s="194"/>
      <c r="BH653" s="194"/>
      <c r="BI653" s="194"/>
      <c r="BJ653" s="194"/>
      <c r="BK653" s="196"/>
      <c r="BL653" s="197"/>
      <c r="BM653" s="197"/>
      <c r="BN653" s="197"/>
      <c r="BO653" s="197"/>
      <c r="BP653" s="197"/>
      <c r="BQ653" s="197"/>
      <c r="BR653" s="197"/>
      <c r="BS653" s="197"/>
      <c r="BT653" s="197"/>
      <c r="BU653" s="197"/>
      <c r="BV653" s="197"/>
      <c r="BW653" s="197"/>
      <c r="BX653" s="197"/>
      <c r="BY653" s="197"/>
      <c r="BZ653" s="197"/>
      <c r="CA653" s="197"/>
      <c r="CB653" s="197"/>
      <c r="CC653" s="197"/>
      <c r="CD653" s="197"/>
      <c r="CE653" s="197"/>
      <c r="CF653" s="197"/>
      <c r="CG653" s="197"/>
      <c r="CH653" s="197"/>
      <c r="CI653" s="197"/>
      <c r="CJ653" s="197"/>
      <c r="CK653" s="197"/>
      <c r="CL653" s="197"/>
      <c r="CM653" s="197"/>
      <c r="CN653" s="197"/>
      <c r="CO653" s="197"/>
      <c r="CP653" s="197"/>
      <c r="CQ653" s="197"/>
      <c r="CR653" s="197"/>
      <c r="CS653" s="197"/>
      <c r="CT653" s="197"/>
      <c r="CU653" s="197"/>
      <c r="CV653" s="197"/>
      <c r="CW653" s="197"/>
      <c r="CX653" s="197"/>
      <c r="CY653" s="197"/>
      <c r="CZ653" s="197"/>
      <c r="DA653" s="197"/>
      <c r="DB653" s="197"/>
      <c r="DC653" s="197"/>
      <c r="DD653" s="197"/>
      <c r="DE653" s="197"/>
      <c r="DF653" s="197"/>
      <c r="DG653" s="197"/>
      <c r="DH653" s="197"/>
      <c r="DI653" s="197"/>
      <c r="DJ653" s="197"/>
      <c r="DK653" s="197"/>
      <c r="DL653" s="197"/>
      <c r="DM653" s="197"/>
      <c r="DN653" s="197"/>
      <c r="DO653" s="197"/>
      <c r="DP653" s="197"/>
      <c r="DQ653" s="197"/>
      <c r="DR653" s="197"/>
      <c r="DS653" s="197"/>
      <c r="DT653" s="197"/>
      <c r="DU653" s="197"/>
      <c r="DV653" s="197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</row>
    <row r="654" customFormat="false" ht="12.75" hidden="false" customHeight="false" outlineLevel="0" collapsed="false">
      <c r="A654" s="193"/>
      <c r="B654" s="194"/>
      <c r="C654" s="194"/>
      <c r="D654" s="194"/>
      <c r="E654" s="194"/>
      <c r="F654" s="194"/>
      <c r="G654" s="194"/>
      <c r="H654" s="195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  <c r="AH654" s="194"/>
      <c r="AI654" s="194"/>
      <c r="AJ654" s="194"/>
      <c r="AK654" s="194"/>
      <c r="AL654" s="194"/>
      <c r="AM654" s="194"/>
      <c r="AN654" s="194"/>
      <c r="AO654" s="194"/>
      <c r="AP654" s="194"/>
      <c r="AQ654" s="194"/>
      <c r="AR654" s="194"/>
      <c r="AS654" s="194"/>
      <c r="AT654" s="194"/>
      <c r="AU654" s="194"/>
      <c r="AV654" s="194"/>
      <c r="AW654" s="194"/>
      <c r="AX654" s="194"/>
      <c r="AY654" s="194"/>
      <c r="AZ654" s="194"/>
      <c r="BA654" s="194"/>
      <c r="BB654" s="194"/>
      <c r="BC654" s="194"/>
      <c r="BD654" s="194"/>
      <c r="BE654" s="194"/>
      <c r="BF654" s="194"/>
      <c r="BG654" s="194"/>
      <c r="BH654" s="194"/>
      <c r="BI654" s="194"/>
      <c r="BJ654" s="194"/>
      <c r="BK654" s="196"/>
      <c r="BL654" s="197"/>
      <c r="BM654" s="197"/>
      <c r="BN654" s="197"/>
      <c r="BO654" s="197"/>
      <c r="BP654" s="197"/>
      <c r="BQ654" s="197"/>
      <c r="BR654" s="197"/>
      <c r="BS654" s="197"/>
      <c r="BT654" s="197"/>
      <c r="BU654" s="197"/>
      <c r="BV654" s="197"/>
      <c r="BW654" s="197"/>
      <c r="BX654" s="197"/>
      <c r="BY654" s="197"/>
      <c r="BZ654" s="197"/>
      <c r="CA654" s="197"/>
      <c r="CB654" s="197"/>
      <c r="CC654" s="197"/>
      <c r="CD654" s="197"/>
      <c r="CE654" s="197"/>
      <c r="CF654" s="197"/>
      <c r="CG654" s="197"/>
      <c r="CH654" s="197"/>
      <c r="CI654" s="197"/>
      <c r="CJ654" s="197"/>
      <c r="CK654" s="197"/>
      <c r="CL654" s="197"/>
      <c r="CM654" s="197"/>
      <c r="CN654" s="197"/>
      <c r="CO654" s="197"/>
      <c r="CP654" s="197"/>
      <c r="CQ654" s="197"/>
      <c r="CR654" s="197"/>
      <c r="CS654" s="197"/>
      <c r="CT654" s="197"/>
      <c r="CU654" s="197"/>
      <c r="CV654" s="197"/>
      <c r="CW654" s="197"/>
      <c r="CX654" s="197"/>
      <c r="CY654" s="197"/>
      <c r="CZ654" s="197"/>
      <c r="DA654" s="197"/>
      <c r="DB654" s="197"/>
      <c r="DC654" s="197"/>
      <c r="DD654" s="197"/>
      <c r="DE654" s="197"/>
      <c r="DF654" s="197"/>
      <c r="DG654" s="197"/>
      <c r="DH654" s="197"/>
      <c r="DI654" s="197"/>
      <c r="DJ654" s="197"/>
      <c r="DK654" s="197"/>
      <c r="DL654" s="197"/>
      <c r="DM654" s="197"/>
      <c r="DN654" s="197"/>
      <c r="DO654" s="197"/>
      <c r="DP654" s="197"/>
      <c r="DQ654" s="197"/>
      <c r="DR654" s="197"/>
      <c r="DS654" s="197"/>
      <c r="DT654" s="197"/>
      <c r="DU654" s="197"/>
      <c r="DV654" s="197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</row>
    <row r="655" customFormat="false" ht="12.75" hidden="false" customHeight="false" outlineLevel="0" collapsed="false">
      <c r="A655" s="193"/>
      <c r="B655" s="194"/>
      <c r="C655" s="194"/>
      <c r="D655" s="194"/>
      <c r="E655" s="194"/>
      <c r="F655" s="194"/>
      <c r="G655" s="194"/>
      <c r="H655" s="195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  <c r="AH655" s="194"/>
      <c r="AI655" s="194"/>
      <c r="AJ655" s="194"/>
      <c r="AK655" s="194"/>
      <c r="AL655" s="194"/>
      <c r="AM655" s="194"/>
      <c r="AN655" s="194"/>
      <c r="AO655" s="194"/>
      <c r="AP655" s="194"/>
      <c r="AQ655" s="194"/>
      <c r="AR655" s="194"/>
      <c r="AS655" s="194"/>
      <c r="AT655" s="194"/>
      <c r="AU655" s="194"/>
      <c r="AV655" s="194"/>
      <c r="AW655" s="194"/>
      <c r="AX655" s="194"/>
      <c r="AY655" s="194"/>
      <c r="AZ655" s="194"/>
      <c r="BA655" s="194"/>
      <c r="BB655" s="194"/>
      <c r="BC655" s="194"/>
      <c r="BD655" s="194"/>
      <c r="BE655" s="194"/>
      <c r="BF655" s="194"/>
      <c r="BG655" s="194"/>
      <c r="BH655" s="194"/>
      <c r="BI655" s="194"/>
      <c r="BJ655" s="194"/>
      <c r="BK655" s="196"/>
      <c r="BL655" s="197"/>
      <c r="BM655" s="197"/>
      <c r="BN655" s="197"/>
      <c r="BO655" s="197"/>
      <c r="BP655" s="197"/>
      <c r="BQ655" s="197"/>
      <c r="BR655" s="197"/>
      <c r="BS655" s="197"/>
      <c r="BT655" s="197"/>
      <c r="BU655" s="197"/>
      <c r="BV655" s="197"/>
      <c r="BW655" s="197"/>
      <c r="BX655" s="197"/>
      <c r="BY655" s="197"/>
      <c r="BZ655" s="197"/>
      <c r="CA655" s="197"/>
      <c r="CB655" s="197"/>
      <c r="CC655" s="197"/>
      <c r="CD655" s="197"/>
      <c r="CE655" s="197"/>
      <c r="CF655" s="197"/>
      <c r="CG655" s="197"/>
      <c r="CH655" s="197"/>
      <c r="CI655" s="197"/>
      <c r="CJ655" s="197"/>
      <c r="CK655" s="197"/>
      <c r="CL655" s="197"/>
      <c r="CM655" s="197"/>
      <c r="CN655" s="197"/>
      <c r="CO655" s="197"/>
      <c r="CP655" s="197"/>
      <c r="CQ655" s="197"/>
      <c r="CR655" s="197"/>
      <c r="CS655" s="197"/>
      <c r="CT655" s="197"/>
      <c r="CU655" s="197"/>
      <c r="CV655" s="197"/>
      <c r="CW655" s="197"/>
      <c r="CX655" s="197"/>
      <c r="CY655" s="197"/>
      <c r="CZ655" s="197"/>
      <c r="DA655" s="197"/>
      <c r="DB655" s="197"/>
      <c r="DC655" s="197"/>
      <c r="DD655" s="197"/>
      <c r="DE655" s="197"/>
      <c r="DF655" s="197"/>
      <c r="DG655" s="197"/>
      <c r="DH655" s="197"/>
      <c r="DI655" s="197"/>
      <c r="DJ655" s="197"/>
      <c r="DK655" s="197"/>
      <c r="DL655" s="197"/>
      <c r="DM655" s="197"/>
      <c r="DN655" s="197"/>
      <c r="DO655" s="197"/>
      <c r="DP655" s="197"/>
      <c r="DQ655" s="197"/>
      <c r="DR655" s="197"/>
      <c r="DS655" s="197"/>
      <c r="DT655" s="197"/>
      <c r="DU655" s="197"/>
      <c r="DV655" s="197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</row>
    <row r="656" customFormat="false" ht="12.75" hidden="false" customHeight="false" outlineLevel="0" collapsed="false">
      <c r="A656" s="193"/>
      <c r="B656" s="194"/>
      <c r="C656" s="194"/>
      <c r="D656" s="194"/>
      <c r="E656" s="194"/>
      <c r="F656" s="194"/>
      <c r="G656" s="194"/>
      <c r="H656" s="195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  <c r="AH656" s="194"/>
      <c r="AI656" s="194"/>
      <c r="AJ656" s="194"/>
      <c r="AK656" s="194"/>
      <c r="AL656" s="194"/>
      <c r="AM656" s="194"/>
      <c r="AN656" s="194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6"/>
      <c r="BL656" s="197"/>
      <c r="BM656" s="197"/>
      <c r="BN656" s="197"/>
      <c r="BO656" s="197"/>
      <c r="BP656" s="197"/>
      <c r="BQ656" s="197"/>
      <c r="BR656" s="197"/>
      <c r="BS656" s="197"/>
      <c r="BT656" s="197"/>
      <c r="BU656" s="197"/>
      <c r="BV656" s="197"/>
      <c r="BW656" s="197"/>
      <c r="BX656" s="197"/>
      <c r="BY656" s="197"/>
      <c r="BZ656" s="197"/>
      <c r="CA656" s="197"/>
      <c r="CB656" s="197"/>
      <c r="CC656" s="197"/>
      <c r="CD656" s="197"/>
      <c r="CE656" s="197"/>
      <c r="CF656" s="197"/>
      <c r="CG656" s="197"/>
      <c r="CH656" s="197"/>
      <c r="CI656" s="197"/>
      <c r="CJ656" s="197"/>
      <c r="CK656" s="197"/>
      <c r="CL656" s="197"/>
      <c r="CM656" s="197"/>
      <c r="CN656" s="197"/>
      <c r="CO656" s="197"/>
      <c r="CP656" s="197"/>
      <c r="CQ656" s="197"/>
      <c r="CR656" s="197"/>
      <c r="CS656" s="197"/>
      <c r="CT656" s="197"/>
      <c r="CU656" s="197"/>
      <c r="CV656" s="197"/>
      <c r="CW656" s="197"/>
      <c r="CX656" s="197"/>
      <c r="CY656" s="197"/>
      <c r="CZ656" s="197"/>
      <c r="DA656" s="197"/>
      <c r="DB656" s="197"/>
      <c r="DC656" s="197"/>
      <c r="DD656" s="197"/>
      <c r="DE656" s="197"/>
      <c r="DF656" s="197"/>
      <c r="DG656" s="197"/>
      <c r="DH656" s="197"/>
      <c r="DI656" s="197"/>
      <c r="DJ656" s="197"/>
      <c r="DK656" s="197"/>
      <c r="DL656" s="197"/>
      <c r="DM656" s="197"/>
      <c r="DN656" s="197"/>
      <c r="DO656" s="197"/>
      <c r="DP656" s="197"/>
      <c r="DQ656" s="197"/>
      <c r="DR656" s="197"/>
      <c r="DS656" s="197"/>
      <c r="DT656" s="197"/>
      <c r="DU656" s="197"/>
      <c r="DV656" s="197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</row>
    <row r="657" customFormat="false" ht="12.75" hidden="false" customHeight="false" outlineLevel="0" collapsed="false">
      <c r="A657" s="193"/>
      <c r="B657" s="194"/>
      <c r="C657" s="194"/>
      <c r="D657" s="194"/>
      <c r="E657" s="194"/>
      <c r="F657" s="194"/>
      <c r="G657" s="194"/>
      <c r="H657" s="195"/>
      <c r="I657" s="194"/>
      <c r="J657" s="194"/>
      <c r="K657" s="194"/>
      <c r="L657" s="194"/>
      <c r="M657" s="194"/>
      <c r="N657" s="194"/>
      <c r="O657" s="194"/>
      <c r="P657" s="194"/>
      <c r="Q657" s="194"/>
      <c r="R657" s="194"/>
      <c r="S657" s="194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  <c r="AD657" s="194"/>
      <c r="AE657" s="194"/>
      <c r="AF657" s="194"/>
      <c r="AG657" s="194"/>
      <c r="AH657" s="194"/>
      <c r="AI657" s="194"/>
      <c r="AJ657" s="194"/>
      <c r="AK657" s="194"/>
      <c r="AL657" s="194"/>
      <c r="AM657" s="194"/>
      <c r="AN657" s="194"/>
      <c r="AO657" s="194"/>
      <c r="AP657" s="194"/>
      <c r="AQ657" s="194"/>
      <c r="AR657" s="194"/>
      <c r="AS657" s="194"/>
      <c r="AT657" s="194"/>
      <c r="AU657" s="194"/>
      <c r="AV657" s="194"/>
      <c r="AW657" s="194"/>
      <c r="AX657" s="194"/>
      <c r="AY657" s="194"/>
      <c r="AZ657" s="194"/>
      <c r="BA657" s="194"/>
      <c r="BB657" s="194"/>
      <c r="BC657" s="194"/>
      <c r="BD657" s="194"/>
      <c r="BE657" s="194"/>
      <c r="BF657" s="194"/>
      <c r="BG657" s="194"/>
      <c r="BH657" s="194"/>
      <c r="BI657" s="194"/>
      <c r="BJ657" s="194"/>
      <c r="BK657" s="196"/>
      <c r="BL657" s="197"/>
      <c r="BM657" s="197"/>
      <c r="BN657" s="197"/>
      <c r="BO657" s="197"/>
      <c r="BP657" s="197"/>
      <c r="BQ657" s="197"/>
      <c r="BR657" s="197"/>
      <c r="BS657" s="197"/>
      <c r="BT657" s="197"/>
      <c r="BU657" s="197"/>
      <c r="BV657" s="197"/>
      <c r="BW657" s="197"/>
      <c r="BX657" s="197"/>
      <c r="BY657" s="197"/>
      <c r="BZ657" s="197"/>
      <c r="CA657" s="197"/>
      <c r="CB657" s="197"/>
      <c r="CC657" s="197"/>
      <c r="CD657" s="197"/>
      <c r="CE657" s="197"/>
      <c r="CF657" s="197"/>
      <c r="CG657" s="197"/>
      <c r="CH657" s="197"/>
      <c r="CI657" s="197"/>
      <c r="CJ657" s="197"/>
      <c r="CK657" s="197"/>
      <c r="CL657" s="197"/>
      <c r="CM657" s="197"/>
      <c r="CN657" s="197"/>
      <c r="CO657" s="197"/>
      <c r="CP657" s="197"/>
      <c r="CQ657" s="197"/>
      <c r="CR657" s="197"/>
      <c r="CS657" s="197"/>
      <c r="CT657" s="197"/>
      <c r="CU657" s="197"/>
      <c r="CV657" s="197"/>
      <c r="CW657" s="197"/>
      <c r="CX657" s="197"/>
      <c r="CY657" s="197"/>
      <c r="CZ657" s="197"/>
      <c r="DA657" s="197"/>
      <c r="DB657" s="197"/>
      <c r="DC657" s="197"/>
      <c r="DD657" s="197"/>
      <c r="DE657" s="197"/>
      <c r="DF657" s="197"/>
      <c r="DG657" s="197"/>
      <c r="DH657" s="197"/>
      <c r="DI657" s="197"/>
      <c r="DJ657" s="197"/>
      <c r="DK657" s="197"/>
      <c r="DL657" s="197"/>
      <c r="DM657" s="197"/>
      <c r="DN657" s="197"/>
      <c r="DO657" s="197"/>
      <c r="DP657" s="197"/>
      <c r="DQ657" s="197"/>
      <c r="DR657" s="197"/>
      <c r="DS657" s="197"/>
      <c r="DT657" s="197"/>
      <c r="DU657" s="197"/>
      <c r="DV657" s="197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</row>
    <row r="658" customFormat="false" ht="12.75" hidden="false" customHeight="false" outlineLevel="0" collapsed="false">
      <c r="A658" s="193"/>
      <c r="B658" s="194"/>
      <c r="C658" s="194"/>
      <c r="D658" s="194"/>
      <c r="E658" s="194"/>
      <c r="F658" s="194"/>
      <c r="G658" s="194"/>
      <c r="H658" s="195"/>
      <c r="I658" s="194"/>
      <c r="J658" s="194"/>
      <c r="K658" s="194"/>
      <c r="L658" s="194"/>
      <c r="M658" s="194"/>
      <c r="N658" s="194"/>
      <c r="O658" s="194"/>
      <c r="P658" s="194"/>
      <c r="Q658" s="194"/>
      <c r="R658" s="194"/>
      <c r="S658" s="194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4"/>
      <c r="AG658" s="194"/>
      <c r="AH658" s="194"/>
      <c r="AI658" s="194"/>
      <c r="AJ658" s="194"/>
      <c r="AK658" s="194"/>
      <c r="AL658" s="194"/>
      <c r="AM658" s="194"/>
      <c r="AN658" s="194"/>
      <c r="AO658" s="194"/>
      <c r="AP658" s="194"/>
      <c r="AQ658" s="194"/>
      <c r="AR658" s="194"/>
      <c r="AS658" s="194"/>
      <c r="AT658" s="194"/>
      <c r="AU658" s="194"/>
      <c r="AV658" s="194"/>
      <c r="AW658" s="194"/>
      <c r="AX658" s="194"/>
      <c r="AY658" s="194"/>
      <c r="AZ658" s="194"/>
      <c r="BA658" s="194"/>
      <c r="BB658" s="194"/>
      <c r="BC658" s="194"/>
      <c r="BD658" s="194"/>
      <c r="BE658" s="194"/>
      <c r="BF658" s="194"/>
      <c r="BG658" s="194"/>
      <c r="BH658" s="194"/>
      <c r="BI658" s="194"/>
      <c r="BJ658" s="194"/>
      <c r="BK658" s="196"/>
      <c r="BL658" s="197"/>
      <c r="BM658" s="197"/>
      <c r="BN658" s="197"/>
      <c r="BO658" s="197"/>
      <c r="BP658" s="197"/>
      <c r="BQ658" s="197"/>
      <c r="BR658" s="197"/>
      <c r="BS658" s="197"/>
      <c r="BT658" s="197"/>
      <c r="BU658" s="197"/>
      <c r="BV658" s="197"/>
      <c r="BW658" s="197"/>
      <c r="BX658" s="197"/>
      <c r="BY658" s="197"/>
      <c r="BZ658" s="197"/>
      <c r="CA658" s="197"/>
      <c r="CB658" s="197"/>
      <c r="CC658" s="197"/>
      <c r="CD658" s="197"/>
      <c r="CE658" s="197"/>
      <c r="CF658" s="197"/>
      <c r="CG658" s="197"/>
      <c r="CH658" s="197"/>
      <c r="CI658" s="197"/>
      <c r="CJ658" s="197"/>
      <c r="CK658" s="197"/>
      <c r="CL658" s="197"/>
      <c r="CM658" s="197"/>
      <c r="CN658" s="197"/>
      <c r="CO658" s="197"/>
      <c r="CP658" s="197"/>
      <c r="CQ658" s="197"/>
      <c r="CR658" s="197"/>
      <c r="CS658" s="197"/>
      <c r="CT658" s="197"/>
      <c r="CU658" s="197"/>
      <c r="CV658" s="197"/>
      <c r="CW658" s="197"/>
      <c r="CX658" s="197"/>
      <c r="CY658" s="197"/>
      <c r="CZ658" s="197"/>
      <c r="DA658" s="197"/>
      <c r="DB658" s="197"/>
      <c r="DC658" s="197"/>
      <c r="DD658" s="197"/>
      <c r="DE658" s="197"/>
      <c r="DF658" s="197"/>
      <c r="DG658" s="197"/>
      <c r="DH658" s="197"/>
      <c r="DI658" s="197"/>
      <c r="DJ658" s="197"/>
      <c r="DK658" s="197"/>
      <c r="DL658" s="197"/>
      <c r="DM658" s="197"/>
      <c r="DN658" s="197"/>
      <c r="DO658" s="197"/>
      <c r="DP658" s="197"/>
      <c r="DQ658" s="197"/>
      <c r="DR658" s="197"/>
      <c r="DS658" s="197"/>
      <c r="DT658" s="197"/>
      <c r="DU658" s="197"/>
      <c r="DV658" s="197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</row>
    <row r="659" customFormat="false" ht="12.75" hidden="false" customHeight="false" outlineLevel="0" collapsed="false">
      <c r="A659" s="193"/>
      <c r="B659" s="194"/>
      <c r="C659" s="194"/>
      <c r="D659" s="194"/>
      <c r="E659" s="194"/>
      <c r="F659" s="194"/>
      <c r="G659" s="194"/>
      <c r="H659" s="195"/>
      <c r="I659" s="194"/>
      <c r="J659" s="194"/>
      <c r="K659" s="194"/>
      <c r="L659" s="194"/>
      <c r="M659" s="194"/>
      <c r="N659" s="194"/>
      <c r="O659" s="194"/>
      <c r="P659" s="194"/>
      <c r="Q659" s="194"/>
      <c r="R659" s="194"/>
      <c r="S659" s="194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  <c r="AD659" s="194"/>
      <c r="AE659" s="194"/>
      <c r="AF659" s="194"/>
      <c r="AG659" s="194"/>
      <c r="AH659" s="194"/>
      <c r="AI659" s="194"/>
      <c r="AJ659" s="194"/>
      <c r="AK659" s="194"/>
      <c r="AL659" s="194"/>
      <c r="AM659" s="194"/>
      <c r="AN659" s="194"/>
      <c r="AO659" s="194"/>
      <c r="AP659" s="194"/>
      <c r="AQ659" s="194"/>
      <c r="AR659" s="194"/>
      <c r="AS659" s="194"/>
      <c r="AT659" s="194"/>
      <c r="AU659" s="194"/>
      <c r="AV659" s="194"/>
      <c r="AW659" s="194"/>
      <c r="AX659" s="194"/>
      <c r="AY659" s="194"/>
      <c r="AZ659" s="194"/>
      <c r="BA659" s="194"/>
      <c r="BB659" s="194"/>
      <c r="BC659" s="194"/>
      <c r="BD659" s="194"/>
      <c r="BE659" s="194"/>
      <c r="BF659" s="194"/>
      <c r="BG659" s="194"/>
      <c r="BH659" s="194"/>
      <c r="BI659" s="194"/>
      <c r="BJ659" s="194"/>
      <c r="BK659" s="196"/>
      <c r="BL659" s="197"/>
      <c r="BM659" s="197"/>
      <c r="BN659" s="197"/>
      <c r="BO659" s="197"/>
      <c r="BP659" s="197"/>
      <c r="BQ659" s="197"/>
      <c r="BR659" s="197"/>
      <c r="BS659" s="197"/>
      <c r="BT659" s="197"/>
      <c r="BU659" s="197"/>
      <c r="BV659" s="197"/>
      <c r="BW659" s="197"/>
      <c r="BX659" s="197"/>
      <c r="BY659" s="197"/>
      <c r="BZ659" s="197"/>
      <c r="CA659" s="197"/>
      <c r="CB659" s="197"/>
      <c r="CC659" s="197"/>
      <c r="CD659" s="197"/>
      <c r="CE659" s="197"/>
      <c r="CF659" s="197"/>
      <c r="CG659" s="197"/>
      <c r="CH659" s="197"/>
      <c r="CI659" s="197"/>
      <c r="CJ659" s="197"/>
      <c r="CK659" s="197"/>
      <c r="CL659" s="197"/>
      <c r="CM659" s="197"/>
      <c r="CN659" s="197"/>
      <c r="CO659" s="197"/>
      <c r="CP659" s="197"/>
      <c r="CQ659" s="197"/>
      <c r="CR659" s="197"/>
      <c r="CS659" s="197"/>
      <c r="CT659" s="197"/>
      <c r="CU659" s="197"/>
      <c r="CV659" s="197"/>
      <c r="CW659" s="197"/>
      <c r="CX659" s="197"/>
      <c r="CY659" s="197"/>
      <c r="CZ659" s="197"/>
      <c r="DA659" s="197"/>
      <c r="DB659" s="197"/>
      <c r="DC659" s="197"/>
      <c r="DD659" s="197"/>
      <c r="DE659" s="197"/>
      <c r="DF659" s="197"/>
      <c r="DG659" s="197"/>
      <c r="DH659" s="197"/>
      <c r="DI659" s="197"/>
      <c r="DJ659" s="197"/>
      <c r="DK659" s="197"/>
      <c r="DL659" s="197"/>
      <c r="DM659" s="197"/>
      <c r="DN659" s="197"/>
      <c r="DO659" s="197"/>
      <c r="DP659" s="197"/>
      <c r="DQ659" s="197"/>
      <c r="DR659" s="197"/>
      <c r="DS659" s="197"/>
      <c r="DT659" s="197"/>
      <c r="DU659" s="197"/>
      <c r="DV659" s="197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</row>
    <row r="660" customFormat="false" ht="12.75" hidden="false" customHeight="false" outlineLevel="0" collapsed="false">
      <c r="A660" s="193"/>
      <c r="B660" s="194"/>
      <c r="C660" s="194"/>
      <c r="D660" s="194"/>
      <c r="E660" s="194"/>
      <c r="F660" s="194"/>
      <c r="G660" s="194"/>
      <c r="H660" s="195"/>
      <c r="I660" s="194"/>
      <c r="J660" s="194"/>
      <c r="K660" s="194"/>
      <c r="L660" s="194"/>
      <c r="M660" s="194"/>
      <c r="N660" s="194"/>
      <c r="O660" s="194"/>
      <c r="P660" s="194"/>
      <c r="Q660" s="194"/>
      <c r="R660" s="194"/>
      <c r="S660" s="194"/>
      <c r="T660" s="194"/>
      <c r="U660" s="194"/>
      <c r="V660" s="194"/>
      <c r="W660" s="194"/>
      <c r="X660" s="194"/>
      <c r="Y660" s="194"/>
      <c r="Z660" s="194"/>
      <c r="AA660" s="194"/>
      <c r="AB660" s="194"/>
      <c r="AC660" s="194"/>
      <c r="AD660" s="194"/>
      <c r="AE660" s="194"/>
      <c r="AF660" s="194"/>
      <c r="AG660" s="194"/>
      <c r="AH660" s="194"/>
      <c r="AI660" s="194"/>
      <c r="AJ660" s="194"/>
      <c r="AK660" s="194"/>
      <c r="AL660" s="194"/>
      <c r="AM660" s="194"/>
      <c r="AN660" s="194"/>
      <c r="AO660" s="194"/>
      <c r="AP660" s="194"/>
      <c r="AQ660" s="194"/>
      <c r="AR660" s="194"/>
      <c r="AS660" s="194"/>
      <c r="AT660" s="194"/>
      <c r="AU660" s="194"/>
      <c r="AV660" s="194"/>
      <c r="AW660" s="194"/>
      <c r="AX660" s="194"/>
      <c r="AY660" s="194"/>
      <c r="AZ660" s="194"/>
      <c r="BA660" s="194"/>
      <c r="BB660" s="194"/>
      <c r="BC660" s="194"/>
      <c r="BD660" s="194"/>
      <c r="BE660" s="194"/>
      <c r="BF660" s="194"/>
      <c r="BG660" s="194"/>
      <c r="BH660" s="194"/>
      <c r="BI660" s="194"/>
      <c r="BJ660" s="194"/>
      <c r="BK660" s="196"/>
      <c r="BL660" s="197"/>
      <c r="BM660" s="197"/>
      <c r="BN660" s="197"/>
      <c r="BO660" s="197"/>
      <c r="BP660" s="197"/>
      <c r="BQ660" s="197"/>
      <c r="BR660" s="197"/>
      <c r="BS660" s="197"/>
      <c r="BT660" s="197"/>
      <c r="BU660" s="197"/>
      <c r="BV660" s="197"/>
      <c r="BW660" s="197"/>
      <c r="BX660" s="197"/>
      <c r="BY660" s="197"/>
      <c r="BZ660" s="197"/>
      <c r="CA660" s="197"/>
      <c r="CB660" s="197"/>
      <c r="CC660" s="197"/>
      <c r="CD660" s="197"/>
      <c r="CE660" s="197"/>
      <c r="CF660" s="197"/>
      <c r="CG660" s="197"/>
      <c r="CH660" s="197"/>
      <c r="CI660" s="197"/>
      <c r="CJ660" s="197"/>
      <c r="CK660" s="197"/>
      <c r="CL660" s="197"/>
      <c r="CM660" s="197"/>
      <c r="CN660" s="197"/>
      <c r="CO660" s="197"/>
      <c r="CP660" s="197"/>
      <c r="CQ660" s="197"/>
      <c r="CR660" s="197"/>
      <c r="CS660" s="197"/>
      <c r="CT660" s="197"/>
      <c r="CU660" s="197"/>
      <c r="CV660" s="197"/>
      <c r="CW660" s="197"/>
      <c r="CX660" s="197"/>
      <c r="CY660" s="197"/>
      <c r="CZ660" s="197"/>
      <c r="DA660" s="197"/>
      <c r="DB660" s="197"/>
      <c r="DC660" s="197"/>
      <c r="DD660" s="197"/>
      <c r="DE660" s="197"/>
      <c r="DF660" s="197"/>
      <c r="DG660" s="197"/>
      <c r="DH660" s="197"/>
      <c r="DI660" s="197"/>
      <c r="DJ660" s="197"/>
      <c r="DK660" s="197"/>
      <c r="DL660" s="197"/>
      <c r="DM660" s="197"/>
      <c r="DN660" s="197"/>
      <c r="DO660" s="197"/>
      <c r="DP660" s="197"/>
      <c r="DQ660" s="197"/>
      <c r="DR660" s="197"/>
      <c r="DS660" s="197"/>
      <c r="DT660" s="197"/>
      <c r="DU660" s="197"/>
      <c r="DV660" s="197"/>
      <c r="DW660" s="197"/>
      <c r="DX660" s="197"/>
      <c r="DY660" s="197"/>
      <c r="DZ660" s="197"/>
      <c r="EA660" s="197"/>
      <c r="EB660" s="197"/>
      <c r="EC660" s="197"/>
      <c r="ED660" s="197"/>
      <c r="EE660" s="197"/>
      <c r="EF660" s="197"/>
      <c r="EG660" s="197"/>
      <c r="EH660" s="197"/>
      <c r="EI660" s="197"/>
      <c r="EJ660" s="197"/>
      <c r="EK660" s="197"/>
      <c r="EL660" s="197"/>
      <c r="EM660" s="197"/>
      <c r="EN660" s="197"/>
      <c r="EO660" s="197"/>
      <c r="EP660" s="197"/>
      <c r="EQ660" s="197"/>
      <c r="ER660" s="197"/>
      <c r="ES660" s="197"/>
      <c r="ET660" s="197"/>
      <c r="EU660" s="197"/>
      <c r="EV660" s="197"/>
      <c r="EW660" s="197"/>
      <c r="EX660" s="197"/>
      <c r="EY660" s="197"/>
      <c r="EZ660" s="197"/>
      <c r="FA660" s="197"/>
      <c r="FB660" s="197"/>
      <c r="FC660" s="197"/>
      <c r="FD660" s="197"/>
      <c r="FE660" s="197"/>
      <c r="FF660" s="197"/>
      <c r="FG660" s="197"/>
      <c r="FH660" s="197"/>
      <c r="FI660" s="197"/>
      <c r="FJ660" s="197"/>
      <c r="FK660" s="197"/>
      <c r="FL660" s="197"/>
      <c r="FM660" s="197"/>
      <c r="FN660" s="197"/>
      <c r="FO660" s="197"/>
      <c r="FP660" s="197"/>
      <c r="FQ660" s="197"/>
      <c r="FR660" s="197"/>
      <c r="FS660" s="197"/>
      <c r="FT660" s="197"/>
      <c r="FU660" s="197"/>
      <c r="FV660" s="197"/>
      <c r="FW660" s="197"/>
      <c r="FX660" s="197"/>
      <c r="FY660" s="197"/>
      <c r="FZ660" s="197"/>
      <c r="GA660" s="197"/>
      <c r="GB660" s="197"/>
      <c r="GC660" s="197"/>
      <c r="GD660" s="197"/>
      <c r="GE660" s="197"/>
      <c r="GF660" s="197"/>
      <c r="GG660" s="197"/>
      <c r="GH660" s="197"/>
      <c r="GI660" s="197"/>
      <c r="GJ660" s="197"/>
      <c r="GK660" s="197"/>
      <c r="GL660" s="197"/>
      <c r="GM660" s="197"/>
      <c r="GN660" s="197"/>
      <c r="GO660" s="197"/>
      <c r="GP660" s="197"/>
      <c r="GQ660" s="197"/>
      <c r="GR660" s="197"/>
      <c r="GS660" s="197"/>
      <c r="GT660" s="197"/>
      <c r="GU660" s="197"/>
      <c r="GV660" s="197"/>
      <c r="GW660" s="197"/>
      <c r="GX660" s="197"/>
      <c r="GY660" s="197"/>
      <c r="GZ660" s="197"/>
      <c r="HA660" s="197"/>
      <c r="HB660" s="197"/>
      <c r="HC660" s="197"/>
      <c r="HD660" s="197"/>
      <c r="HE660" s="197"/>
      <c r="HF660" s="197"/>
      <c r="HG660" s="197"/>
      <c r="HH660" s="197"/>
      <c r="HI660" s="197"/>
      <c r="HJ660" s="197"/>
      <c r="HK660" s="197"/>
      <c r="HL660" s="197"/>
      <c r="HM660" s="197"/>
      <c r="HN660" s="197"/>
      <c r="HO660" s="197"/>
      <c r="HP660" s="197"/>
      <c r="HQ660" s="197"/>
      <c r="HR660" s="197"/>
      <c r="HS660" s="197"/>
      <c r="HT660" s="197"/>
      <c r="HU660" s="197"/>
      <c r="HV660" s="197"/>
      <c r="HW660" s="197"/>
      <c r="HX660" s="197"/>
      <c r="HY660" s="197"/>
      <c r="HZ660" s="197"/>
      <c r="IA660" s="197"/>
      <c r="IB660" s="197"/>
      <c r="IC660" s="197"/>
      <c r="ID660" s="197"/>
      <c r="IE660" s="197"/>
      <c r="IF660" s="197"/>
      <c r="IG660" s="197"/>
      <c r="IH660" s="197"/>
      <c r="II660" s="197"/>
      <c r="IJ660" s="197"/>
      <c r="IK660" s="197"/>
      <c r="IL660" s="197"/>
      <c r="IM660" s="197"/>
      <c r="IN660" s="197"/>
      <c r="IO660" s="197"/>
      <c r="IP660" s="197"/>
      <c r="IQ660" s="197"/>
      <c r="IR660" s="197"/>
      <c r="IS660" s="197"/>
      <c r="IT660" s="197"/>
      <c r="IU660" s="197"/>
      <c r="IV660" s="197"/>
      <c r="IW660" s="197"/>
    </row>
    <row r="661" customFormat="false" ht="12.75" hidden="false" customHeight="false" outlineLevel="0" collapsed="false">
      <c r="A661" s="193"/>
      <c r="B661" s="194"/>
      <c r="C661" s="194"/>
      <c r="D661" s="194"/>
      <c r="E661" s="194"/>
      <c r="F661" s="194"/>
      <c r="G661" s="194"/>
      <c r="H661" s="195"/>
      <c r="I661" s="194"/>
      <c r="J661" s="194"/>
      <c r="K661" s="194"/>
      <c r="L661" s="194"/>
      <c r="M661" s="194"/>
      <c r="N661" s="194"/>
      <c r="O661" s="194"/>
      <c r="P661" s="194"/>
      <c r="Q661" s="194"/>
      <c r="R661" s="194"/>
      <c r="S661" s="194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4"/>
      <c r="AG661" s="194"/>
      <c r="AH661" s="194"/>
      <c r="AI661" s="194"/>
      <c r="AJ661" s="194"/>
      <c r="AK661" s="194"/>
      <c r="AL661" s="194"/>
      <c r="AM661" s="194"/>
      <c r="AN661" s="194"/>
      <c r="AO661" s="194"/>
      <c r="AP661" s="194"/>
      <c r="AQ661" s="194"/>
      <c r="AR661" s="194"/>
      <c r="AS661" s="194"/>
      <c r="AT661" s="194"/>
      <c r="AU661" s="194"/>
      <c r="AV661" s="194"/>
      <c r="AW661" s="194"/>
      <c r="AX661" s="194"/>
      <c r="AY661" s="194"/>
      <c r="AZ661" s="194"/>
      <c r="BA661" s="194"/>
      <c r="BB661" s="194"/>
      <c r="BC661" s="194"/>
      <c r="BD661" s="194"/>
      <c r="BE661" s="194"/>
      <c r="BF661" s="194"/>
      <c r="BG661" s="194"/>
      <c r="BH661" s="194"/>
      <c r="BI661" s="194"/>
      <c r="BJ661" s="194"/>
      <c r="BK661" s="196"/>
      <c r="BL661" s="197"/>
      <c r="BM661" s="197"/>
      <c r="BN661" s="197"/>
      <c r="BO661" s="197"/>
      <c r="BP661" s="197"/>
      <c r="BQ661" s="197"/>
      <c r="BR661" s="197"/>
      <c r="BS661" s="197"/>
      <c r="BT661" s="197"/>
      <c r="BU661" s="197"/>
      <c r="BV661" s="197"/>
      <c r="BW661" s="197"/>
      <c r="BX661" s="197"/>
      <c r="BY661" s="197"/>
      <c r="BZ661" s="197"/>
      <c r="CA661" s="197"/>
      <c r="CB661" s="197"/>
      <c r="CC661" s="197"/>
      <c r="CD661" s="197"/>
      <c r="CE661" s="197"/>
      <c r="CF661" s="197"/>
      <c r="CG661" s="197"/>
      <c r="CH661" s="197"/>
      <c r="CI661" s="197"/>
      <c r="CJ661" s="197"/>
      <c r="CK661" s="197"/>
      <c r="CL661" s="197"/>
      <c r="CM661" s="197"/>
      <c r="CN661" s="197"/>
      <c r="CO661" s="197"/>
      <c r="CP661" s="197"/>
      <c r="CQ661" s="197"/>
      <c r="CR661" s="197"/>
      <c r="CS661" s="197"/>
      <c r="CT661" s="197"/>
      <c r="CU661" s="197"/>
      <c r="CV661" s="197"/>
      <c r="CW661" s="197"/>
      <c r="CX661" s="197"/>
      <c r="CY661" s="197"/>
      <c r="CZ661" s="197"/>
      <c r="DA661" s="197"/>
      <c r="DB661" s="197"/>
      <c r="DC661" s="197"/>
      <c r="DD661" s="197"/>
      <c r="DE661" s="197"/>
      <c r="DF661" s="197"/>
      <c r="DG661" s="197"/>
      <c r="DH661" s="197"/>
      <c r="DI661" s="197"/>
      <c r="DJ661" s="197"/>
      <c r="DK661" s="197"/>
      <c r="DL661" s="197"/>
      <c r="DM661" s="197"/>
      <c r="DN661" s="197"/>
      <c r="DO661" s="197"/>
      <c r="DP661" s="197"/>
      <c r="DQ661" s="197"/>
      <c r="DR661" s="197"/>
      <c r="DS661" s="197"/>
      <c r="DT661" s="197"/>
      <c r="DU661" s="197"/>
      <c r="DV661" s="197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</row>
    <row r="662" customFormat="false" ht="12.75" hidden="false" customHeight="false" outlineLevel="0" collapsed="false">
      <c r="A662" s="193"/>
      <c r="B662" s="194"/>
      <c r="C662" s="194"/>
      <c r="D662" s="194"/>
      <c r="E662" s="194"/>
      <c r="F662" s="194"/>
      <c r="G662" s="194"/>
      <c r="H662" s="195"/>
      <c r="I662" s="194"/>
      <c r="J662" s="194"/>
      <c r="K662" s="194"/>
      <c r="L662" s="194"/>
      <c r="M662" s="194"/>
      <c r="N662" s="194"/>
      <c r="O662" s="194"/>
      <c r="P662" s="194"/>
      <c r="Q662" s="194"/>
      <c r="R662" s="194"/>
      <c r="S662" s="194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  <c r="AD662" s="194"/>
      <c r="AE662" s="194"/>
      <c r="AF662" s="194"/>
      <c r="AG662" s="194"/>
      <c r="AH662" s="194"/>
      <c r="AI662" s="194"/>
      <c r="AJ662" s="194"/>
      <c r="AK662" s="194"/>
      <c r="AL662" s="194"/>
      <c r="AM662" s="194"/>
      <c r="AN662" s="194"/>
      <c r="AO662" s="194"/>
      <c r="AP662" s="194"/>
      <c r="AQ662" s="194"/>
      <c r="AR662" s="194"/>
      <c r="AS662" s="194"/>
      <c r="AT662" s="194"/>
      <c r="AU662" s="194"/>
      <c r="AV662" s="194"/>
      <c r="AW662" s="194"/>
      <c r="AX662" s="194"/>
      <c r="AY662" s="194"/>
      <c r="AZ662" s="194"/>
      <c r="BA662" s="194"/>
      <c r="BB662" s="194"/>
      <c r="BC662" s="194"/>
      <c r="BD662" s="194"/>
      <c r="BE662" s="194"/>
      <c r="BF662" s="194"/>
      <c r="BG662" s="194"/>
      <c r="BH662" s="194"/>
      <c r="BI662" s="194"/>
      <c r="BJ662" s="194"/>
      <c r="BK662" s="196"/>
      <c r="BL662" s="197"/>
      <c r="BM662" s="197"/>
      <c r="BN662" s="197"/>
      <c r="BO662" s="197"/>
      <c r="BP662" s="197"/>
      <c r="BQ662" s="197"/>
      <c r="BR662" s="197"/>
      <c r="BS662" s="197"/>
      <c r="BT662" s="197"/>
      <c r="BU662" s="197"/>
      <c r="BV662" s="197"/>
      <c r="BW662" s="197"/>
      <c r="BX662" s="197"/>
      <c r="BY662" s="197"/>
      <c r="BZ662" s="197"/>
      <c r="CA662" s="197"/>
      <c r="CB662" s="197"/>
      <c r="CC662" s="197"/>
      <c r="CD662" s="197"/>
      <c r="CE662" s="197"/>
      <c r="CF662" s="197"/>
      <c r="CG662" s="197"/>
      <c r="CH662" s="197"/>
      <c r="CI662" s="197"/>
      <c r="CJ662" s="197"/>
      <c r="CK662" s="197"/>
      <c r="CL662" s="197"/>
      <c r="CM662" s="197"/>
      <c r="CN662" s="197"/>
      <c r="CO662" s="197"/>
      <c r="CP662" s="197"/>
      <c r="CQ662" s="197"/>
      <c r="CR662" s="197"/>
      <c r="CS662" s="197"/>
      <c r="CT662" s="197"/>
      <c r="CU662" s="197"/>
      <c r="CV662" s="197"/>
      <c r="CW662" s="197"/>
      <c r="CX662" s="197"/>
      <c r="CY662" s="197"/>
      <c r="CZ662" s="197"/>
      <c r="DA662" s="197"/>
      <c r="DB662" s="197"/>
      <c r="DC662" s="197"/>
      <c r="DD662" s="197"/>
      <c r="DE662" s="197"/>
      <c r="DF662" s="197"/>
      <c r="DG662" s="197"/>
      <c r="DH662" s="197"/>
      <c r="DI662" s="197"/>
      <c r="DJ662" s="197"/>
      <c r="DK662" s="197"/>
      <c r="DL662" s="197"/>
      <c r="DM662" s="197"/>
      <c r="DN662" s="197"/>
      <c r="DO662" s="197"/>
      <c r="DP662" s="197"/>
      <c r="DQ662" s="197"/>
      <c r="DR662" s="197"/>
      <c r="DS662" s="197"/>
      <c r="DT662" s="197"/>
      <c r="DU662" s="197"/>
      <c r="DV662" s="197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</row>
    <row r="663" customFormat="false" ht="12.75" hidden="false" customHeight="false" outlineLevel="0" collapsed="false">
      <c r="A663" s="193"/>
      <c r="B663" s="194"/>
      <c r="C663" s="194"/>
      <c r="D663" s="194"/>
      <c r="E663" s="194"/>
      <c r="F663" s="194"/>
      <c r="G663" s="194"/>
      <c r="H663" s="195"/>
      <c r="I663" s="194"/>
      <c r="J663" s="194"/>
      <c r="K663" s="194"/>
      <c r="L663" s="194"/>
      <c r="M663" s="194"/>
      <c r="N663" s="194"/>
      <c r="O663" s="194"/>
      <c r="P663" s="194"/>
      <c r="Q663" s="194"/>
      <c r="R663" s="194"/>
      <c r="S663" s="194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  <c r="AR663" s="194"/>
      <c r="AS663" s="194"/>
      <c r="AT663" s="194"/>
      <c r="AU663" s="194"/>
      <c r="AV663" s="194"/>
      <c r="AW663" s="194"/>
      <c r="AX663" s="194"/>
      <c r="AY663" s="194"/>
      <c r="AZ663" s="194"/>
      <c r="BA663" s="194"/>
      <c r="BB663" s="194"/>
      <c r="BC663" s="194"/>
      <c r="BD663" s="194"/>
      <c r="BE663" s="194"/>
      <c r="BF663" s="194"/>
      <c r="BG663" s="194"/>
      <c r="BH663" s="194"/>
      <c r="BI663" s="194"/>
      <c r="BJ663" s="194"/>
      <c r="BK663" s="196"/>
      <c r="BL663" s="197"/>
      <c r="BM663" s="197"/>
      <c r="BN663" s="197"/>
      <c r="BO663" s="197"/>
      <c r="BP663" s="197"/>
      <c r="BQ663" s="197"/>
      <c r="BR663" s="197"/>
      <c r="BS663" s="197"/>
      <c r="BT663" s="197"/>
      <c r="BU663" s="197"/>
      <c r="BV663" s="197"/>
      <c r="BW663" s="197"/>
      <c r="BX663" s="197"/>
      <c r="BY663" s="197"/>
      <c r="BZ663" s="197"/>
      <c r="CA663" s="197"/>
      <c r="CB663" s="197"/>
      <c r="CC663" s="197"/>
      <c r="CD663" s="197"/>
      <c r="CE663" s="197"/>
      <c r="CF663" s="197"/>
      <c r="CG663" s="197"/>
      <c r="CH663" s="197"/>
      <c r="CI663" s="197"/>
      <c r="CJ663" s="197"/>
      <c r="CK663" s="197"/>
      <c r="CL663" s="197"/>
      <c r="CM663" s="197"/>
      <c r="CN663" s="197"/>
      <c r="CO663" s="197"/>
      <c r="CP663" s="197"/>
      <c r="CQ663" s="197"/>
      <c r="CR663" s="197"/>
      <c r="CS663" s="197"/>
      <c r="CT663" s="197"/>
      <c r="CU663" s="197"/>
      <c r="CV663" s="197"/>
      <c r="CW663" s="197"/>
      <c r="CX663" s="197"/>
      <c r="CY663" s="197"/>
      <c r="CZ663" s="197"/>
      <c r="DA663" s="197"/>
      <c r="DB663" s="197"/>
      <c r="DC663" s="197"/>
      <c r="DD663" s="197"/>
      <c r="DE663" s="197"/>
      <c r="DF663" s="197"/>
      <c r="DG663" s="197"/>
      <c r="DH663" s="197"/>
      <c r="DI663" s="197"/>
      <c r="DJ663" s="197"/>
      <c r="DK663" s="197"/>
      <c r="DL663" s="197"/>
      <c r="DM663" s="197"/>
      <c r="DN663" s="197"/>
      <c r="DO663" s="197"/>
      <c r="DP663" s="197"/>
      <c r="DQ663" s="197"/>
      <c r="DR663" s="197"/>
      <c r="DS663" s="197"/>
      <c r="DT663" s="197"/>
      <c r="DU663" s="197"/>
      <c r="DV663" s="197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</row>
    <row r="664" customFormat="false" ht="12.75" hidden="false" customHeight="false" outlineLevel="0" collapsed="false">
      <c r="A664" s="193"/>
      <c r="B664" s="194"/>
      <c r="C664" s="194"/>
      <c r="D664" s="194"/>
      <c r="E664" s="194"/>
      <c r="F664" s="194"/>
      <c r="G664" s="194"/>
      <c r="H664" s="195"/>
      <c r="I664" s="194"/>
      <c r="J664" s="194"/>
      <c r="K664" s="194"/>
      <c r="L664" s="194"/>
      <c r="M664" s="194"/>
      <c r="N664" s="194"/>
      <c r="O664" s="194"/>
      <c r="P664" s="194"/>
      <c r="Q664" s="194"/>
      <c r="R664" s="194"/>
      <c r="S664" s="194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  <c r="AR664" s="194"/>
      <c r="AS664" s="194"/>
      <c r="AT664" s="194"/>
      <c r="AU664" s="194"/>
      <c r="AV664" s="194"/>
      <c r="AW664" s="194"/>
      <c r="AX664" s="194"/>
      <c r="AY664" s="194"/>
      <c r="AZ664" s="194"/>
      <c r="BA664" s="194"/>
      <c r="BB664" s="194"/>
      <c r="BC664" s="194"/>
      <c r="BD664" s="194"/>
      <c r="BE664" s="194"/>
      <c r="BF664" s="194"/>
      <c r="BG664" s="194"/>
      <c r="BH664" s="194"/>
      <c r="BI664" s="194"/>
      <c r="BJ664" s="194"/>
      <c r="BK664" s="196"/>
      <c r="BL664" s="197"/>
      <c r="BM664" s="197"/>
      <c r="BN664" s="197"/>
      <c r="BO664" s="197"/>
      <c r="BP664" s="197"/>
      <c r="BQ664" s="197"/>
      <c r="BR664" s="197"/>
      <c r="BS664" s="197"/>
      <c r="BT664" s="197"/>
      <c r="BU664" s="197"/>
      <c r="BV664" s="197"/>
      <c r="BW664" s="197"/>
      <c r="BX664" s="197"/>
      <c r="BY664" s="197"/>
      <c r="BZ664" s="197"/>
      <c r="CA664" s="197"/>
      <c r="CB664" s="197"/>
      <c r="CC664" s="197"/>
      <c r="CD664" s="197"/>
      <c r="CE664" s="197"/>
      <c r="CF664" s="197"/>
      <c r="CG664" s="197"/>
      <c r="CH664" s="197"/>
      <c r="CI664" s="197"/>
      <c r="CJ664" s="197"/>
      <c r="CK664" s="197"/>
      <c r="CL664" s="197"/>
      <c r="CM664" s="197"/>
      <c r="CN664" s="197"/>
      <c r="CO664" s="197"/>
      <c r="CP664" s="197"/>
      <c r="CQ664" s="197"/>
      <c r="CR664" s="197"/>
      <c r="CS664" s="197"/>
      <c r="CT664" s="197"/>
      <c r="CU664" s="197"/>
      <c r="CV664" s="197"/>
      <c r="CW664" s="197"/>
      <c r="CX664" s="197"/>
      <c r="CY664" s="197"/>
      <c r="CZ664" s="197"/>
      <c r="DA664" s="197"/>
      <c r="DB664" s="197"/>
      <c r="DC664" s="197"/>
      <c r="DD664" s="197"/>
      <c r="DE664" s="197"/>
      <c r="DF664" s="197"/>
      <c r="DG664" s="197"/>
      <c r="DH664" s="197"/>
      <c r="DI664" s="197"/>
      <c r="DJ664" s="197"/>
      <c r="DK664" s="197"/>
      <c r="DL664" s="197"/>
      <c r="DM664" s="197"/>
      <c r="DN664" s="197"/>
      <c r="DO664" s="197"/>
      <c r="DP664" s="197"/>
      <c r="DQ664" s="197"/>
      <c r="DR664" s="197"/>
      <c r="DS664" s="197"/>
      <c r="DT664" s="197"/>
      <c r="DU664" s="197"/>
      <c r="DV664" s="197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</row>
    <row r="665" customFormat="false" ht="12.75" hidden="false" customHeight="false" outlineLevel="0" collapsed="false">
      <c r="A665" s="193"/>
      <c r="B665" s="194"/>
      <c r="C665" s="194"/>
      <c r="D665" s="194"/>
      <c r="E665" s="194"/>
      <c r="F665" s="194"/>
      <c r="G665" s="194"/>
      <c r="H665" s="195"/>
      <c r="I665" s="194"/>
      <c r="J665" s="194"/>
      <c r="K665" s="194"/>
      <c r="L665" s="194"/>
      <c r="M665" s="194"/>
      <c r="N665" s="194"/>
      <c r="O665" s="194"/>
      <c r="P665" s="194"/>
      <c r="Q665" s="194"/>
      <c r="R665" s="194"/>
      <c r="S665" s="194"/>
      <c r="T665" s="194"/>
      <c r="U665" s="194"/>
      <c r="V665" s="194"/>
      <c r="W665" s="194"/>
      <c r="X665" s="194"/>
      <c r="Y665" s="194"/>
      <c r="Z665" s="194"/>
      <c r="AA665" s="194"/>
      <c r="AB665" s="194"/>
      <c r="AC665" s="194"/>
      <c r="AD665" s="194"/>
      <c r="AE665" s="194"/>
      <c r="AF665" s="194"/>
      <c r="AG665" s="194"/>
      <c r="AH665" s="194"/>
      <c r="AI665" s="194"/>
      <c r="AJ665" s="194"/>
      <c r="AK665" s="194"/>
      <c r="AL665" s="194"/>
      <c r="AM665" s="194"/>
      <c r="AN665" s="194"/>
      <c r="AO665" s="194"/>
      <c r="AP665" s="194"/>
      <c r="AQ665" s="194"/>
      <c r="AR665" s="194"/>
      <c r="AS665" s="194"/>
      <c r="AT665" s="194"/>
      <c r="AU665" s="194"/>
      <c r="AV665" s="194"/>
      <c r="AW665" s="194"/>
      <c r="AX665" s="194"/>
      <c r="AY665" s="194"/>
      <c r="AZ665" s="194"/>
      <c r="BA665" s="194"/>
      <c r="BB665" s="194"/>
      <c r="BC665" s="194"/>
      <c r="BD665" s="194"/>
      <c r="BE665" s="194"/>
      <c r="BF665" s="194"/>
      <c r="BG665" s="194"/>
      <c r="BH665" s="194"/>
      <c r="BI665" s="194"/>
      <c r="BJ665" s="194"/>
      <c r="BK665" s="196"/>
      <c r="BL665" s="197"/>
      <c r="BM665" s="197"/>
      <c r="BN665" s="197"/>
      <c r="BO665" s="197"/>
      <c r="BP665" s="197"/>
      <c r="BQ665" s="197"/>
      <c r="BR665" s="197"/>
      <c r="BS665" s="197"/>
      <c r="BT665" s="197"/>
      <c r="BU665" s="197"/>
      <c r="BV665" s="197"/>
      <c r="BW665" s="197"/>
      <c r="BX665" s="197"/>
      <c r="BY665" s="197"/>
      <c r="BZ665" s="197"/>
      <c r="CA665" s="197"/>
      <c r="CB665" s="197"/>
      <c r="CC665" s="197"/>
      <c r="CD665" s="197"/>
      <c r="CE665" s="197"/>
      <c r="CF665" s="197"/>
      <c r="CG665" s="197"/>
      <c r="CH665" s="197"/>
      <c r="CI665" s="197"/>
      <c r="CJ665" s="197"/>
      <c r="CK665" s="197"/>
      <c r="CL665" s="197"/>
      <c r="CM665" s="197"/>
      <c r="CN665" s="197"/>
      <c r="CO665" s="197"/>
      <c r="CP665" s="197"/>
      <c r="CQ665" s="197"/>
      <c r="CR665" s="197"/>
      <c r="CS665" s="197"/>
      <c r="CT665" s="197"/>
      <c r="CU665" s="197"/>
      <c r="CV665" s="197"/>
      <c r="CW665" s="197"/>
      <c r="CX665" s="197"/>
      <c r="CY665" s="197"/>
      <c r="CZ665" s="197"/>
      <c r="DA665" s="197"/>
      <c r="DB665" s="197"/>
      <c r="DC665" s="197"/>
      <c r="DD665" s="197"/>
      <c r="DE665" s="197"/>
      <c r="DF665" s="197"/>
      <c r="DG665" s="197"/>
      <c r="DH665" s="197"/>
      <c r="DI665" s="197"/>
      <c r="DJ665" s="197"/>
      <c r="DK665" s="197"/>
      <c r="DL665" s="197"/>
      <c r="DM665" s="197"/>
      <c r="DN665" s="197"/>
      <c r="DO665" s="197"/>
      <c r="DP665" s="197"/>
      <c r="DQ665" s="197"/>
      <c r="DR665" s="197"/>
      <c r="DS665" s="197"/>
      <c r="DT665" s="197"/>
      <c r="DU665" s="197"/>
      <c r="DV665" s="197"/>
      <c r="DW665" s="197"/>
      <c r="DX665" s="197"/>
      <c r="DY665" s="197"/>
      <c r="DZ665" s="197"/>
      <c r="EA665" s="197"/>
      <c r="EB665" s="197"/>
      <c r="EC665" s="197"/>
      <c r="ED665" s="197"/>
      <c r="EE665" s="197"/>
      <c r="EF665" s="197"/>
      <c r="EG665" s="197"/>
      <c r="EH665" s="197"/>
      <c r="EI665" s="197"/>
      <c r="EJ665" s="197"/>
      <c r="EK665" s="197"/>
      <c r="EL665" s="197"/>
      <c r="EM665" s="197"/>
      <c r="EN665" s="197"/>
      <c r="EO665" s="197"/>
      <c r="EP665" s="197"/>
      <c r="EQ665" s="197"/>
      <c r="ER665" s="197"/>
      <c r="ES665" s="197"/>
      <c r="ET665" s="197"/>
      <c r="EU665" s="197"/>
      <c r="EV665" s="197"/>
      <c r="EW665" s="197"/>
      <c r="EX665" s="197"/>
      <c r="EY665" s="197"/>
      <c r="EZ665" s="197"/>
      <c r="FA665" s="197"/>
      <c r="FB665" s="197"/>
      <c r="FC665" s="197"/>
      <c r="FD665" s="197"/>
      <c r="FE665" s="197"/>
      <c r="FF665" s="197"/>
      <c r="FG665" s="197"/>
      <c r="FH665" s="197"/>
      <c r="FI665" s="197"/>
      <c r="FJ665" s="197"/>
      <c r="FK665" s="197"/>
      <c r="FL665" s="197"/>
      <c r="FM665" s="197"/>
      <c r="FN665" s="197"/>
      <c r="FO665" s="197"/>
      <c r="FP665" s="197"/>
      <c r="FQ665" s="197"/>
      <c r="FR665" s="197"/>
      <c r="FS665" s="197"/>
      <c r="FT665" s="197"/>
      <c r="FU665" s="197"/>
      <c r="FV665" s="197"/>
      <c r="FW665" s="197"/>
      <c r="FX665" s="197"/>
      <c r="FY665" s="197"/>
      <c r="FZ665" s="197"/>
      <c r="GA665" s="197"/>
      <c r="GB665" s="197"/>
      <c r="GC665" s="197"/>
      <c r="GD665" s="197"/>
      <c r="GE665" s="197"/>
      <c r="GF665" s="197"/>
      <c r="GG665" s="197"/>
      <c r="GH665" s="197"/>
      <c r="GI665" s="197"/>
      <c r="GJ665" s="197"/>
      <c r="GK665" s="197"/>
      <c r="GL665" s="197"/>
      <c r="GM665" s="197"/>
      <c r="GN665" s="197"/>
      <c r="GO665" s="197"/>
      <c r="GP665" s="197"/>
      <c r="GQ665" s="197"/>
      <c r="GR665" s="197"/>
      <c r="GS665" s="197"/>
      <c r="GT665" s="197"/>
      <c r="GU665" s="197"/>
      <c r="GV665" s="197"/>
      <c r="GW665" s="197"/>
      <c r="GX665" s="197"/>
      <c r="GY665" s="197"/>
      <c r="GZ665" s="197"/>
      <c r="HA665" s="197"/>
      <c r="HB665" s="197"/>
      <c r="HC665" s="197"/>
      <c r="HD665" s="197"/>
      <c r="HE665" s="197"/>
      <c r="HF665" s="197"/>
      <c r="HG665" s="197"/>
      <c r="HH665" s="197"/>
      <c r="HI665" s="197"/>
      <c r="HJ665" s="197"/>
      <c r="HK665" s="197"/>
      <c r="HL665" s="197"/>
      <c r="HM665" s="197"/>
      <c r="HN665" s="197"/>
      <c r="HO665" s="197"/>
      <c r="HP665" s="197"/>
      <c r="HQ665" s="197"/>
      <c r="HR665" s="197"/>
      <c r="HS665" s="197"/>
      <c r="HT665" s="197"/>
      <c r="HU665" s="197"/>
      <c r="HV665" s="197"/>
      <c r="HW665" s="197"/>
      <c r="HX665" s="197"/>
      <c r="HY665" s="197"/>
      <c r="HZ665" s="197"/>
      <c r="IA665" s="197"/>
      <c r="IB665" s="197"/>
      <c r="IC665" s="197"/>
      <c r="ID665" s="197"/>
      <c r="IE665" s="197"/>
      <c r="IF665" s="197"/>
      <c r="IG665" s="197"/>
      <c r="IH665" s="197"/>
      <c r="II665" s="197"/>
      <c r="IJ665" s="197"/>
      <c r="IK665" s="197"/>
      <c r="IL665" s="197"/>
      <c r="IM665" s="197"/>
      <c r="IN665" s="197"/>
      <c r="IO665" s="197"/>
      <c r="IP665" s="197"/>
      <c r="IQ665" s="197"/>
      <c r="IR665" s="197"/>
      <c r="IS665" s="197"/>
      <c r="IT665" s="197"/>
      <c r="IU665" s="197"/>
      <c r="IV665" s="197"/>
      <c r="IW665" s="197"/>
    </row>
    <row r="666" customFormat="false" ht="12.75" hidden="false" customHeight="false" outlineLevel="0" collapsed="false">
      <c r="A666" s="193"/>
      <c r="B666" s="194"/>
      <c r="C666" s="194"/>
      <c r="D666" s="194"/>
      <c r="E666" s="194"/>
      <c r="F666" s="194"/>
      <c r="G666" s="194"/>
      <c r="H666" s="195"/>
      <c r="I666" s="194"/>
      <c r="J666" s="194"/>
      <c r="K666" s="194"/>
      <c r="L666" s="194"/>
      <c r="M666" s="194"/>
      <c r="N666" s="194"/>
      <c r="O666" s="194"/>
      <c r="P666" s="194"/>
      <c r="Q666" s="194"/>
      <c r="R666" s="194"/>
      <c r="S666" s="194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4"/>
      <c r="AG666" s="194"/>
      <c r="AH666" s="194"/>
      <c r="AI666" s="194"/>
      <c r="AJ666" s="194"/>
      <c r="AK666" s="194"/>
      <c r="AL666" s="194"/>
      <c r="AM666" s="194"/>
      <c r="AN666" s="194"/>
      <c r="AO666" s="194"/>
      <c r="AP666" s="194"/>
      <c r="AQ666" s="194"/>
      <c r="AR666" s="194"/>
      <c r="AS666" s="194"/>
      <c r="AT666" s="194"/>
      <c r="AU666" s="194"/>
      <c r="AV666" s="194"/>
      <c r="AW666" s="194"/>
      <c r="AX666" s="194"/>
      <c r="AY666" s="194"/>
      <c r="AZ666" s="194"/>
      <c r="BA666" s="194"/>
      <c r="BB666" s="194"/>
      <c r="BC666" s="194"/>
      <c r="BD666" s="194"/>
      <c r="BE666" s="194"/>
      <c r="BF666" s="194"/>
      <c r="BG666" s="194"/>
      <c r="BH666" s="194"/>
      <c r="BI666" s="194"/>
      <c r="BJ666" s="194"/>
      <c r="BK666" s="196"/>
      <c r="BL666" s="197"/>
      <c r="BM666" s="197"/>
      <c r="BN666" s="197"/>
      <c r="BO666" s="197"/>
      <c r="BP666" s="197"/>
      <c r="BQ666" s="197"/>
      <c r="BR666" s="197"/>
      <c r="BS666" s="197"/>
      <c r="BT666" s="197"/>
      <c r="BU666" s="197"/>
      <c r="BV666" s="197"/>
      <c r="BW666" s="197"/>
      <c r="BX666" s="197"/>
      <c r="BY666" s="197"/>
      <c r="BZ666" s="197"/>
      <c r="CA666" s="197"/>
      <c r="CB666" s="197"/>
      <c r="CC666" s="197"/>
      <c r="CD666" s="197"/>
      <c r="CE666" s="197"/>
      <c r="CF666" s="197"/>
      <c r="CG666" s="197"/>
      <c r="CH666" s="197"/>
      <c r="CI666" s="197"/>
      <c r="CJ666" s="197"/>
      <c r="CK666" s="197"/>
      <c r="CL666" s="197"/>
      <c r="CM666" s="197"/>
      <c r="CN666" s="197"/>
      <c r="CO666" s="197"/>
      <c r="CP666" s="197"/>
      <c r="CQ666" s="197"/>
      <c r="CR666" s="197"/>
      <c r="CS666" s="197"/>
      <c r="CT666" s="197"/>
      <c r="CU666" s="197"/>
      <c r="CV666" s="197"/>
      <c r="CW666" s="197"/>
      <c r="CX666" s="197"/>
      <c r="CY666" s="197"/>
      <c r="CZ666" s="197"/>
      <c r="DA666" s="197"/>
      <c r="DB666" s="197"/>
      <c r="DC666" s="197"/>
      <c r="DD666" s="197"/>
      <c r="DE666" s="197"/>
      <c r="DF666" s="197"/>
      <c r="DG666" s="197"/>
      <c r="DH666" s="197"/>
      <c r="DI666" s="197"/>
      <c r="DJ666" s="197"/>
      <c r="DK666" s="197"/>
      <c r="DL666" s="197"/>
      <c r="DM666" s="197"/>
      <c r="DN666" s="197"/>
      <c r="DO666" s="197"/>
      <c r="DP666" s="197"/>
      <c r="DQ666" s="197"/>
      <c r="DR666" s="197"/>
      <c r="DS666" s="197"/>
      <c r="DT666" s="197"/>
      <c r="DU666" s="197"/>
      <c r="DV666" s="197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</row>
    <row r="667" customFormat="false" ht="12.75" hidden="false" customHeight="false" outlineLevel="0" collapsed="false">
      <c r="A667" s="193"/>
      <c r="B667" s="194"/>
      <c r="C667" s="194"/>
      <c r="D667" s="194"/>
      <c r="E667" s="194"/>
      <c r="F667" s="194"/>
      <c r="G667" s="194"/>
      <c r="H667" s="195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4"/>
      <c r="AG667" s="194"/>
      <c r="AH667" s="194"/>
      <c r="AI667" s="194"/>
      <c r="AJ667" s="194"/>
      <c r="AK667" s="194"/>
      <c r="AL667" s="194"/>
      <c r="AM667" s="194"/>
      <c r="AN667" s="194"/>
      <c r="AO667" s="194"/>
      <c r="AP667" s="194"/>
      <c r="AQ667" s="194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4"/>
      <c r="BB667" s="194"/>
      <c r="BC667" s="194"/>
      <c r="BD667" s="194"/>
      <c r="BE667" s="194"/>
      <c r="BF667" s="194"/>
      <c r="BG667" s="194"/>
      <c r="BH667" s="194"/>
      <c r="BI667" s="194"/>
      <c r="BJ667" s="194"/>
      <c r="BK667" s="196"/>
      <c r="BL667" s="197"/>
      <c r="BM667" s="197"/>
      <c r="BN667" s="197"/>
      <c r="BO667" s="197"/>
      <c r="BP667" s="197"/>
      <c r="BQ667" s="197"/>
      <c r="BR667" s="197"/>
      <c r="BS667" s="197"/>
      <c r="BT667" s="197"/>
      <c r="BU667" s="197"/>
      <c r="BV667" s="197"/>
      <c r="BW667" s="197"/>
      <c r="BX667" s="197"/>
      <c r="BY667" s="197"/>
      <c r="BZ667" s="197"/>
      <c r="CA667" s="197"/>
      <c r="CB667" s="197"/>
      <c r="CC667" s="197"/>
      <c r="CD667" s="197"/>
      <c r="CE667" s="197"/>
      <c r="CF667" s="197"/>
      <c r="CG667" s="197"/>
      <c r="CH667" s="197"/>
      <c r="CI667" s="197"/>
      <c r="CJ667" s="197"/>
      <c r="CK667" s="197"/>
      <c r="CL667" s="197"/>
      <c r="CM667" s="197"/>
      <c r="CN667" s="197"/>
      <c r="CO667" s="197"/>
      <c r="CP667" s="197"/>
      <c r="CQ667" s="197"/>
      <c r="CR667" s="197"/>
      <c r="CS667" s="197"/>
      <c r="CT667" s="197"/>
      <c r="CU667" s="197"/>
      <c r="CV667" s="197"/>
      <c r="CW667" s="197"/>
      <c r="CX667" s="197"/>
      <c r="CY667" s="197"/>
      <c r="CZ667" s="197"/>
      <c r="DA667" s="197"/>
      <c r="DB667" s="197"/>
      <c r="DC667" s="197"/>
      <c r="DD667" s="197"/>
      <c r="DE667" s="197"/>
      <c r="DF667" s="197"/>
      <c r="DG667" s="197"/>
      <c r="DH667" s="197"/>
      <c r="DI667" s="197"/>
      <c r="DJ667" s="197"/>
      <c r="DK667" s="197"/>
      <c r="DL667" s="197"/>
      <c r="DM667" s="197"/>
      <c r="DN667" s="197"/>
      <c r="DO667" s="197"/>
      <c r="DP667" s="197"/>
      <c r="DQ667" s="197"/>
      <c r="DR667" s="197"/>
      <c r="DS667" s="197"/>
      <c r="DT667" s="197"/>
      <c r="DU667" s="197"/>
      <c r="DV667" s="197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</row>
    <row r="668" customFormat="false" ht="12.75" hidden="false" customHeight="false" outlineLevel="0" collapsed="false">
      <c r="A668" s="193"/>
      <c r="B668" s="194"/>
      <c r="C668" s="194"/>
      <c r="D668" s="194"/>
      <c r="E668" s="194"/>
      <c r="F668" s="194"/>
      <c r="G668" s="194"/>
      <c r="H668" s="195"/>
      <c r="I668" s="194"/>
      <c r="J668" s="194"/>
      <c r="K668" s="194"/>
      <c r="L668" s="194"/>
      <c r="M668" s="194"/>
      <c r="N668" s="194"/>
      <c r="O668" s="194"/>
      <c r="P668" s="194"/>
      <c r="Q668" s="194"/>
      <c r="R668" s="194"/>
      <c r="S668" s="194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  <c r="AD668" s="194"/>
      <c r="AE668" s="194"/>
      <c r="AF668" s="194"/>
      <c r="AG668" s="194"/>
      <c r="AH668" s="194"/>
      <c r="AI668" s="194"/>
      <c r="AJ668" s="194"/>
      <c r="AK668" s="194"/>
      <c r="AL668" s="194"/>
      <c r="AM668" s="194"/>
      <c r="AN668" s="194"/>
      <c r="AO668" s="194"/>
      <c r="AP668" s="194"/>
      <c r="AQ668" s="194"/>
      <c r="AR668" s="194"/>
      <c r="AS668" s="194"/>
      <c r="AT668" s="194"/>
      <c r="AU668" s="194"/>
      <c r="AV668" s="194"/>
      <c r="AW668" s="194"/>
      <c r="AX668" s="194"/>
      <c r="AY668" s="194"/>
      <c r="AZ668" s="194"/>
      <c r="BA668" s="194"/>
      <c r="BB668" s="194"/>
      <c r="BC668" s="194"/>
      <c r="BD668" s="194"/>
      <c r="BE668" s="194"/>
      <c r="BF668" s="194"/>
      <c r="BG668" s="194"/>
      <c r="BH668" s="194"/>
      <c r="BI668" s="194"/>
      <c r="BJ668" s="194"/>
      <c r="BK668" s="196"/>
      <c r="BL668" s="197"/>
      <c r="BM668" s="197"/>
      <c r="BN668" s="197"/>
      <c r="BO668" s="197"/>
      <c r="BP668" s="197"/>
      <c r="BQ668" s="197"/>
      <c r="BR668" s="197"/>
      <c r="BS668" s="197"/>
      <c r="BT668" s="197"/>
      <c r="BU668" s="197"/>
      <c r="BV668" s="197"/>
      <c r="BW668" s="197"/>
      <c r="BX668" s="197"/>
      <c r="BY668" s="197"/>
      <c r="BZ668" s="197"/>
      <c r="CA668" s="197"/>
      <c r="CB668" s="197"/>
      <c r="CC668" s="197"/>
      <c r="CD668" s="197"/>
      <c r="CE668" s="197"/>
      <c r="CF668" s="197"/>
      <c r="CG668" s="197"/>
      <c r="CH668" s="197"/>
      <c r="CI668" s="197"/>
      <c r="CJ668" s="197"/>
      <c r="CK668" s="197"/>
      <c r="CL668" s="197"/>
      <c r="CM668" s="197"/>
      <c r="CN668" s="197"/>
      <c r="CO668" s="197"/>
      <c r="CP668" s="197"/>
      <c r="CQ668" s="197"/>
      <c r="CR668" s="197"/>
      <c r="CS668" s="197"/>
      <c r="CT668" s="197"/>
      <c r="CU668" s="197"/>
      <c r="CV668" s="197"/>
      <c r="CW668" s="197"/>
      <c r="CX668" s="197"/>
      <c r="CY668" s="197"/>
      <c r="CZ668" s="197"/>
      <c r="DA668" s="197"/>
      <c r="DB668" s="197"/>
      <c r="DC668" s="197"/>
      <c r="DD668" s="197"/>
      <c r="DE668" s="197"/>
      <c r="DF668" s="197"/>
      <c r="DG668" s="197"/>
      <c r="DH668" s="197"/>
      <c r="DI668" s="197"/>
      <c r="DJ668" s="197"/>
      <c r="DK668" s="197"/>
      <c r="DL668" s="197"/>
      <c r="DM668" s="197"/>
      <c r="DN668" s="197"/>
      <c r="DO668" s="197"/>
      <c r="DP668" s="197"/>
      <c r="DQ668" s="197"/>
      <c r="DR668" s="197"/>
      <c r="DS668" s="197"/>
      <c r="DT668" s="197"/>
      <c r="DU668" s="197"/>
      <c r="DV668" s="197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</row>
    <row r="669" customFormat="false" ht="12.75" hidden="false" customHeight="false" outlineLevel="0" collapsed="false">
      <c r="A669" s="193"/>
      <c r="B669" s="194"/>
      <c r="C669" s="194"/>
      <c r="D669" s="194"/>
      <c r="E669" s="194"/>
      <c r="F669" s="194"/>
      <c r="G669" s="194"/>
      <c r="H669" s="195"/>
      <c r="I669" s="194"/>
      <c r="J669" s="194"/>
      <c r="K669" s="194"/>
      <c r="L669" s="194"/>
      <c r="M669" s="194"/>
      <c r="N669" s="194"/>
      <c r="O669" s="194"/>
      <c r="P669" s="194"/>
      <c r="Q669" s="194"/>
      <c r="R669" s="194"/>
      <c r="S669" s="194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4"/>
      <c r="AG669" s="194"/>
      <c r="AH669" s="194"/>
      <c r="AI669" s="194"/>
      <c r="AJ669" s="194"/>
      <c r="AK669" s="194"/>
      <c r="AL669" s="194"/>
      <c r="AM669" s="194"/>
      <c r="AN669" s="194"/>
      <c r="AO669" s="194"/>
      <c r="AP669" s="194"/>
      <c r="AQ669" s="194"/>
      <c r="AR669" s="194"/>
      <c r="AS669" s="194"/>
      <c r="AT669" s="194"/>
      <c r="AU669" s="194"/>
      <c r="AV669" s="194"/>
      <c r="AW669" s="194"/>
      <c r="AX669" s="194"/>
      <c r="AY669" s="194"/>
      <c r="AZ669" s="194"/>
      <c r="BA669" s="194"/>
      <c r="BB669" s="194"/>
      <c r="BC669" s="194"/>
      <c r="BD669" s="194"/>
      <c r="BE669" s="194"/>
      <c r="BF669" s="194"/>
      <c r="BG669" s="194"/>
      <c r="BH669" s="194"/>
      <c r="BI669" s="194"/>
      <c r="BJ669" s="194"/>
      <c r="BK669" s="196"/>
      <c r="BL669" s="197"/>
      <c r="BM669" s="197"/>
      <c r="BN669" s="197"/>
      <c r="BO669" s="197"/>
      <c r="BP669" s="197"/>
      <c r="BQ669" s="197"/>
      <c r="BR669" s="197"/>
      <c r="BS669" s="197"/>
      <c r="BT669" s="197"/>
      <c r="BU669" s="197"/>
      <c r="BV669" s="197"/>
      <c r="BW669" s="197"/>
      <c r="BX669" s="197"/>
      <c r="BY669" s="197"/>
      <c r="BZ669" s="197"/>
      <c r="CA669" s="197"/>
      <c r="CB669" s="197"/>
      <c r="CC669" s="197"/>
      <c r="CD669" s="197"/>
      <c r="CE669" s="197"/>
      <c r="CF669" s="197"/>
      <c r="CG669" s="197"/>
      <c r="CH669" s="197"/>
      <c r="CI669" s="197"/>
      <c r="CJ669" s="197"/>
      <c r="CK669" s="197"/>
      <c r="CL669" s="197"/>
      <c r="CM669" s="197"/>
      <c r="CN669" s="197"/>
      <c r="CO669" s="197"/>
      <c r="CP669" s="197"/>
      <c r="CQ669" s="197"/>
      <c r="CR669" s="197"/>
      <c r="CS669" s="197"/>
      <c r="CT669" s="197"/>
      <c r="CU669" s="197"/>
      <c r="CV669" s="197"/>
      <c r="CW669" s="197"/>
      <c r="CX669" s="197"/>
      <c r="CY669" s="197"/>
      <c r="CZ669" s="197"/>
      <c r="DA669" s="197"/>
      <c r="DB669" s="197"/>
      <c r="DC669" s="197"/>
      <c r="DD669" s="197"/>
      <c r="DE669" s="197"/>
      <c r="DF669" s="197"/>
      <c r="DG669" s="197"/>
      <c r="DH669" s="197"/>
      <c r="DI669" s="197"/>
      <c r="DJ669" s="197"/>
      <c r="DK669" s="197"/>
      <c r="DL669" s="197"/>
      <c r="DM669" s="197"/>
      <c r="DN669" s="197"/>
      <c r="DO669" s="197"/>
      <c r="DP669" s="197"/>
      <c r="DQ669" s="197"/>
      <c r="DR669" s="197"/>
      <c r="DS669" s="197"/>
      <c r="DT669" s="197"/>
      <c r="DU669" s="197"/>
      <c r="DV669" s="197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</row>
    <row r="670" customFormat="false" ht="12.75" hidden="false" customHeight="false" outlineLevel="0" collapsed="false">
      <c r="A670" s="193"/>
      <c r="B670" s="194"/>
      <c r="C670" s="194"/>
      <c r="D670" s="194"/>
      <c r="E670" s="194"/>
      <c r="F670" s="194"/>
      <c r="G670" s="194"/>
      <c r="H670" s="195"/>
      <c r="I670" s="194"/>
      <c r="J670" s="194"/>
      <c r="K670" s="194"/>
      <c r="L670" s="194"/>
      <c r="M670" s="194"/>
      <c r="N670" s="194"/>
      <c r="O670" s="194"/>
      <c r="P670" s="194"/>
      <c r="Q670" s="194"/>
      <c r="R670" s="194"/>
      <c r="S670" s="194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4"/>
      <c r="AG670" s="194"/>
      <c r="AH670" s="194"/>
      <c r="AI670" s="194"/>
      <c r="AJ670" s="194"/>
      <c r="AK670" s="194"/>
      <c r="AL670" s="194"/>
      <c r="AM670" s="194"/>
      <c r="AN670" s="194"/>
      <c r="AO670" s="194"/>
      <c r="AP670" s="194"/>
      <c r="AQ670" s="194"/>
      <c r="AR670" s="194"/>
      <c r="AS670" s="194"/>
      <c r="AT670" s="194"/>
      <c r="AU670" s="194"/>
      <c r="AV670" s="194"/>
      <c r="AW670" s="194"/>
      <c r="AX670" s="194"/>
      <c r="AY670" s="194"/>
      <c r="AZ670" s="194"/>
      <c r="BA670" s="194"/>
      <c r="BB670" s="194"/>
      <c r="BC670" s="194"/>
      <c r="BD670" s="194"/>
      <c r="BE670" s="194"/>
      <c r="BF670" s="194"/>
      <c r="BG670" s="194"/>
      <c r="BH670" s="194"/>
      <c r="BI670" s="194"/>
      <c r="BJ670" s="194"/>
      <c r="BK670" s="196"/>
      <c r="BL670" s="197"/>
      <c r="BM670" s="197"/>
      <c r="BN670" s="197"/>
      <c r="BO670" s="197"/>
      <c r="BP670" s="197"/>
      <c r="BQ670" s="197"/>
      <c r="BR670" s="197"/>
      <c r="BS670" s="197"/>
      <c r="BT670" s="197"/>
      <c r="BU670" s="197"/>
      <c r="BV670" s="197"/>
      <c r="BW670" s="197"/>
      <c r="BX670" s="197"/>
      <c r="BY670" s="197"/>
      <c r="BZ670" s="197"/>
      <c r="CA670" s="197"/>
      <c r="CB670" s="197"/>
      <c r="CC670" s="197"/>
      <c r="CD670" s="197"/>
      <c r="CE670" s="197"/>
      <c r="CF670" s="197"/>
      <c r="CG670" s="197"/>
      <c r="CH670" s="197"/>
      <c r="CI670" s="197"/>
      <c r="CJ670" s="197"/>
      <c r="CK670" s="197"/>
      <c r="CL670" s="197"/>
      <c r="CM670" s="197"/>
      <c r="CN670" s="197"/>
      <c r="CO670" s="197"/>
      <c r="CP670" s="197"/>
      <c r="CQ670" s="197"/>
      <c r="CR670" s="197"/>
      <c r="CS670" s="197"/>
      <c r="CT670" s="197"/>
      <c r="CU670" s="197"/>
      <c r="CV670" s="197"/>
      <c r="CW670" s="197"/>
      <c r="CX670" s="197"/>
      <c r="CY670" s="197"/>
      <c r="CZ670" s="197"/>
      <c r="DA670" s="197"/>
      <c r="DB670" s="197"/>
      <c r="DC670" s="197"/>
      <c r="DD670" s="197"/>
      <c r="DE670" s="197"/>
      <c r="DF670" s="197"/>
      <c r="DG670" s="197"/>
      <c r="DH670" s="197"/>
      <c r="DI670" s="197"/>
      <c r="DJ670" s="197"/>
      <c r="DK670" s="197"/>
      <c r="DL670" s="197"/>
      <c r="DM670" s="197"/>
      <c r="DN670" s="197"/>
      <c r="DO670" s="197"/>
      <c r="DP670" s="197"/>
      <c r="DQ670" s="197"/>
      <c r="DR670" s="197"/>
      <c r="DS670" s="197"/>
      <c r="DT670" s="197"/>
      <c r="DU670" s="197"/>
      <c r="DV670" s="197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</row>
    <row r="671" customFormat="false" ht="12.75" hidden="false" customHeight="false" outlineLevel="0" collapsed="false">
      <c r="A671" s="193"/>
      <c r="B671" s="194"/>
      <c r="C671" s="194"/>
      <c r="D671" s="194"/>
      <c r="E671" s="194"/>
      <c r="F671" s="194"/>
      <c r="G671" s="194"/>
      <c r="H671" s="195"/>
      <c r="I671" s="194"/>
      <c r="J671" s="194"/>
      <c r="K671" s="194"/>
      <c r="L671" s="194"/>
      <c r="M671" s="194"/>
      <c r="N671" s="194"/>
      <c r="O671" s="194"/>
      <c r="P671" s="194"/>
      <c r="Q671" s="194"/>
      <c r="R671" s="194"/>
      <c r="S671" s="194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  <c r="AD671" s="194"/>
      <c r="AE671" s="194"/>
      <c r="AF671" s="194"/>
      <c r="AG671" s="194"/>
      <c r="AH671" s="194"/>
      <c r="AI671" s="194"/>
      <c r="AJ671" s="194"/>
      <c r="AK671" s="194"/>
      <c r="AL671" s="194"/>
      <c r="AM671" s="194"/>
      <c r="AN671" s="194"/>
      <c r="AO671" s="194"/>
      <c r="AP671" s="194"/>
      <c r="AQ671" s="194"/>
      <c r="AR671" s="194"/>
      <c r="AS671" s="194"/>
      <c r="AT671" s="194"/>
      <c r="AU671" s="194"/>
      <c r="AV671" s="194"/>
      <c r="AW671" s="194"/>
      <c r="AX671" s="194"/>
      <c r="AY671" s="194"/>
      <c r="AZ671" s="194"/>
      <c r="BA671" s="194"/>
      <c r="BB671" s="194"/>
      <c r="BC671" s="194"/>
      <c r="BD671" s="194"/>
      <c r="BE671" s="194"/>
      <c r="BF671" s="194"/>
      <c r="BG671" s="194"/>
      <c r="BH671" s="194"/>
      <c r="BI671" s="194"/>
      <c r="BJ671" s="194"/>
      <c r="BK671" s="196"/>
      <c r="BL671" s="197"/>
      <c r="BM671" s="197"/>
      <c r="BN671" s="197"/>
      <c r="BO671" s="197"/>
      <c r="BP671" s="197"/>
      <c r="BQ671" s="197"/>
      <c r="BR671" s="197"/>
      <c r="BS671" s="197"/>
      <c r="BT671" s="197"/>
      <c r="BU671" s="197"/>
      <c r="BV671" s="197"/>
      <c r="BW671" s="197"/>
      <c r="BX671" s="197"/>
      <c r="BY671" s="197"/>
      <c r="BZ671" s="197"/>
      <c r="CA671" s="197"/>
      <c r="CB671" s="197"/>
      <c r="CC671" s="197"/>
      <c r="CD671" s="197"/>
      <c r="CE671" s="197"/>
      <c r="CF671" s="197"/>
      <c r="CG671" s="197"/>
      <c r="CH671" s="197"/>
      <c r="CI671" s="197"/>
      <c r="CJ671" s="197"/>
      <c r="CK671" s="197"/>
      <c r="CL671" s="197"/>
      <c r="CM671" s="197"/>
      <c r="CN671" s="197"/>
      <c r="CO671" s="197"/>
      <c r="CP671" s="197"/>
      <c r="CQ671" s="197"/>
      <c r="CR671" s="197"/>
      <c r="CS671" s="197"/>
      <c r="CT671" s="197"/>
      <c r="CU671" s="197"/>
      <c r="CV671" s="197"/>
      <c r="CW671" s="197"/>
      <c r="CX671" s="197"/>
      <c r="CY671" s="197"/>
      <c r="CZ671" s="197"/>
      <c r="DA671" s="197"/>
      <c r="DB671" s="197"/>
      <c r="DC671" s="197"/>
      <c r="DD671" s="197"/>
      <c r="DE671" s="197"/>
      <c r="DF671" s="197"/>
      <c r="DG671" s="197"/>
      <c r="DH671" s="197"/>
      <c r="DI671" s="197"/>
      <c r="DJ671" s="197"/>
      <c r="DK671" s="197"/>
      <c r="DL671" s="197"/>
      <c r="DM671" s="197"/>
      <c r="DN671" s="197"/>
      <c r="DO671" s="197"/>
      <c r="DP671" s="197"/>
      <c r="DQ671" s="197"/>
      <c r="DR671" s="197"/>
      <c r="DS671" s="197"/>
      <c r="DT671" s="197"/>
      <c r="DU671" s="197"/>
      <c r="DV671" s="197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</row>
    <row r="672" customFormat="false" ht="12.75" hidden="false" customHeight="false" outlineLevel="0" collapsed="false">
      <c r="A672" s="193"/>
      <c r="B672" s="194"/>
      <c r="C672" s="194"/>
      <c r="D672" s="194"/>
      <c r="E672" s="194"/>
      <c r="F672" s="194"/>
      <c r="G672" s="194"/>
      <c r="H672" s="195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4"/>
      <c r="BJ672" s="194"/>
      <c r="BK672" s="196"/>
      <c r="BL672" s="197"/>
      <c r="BM672" s="197"/>
      <c r="BN672" s="197"/>
      <c r="BO672" s="197"/>
      <c r="BP672" s="197"/>
      <c r="BQ672" s="197"/>
      <c r="BR672" s="197"/>
      <c r="BS672" s="197"/>
      <c r="BT672" s="197"/>
      <c r="BU672" s="197"/>
      <c r="BV672" s="197"/>
      <c r="BW672" s="197"/>
      <c r="BX672" s="197"/>
      <c r="BY672" s="197"/>
      <c r="BZ672" s="197"/>
      <c r="CA672" s="197"/>
      <c r="CB672" s="197"/>
      <c r="CC672" s="197"/>
      <c r="CD672" s="197"/>
      <c r="CE672" s="197"/>
      <c r="CF672" s="197"/>
      <c r="CG672" s="197"/>
      <c r="CH672" s="197"/>
      <c r="CI672" s="197"/>
      <c r="CJ672" s="197"/>
      <c r="CK672" s="197"/>
      <c r="CL672" s="197"/>
      <c r="CM672" s="197"/>
      <c r="CN672" s="197"/>
      <c r="CO672" s="197"/>
      <c r="CP672" s="197"/>
      <c r="CQ672" s="197"/>
      <c r="CR672" s="197"/>
      <c r="CS672" s="197"/>
      <c r="CT672" s="197"/>
      <c r="CU672" s="197"/>
      <c r="CV672" s="197"/>
      <c r="CW672" s="197"/>
      <c r="CX672" s="197"/>
      <c r="CY672" s="197"/>
      <c r="CZ672" s="197"/>
      <c r="DA672" s="197"/>
      <c r="DB672" s="197"/>
      <c r="DC672" s="197"/>
      <c r="DD672" s="197"/>
      <c r="DE672" s="197"/>
      <c r="DF672" s="197"/>
      <c r="DG672" s="197"/>
      <c r="DH672" s="197"/>
      <c r="DI672" s="197"/>
      <c r="DJ672" s="197"/>
      <c r="DK672" s="197"/>
      <c r="DL672" s="197"/>
      <c r="DM672" s="197"/>
      <c r="DN672" s="197"/>
      <c r="DO672" s="197"/>
      <c r="DP672" s="197"/>
      <c r="DQ672" s="197"/>
      <c r="DR672" s="197"/>
      <c r="DS672" s="197"/>
      <c r="DT672" s="197"/>
      <c r="DU672" s="197"/>
      <c r="DV672" s="197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</row>
    <row r="673" customFormat="false" ht="12.75" hidden="false" customHeight="false" outlineLevel="0" collapsed="false">
      <c r="A673" s="193"/>
      <c r="B673" s="194"/>
      <c r="C673" s="194"/>
      <c r="D673" s="194"/>
      <c r="E673" s="194"/>
      <c r="F673" s="194"/>
      <c r="G673" s="194"/>
      <c r="H673" s="195"/>
      <c r="I673" s="194"/>
      <c r="J673" s="194"/>
      <c r="K673" s="194"/>
      <c r="L673" s="194"/>
      <c r="M673" s="194"/>
      <c r="N673" s="194"/>
      <c r="O673" s="194"/>
      <c r="P673" s="194"/>
      <c r="Q673" s="194"/>
      <c r="R673" s="194"/>
      <c r="S673" s="194"/>
      <c r="T673" s="194"/>
      <c r="U673" s="194"/>
      <c r="V673" s="194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194"/>
      <c r="AG673" s="194"/>
      <c r="AH673" s="194"/>
      <c r="AI673" s="194"/>
      <c r="AJ673" s="194"/>
      <c r="AK673" s="194"/>
      <c r="AL673" s="194"/>
      <c r="AM673" s="194"/>
      <c r="AN673" s="194"/>
      <c r="AO673" s="194"/>
      <c r="AP673" s="194"/>
      <c r="AQ673" s="194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194"/>
      <c r="BB673" s="194"/>
      <c r="BC673" s="194"/>
      <c r="BD673" s="194"/>
      <c r="BE673" s="194"/>
      <c r="BF673" s="194"/>
      <c r="BG673" s="194"/>
      <c r="BH673" s="194"/>
      <c r="BI673" s="194"/>
      <c r="BJ673" s="194"/>
      <c r="BK673" s="196"/>
      <c r="BL673" s="197"/>
      <c r="BM673" s="197"/>
      <c r="BN673" s="197"/>
      <c r="BO673" s="197"/>
      <c r="BP673" s="197"/>
      <c r="BQ673" s="197"/>
      <c r="BR673" s="197"/>
      <c r="BS673" s="197"/>
      <c r="BT673" s="197"/>
      <c r="BU673" s="197"/>
      <c r="BV673" s="197"/>
      <c r="BW673" s="197"/>
      <c r="BX673" s="197"/>
      <c r="BY673" s="197"/>
      <c r="BZ673" s="197"/>
      <c r="CA673" s="197"/>
      <c r="CB673" s="197"/>
      <c r="CC673" s="197"/>
      <c r="CD673" s="197"/>
      <c r="CE673" s="197"/>
      <c r="CF673" s="197"/>
      <c r="CG673" s="197"/>
      <c r="CH673" s="197"/>
      <c r="CI673" s="197"/>
      <c r="CJ673" s="197"/>
      <c r="CK673" s="197"/>
      <c r="CL673" s="197"/>
      <c r="CM673" s="197"/>
      <c r="CN673" s="197"/>
      <c r="CO673" s="197"/>
      <c r="CP673" s="197"/>
      <c r="CQ673" s="197"/>
      <c r="CR673" s="197"/>
      <c r="CS673" s="197"/>
      <c r="CT673" s="197"/>
      <c r="CU673" s="197"/>
      <c r="CV673" s="197"/>
      <c r="CW673" s="197"/>
      <c r="CX673" s="197"/>
      <c r="CY673" s="197"/>
      <c r="CZ673" s="197"/>
      <c r="DA673" s="197"/>
      <c r="DB673" s="197"/>
      <c r="DC673" s="197"/>
      <c r="DD673" s="197"/>
      <c r="DE673" s="197"/>
      <c r="DF673" s="197"/>
      <c r="DG673" s="197"/>
      <c r="DH673" s="197"/>
      <c r="DI673" s="197"/>
      <c r="DJ673" s="197"/>
      <c r="DK673" s="197"/>
      <c r="DL673" s="197"/>
      <c r="DM673" s="197"/>
      <c r="DN673" s="197"/>
      <c r="DO673" s="197"/>
      <c r="DP673" s="197"/>
      <c r="DQ673" s="197"/>
      <c r="DR673" s="197"/>
      <c r="DS673" s="197"/>
      <c r="DT673" s="197"/>
      <c r="DU673" s="197"/>
      <c r="DV673" s="197"/>
      <c r="DW673" s="197"/>
      <c r="DX673" s="197"/>
      <c r="DY673" s="197"/>
      <c r="DZ673" s="197"/>
      <c r="EA673" s="197"/>
      <c r="EB673" s="197"/>
      <c r="EC673" s="197"/>
      <c r="ED673" s="197"/>
      <c r="EE673" s="197"/>
      <c r="EF673" s="197"/>
      <c r="EG673" s="197"/>
      <c r="EH673" s="197"/>
      <c r="EI673" s="197"/>
      <c r="EJ673" s="197"/>
      <c r="EK673" s="197"/>
      <c r="EL673" s="197"/>
      <c r="EM673" s="197"/>
      <c r="EN673" s="197"/>
      <c r="EO673" s="197"/>
      <c r="EP673" s="197"/>
      <c r="EQ673" s="197"/>
      <c r="ER673" s="197"/>
      <c r="ES673" s="197"/>
      <c r="ET673" s="197"/>
      <c r="EU673" s="197"/>
      <c r="EV673" s="197"/>
      <c r="EW673" s="197"/>
      <c r="EX673" s="197"/>
      <c r="EY673" s="197"/>
      <c r="EZ673" s="197"/>
      <c r="FA673" s="197"/>
      <c r="FB673" s="197"/>
      <c r="FC673" s="197"/>
      <c r="FD673" s="197"/>
      <c r="FE673" s="197"/>
      <c r="FF673" s="197"/>
      <c r="FG673" s="197"/>
      <c r="FH673" s="197"/>
      <c r="FI673" s="197"/>
      <c r="FJ673" s="197"/>
      <c r="FK673" s="197"/>
      <c r="FL673" s="197"/>
      <c r="FM673" s="197"/>
      <c r="FN673" s="197"/>
      <c r="FO673" s="197"/>
      <c r="FP673" s="197"/>
      <c r="FQ673" s="197"/>
      <c r="FR673" s="197"/>
      <c r="FS673" s="197"/>
      <c r="FT673" s="197"/>
      <c r="FU673" s="197"/>
      <c r="FV673" s="197"/>
      <c r="FW673" s="197"/>
      <c r="FX673" s="197"/>
      <c r="FY673" s="197"/>
      <c r="FZ673" s="197"/>
      <c r="GA673" s="197"/>
      <c r="GB673" s="197"/>
      <c r="GC673" s="197"/>
      <c r="GD673" s="197"/>
      <c r="GE673" s="197"/>
      <c r="GF673" s="197"/>
      <c r="GG673" s="197"/>
      <c r="GH673" s="197"/>
      <c r="GI673" s="197"/>
      <c r="GJ673" s="197"/>
      <c r="GK673" s="197"/>
      <c r="GL673" s="197"/>
      <c r="GM673" s="197"/>
      <c r="GN673" s="197"/>
      <c r="GO673" s="197"/>
      <c r="GP673" s="197"/>
      <c r="GQ673" s="197"/>
      <c r="GR673" s="197"/>
      <c r="GS673" s="197"/>
      <c r="GT673" s="197"/>
      <c r="GU673" s="197"/>
      <c r="GV673" s="197"/>
      <c r="GW673" s="197"/>
      <c r="GX673" s="197"/>
      <c r="GY673" s="197"/>
      <c r="GZ673" s="197"/>
      <c r="HA673" s="197"/>
      <c r="HB673" s="197"/>
      <c r="HC673" s="197"/>
      <c r="HD673" s="197"/>
      <c r="HE673" s="197"/>
      <c r="HF673" s="197"/>
      <c r="HG673" s="197"/>
      <c r="HH673" s="197"/>
      <c r="HI673" s="197"/>
      <c r="HJ673" s="197"/>
      <c r="HK673" s="197"/>
      <c r="HL673" s="197"/>
      <c r="HM673" s="197"/>
      <c r="HN673" s="197"/>
      <c r="HO673" s="197"/>
      <c r="HP673" s="197"/>
      <c r="HQ673" s="197"/>
      <c r="HR673" s="197"/>
      <c r="HS673" s="197"/>
      <c r="HT673" s="197"/>
      <c r="HU673" s="197"/>
      <c r="HV673" s="197"/>
      <c r="HW673" s="197"/>
      <c r="HX673" s="197"/>
      <c r="HY673" s="197"/>
      <c r="HZ673" s="197"/>
      <c r="IA673" s="197"/>
      <c r="IB673" s="197"/>
      <c r="IC673" s="197"/>
      <c r="ID673" s="197"/>
      <c r="IE673" s="197"/>
      <c r="IF673" s="197"/>
      <c r="IG673" s="197"/>
      <c r="IH673" s="197"/>
      <c r="II673" s="197"/>
      <c r="IJ673" s="197"/>
      <c r="IK673" s="197"/>
      <c r="IL673" s="197"/>
      <c r="IM673" s="197"/>
      <c r="IN673" s="197"/>
      <c r="IO673" s="197"/>
      <c r="IP673" s="197"/>
      <c r="IQ673" s="197"/>
      <c r="IR673" s="197"/>
      <c r="IS673" s="197"/>
      <c r="IT673" s="197"/>
      <c r="IU673" s="197"/>
      <c r="IV673" s="197"/>
      <c r="IW673" s="197"/>
    </row>
    <row r="674" customFormat="false" ht="12.75" hidden="false" customHeight="false" outlineLevel="0" collapsed="false">
      <c r="A674" s="193"/>
      <c r="B674" s="194"/>
      <c r="C674" s="194"/>
      <c r="D674" s="194"/>
      <c r="E674" s="194"/>
      <c r="F674" s="194"/>
      <c r="G674" s="194"/>
      <c r="H674" s="195"/>
      <c r="I674" s="194"/>
      <c r="J674" s="194"/>
      <c r="K674" s="194"/>
      <c r="L674" s="194"/>
      <c r="M674" s="194"/>
      <c r="N674" s="194"/>
      <c r="O674" s="194"/>
      <c r="P674" s="194"/>
      <c r="Q674" s="194"/>
      <c r="R674" s="194"/>
      <c r="S674" s="194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  <c r="AD674" s="194"/>
      <c r="AE674" s="194"/>
      <c r="AF674" s="194"/>
      <c r="AG674" s="194"/>
      <c r="AH674" s="194"/>
      <c r="AI674" s="194"/>
      <c r="AJ674" s="194"/>
      <c r="AK674" s="194"/>
      <c r="AL674" s="194"/>
      <c r="AM674" s="194"/>
      <c r="AN674" s="194"/>
      <c r="AO674" s="194"/>
      <c r="AP674" s="194"/>
      <c r="AQ674" s="194"/>
      <c r="AR674" s="194"/>
      <c r="AS674" s="194"/>
      <c r="AT674" s="194"/>
      <c r="AU674" s="194"/>
      <c r="AV674" s="194"/>
      <c r="AW674" s="194"/>
      <c r="AX674" s="194"/>
      <c r="AY674" s="194"/>
      <c r="AZ674" s="194"/>
      <c r="BA674" s="194"/>
      <c r="BB674" s="194"/>
      <c r="BC674" s="194"/>
      <c r="BD674" s="194"/>
      <c r="BE674" s="194"/>
      <c r="BF674" s="194"/>
      <c r="BG674" s="194"/>
      <c r="BH674" s="194"/>
      <c r="BI674" s="194"/>
      <c r="BJ674" s="194"/>
      <c r="BK674" s="196"/>
      <c r="BL674" s="197"/>
      <c r="BM674" s="197"/>
      <c r="BN674" s="197"/>
      <c r="BO674" s="197"/>
      <c r="BP674" s="197"/>
      <c r="BQ674" s="197"/>
      <c r="BR674" s="197"/>
      <c r="BS674" s="197"/>
      <c r="BT674" s="197"/>
      <c r="BU674" s="197"/>
      <c r="BV674" s="197"/>
      <c r="BW674" s="197"/>
      <c r="BX674" s="197"/>
      <c r="BY674" s="197"/>
      <c r="BZ674" s="197"/>
      <c r="CA674" s="197"/>
      <c r="CB674" s="197"/>
      <c r="CC674" s="197"/>
      <c r="CD674" s="197"/>
      <c r="CE674" s="197"/>
      <c r="CF674" s="197"/>
      <c r="CG674" s="197"/>
      <c r="CH674" s="197"/>
      <c r="CI674" s="197"/>
      <c r="CJ674" s="197"/>
      <c r="CK674" s="197"/>
      <c r="CL674" s="197"/>
      <c r="CM674" s="197"/>
      <c r="CN674" s="197"/>
      <c r="CO674" s="197"/>
      <c r="CP674" s="197"/>
      <c r="CQ674" s="197"/>
      <c r="CR674" s="197"/>
      <c r="CS674" s="197"/>
      <c r="CT674" s="197"/>
      <c r="CU674" s="197"/>
      <c r="CV674" s="197"/>
      <c r="CW674" s="197"/>
      <c r="CX674" s="197"/>
      <c r="CY674" s="197"/>
      <c r="CZ674" s="197"/>
      <c r="DA674" s="197"/>
      <c r="DB674" s="197"/>
      <c r="DC674" s="197"/>
      <c r="DD674" s="197"/>
      <c r="DE674" s="197"/>
      <c r="DF674" s="197"/>
      <c r="DG674" s="197"/>
      <c r="DH674" s="197"/>
      <c r="DI674" s="197"/>
      <c r="DJ674" s="197"/>
      <c r="DK674" s="197"/>
      <c r="DL674" s="197"/>
      <c r="DM674" s="197"/>
      <c r="DN674" s="197"/>
      <c r="DO674" s="197"/>
      <c r="DP674" s="197"/>
      <c r="DQ674" s="197"/>
      <c r="DR674" s="197"/>
      <c r="DS674" s="197"/>
      <c r="DT674" s="197"/>
      <c r="DU674" s="197"/>
      <c r="DV674" s="197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</row>
    <row r="675" customFormat="false" ht="12.75" hidden="false" customHeight="false" outlineLevel="0" collapsed="false">
      <c r="A675" s="193"/>
      <c r="B675" s="194"/>
      <c r="C675" s="194"/>
      <c r="D675" s="194"/>
      <c r="E675" s="194"/>
      <c r="F675" s="194"/>
      <c r="G675" s="194"/>
      <c r="H675" s="195"/>
      <c r="I675" s="194"/>
      <c r="J675" s="194"/>
      <c r="K675" s="194"/>
      <c r="L675" s="194"/>
      <c r="M675" s="194"/>
      <c r="N675" s="194"/>
      <c r="O675" s="194"/>
      <c r="P675" s="194"/>
      <c r="Q675" s="194"/>
      <c r="R675" s="194"/>
      <c r="S675" s="194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  <c r="AR675" s="194"/>
      <c r="AS675" s="194"/>
      <c r="AT675" s="194"/>
      <c r="AU675" s="194"/>
      <c r="AV675" s="194"/>
      <c r="AW675" s="194"/>
      <c r="AX675" s="194"/>
      <c r="AY675" s="194"/>
      <c r="AZ675" s="194"/>
      <c r="BA675" s="194"/>
      <c r="BB675" s="194"/>
      <c r="BC675" s="194"/>
      <c r="BD675" s="194"/>
      <c r="BE675" s="194"/>
      <c r="BF675" s="194"/>
      <c r="BG675" s="194"/>
      <c r="BH675" s="194"/>
      <c r="BI675" s="194"/>
      <c r="BJ675" s="194"/>
      <c r="BK675" s="196"/>
      <c r="BL675" s="197"/>
      <c r="BM675" s="197"/>
      <c r="BN675" s="197"/>
      <c r="BO675" s="197"/>
      <c r="BP675" s="197"/>
      <c r="BQ675" s="197"/>
      <c r="BR675" s="197"/>
      <c r="BS675" s="197"/>
      <c r="BT675" s="197"/>
      <c r="BU675" s="197"/>
      <c r="BV675" s="197"/>
      <c r="BW675" s="197"/>
      <c r="BX675" s="197"/>
      <c r="BY675" s="197"/>
      <c r="BZ675" s="197"/>
      <c r="CA675" s="197"/>
      <c r="CB675" s="197"/>
      <c r="CC675" s="197"/>
      <c r="CD675" s="197"/>
      <c r="CE675" s="197"/>
      <c r="CF675" s="197"/>
      <c r="CG675" s="197"/>
      <c r="CH675" s="197"/>
      <c r="CI675" s="197"/>
      <c r="CJ675" s="197"/>
      <c r="CK675" s="197"/>
      <c r="CL675" s="197"/>
      <c r="CM675" s="197"/>
      <c r="CN675" s="197"/>
      <c r="CO675" s="197"/>
      <c r="CP675" s="197"/>
      <c r="CQ675" s="197"/>
      <c r="CR675" s="197"/>
      <c r="CS675" s="197"/>
      <c r="CT675" s="197"/>
      <c r="CU675" s="197"/>
      <c r="CV675" s="197"/>
      <c r="CW675" s="197"/>
      <c r="CX675" s="197"/>
      <c r="CY675" s="197"/>
      <c r="CZ675" s="197"/>
      <c r="DA675" s="197"/>
      <c r="DB675" s="197"/>
      <c r="DC675" s="197"/>
      <c r="DD675" s="197"/>
      <c r="DE675" s="197"/>
      <c r="DF675" s="197"/>
      <c r="DG675" s="197"/>
      <c r="DH675" s="197"/>
      <c r="DI675" s="197"/>
      <c r="DJ675" s="197"/>
      <c r="DK675" s="197"/>
      <c r="DL675" s="197"/>
      <c r="DM675" s="197"/>
      <c r="DN675" s="197"/>
      <c r="DO675" s="197"/>
      <c r="DP675" s="197"/>
      <c r="DQ675" s="197"/>
      <c r="DR675" s="197"/>
      <c r="DS675" s="197"/>
      <c r="DT675" s="197"/>
      <c r="DU675" s="197"/>
      <c r="DV675" s="197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</row>
    <row r="676" customFormat="false" ht="12.75" hidden="false" customHeight="false" outlineLevel="0" collapsed="false">
      <c r="A676" s="193"/>
      <c r="B676" s="194"/>
      <c r="C676" s="194"/>
      <c r="D676" s="194"/>
      <c r="E676" s="194"/>
      <c r="F676" s="194"/>
      <c r="G676" s="194"/>
      <c r="H676" s="195"/>
      <c r="I676" s="194"/>
      <c r="J676" s="194"/>
      <c r="K676" s="194"/>
      <c r="L676" s="194"/>
      <c r="M676" s="194"/>
      <c r="N676" s="194"/>
      <c r="O676" s="194"/>
      <c r="P676" s="194"/>
      <c r="Q676" s="194"/>
      <c r="R676" s="194"/>
      <c r="S676" s="194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  <c r="AD676" s="194"/>
      <c r="AE676" s="194"/>
      <c r="AF676" s="194"/>
      <c r="AG676" s="194"/>
      <c r="AH676" s="194"/>
      <c r="AI676" s="194"/>
      <c r="AJ676" s="194"/>
      <c r="AK676" s="194"/>
      <c r="AL676" s="194"/>
      <c r="AM676" s="194"/>
      <c r="AN676" s="194"/>
      <c r="AO676" s="194"/>
      <c r="AP676" s="194"/>
      <c r="AQ676" s="194"/>
      <c r="AR676" s="194"/>
      <c r="AS676" s="194"/>
      <c r="AT676" s="194"/>
      <c r="AU676" s="194"/>
      <c r="AV676" s="194"/>
      <c r="AW676" s="194"/>
      <c r="AX676" s="194"/>
      <c r="AY676" s="194"/>
      <c r="AZ676" s="194"/>
      <c r="BA676" s="194"/>
      <c r="BB676" s="194"/>
      <c r="BC676" s="194"/>
      <c r="BD676" s="194"/>
      <c r="BE676" s="194"/>
      <c r="BF676" s="194"/>
      <c r="BG676" s="194"/>
      <c r="BH676" s="194"/>
      <c r="BI676" s="194"/>
      <c r="BJ676" s="194"/>
      <c r="BK676" s="196"/>
      <c r="BL676" s="197"/>
      <c r="BM676" s="197"/>
      <c r="BN676" s="197"/>
      <c r="BO676" s="197"/>
      <c r="BP676" s="197"/>
      <c r="BQ676" s="197"/>
      <c r="BR676" s="197"/>
      <c r="BS676" s="197"/>
      <c r="BT676" s="197"/>
      <c r="BU676" s="197"/>
      <c r="BV676" s="197"/>
      <c r="BW676" s="197"/>
      <c r="BX676" s="197"/>
      <c r="BY676" s="197"/>
      <c r="BZ676" s="197"/>
      <c r="CA676" s="197"/>
      <c r="CB676" s="197"/>
      <c r="CC676" s="197"/>
      <c r="CD676" s="197"/>
      <c r="CE676" s="197"/>
      <c r="CF676" s="197"/>
      <c r="CG676" s="197"/>
      <c r="CH676" s="197"/>
      <c r="CI676" s="197"/>
      <c r="CJ676" s="197"/>
      <c r="CK676" s="197"/>
      <c r="CL676" s="197"/>
      <c r="CM676" s="197"/>
      <c r="CN676" s="197"/>
      <c r="CO676" s="197"/>
      <c r="CP676" s="197"/>
      <c r="CQ676" s="197"/>
      <c r="CR676" s="197"/>
      <c r="CS676" s="197"/>
      <c r="CT676" s="197"/>
      <c r="CU676" s="197"/>
      <c r="CV676" s="197"/>
      <c r="CW676" s="197"/>
      <c r="CX676" s="197"/>
      <c r="CY676" s="197"/>
      <c r="CZ676" s="197"/>
      <c r="DA676" s="197"/>
      <c r="DB676" s="197"/>
      <c r="DC676" s="197"/>
      <c r="DD676" s="197"/>
      <c r="DE676" s="197"/>
      <c r="DF676" s="197"/>
      <c r="DG676" s="197"/>
      <c r="DH676" s="197"/>
      <c r="DI676" s="197"/>
      <c r="DJ676" s="197"/>
      <c r="DK676" s="197"/>
      <c r="DL676" s="197"/>
      <c r="DM676" s="197"/>
      <c r="DN676" s="197"/>
      <c r="DO676" s="197"/>
      <c r="DP676" s="197"/>
      <c r="DQ676" s="197"/>
      <c r="DR676" s="197"/>
      <c r="DS676" s="197"/>
      <c r="DT676" s="197"/>
      <c r="DU676" s="197"/>
      <c r="DV676" s="197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</row>
    <row r="677" customFormat="false" ht="12.75" hidden="false" customHeight="false" outlineLevel="0" collapsed="false">
      <c r="A677" s="193"/>
      <c r="B677" s="194"/>
      <c r="C677" s="194"/>
      <c r="D677" s="194"/>
      <c r="E677" s="194"/>
      <c r="F677" s="194"/>
      <c r="G677" s="194"/>
      <c r="H677" s="195"/>
      <c r="I677" s="194"/>
      <c r="J677" s="194"/>
      <c r="K677" s="194"/>
      <c r="L677" s="194"/>
      <c r="M677" s="194"/>
      <c r="N677" s="194"/>
      <c r="O677" s="194"/>
      <c r="P677" s="194"/>
      <c r="Q677" s="194"/>
      <c r="R677" s="194"/>
      <c r="S677" s="194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  <c r="AD677" s="194"/>
      <c r="AE677" s="194"/>
      <c r="AF677" s="194"/>
      <c r="AG677" s="194"/>
      <c r="AH677" s="194"/>
      <c r="AI677" s="194"/>
      <c r="AJ677" s="194"/>
      <c r="AK677" s="194"/>
      <c r="AL677" s="194"/>
      <c r="AM677" s="194"/>
      <c r="AN677" s="194"/>
      <c r="AO677" s="194"/>
      <c r="AP677" s="194"/>
      <c r="AQ677" s="194"/>
      <c r="AR677" s="194"/>
      <c r="AS677" s="194"/>
      <c r="AT677" s="194"/>
      <c r="AU677" s="194"/>
      <c r="AV677" s="194"/>
      <c r="AW677" s="194"/>
      <c r="AX677" s="194"/>
      <c r="AY677" s="194"/>
      <c r="AZ677" s="194"/>
      <c r="BA677" s="194"/>
      <c r="BB677" s="194"/>
      <c r="BC677" s="194"/>
      <c r="BD677" s="194"/>
      <c r="BE677" s="194"/>
      <c r="BF677" s="194"/>
      <c r="BG677" s="194"/>
      <c r="BH677" s="194"/>
      <c r="BI677" s="194"/>
      <c r="BJ677" s="194"/>
      <c r="BK677" s="196"/>
      <c r="BL677" s="197"/>
      <c r="BM677" s="197"/>
      <c r="BN677" s="197"/>
      <c r="BO677" s="197"/>
      <c r="BP677" s="197"/>
      <c r="BQ677" s="197"/>
      <c r="BR677" s="197"/>
      <c r="BS677" s="197"/>
      <c r="BT677" s="197"/>
      <c r="BU677" s="197"/>
      <c r="BV677" s="197"/>
      <c r="BW677" s="197"/>
      <c r="BX677" s="197"/>
      <c r="BY677" s="197"/>
      <c r="BZ677" s="197"/>
      <c r="CA677" s="197"/>
      <c r="CB677" s="197"/>
      <c r="CC677" s="197"/>
      <c r="CD677" s="197"/>
      <c r="CE677" s="197"/>
      <c r="CF677" s="197"/>
      <c r="CG677" s="197"/>
      <c r="CH677" s="197"/>
      <c r="CI677" s="197"/>
      <c r="CJ677" s="197"/>
      <c r="CK677" s="197"/>
      <c r="CL677" s="197"/>
      <c r="CM677" s="197"/>
      <c r="CN677" s="197"/>
      <c r="CO677" s="197"/>
      <c r="CP677" s="197"/>
      <c r="CQ677" s="197"/>
      <c r="CR677" s="197"/>
      <c r="CS677" s="197"/>
      <c r="CT677" s="197"/>
      <c r="CU677" s="197"/>
      <c r="CV677" s="197"/>
      <c r="CW677" s="197"/>
      <c r="CX677" s="197"/>
      <c r="CY677" s="197"/>
      <c r="CZ677" s="197"/>
      <c r="DA677" s="197"/>
      <c r="DB677" s="197"/>
      <c r="DC677" s="197"/>
      <c r="DD677" s="197"/>
      <c r="DE677" s="197"/>
      <c r="DF677" s="197"/>
      <c r="DG677" s="197"/>
      <c r="DH677" s="197"/>
      <c r="DI677" s="197"/>
      <c r="DJ677" s="197"/>
      <c r="DK677" s="197"/>
      <c r="DL677" s="197"/>
      <c r="DM677" s="197"/>
      <c r="DN677" s="197"/>
      <c r="DO677" s="197"/>
      <c r="DP677" s="197"/>
      <c r="DQ677" s="197"/>
      <c r="DR677" s="197"/>
      <c r="DS677" s="197"/>
      <c r="DT677" s="197"/>
      <c r="DU677" s="197"/>
      <c r="DV677" s="197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</row>
    <row r="678" customFormat="false" ht="12.75" hidden="false" customHeight="false" outlineLevel="0" collapsed="false">
      <c r="A678" s="193"/>
      <c r="B678" s="194"/>
      <c r="C678" s="194"/>
      <c r="D678" s="194"/>
      <c r="E678" s="194"/>
      <c r="F678" s="194"/>
      <c r="G678" s="194"/>
      <c r="H678" s="195"/>
      <c r="I678" s="194"/>
      <c r="J678" s="194"/>
      <c r="K678" s="194"/>
      <c r="L678" s="194"/>
      <c r="M678" s="194"/>
      <c r="N678" s="194"/>
      <c r="O678" s="194"/>
      <c r="P678" s="194"/>
      <c r="Q678" s="194"/>
      <c r="R678" s="194"/>
      <c r="S678" s="194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194"/>
      <c r="AG678" s="194"/>
      <c r="AH678" s="194"/>
      <c r="AI678" s="194"/>
      <c r="AJ678" s="194"/>
      <c r="AK678" s="194"/>
      <c r="AL678" s="194"/>
      <c r="AM678" s="194"/>
      <c r="AN678" s="194"/>
      <c r="AO678" s="194"/>
      <c r="AP678" s="194"/>
      <c r="AQ678" s="194"/>
      <c r="AR678" s="194"/>
      <c r="AS678" s="194"/>
      <c r="AT678" s="194"/>
      <c r="AU678" s="194"/>
      <c r="AV678" s="194"/>
      <c r="AW678" s="194"/>
      <c r="AX678" s="194"/>
      <c r="AY678" s="194"/>
      <c r="AZ678" s="194"/>
      <c r="BA678" s="194"/>
      <c r="BB678" s="194"/>
      <c r="BC678" s="194"/>
      <c r="BD678" s="194"/>
      <c r="BE678" s="194"/>
      <c r="BF678" s="194"/>
      <c r="BG678" s="194"/>
      <c r="BH678" s="194"/>
      <c r="BI678" s="194"/>
      <c r="BJ678" s="194"/>
      <c r="BK678" s="196"/>
      <c r="BL678" s="197"/>
      <c r="BM678" s="197"/>
      <c r="BN678" s="197"/>
      <c r="BO678" s="197"/>
      <c r="BP678" s="197"/>
      <c r="BQ678" s="197"/>
      <c r="BR678" s="197"/>
      <c r="BS678" s="197"/>
      <c r="BT678" s="197"/>
      <c r="BU678" s="197"/>
      <c r="BV678" s="197"/>
      <c r="BW678" s="197"/>
      <c r="BX678" s="197"/>
      <c r="BY678" s="197"/>
      <c r="BZ678" s="197"/>
      <c r="CA678" s="197"/>
      <c r="CB678" s="197"/>
      <c r="CC678" s="197"/>
      <c r="CD678" s="197"/>
      <c r="CE678" s="197"/>
      <c r="CF678" s="197"/>
      <c r="CG678" s="197"/>
      <c r="CH678" s="197"/>
      <c r="CI678" s="197"/>
      <c r="CJ678" s="197"/>
      <c r="CK678" s="197"/>
      <c r="CL678" s="197"/>
      <c r="CM678" s="197"/>
      <c r="CN678" s="197"/>
      <c r="CO678" s="197"/>
      <c r="CP678" s="197"/>
      <c r="CQ678" s="197"/>
      <c r="CR678" s="197"/>
      <c r="CS678" s="197"/>
      <c r="CT678" s="197"/>
      <c r="CU678" s="197"/>
      <c r="CV678" s="197"/>
      <c r="CW678" s="197"/>
      <c r="CX678" s="197"/>
      <c r="CY678" s="197"/>
      <c r="CZ678" s="197"/>
      <c r="DA678" s="197"/>
      <c r="DB678" s="197"/>
      <c r="DC678" s="197"/>
      <c r="DD678" s="197"/>
      <c r="DE678" s="197"/>
      <c r="DF678" s="197"/>
      <c r="DG678" s="197"/>
      <c r="DH678" s="197"/>
      <c r="DI678" s="197"/>
      <c r="DJ678" s="197"/>
      <c r="DK678" s="197"/>
      <c r="DL678" s="197"/>
      <c r="DM678" s="197"/>
      <c r="DN678" s="197"/>
      <c r="DO678" s="197"/>
      <c r="DP678" s="197"/>
      <c r="DQ678" s="197"/>
      <c r="DR678" s="197"/>
      <c r="DS678" s="197"/>
      <c r="DT678" s="197"/>
      <c r="DU678" s="197"/>
      <c r="DV678" s="197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</row>
    <row r="679" customFormat="false" ht="12.75" hidden="false" customHeight="false" outlineLevel="0" collapsed="false">
      <c r="A679" s="193"/>
      <c r="B679" s="194"/>
      <c r="C679" s="194"/>
      <c r="D679" s="194"/>
      <c r="E679" s="194"/>
      <c r="F679" s="194"/>
      <c r="G679" s="194"/>
      <c r="H679" s="195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94"/>
      <c r="V679" s="194"/>
      <c r="W679" s="194"/>
      <c r="X679" s="194"/>
      <c r="Y679" s="194"/>
      <c r="Z679" s="194"/>
      <c r="AA679" s="194"/>
      <c r="AB679" s="194"/>
      <c r="AC679" s="194"/>
      <c r="AD679" s="194"/>
      <c r="AE679" s="194"/>
      <c r="AF679" s="194"/>
      <c r="AG679" s="194"/>
      <c r="AH679" s="194"/>
      <c r="AI679" s="194"/>
      <c r="AJ679" s="194"/>
      <c r="AK679" s="194"/>
      <c r="AL679" s="194"/>
      <c r="AM679" s="194"/>
      <c r="AN679" s="194"/>
      <c r="AO679" s="194"/>
      <c r="AP679" s="194"/>
      <c r="AQ679" s="194"/>
      <c r="AR679" s="194"/>
      <c r="AS679" s="194"/>
      <c r="AT679" s="194"/>
      <c r="AU679" s="194"/>
      <c r="AV679" s="194"/>
      <c r="AW679" s="194"/>
      <c r="AX679" s="194"/>
      <c r="AY679" s="194"/>
      <c r="AZ679" s="194"/>
      <c r="BA679" s="194"/>
      <c r="BB679" s="194"/>
      <c r="BC679" s="194"/>
      <c r="BD679" s="194"/>
      <c r="BE679" s="194"/>
      <c r="BF679" s="194"/>
      <c r="BG679" s="194"/>
      <c r="BH679" s="194"/>
      <c r="BI679" s="194"/>
      <c r="BJ679" s="194"/>
      <c r="BK679" s="196"/>
      <c r="BL679" s="197"/>
      <c r="BM679" s="197"/>
      <c r="BN679" s="197"/>
      <c r="BO679" s="197"/>
      <c r="BP679" s="197"/>
      <c r="BQ679" s="197"/>
      <c r="BR679" s="197"/>
      <c r="BS679" s="197"/>
      <c r="BT679" s="197"/>
      <c r="BU679" s="197"/>
      <c r="BV679" s="197"/>
      <c r="BW679" s="197"/>
      <c r="BX679" s="197"/>
      <c r="BY679" s="197"/>
      <c r="BZ679" s="197"/>
      <c r="CA679" s="197"/>
      <c r="CB679" s="197"/>
      <c r="CC679" s="197"/>
      <c r="CD679" s="197"/>
      <c r="CE679" s="197"/>
      <c r="CF679" s="197"/>
      <c r="CG679" s="197"/>
      <c r="CH679" s="197"/>
      <c r="CI679" s="197"/>
      <c r="CJ679" s="197"/>
      <c r="CK679" s="197"/>
      <c r="CL679" s="197"/>
      <c r="CM679" s="197"/>
      <c r="CN679" s="197"/>
      <c r="CO679" s="197"/>
      <c r="CP679" s="197"/>
      <c r="CQ679" s="197"/>
      <c r="CR679" s="197"/>
      <c r="CS679" s="197"/>
      <c r="CT679" s="197"/>
      <c r="CU679" s="197"/>
      <c r="CV679" s="197"/>
      <c r="CW679" s="197"/>
      <c r="CX679" s="197"/>
      <c r="CY679" s="197"/>
      <c r="CZ679" s="197"/>
      <c r="DA679" s="197"/>
      <c r="DB679" s="197"/>
      <c r="DC679" s="197"/>
      <c r="DD679" s="197"/>
      <c r="DE679" s="197"/>
      <c r="DF679" s="197"/>
      <c r="DG679" s="197"/>
      <c r="DH679" s="197"/>
      <c r="DI679" s="197"/>
      <c r="DJ679" s="197"/>
      <c r="DK679" s="197"/>
      <c r="DL679" s="197"/>
      <c r="DM679" s="197"/>
      <c r="DN679" s="197"/>
      <c r="DO679" s="197"/>
      <c r="DP679" s="197"/>
      <c r="DQ679" s="197"/>
      <c r="DR679" s="197"/>
      <c r="DS679" s="197"/>
      <c r="DT679" s="197"/>
      <c r="DU679" s="197"/>
      <c r="DV679" s="197"/>
      <c r="DW679" s="197"/>
      <c r="DX679" s="197"/>
      <c r="DY679" s="197"/>
      <c r="DZ679" s="197"/>
      <c r="EA679" s="197"/>
      <c r="EB679" s="197"/>
      <c r="EC679" s="197"/>
      <c r="ED679" s="197"/>
      <c r="EE679" s="197"/>
      <c r="EF679" s="197"/>
      <c r="EG679" s="197"/>
      <c r="EH679" s="197"/>
      <c r="EI679" s="197"/>
      <c r="EJ679" s="197"/>
      <c r="EK679" s="197"/>
      <c r="EL679" s="197"/>
      <c r="EM679" s="197"/>
      <c r="EN679" s="197"/>
      <c r="EO679" s="197"/>
      <c r="EP679" s="197"/>
      <c r="EQ679" s="197"/>
      <c r="ER679" s="197"/>
      <c r="ES679" s="197"/>
      <c r="ET679" s="197"/>
      <c r="EU679" s="197"/>
      <c r="EV679" s="197"/>
      <c r="EW679" s="197"/>
      <c r="EX679" s="197"/>
      <c r="EY679" s="197"/>
      <c r="EZ679" s="197"/>
      <c r="FA679" s="197"/>
      <c r="FB679" s="197"/>
      <c r="FC679" s="197"/>
      <c r="FD679" s="197"/>
      <c r="FE679" s="197"/>
      <c r="FF679" s="197"/>
      <c r="FG679" s="197"/>
      <c r="FH679" s="197"/>
      <c r="FI679" s="197"/>
      <c r="FJ679" s="197"/>
      <c r="FK679" s="197"/>
      <c r="FL679" s="197"/>
      <c r="FM679" s="197"/>
      <c r="FN679" s="197"/>
      <c r="FO679" s="197"/>
      <c r="FP679" s="197"/>
      <c r="FQ679" s="197"/>
      <c r="FR679" s="197"/>
      <c r="FS679" s="197"/>
      <c r="FT679" s="197"/>
      <c r="FU679" s="197"/>
      <c r="FV679" s="197"/>
      <c r="FW679" s="197"/>
      <c r="FX679" s="197"/>
      <c r="FY679" s="197"/>
      <c r="FZ679" s="197"/>
      <c r="GA679" s="197"/>
      <c r="GB679" s="197"/>
      <c r="GC679" s="197"/>
      <c r="GD679" s="197"/>
      <c r="GE679" s="197"/>
      <c r="GF679" s="197"/>
      <c r="GG679" s="197"/>
      <c r="GH679" s="197"/>
      <c r="GI679" s="197"/>
      <c r="GJ679" s="197"/>
      <c r="GK679" s="197"/>
      <c r="GL679" s="197"/>
      <c r="GM679" s="197"/>
      <c r="GN679" s="197"/>
      <c r="GO679" s="197"/>
      <c r="GP679" s="197"/>
      <c r="GQ679" s="197"/>
      <c r="GR679" s="197"/>
      <c r="GS679" s="197"/>
      <c r="GT679" s="197"/>
      <c r="GU679" s="197"/>
      <c r="GV679" s="197"/>
      <c r="GW679" s="197"/>
      <c r="GX679" s="197"/>
      <c r="GY679" s="197"/>
      <c r="GZ679" s="197"/>
      <c r="HA679" s="197"/>
      <c r="HB679" s="197"/>
      <c r="HC679" s="197"/>
      <c r="HD679" s="197"/>
      <c r="HE679" s="197"/>
      <c r="HF679" s="197"/>
      <c r="HG679" s="197"/>
      <c r="HH679" s="197"/>
      <c r="HI679" s="197"/>
      <c r="HJ679" s="197"/>
      <c r="HK679" s="197"/>
      <c r="HL679" s="197"/>
      <c r="HM679" s="197"/>
      <c r="HN679" s="197"/>
      <c r="HO679" s="197"/>
      <c r="HP679" s="197"/>
      <c r="HQ679" s="197"/>
      <c r="HR679" s="197"/>
      <c r="HS679" s="197"/>
      <c r="HT679" s="197"/>
      <c r="HU679" s="197"/>
      <c r="HV679" s="197"/>
      <c r="HW679" s="197"/>
      <c r="HX679" s="197"/>
      <c r="HY679" s="197"/>
      <c r="HZ679" s="197"/>
      <c r="IA679" s="197"/>
      <c r="IB679" s="197"/>
      <c r="IC679" s="197"/>
      <c r="ID679" s="197"/>
      <c r="IE679" s="197"/>
      <c r="IF679" s="197"/>
      <c r="IG679" s="197"/>
      <c r="IH679" s="197"/>
      <c r="II679" s="197"/>
      <c r="IJ679" s="197"/>
      <c r="IK679" s="197"/>
      <c r="IL679" s="197"/>
      <c r="IM679" s="197"/>
      <c r="IN679" s="197"/>
      <c r="IO679" s="197"/>
      <c r="IP679" s="197"/>
      <c r="IQ679" s="197"/>
      <c r="IR679" s="197"/>
      <c r="IS679" s="197"/>
      <c r="IT679" s="197"/>
      <c r="IU679" s="197"/>
      <c r="IV679" s="197"/>
      <c r="IW679" s="197"/>
    </row>
    <row r="680" customFormat="false" ht="12.75" hidden="false" customHeight="false" outlineLevel="0" collapsed="false">
      <c r="A680" s="193"/>
      <c r="B680" s="194"/>
      <c r="C680" s="194"/>
      <c r="D680" s="194"/>
      <c r="E680" s="194"/>
      <c r="F680" s="194"/>
      <c r="G680" s="194"/>
      <c r="H680" s="195"/>
      <c r="I680" s="194"/>
      <c r="J680" s="194"/>
      <c r="K680" s="194"/>
      <c r="L680" s="194"/>
      <c r="M680" s="194"/>
      <c r="N680" s="194"/>
      <c r="O680" s="194"/>
      <c r="P680" s="194"/>
      <c r="Q680" s="194"/>
      <c r="R680" s="194"/>
      <c r="S680" s="194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  <c r="AD680" s="194"/>
      <c r="AE680" s="194"/>
      <c r="AF680" s="194"/>
      <c r="AG680" s="194"/>
      <c r="AH680" s="194"/>
      <c r="AI680" s="194"/>
      <c r="AJ680" s="194"/>
      <c r="AK680" s="194"/>
      <c r="AL680" s="194"/>
      <c r="AM680" s="194"/>
      <c r="AN680" s="194"/>
      <c r="AO680" s="194"/>
      <c r="AP680" s="194"/>
      <c r="AQ680" s="194"/>
      <c r="AR680" s="194"/>
      <c r="AS680" s="194"/>
      <c r="AT680" s="194"/>
      <c r="AU680" s="194"/>
      <c r="AV680" s="194"/>
      <c r="AW680" s="194"/>
      <c r="AX680" s="194"/>
      <c r="AY680" s="194"/>
      <c r="AZ680" s="194"/>
      <c r="BA680" s="194"/>
      <c r="BB680" s="194"/>
      <c r="BC680" s="194"/>
      <c r="BD680" s="194"/>
      <c r="BE680" s="194"/>
      <c r="BF680" s="194"/>
      <c r="BG680" s="194"/>
      <c r="BH680" s="194"/>
      <c r="BI680" s="194"/>
      <c r="BJ680" s="194"/>
      <c r="BK680" s="196"/>
      <c r="BL680" s="197"/>
      <c r="BM680" s="197"/>
      <c r="BN680" s="197"/>
      <c r="BO680" s="197"/>
      <c r="BP680" s="197"/>
      <c r="BQ680" s="197"/>
      <c r="BR680" s="197"/>
      <c r="BS680" s="197"/>
      <c r="BT680" s="197"/>
      <c r="BU680" s="197"/>
      <c r="BV680" s="197"/>
      <c r="BW680" s="197"/>
      <c r="BX680" s="197"/>
      <c r="BY680" s="197"/>
      <c r="BZ680" s="197"/>
      <c r="CA680" s="197"/>
      <c r="CB680" s="197"/>
      <c r="CC680" s="197"/>
      <c r="CD680" s="197"/>
      <c r="CE680" s="197"/>
      <c r="CF680" s="197"/>
      <c r="CG680" s="197"/>
      <c r="CH680" s="197"/>
      <c r="CI680" s="197"/>
      <c r="CJ680" s="197"/>
      <c r="CK680" s="197"/>
      <c r="CL680" s="197"/>
      <c r="CM680" s="197"/>
      <c r="CN680" s="197"/>
      <c r="CO680" s="197"/>
      <c r="CP680" s="197"/>
      <c r="CQ680" s="197"/>
      <c r="CR680" s="197"/>
      <c r="CS680" s="197"/>
      <c r="CT680" s="197"/>
      <c r="CU680" s="197"/>
      <c r="CV680" s="197"/>
      <c r="CW680" s="197"/>
      <c r="CX680" s="197"/>
      <c r="CY680" s="197"/>
      <c r="CZ680" s="197"/>
      <c r="DA680" s="197"/>
      <c r="DB680" s="197"/>
      <c r="DC680" s="197"/>
      <c r="DD680" s="197"/>
      <c r="DE680" s="197"/>
      <c r="DF680" s="197"/>
      <c r="DG680" s="197"/>
      <c r="DH680" s="197"/>
      <c r="DI680" s="197"/>
      <c r="DJ680" s="197"/>
      <c r="DK680" s="197"/>
      <c r="DL680" s="197"/>
      <c r="DM680" s="197"/>
      <c r="DN680" s="197"/>
      <c r="DO680" s="197"/>
      <c r="DP680" s="197"/>
      <c r="DQ680" s="197"/>
      <c r="DR680" s="197"/>
      <c r="DS680" s="197"/>
      <c r="DT680" s="197"/>
      <c r="DU680" s="197"/>
      <c r="DV680" s="197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</row>
    <row r="681" customFormat="false" ht="12.75" hidden="false" customHeight="false" outlineLevel="0" collapsed="false">
      <c r="A681" s="193"/>
      <c r="B681" s="194"/>
      <c r="C681" s="194"/>
      <c r="D681" s="194"/>
      <c r="E681" s="194"/>
      <c r="F681" s="194"/>
      <c r="G681" s="194"/>
      <c r="H681" s="195"/>
      <c r="I681" s="194"/>
      <c r="J681" s="194"/>
      <c r="K681" s="194"/>
      <c r="L681" s="194"/>
      <c r="M681" s="194"/>
      <c r="N681" s="194"/>
      <c r="O681" s="194"/>
      <c r="P681" s="194"/>
      <c r="Q681" s="194"/>
      <c r="R681" s="194"/>
      <c r="S681" s="194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4"/>
      <c r="AG681" s="194"/>
      <c r="AH681" s="194"/>
      <c r="AI681" s="194"/>
      <c r="AJ681" s="194"/>
      <c r="AK681" s="194"/>
      <c r="AL681" s="194"/>
      <c r="AM681" s="194"/>
      <c r="AN681" s="194"/>
      <c r="AO681" s="194"/>
      <c r="AP681" s="194"/>
      <c r="AQ681" s="194"/>
      <c r="AR681" s="194"/>
      <c r="AS681" s="194"/>
      <c r="AT681" s="194"/>
      <c r="AU681" s="194"/>
      <c r="AV681" s="194"/>
      <c r="AW681" s="194"/>
      <c r="AX681" s="194"/>
      <c r="AY681" s="194"/>
      <c r="AZ681" s="194"/>
      <c r="BA681" s="194"/>
      <c r="BB681" s="194"/>
      <c r="BC681" s="194"/>
      <c r="BD681" s="194"/>
      <c r="BE681" s="194"/>
      <c r="BF681" s="194"/>
      <c r="BG681" s="194"/>
      <c r="BH681" s="194"/>
      <c r="BI681" s="194"/>
      <c r="BJ681" s="194"/>
      <c r="BK681" s="196"/>
      <c r="BL681" s="197"/>
      <c r="BM681" s="197"/>
      <c r="BN681" s="197"/>
      <c r="BO681" s="197"/>
      <c r="BP681" s="197"/>
      <c r="BQ681" s="197"/>
      <c r="BR681" s="197"/>
      <c r="BS681" s="197"/>
      <c r="BT681" s="197"/>
      <c r="BU681" s="197"/>
      <c r="BV681" s="197"/>
      <c r="BW681" s="197"/>
      <c r="BX681" s="197"/>
      <c r="BY681" s="197"/>
      <c r="BZ681" s="197"/>
      <c r="CA681" s="197"/>
      <c r="CB681" s="197"/>
      <c r="CC681" s="197"/>
      <c r="CD681" s="197"/>
      <c r="CE681" s="197"/>
      <c r="CF681" s="197"/>
      <c r="CG681" s="197"/>
      <c r="CH681" s="197"/>
      <c r="CI681" s="197"/>
      <c r="CJ681" s="197"/>
      <c r="CK681" s="197"/>
      <c r="CL681" s="197"/>
      <c r="CM681" s="197"/>
      <c r="CN681" s="197"/>
      <c r="CO681" s="197"/>
      <c r="CP681" s="197"/>
      <c r="CQ681" s="197"/>
      <c r="CR681" s="197"/>
      <c r="CS681" s="197"/>
      <c r="CT681" s="197"/>
      <c r="CU681" s="197"/>
      <c r="CV681" s="197"/>
      <c r="CW681" s="197"/>
      <c r="CX681" s="197"/>
      <c r="CY681" s="197"/>
      <c r="CZ681" s="197"/>
      <c r="DA681" s="197"/>
      <c r="DB681" s="197"/>
      <c r="DC681" s="197"/>
      <c r="DD681" s="197"/>
      <c r="DE681" s="197"/>
      <c r="DF681" s="197"/>
      <c r="DG681" s="197"/>
      <c r="DH681" s="197"/>
      <c r="DI681" s="197"/>
      <c r="DJ681" s="197"/>
      <c r="DK681" s="197"/>
      <c r="DL681" s="197"/>
      <c r="DM681" s="197"/>
      <c r="DN681" s="197"/>
      <c r="DO681" s="197"/>
      <c r="DP681" s="197"/>
      <c r="DQ681" s="197"/>
      <c r="DR681" s="197"/>
      <c r="DS681" s="197"/>
      <c r="DT681" s="197"/>
      <c r="DU681" s="197"/>
      <c r="DV681" s="197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</row>
    <row r="682" customFormat="false" ht="12.75" hidden="false" customHeight="false" outlineLevel="0" collapsed="false">
      <c r="A682" s="193"/>
      <c r="B682" s="194"/>
      <c r="C682" s="194"/>
      <c r="D682" s="194"/>
      <c r="E682" s="194"/>
      <c r="F682" s="194"/>
      <c r="G682" s="194"/>
      <c r="H682" s="195"/>
      <c r="I682" s="194"/>
      <c r="J682" s="194"/>
      <c r="K682" s="194"/>
      <c r="L682" s="194"/>
      <c r="M682" s="194"/>
      <c r="N682" s="194"/>
      <c r="O682" s="194"/>
      <c r="P682" s="194"/>
      <c r="Q682" s="194"/>
      <c r="R682" s="194"/>
      <c r="S682" s="194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  <c r="AD682" s="194"/>
      <c r="AE682" s="194"/>
      <c r="AF682" s="194"/>
      <c r="AG682" s="194"/>
      <c r="AH682" s="194"/>
      <c r="AI682" s="194"/>
      <c r="AJ682" s="194"/>
      <c r="AK682" s="194"/>
      <c r="AL682" s="194"/>
      <c r="AM682" s="194"/>
      <c r="AN682" s="194"/>
      <c r="AO682" s="194"/>
      <c r="AP682" s="194"/>
      <c r="AQ682" s="194"/>
      <c r="AR682" s="194"/>
      <c r="AS682" s="194"/>
      <c r="AT682" s="194"/>
      <c r="AU682" s="194"/>
      <c r="AV682" s="194"/>
      <c r="AW682" s="194"/>
      <c r="AX682" s="194"/>
      <c r="AY682" s="194"/>
      <c r="AZ682" s="194"/>
      <c r="BA682" s="194"/>
      <c r="BB682" s="194"/>
      <c r="BC682" s="194"/>
      <c r="BD682" s="194"/>
      <c r="BE682" s="194"/>
      <c r="BF682" s="194"/>
      <c r="BG682" s="194"/>
      <c r="BH682" s="194"/>
      <c r="BI682" s="194"/>
      <c r="BJ682" s="194"/>
      <c r="BK682" s="196"/>
      <c r="BL682" s="197"/>
      <c r="BM682" s="197"/>
      <c r="BN682" s="197"/>
      <c r="BO682" s="197"/>
      <c r="BP682" s="197"/>
      <c r="BQ682" s="197"/>
      <c r="BR682" s="197"/>
      <c r="BS682" s="197"/>
      <c r="BT682" s="197"/>
      <c r="BU682" s="197"/>
      <c r="BV682" s="197"/>
      <c r="BW682" s="197"/>
      <c r="BX682" s="197"/>
      <c r="BY682" s="197"/>
      <c r="BZ682" s="197"/>
      <c r="CA682" s="197"/>
      <c r="CB682" s="197"/>
      <c r="CC682" s="197"/>
      <c r="CD682" s="197"/>
      <c r="CE682" s="197"/>
      <c r="CF682" s="197"/>
      <c r="CG682" s="197"/>
      <c r="CH682" s="197"/>
      <c r="CI682" s="197"/>
      <c r="CJ682" s="197"/>
      <c r="CK682" s="197"/>
      <c r="CL682" s="197"/>
      <c r="CM682" s="197"/>
      <c r="CN682" s="197"/>
      <c r="CO682" s="197"/>
      <c r="CP682" s="197"/>
      <c r="CQ682" s="197"/>
      <c r="CR682" s="197"/>
      <c r="CS682" s="197"/>
      <c r="CT682" s="197"/>
      <c r="CU682" s="197"/>
      <c r="CV682" s="197"/>
      <c r="CW682" s="197"/>
      <c r="CX682" s="197"/>
      <c r="CY682" s="197"/>
      <c r="CZ682" s="197"/>
      <c r="DA682" s="197"/>
      <c r="DB682" s="197"/>
      <c r="DC682" s="197"/>
      <c r="DD682" s="197"/>
      <c r="DE682" s="197"/>
      <c r="DF682" s="197"/>
      <c r="DG682" s="197"/>
      <c r="DH682" s="197"/>
      <c r="DI682" s="197"/>
      <c r="DJ682" s="197"/>
      <c r="DK682" s="197"/>
      <c r="DL682" s="197"/>
      <c r="DM682" s="197"/>
      <c r="DN682" s="197"/>
      <c r="DO682" s="197"/>
      <c r="DP682" s="197"/>
      <c r="DQ682" s="197"/>
      <c r="DR682" s="197"/>
      <c r="DS682" s="197"/>
      <c r="DT682" s="197"/>
      <c r="DU682" s="197"/>
      <c r="DV682" s="197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</row>
    <row r="683" customFormat="false" ht="12.75" hidden="false" customHeight="false" outlineLevel="0" collapsed="false">
      <c r="A683" s="193"/>
      <c r="B683" s="194"/>
      <c r="C683" s="194"/>
      <c r="D683" s="194"/>
      <c r="E683" s="194"/>
      <c r="F683" s="194"/>
      <c r="G683" s="194"/>
      <c r="H683" s="195"/>
      <c r="I683" s="194"/>
      <c r="J683" s="194"/>
      <c r="K683" s="194"/>
      <c r="L683" s="194"/>
      <c r="M683" s="194"/>
      <c r="N683" s="194"/>
      <c r="O683" s="194"/>
      <c r="P683" s="194"/>
      <c r="Q683" s="194"/>
      <c r="R683" s="194"/>
      <c r="S683" s="194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  <c r="AD683" s="194"/>
      <c r="AE683" s="194"/>
      <c r="AF683" s="194"/>
      <c r="AG683" s="194"/>
      <c r="AH683" s="194"/>
      <c r="AI683" s="194"/>
      <c r="AJ683" s="194"/>
      <c r="AK683" s="194"/>
      <c r="AL683" s="194"/>
      <c r="AM683" s="194"/>
      <c r="AN683" s="194"/>
      <c r="AO683" s="194"/>
      <c r="AP683" s="194"/>
      <c r="AQ683" s="194"/>
      <c r="AR683" s="194"/>
      <c r="AS683" s="194"/>
      <c r="AT683" s="194"/>
      <c r="AU683" s="194"/>
      <c r="AV683" s="194"/>
      <c r="AW683" s="194"/>
      <c r="AX683" s="194"/>
      <c r="AY683" s="194"/>
      <c r="AZ683" s="194"/>
      <c r="BA683" s="194"/>
      <c r="BB683" s="194"/>
      <c r="BC683" s="194"/>
      <c r="BD683" s="194"/>
      <c r="BE683" s="194"/>
      <c r="BF683" s="194"/>
      <c r="BG683" s="194"/>
      <c r="BH683" s="194"/>
      <c r="BI683" s="194"/>
      <c r="BJ683" s="194"/>
      <c r="BK683" s="196"/>
      <c r="BL683" s="197"/>
      <c r="BM683" s="197"/>
      <c r="BN683" s="197"/>
      <c r="BO683" s="197"/>
      <c r="BP683" s="197"/>
      <c r="BQ683" s="197"/>
      <c r="BR683" s="197"/>
      <c r="BS683" s="197"/>
      <c r="BT683" s="197"/>
      <c r="BU683" s="197"/>
      <c r="BV683" s="197"/>
      <c r="BW683" s="197"/>
      <c r="BX683" s="197"/>
      <c r="BY683" s="197"/>
      <c r="BZ683" s="197"/>
      <c r="CA683" s="197"/>
      <c r="CB683" s="197"/>
      <c r="CC683" s="197"/>
      <c r="CD683" s="197"/>
      <c r="CE683" s="197"/>
      <c r="CF683" s="197"/>
      <c r="CG683" s="197"/>
      <c r="CH683" s="197"/>
      <c r="CI683" s="197"/>
      <c r="CJ683" s="197"/>
      <c r="CK683" s="197"/>
      <c r="CL683" s="197"/>
      <c r="CM683" s="197"/>
      <c r="CN683" s="197"/>
      <c r="CO683" s="197"/>
      <c r="CP683" s="197"/>
      <c r="CQ683" s="197"/>
      <c r="CR683" s="197"/>
      <c r="CS683" s="197"/>
      <c r="CT683" s="197"/>
      <c r="CU683" s="197"/>
      <c r="CV683" s="197"/>
      <c r="CW683" s="197"/>
      <c r="CX683" s="197"/>
      <c r="CY683" s="197"/>
      <c r="CZ683" s="197"/>
      <c r="DA683" s="197"/>
      <c r="DB683" s="197"/>
      <c r="DC683" s="197"/>
      <c r="DD683" s="197"/>
      <c r="DE683" s="197"/>
      <c r="DF683" s="197"/>
      <c r="DG683" s="197"/>
      <c r="DH683" s="197"/>
      <c r="DI683" s="197"/>
      <c r="DJ683" s="197"/>
      <c r="DK683" s="197"/>
      <c r="DL683" s="197"/>
      <c r="DM683" s="197"/>
      <c r="DN683" s="197"/>
      <c r="DO683" s="197"/>
      <c r="DP683" s="197"/>
      <c r="DQ683" s="197"/>
      <c r="DR683" s="197"/>
      <c r="DS683" s="197"/>
      <c r="DT683" s="197"/>
      <c r="DU683" s="197"/>
      <c r="DV683" s="197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</row>
    <row r="684" customFormat="false" ht="12.75" hidden="false" customHeight="false" outlineLevel="0" collapsed="false">
      <c r="A684" s="193"/>
      <c r="B684" s="194"/>
      <c r="C684" s="194"/>
      <c r="D684" s="194"/>
      <c r="E684" s="194"/>
      <c r="F684" s="194"/>
      <c r="G684" s="194"/>
      <c r="H684" s="195"/>
      <c r="I684" s="194"/>
      <c r="J684" s="194"/>
      <c r="K684" s="194"/>
      <c r="L684" s="194"/>
      <c r="M684" s="194"/>
      <c r="N684" s="194"/>
      <c r="O684" s="194"/>
      <c r="P684" s="194"/>
      <c r="Q684" s="194"/>
      <c r="R684" s="194"/>
      <c r="S684" s="194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  <c r="AD684" s="194"/>
      <c r="AE684" s="194"/>
      <c r="AF684" s="194"/>
      <c r="AG684" s="194"/>
      <c r="AH684" s="194"/>
      <c r="AI684" s="194"/>
      <c r="AJ684" s="194"/>
      <c r="AK684" s="194"/>
      <c r="AL684" s="194"/>
      <c r="AM684" s="194"/>
      <c r="AN684" s="194"/>
      <c r="AO684" s="194"/>
      <c r="AP684" s="194"/>
      <c r="AQ684" s="194"/>
      <c r="AR684" s="194"/>
      <c r="AS684" s="194"/>
      <c r="AT684" s="194"/>
      <c r="AU684" s="194"/>
      <c r="AV684" s="194"/>
      <c r="AW684" s="194"/>
      <c r="AX684" s="194"/>
      <c r="AY684" s="194"/>
      <c r="AZ684" s="194"/>
      <c r="BA684" s="194"/>
      <c r="BB684" s="194"/>
      <c r="BC684" s="194"/>
      <c r="BD684" s="194"/>
      <c r="BE684" s="194"/>
      <c r="BF684" s="194"/>
      <c r="BG684" s="194"/>
      <c r="BH684" s="194"/>
      <c r="BI684" s="194"/>
      <c r="BJ684" s="194"/>
      <c r="BK684" s="196"/>
      <c r="BL684" s="197"/>
      <c r="BM684" s="197"/>
      <c r="BN684" s="197"/>
      <c r="BO684" s="197"/>
      <c r="BP684" s="197"/>
      <c r="BQ684" s="197"/>
      <c r="BR684" s="197"/>
      <c r="BS684" s="197"/>
      <c r="BT684" s="197"/>
      <c r="BU684" s="197"/>
      <c r="BV684" s="197"/>
      <c r="BW684" s="197"/>
      <c r="BX684" s="197"/>
      <c r="BY684" s="197"/>
      <c r="BZ684" s="197"/>
      <c r="CA684" s="197"/>
      <c r="CB684" s="197"/>
      <c r="CC684" s="197"/>
      <c r="CD684" s="197"/>
      <c r="CE684" s="197"/>
      <c r="CF684" s="197"/>
      <c r="CG684" s="197"/>
      <c r="CH684" s="197"/>
      <c r="CI684" s="197"/>
      <c r="CJ684" s="197"/>
      <c r="CK684" s="197"/>
      <c r="CL684" s="197"/>
      <c r="CM684" s="197"/>
      <c r="CN684" s="197"/>
      <c r="CO684" s="197"/>
      <c r="CP684" s="197"/>
      <c r="CQ684" s="197"/>
      <c r="CR684" s="197"/>
      <c r="CS684" s="197"/>
      <c r="CT684" s="197"/>
      <c r="CU684" s="197"/>
      <c r="CV684" s="197"/>
      <c r="CW684" s="197"/>
      <c r="CX684" s="197"/>
      <c r="CY684" s="197"/>
      <c r="CZ684" s="197"/>
      <c r="DA684" s="197"/>
      <c r="DB684" s="197"/>
      <c r="DC684" s="197"/>
      <c r="DD684" s="197"/>
      <c r="DE684" s="197"/>
      <c r="DF684" s="197"/>
      <c r="DG684" s="197"/>
      <c r="DH684" s="197"/>
      <c r="DI684" s="197"/>
      <c r="DJ684" s="197"/>
      <c r="DK684" s="197"/>
      <c r="DL684" s="197"/>
      <c r="DM684" s="197"/>
      <c r="DN684" s="197"/>
      <c r="DO684" s="197"/>
      <c r="DP684" s="197"/>
      <c r="DQ684" s="197"/>
      <c r="DR684" s="197"/>
      <c r="DS684" s="197"/>
      <c r="DT684" s="197"/>
      <c r="DU684" s="197"/>
      <c r="DV684" s="197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</row>
    <row r="685" customFormat="false" ht="12.75" hidden="false" customHeight="false" outlineLevel="0" collapsed="false">
      <c r="A685" s="193"/>
      <c r="B685" s="194"/>
      <c r="C685" s="194"/>
      <c r="D685" s="194"/>
      <c r="E685" s="194"/>
      <c r="F685" s="194"/>
      <c r="G685" s="194"/>
      <c r="H685" s="195"/>
      <c r="I685" s="194"/>
      <c r="J685" s="194"/>
      <c r="K685" s="194"/>
      <c r="L685" s="194"/>
      <c r="M685" s="194"/>
      <c r="N685" s="194"/>
      <c r="O685" s="194"/>
      <c r="P685" s="194"/>
      <c r="Q685" s="194"/>
      <c r="R685" s="194"/>
      <c r="S685" s="194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  <c r="AD685" s="194"/>
      <c r="AE685" s="194"/>
      <c r="AF685" s="194"/>
      <c r="AG685" s="194"/>
      <c r="AH685" s="194"/>
      <c r="AI685" s="194"/>
      <c r="AJ685" s="194"/>
      <c r="AK685" s="194"/>
      <c r="AL685" s="194"/>
      <c r="AM685" s="194"/>
      <c r="AN685" s="194"/>
      <c r="AO685" s="194"/>
      <c r="AP685" s="194"/>
      <c r="AQ685" s="194"/>
      <c r="AR685" s="194"/>
      <c r="AS685" s="194"/>
      <c r="AT685" s="194"/>
      <c r="AU685" s="194"/>
      <c r="AV685" s="194"/>
      <c r="AW685" s="194"/>
      <c r="AX685" s="194"/>
      <c r="AY685" s="194"/>
      <c r="AZ685" s="194"/>
      <c r="BA685" s="194"/>
      <c r="BB685" s="194"/>
      <c r="BC685" s="194"/>
      <c r="BD685" s="194"/>
      <c r="BE685" s="194"/>
      <c r="BF685" s="194"/>
      <c r="BG685" s="194"/>
      <c r="BH685" s="194"/>
      <c r="BI685" s="194"/>
      <c r="BJ685" s="194"/>
      <c r="BK685" s="196"/>
      <c r="BL685" s="197"/>
      <c r="BM685" s="197"/>
      <c r="BN685" s="197"/>
      <c r="BO685" s="197"/>
      <c r="BP685" s="197"/>
      <c r="BQ685" s="197"/>
      <c r="BR685" s="197"/>
      <c r="BS685" s="197"/>
      <c r="BT685" s="197"/>
      <c r="BU685" s="197"/>
      <c r="BV685" s="197"/>
      <c r="BW685" s="197"/>
      <c r="BX685" s="197"/>
      <c r="BY685" s="197"/>
      <c r="BZ685" s="197"/>
      <c r="CA685" s="197"/>
      <c r="CB685" s="197"/>
      <c r="CC685" s="197"/>
      <c r="CD685" s="197"/>
      <c r="CE685" s="197"/>
      <c r="CF685" s="197"/>
      <c r="CG685" s="197"/>
      <c r="CH685" s="197"/>
      <c r="CI685" s="197"/>
      <c r="CJ685" s="197"/>
      <c r="CK685" s="197"/>
      <c r="CL685" s="197"/>
      <c r="CM685" s="197"/>
      <c r="CN685" s="197"/>
      <c r="CO685" s="197"/>
      <c r="CP685" s="197"/>
      <c r="CQ685" s="197"/>
      <c r="CR685" s="197"/>
      <c r="CS685" s="197"/>
      <c r="CT685" s="197"/>
      <c r="CU685" s="197"/>
      <c r="CV685" s="197"/>
      <c r="CW685" s="197"/>
      <c r="CX685" s="197"/>
      <c r="CY685" s="197"/>
      <c r="CZ685" s="197"/>
      <c r="DA685" s="197"/>
      <c r="DB685" s="197"/>
      <c r="DC685" s="197"/>
      <c r="DD685" s="197"/>
      <c r="DE685" s="197"/>
      <c r="DF685" s="197"/>
      <c r="DG685" s="197"/>
      <c r="DH685" s="197"/>
      <c r="DI685" s="197"/>
      <c r="DJ685" s="197"/>
      <c r="DK685" s="197"/>
      <c r="DL685" s="197"/>
      <c r="DM685" s="197"/>
      <c r="DN685" s="197"/>
      <c r="DO685" s="197"/>
      <c r="DP685" s="197"/>
      <c r="DQ685" s="197"/>
      <c r="DR685" s="197"/>
      <c r="DS685" s="197"/>
      <c r="DT685" s="197"/>
      <c r="DU685" s="197"/>
      <c r="DV685" s="197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</row>
    <row r="686" customFormat="false" ht="12.75" hidden="false" customHeight="false" outlineLevel="0" collapsed="false">
      <c r="A686" s="193"/>
      <c r="B686" s="194"/>
      <c r="C686" s="194"/>
      <c r="D686" s="194"/>
      <c r="E686" s="194"/>
      <c r="F686" s="194"/>
      <c r="G686" s="194"/>
      <c r="H686" s="195"/>
      <c r="I686" s="194"/>
      <c r="J686" s="194"/>
      <c r="K686" s="194"/>
      <c r="L686" s="194"/>
      <c r="M686" s="194"/>
      <c r="N686" s="194"/>
      <c r="O686" s="194"/>
      <c r="P686" s="194"/>
      <c r="Q686" s="194"/>
      <c r="R686" s="194"/>
      <c r="S686" s="194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  <c r="AD686" s="194"/>
      <c r="AE686" s="194"/>
      <c r="AF686" s="194"/>
      <c r="AG686" s="194"/>
      <c r="AH686" s="194"/>
      <c r="AI686" s="194"/>
      <c r="AJ686" s="194"/>
      <c r="AK686" s="194"/>
      <c r="AL686" s="194"/>
      <c r="AM686" s="194"/>
      <c r="AN686" s="194"/>
      <c r="AO686" s="194"/>
      <c r="AP686" s="194"/>
      <c r="AQ686" s="194"/>
      <c r="AR686" s="194"/>
      <c r="AS686" s="194"/>
      <c r="AT686" s="194"/>
      <c r="AU686" s="194"/>
      <c r="AV686" s="194"/>
      <c r="AW686" s="194"/>
      <c r="AX686" s="194"/>
      <c r="AY686" s="194"/>
      <c r="AZ686" s="194"/>
      <c r="BA686" s="194"/>
      <c r="BB686" s="194"/>
      <c r="BC686" s="194"/>
      <c r="BD686" s="194"/>
      <c r="BE686" s="194"/>
      <c r="BF686" s="194"/>
      <c r="BG686" s="194"/>
      <c r="BH686" s="194"/>
      <c r="BI686" s="194"/>
      <c r="BJ686" s="194"/>
      <c r="BK686" s="196"/>
      <c r="BL686" s="197"/>
      <c r="BM686" s="197"/>
      <c r="BN686" s="197"/>
      <c r="BO686" s="197"/>
      <c r="BP686" s="197"/>
      <c r="BQ686" s="197"/>
      <c r="BR686" s="197"/>
      <c r="BS686" s="197"/>
      <c r="BT686" s="197"/>
      <c r="BU686" s="197"/>
      <c r="BV686" s="197"/>
      <c r="BW686" s="197"/>
      <c r="BX686" s="197"/>
      <c r="BY686" s="197"/>
      <c r="BZ686" s="197"/>
      <c r="CA686" s="197"/>
      <c r="CB686" s="197"/>
      <c r="CC686" s="197"/>
      <c r="CD686" s="197"/>
      <c r="CE686" s="197"/>
      <c r="CF686" s="197"/>
      <c r="CG686" s="197"/>
      <c r="CH686" s="197"/>
      <c r="CI686" s="197"/>
      <c r="CJ686" s="197"/>
      <c r="CK686" s="197"/>
      <c r="CL686" s="197"/>
      <c r="CM686" s="197"/>
      <c r="CN686" s="197"/>
      <c r="CO686" s="197"/>
      <c r="CP686" s="197"/>
      <c r="CQ686" s="197"/>
      <c r="CR686" s="197"/>
      <c r="CS686" s="197"/>
      <c r="CT686" s="197"/>
      <c r="CU686" s="197"/>
      <c r="CV686" s="197"/>
      <c r="CW686" s="197"/>
      <c r="CX686" s="197"/>
      <c r="CY686" s="197"/>
      <c r="CZ686" s="197"/>
      <c r="DA686" s="197"/>
      <c r="DB686" s="197"/>
      <c r="DC686" s="197"/>
      <c r="DD686" s="197"/>
      <c r="DE686" s="197"/>
      <c r="DF686" s="197"/>
      <c r="DG686" s="197"/>
      <c r="DH686" s="197"/>
      <c r="DI686" s="197"/>
      <c r="DJ686" s="197"/>
      <c r="DK686" s="197"/>
      <c r="DL686" s="197"/>
      <c r="DM686" s="197"/>
      <c r="DN686" s="197"/>
      <c r="DO686" s="197"/>
      <c r="DP686" s="197"/>
      <c r="DQ686" s="197"/>
      <c r="DR686" s="197"/>
      <c r="DS686" s="197"/>
      <c r="DT686" s="197"/>
      <c r="DU686" s="197"/>
      <c r="DV686" s="197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</row>
    <row r="687" customFormat="false" ht="12.75" hidden="false" customHeight="false" outlineLevel="0" collapsed="false">
      <c r="A687" s="193"/>
      <c r="B687" s="194"/>
      <c r="C687" s="194"/>
      <c r="D687" s="194"/>
      <c r="E687" s="194"/>
      <c r="F687" s="194"/>
      <c r="G687" s="194"/>
      <c r="H687" s="195"/>
      <c r="I687" s="194"/>
      <c r="J687" s="194"/>
      <c r="K687" s="194"/>
      <c r="L687" s="194"/>
      <c r="M687" s="194"/>
      <c r="N687" s="194"/>
      <c r="O687" s="194"/>
      <c r="P687" s="194"/>
      <c r="Q687" s="194"/>
      <c r="R687" s="194"/>
      <c r="S687" s="194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  <c r="AD687" s="194"/>
      <c r="AE687" s="194"/>
      <c r="AF687" s="194"/>
      <c r="AG687" s="194"/>
      <c r="AH687" s="194"/>
      <c r="AI687" s="194"/>
      <c r="AJ687" s="194"/>
      <c r="AK687" s="194"/>
      <c r="AL687" s="194"/>
      <c r="AM687" s="194"/>
      <c r="AN687" s="194"/>
      <c r="AO687" s="194"/>
      <c r="AP687" s="194"/>
      <c r="AQ687" s="194"/>
      <c r="AR687" s="194"/>
      <c r="AS687" s="194"/>
      <c r="AT687" s="194"/>
      <c r="AU687" s="194"/>
      <c r="AV687" s="194"/>
      <c r="AW687" s="194"/>
      <c r="AX687" s="194"/>
      <c r="AY687" s="194"/>
      <c r="AZ687" s="194"/>
      <c r="BA687" s="194"/>
      <c r="BB687" s="194"/>
      <c r="BC687" s="194"/>
      <c r="BD687" s="194"/>
      <c r="BE687" s="194"/>
      <c r="BF687" s="194"/>
      <c r="BG687" s="194"/>
      <c r="BH687" s="194"/>
      <c r="BI687" s="194"/>
      <c r="BJ687" s="194"/>
      <c r="BK687" s="196"/>
      <c r="BL687" s="197"/>
      <c r="BM687" s="197"/>
      <c r="BN687" s="197"/>
      <c r="BO687" s="197"/>
      <c r="BP687" s="197"/>
      <c r="BQ687" s="197"/>
      <c r="BR687" s="197"/>
      <c r="BS687" s="197"/>
      <c r="BT687" s="197"/>
      <c r="BU687" s="197"/>
      <c r="BV687" s="197"/>
      <c r="BW687" s="197"/>
      <c r="BX687" s="197"/>
      <c r="BY687" s="197"/>
      <c r="BZ687" s="197"/>
      <c r="CA687" s="197"/>
      <c r="CB687" s="197"/>
      <c r="CC687" s="197"/>
      <c r="CD687" s="197"/>
      <c r="CE687" s="197"/>
      <c r="CF687" s="197"/>
      <c r="CG687" s="197"/>
      <c r="CH687" s="197"/>
      <c r="CI687" s="197"/>
      <c r="CJ687" s="197"/>
      <c r="CK687" s="197"/>
      <c r="CL687" s="197"/>
      <c r="CM687" s="197"/>
      <c r="CN687" s="197"/>
      <c r="CO687" s="197"/>
      <c r="CP687" s="197"/>
      <c r="CQ687" s="197"/>
      <c r="CR687" s="197"/>
      <c r="CS687" s="197"/>
      <c r="CT687" s="197"/>
      <c r="CU687" s="197"/>
      <c r="CV687" s="197"/>
      <c r="CW687" s="197"/>
      <c r="CX687" s="197"/>
      <c r="CY687" s="197"/>
      <c r="CZ687" s="197"/>
      <c r="DA687" s="197"/>
      <c r="DB687" s="197"/>
      <c r="DC687" s="197"/>
      <c r="DD687" s="197"/>
      <c r="DE687" s="197"/>
      <c r="DF687" s="197"/>
      <c r="DG687" s="197"/>
      <c r="DH687" s="197"/>
      <c r="DI687" s="197"/>
      <c r="DJ687" s="197"/>
      <c r="DK687" s="197"/>
      <c r="DL687" s="197"/>
      <c r="DM687" s="197"/>
      <c r="DN687" s="197"/>
      <c r="DO687" s="197"/>
      <c r="DP687" s="197"/>
      <c r="DQ687" s="197"/>
      <c r="DR687" s="197"/>
      <c r="DS687" s="197"/>
      <c r="DT687" s="197"/>
      <c r="DU687" s="197"/>
      <c r="DV687" s="197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</row>
    <row r="688" customFormat="false" ht="12.75" hidden="false" customHeight="false" outlineLevel="0" collapsed="false">
      <c r="A688" s="193"/>
      <c r="B688" s="194"/>
      <c r="C688" s="194"/>
      <c r="D688" s="194"/>
      <c r="E688" s="194"/>
      <c r="F688" s="194"/>
      <c r="G688" s="194"/>
      <c r="H688" s="195"/>
      <c r="I688" s="194"/>
      <c r="J688" s="194"/>
      <c r="K688" s="194"/>
      <c r="L688" s="194"/>
      <c r="M688" s="194"/>
      <c r="N688" s="194"/>
      <c r="O688" s="194"/>
      <c r="P688" s="194"/>
      <c r="Q688" s="194"/>
      <c r="R688" s="194"/>
      <c r="S688" s="194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  <c r="AD688" s="194"/>
      <c r="AE688" s="194"/>
      <c r="AF688" s="194"/>
      <c r="AG688" s="194"/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  <c r="AR688" s="194"/>
      <c r="AS688" s="194"/>
      <c r="AT688" s="194"/>
      <c r="AU688" s="194"/>
      <c r="AV688" s="194"/>
      <c r="AW688" s="194"/>
      <c r="AX688" s="194"/>
      <c r="AY688" s="194"/>
      <c r="AZ688" s="194"/>
      <c r="BA688" s="194"/>
      <c r="BB688" s="194"/>
      <c r="BC688" s="194"/>
      <c r="BD688" s="194"/>
      <c r="BE688" s="194"/>
      <c r="BF688" s="194"/>
      <c r="BG688" s="194"/>
      <c r="BH688" s="194"/>
      <c r="BI688" s="194"/>
      <c r="BJ688" s="194"/>
      <c r="BK688" s="196"/>
      <c r="BL688" s="197"/>
      <c r="BM688" s="197"/>
      <c r="BN688" s="197"/>
      <c r="BO688" s="197"/>
      <c r="BP688" s="197"/>
      <c r="BQ688" s="197"/>
      <c r="BR688" s="197"/>
      <c r="BS688" s="197"/>
      <c r="BT688" s="197"/>
      <c r="BU688" s="197"/>
      <c r="BV688" s="197"/>
      <c r="BW688" s="197"/>
      <c r="BX688" s="197"/>
      <c r="BY688" s="197"/>
      <c r="BZ688" s="197"/>
      <c r="CA688" s="197"/>
      <c r="CB688" s="197"/>
      <c r="CC688" s="197"/>
      <c r="CD688" s="197"/>
      <c r="CE688" s="197"/>
      <c r="CF688" s="197"/>
      <c r="CG688" s="197"/>
      <c r="CH688" s="197"/>
      <c r="CI688" s="197"/>
      <c r="CJ688" s="197"/>
      <c r="CK688" s="197"/>
      <c r="CL688" s="197"/>
      <c r="CM688" s="197"/>
      <c r="CN688" s="197"/>
      <c r="CO688" s="197"/>
      <c r="CP688" s="197"/>
      <c r="CQ688" s="197"/>
      <c r="CR688" s="197"/>
      <c r="CS688" s="197"/>
      <c r="CT688" s="197"/>
      <c r="CU688" s="197"/>
      <c r="CV688" s="197"/>
      <c r="CW688" s="197"/>
      <c r="CX688" s="197"/>
      <c r="CY688" s="197"/>
      <c r="CZ688" s="197"/>
      <c r="DA688" s="197"/>
      <c r="DB688" s="197"/>
      <c r="DC688" s="197"/>
      <c r="DD688" s="197"/>
      <c r="DE688" s="197"/>
      <c r="DF688" s="197"/>
      <c r="DG688" s="197"/>
      <c r="DH688" s="197"/>
      <c r="DI688" s="197"/>
      <c r="DJ688" s="197"/>
      <c r="DK688" s="197"/>
      <c r="DL688" s="197"/>
      <c r="DM688" s="197"/>
      <c r="DN688" s="197"/>
      <c r="DO688" s="197"/>
      <c r="DP688" s="197"/>
      <c r="DQ688" s="197"/>
      <c r="DR688" s="197"/>
      <c r="DS688" s="197"/>
      <c r="DT688" s="197"/>
      <c r="DU688" s="197"/>
      <c r="DV688" s="197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</row>
    <row r="689" customFormat="false" ht="12.75" hidden="false" customHeight="false" outlineLevel="0" collapsed="false">
      <c r="A689" s="193"/>
      <c r="B689" s="194"/>
      <c r="C689" s="194"/>
      <c r="D689" s="194"/>
      <c r="E689" s="194"/>
      <c r="F689" s="194"/>
      <c r="G689" s="194"/>
      <c r="H689" s="195"/>
      <c r="I689" s="194"/>
      <c r="J689" s="194"/>
      <c r="K689" s="194"/>
      <c r="L689" s="194"/>
      <c r="M689" s="194"/>
      <c r="N689" s="194"/>
      <c r="O689" s="194"/>
      <c r="P689" s="194"/>
      <c r="Q689" s="194"/>
      <c r="R689" s="194"/>
      <c r="S689" s="194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  <c r="AD689" s="194"/>
      <c r="AE689" s="194"/>
      <c r="AF689" s="194"/>
      <c r="AG689" s="194"/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  <c r="AR689" s="194"/>
      <c r="AS689" s="194"/>
      <c r="AT689" s="194"/>
      <c r="AU689" s="194"/>
      <c r="AV689" s="194"/>
      <c r="AW689" s="194"/>
      <c r="AX689" s="194"/>
      <c r="AY689" s="194"/>
      <c r="AZ689" s="194"/>
      <c r="BA689" s="194"/>
      <c r="BB689" s="194"/>
      <c r="BC689" s="194"/>
      <c r="BD689" s="194"/>
      <c r="BE689" s="194"/>
      <c r="BF689" s="194"/>
      <c r="BG689" s="194"/>
      <c r="BH689" s="194"/>
      <c r="BI689" s="194"/>
      <c r="BJ689" s="194"/>
      <c r="BK689" s="196"/>
      <c r="BL689" s="197"/>
      <c r="BM689" s="197"/>
      <c r="BN689" s="197"/>
      <c r="BO689" s="197"/>
      <c r="BP689" s="197"/>
      <c r="BQ689" s="197"/>
      <c r="BR689" s="197"/>
      <c r="BS689" s="197"/>
      <c r="BT689" s="197"/>
      <c r="BU689" s="197"/>
      <c r="BV689" s="197"/>
      <c r="BW689" s="197"/>
      <c r="BX689" s="197"/>
      <c r="BY689" s="197"/>
      <c r="BZ689" s="197"/>
      <c r="CA689" s="197"/>
      <c r="CB689" s="197"/>
      <c r="CC689" s="197"/>
      <c r="CD689" s="197"/>
      <c r="CE689" s="197"/>
      <c r="CF689" s="197"/>
      <c r="CG689" s="197"/>
      <c r="CH689" s="197"/>
      <c r="CI689" s="197"/>
      <c r="CJ689" s="197"/>
      <c r="CK689" s="197"/>
      <c r="CL689" s="197"/>
      <c r="CM689" s="197"/>
      <c r="CN689" s="197"/>
      <c r="CO689" s="197"/>
      <c r="CP689" s="197"/>
      <c r="CQ689" s="197"/>
      <c r="CR689" s="197"/>
      <c r="CS689" s="197"/>
      <c r="CT689" s="197"/>
      <c r="CU689" s="197"/>
      <c r="CV689" s="197"/>
      <c r="CW689" s="197"/>
      <c r="CX689" s="197"/>
      <c r="CY689" s="197"/>
      <c r="CZ689" s="197"/>
      <c r="DA689" s="197"/>
      <c r="DB689" s="197"/>
      <c r="DC689" s="197"/>
      <c r="DD689" s="197"/>
      <c r="DE689" s="197"/>
      <c r="DF689" s="197"/>
      <c r="DG689" s="197"/>
      <c r="DH689" s="197"/>
      <c r="DI689" s="197"/>
      <c r="DJ689" s="197"/>
      <c r="DK689" s="197"/>
      <c r="DL689" s="197"/>
      <c r="DM689" s="197"/>
      <c r="DN689" s="197"/>
      <c r="DO689" s="197"/>
      <c r="DP689" s="197"/>
      <c r="DQ689" s="197"/>
      <c r="DR689" s="197"/>
      <c r="DS689" s="197"/>
      <c r="DT689" s="197"/>
      <c r="DU689" s="197"/>
      <c r="DV689" s="197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</row>
    <row r="690" customFormat="false" ht="12.75" hidden="false" customHeight="false" outlineLevel="0" collapsed="false">
      <c r="A690" s="193"/>
      <c r="B690" s="194"/>
      <c r="C690" s="194"/>
      <c r="D690" s="194"/>
      <c r="E690" s="194"/>
      <c r="F690" s="194"/>
      <c r="G690" s="194"/>
      <c r="H690" s="195"/>
      <c r="I690" s="194"/>
      <c r="J690" s="194"/>
      <c r="K690" s="194"/>
      <c r="L690" s="194"/>
      <c r="M690" s="194"/>
      <c r="N690" s="194"/>
      <c r="O690" s="194"/>
      <c r="P690" s="194"/>
      <c r="Q690" s="194"/>
      <c r="R690" s="194"/>
      <c r="S690" s="194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  <c r="AD690" s="194"/>
      <c r="AE690" s="194"/>
      <c r="AF690" s="194"/>
      <c r="AG690" s="194"/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  <c r="AR690" s="194"/>
      <c r="AS690" s="194"/>
      <c r="AT690" s="194"/>
      <c r="AU690" s="194"/>
      <c r="AV690" s="194"/>
      <c r="AW690" s="194"/>
      <c r="AX690" s="194"/>
      <c r="AY690" s="194"/>
      <c r="AZ690" s="194"/>
      <c r="BA690" s="194"/>
      <c r="BB690" s="194"/>
      <c r="BC690" s="194"/>
      <c r="BD690" s="194"/>
      <c r="BE690" s="194"/>
      <c r="BF690" s="194"/>
      <c r="BG690" s="194"/>
      <c r="BH690" s="194"/>
      <c r="BI690" s="194"/>
      <c r="BJ690" s="194"/>
      <c r="BK690" s="196"/>
      <c r="BL690" s="197"/>
      <c r="BM690" s="197"/>
      <c r="BN690" s="197"/>
      <c r="BO690" s="197"/>
      <c r="BP690" s="197"/>
      <c r="BQ690" s="197"/>
      <c r="BR690" s="197"/>
      <c r="BS690" s="197"/>
      <c r="BT690" s="197"/>
      <c r="BU690" s="197"/>
      <c r="BV690" s="197"/>
      <c r="BW690" s="197"/>
      <c r="BX690" s="197"/>
      <c r="BY690" s="197"/>
      <c r="BZ690" s="197"/>
      <c r="CA690" s="197"/>
      <c r="CB690" s="197"/>
      <c r="CC690" s="197"/>
      <c r="CD690" s="197"/>
      <c r="CE690" s="197"/>
      <c r="CF690" s="197"/>
      <c r="CG690" s="197"/>
      <c r="CH690" s="197"/>
      <c r="CI690" s="197"/>
      <c r="CJ690" s="197"/>
      <c r="CK690" s="197"/>
      <c r="CL690" s="197"/>
      <c r="CM690" s="197"/>
      <c r="CN690" s="197"/>
      <c r="CO690" s="197"/>
      <c r="CP690" s="197"/>
      <c r="CQ690" s="197"/>
      <c r="CR690" s="197"/>
      <c r="CS690" s="197"/>
      <c r="CT690" s="197"/>
      <c r="CU690" s="197"/>
      <c r="CV690" s="197"/>
      <c r="CW690" s="197"/>
      <c r="CX690" s="197"/>
      <c r="CY690" s="197"/>
      <c r="CZ690" s="197"/>
      <c r="DA690" s="197"/>
      <c r="DB690" s="197"/>
      <c r="DC690" s="197"/>
      <c r="DD690" s="197"/>
      <c r="DE690" s="197"/>
      <c r="DF690" s="197"/>
      <c r="DG690" s="197"/>
      <c r="DH690" s="197"/>
      <c r="DI690" s="197"/>
      <c r="DJ690" s="197"/>
      <c r="DK690" s="197"/>
      <c r="DL690" s="197"/>
      <c r="DM690" s="197"/>
      <c r="DN690" s="197"/>
      <c r="DO690" s="197"/>
      <c r="DP690" s="197"/>
      <c r="DQ690" s="197"/>
      <c r="DR690" s="197"/>
      <c r="DS690" s="197"/>
      <c r="DT690" s="197"/>
      <c r="DU690" s="197"/>
      <c r="DV690" s="197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</row>
    <row r="691" customFormat="false" ht="12.75" hidden="false" customHeight="false" outlineLevel="0" collapsed="false">
      <c r="A691" s="193"/>
      <c r="B691" s="194"/>
      <c r="C691" s="194"/>
      <c r="D691" s="194"/>
      <c r="E691" s="194"/>
      <c r="F691" s="194"/>
      <c r="G691" s="194"/>
      <c r="H691" s="195"/>
      <c r="I691" s="194"/>
      <c r="J691" s="194"/>
      <c r="K691" s="194"/>
      <c r="L691" s="194"/>
      <c r="M691" s="194"/>
      <c r="N691" s="194"/>
      <c r="O691" s="194"/>
      <c r="P691" s="194"/>
      <c r="Q691" s="194"/>
      <c r="R691" s="194"/>
      <c r="S691" s="194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  <c r="AD691" s="194"/>
      <c r="AE691" s="194"/>
      <c r="AF691" s="194"/>
      <c r="AG691" s="194"/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  <c r="AR691" s="194"/>
      <c r="AS691" s="194"/>
      <c r="AT691" s="194"/>
      <c r="AU691" s="194"/>
      <c r="AV691" s="194"/>
      <c r="AW691" s="194"/>
      <c r="AX691" s="194"/>
      <c r="AY691" s="194"/>
      <c r="AZ691" s="194"/>
      <c r="BA691" s="194"/>
      <c r="BB691" s="194"/>
      <c r="BC691" s="194"/>
      <c r="BD691" s="194"/>
      <c r="BE691" s="194"/>
      <c r="BF691" s="194"/>
      <c r="BG691" s="194"/>
      <c r="BH691" s="194"/>
      <c r="BI691" s="194"/>
      <c r="BJ691" s="194"/>
      <c r="BK691" s="196"/>
      <c r="BL691" s="197"/>
      <c r="BM691" s="197"/>
      <c r="BN691" s="197"/>
      <c r="BO691" s="197"/>
      <c r="BP691" s="197"/>
      <c r="BQ691" s="197"/>
      <c r="BR691" s="197"/>
      <c r="BS691" s="197"/>
      <c r="BT691" s="197"/>
      <c r="BU691" s="197"/>
      <c r="BV691" s="197"/>
      <c r="BW691" s="197"/>
      <c r="BX691" s="197"/>
      <c r="BY691" s="197"/>
      <c r="BZ691" s="197"/>
      <c r="CA691" s="197"/>
      <c r="CB691" s="197"/>
      <c r="CC691" s="197"/>
      <c r="CD691" s="197"/>
      <c r="CE691" s="197"/>
      <c r="CF691" s="197"/>
      <c r="CG691" s="197"/>
      <c r="CH691" s="197"/>
      <c r="CI691" s="197"/>
      <c r="CJ691" s="197"/>
      <c r="CK691" s="197"/>
      <c r="CL691" s="197"/>
      <c r="CM691" s="197"/>
      <c r="CN691" s="197"/>
      <c r="CO691" s="197"/>
      <c r="CP691" s="197"/>
      <c r="CQ691" s="197"/>
      <c r="CR691" s="197"/>
      <c r="CS691" s="197"/>
      <c r="CT691" s="197"/>
      <c r="CU691" s="197"/>
      <c r="CV691" s="197"/>
      <c r="CW691" s="197"/>
      <c r="CX691" s="197"/>
      <c r="CY691" s="197"/>
      <c r="CZ691" s="197"/>
      <c r="DA691" s="197"/>
      <c r="DB691" s="197"/>
      <c r="DC691" s="197"/>
      <c r="DD691" s="197"/>
      <c r="DE691" s="197"/>
      <c r="DF691" s="197"/>
      <c r="DG691" s="197"/>
      <c r="DH691" s="197"/>
      <c r="DI691" s="197"/>
      <c r="DJ691" s="197"/>
      <c r="DK691" s="197"/>
      <c r="DL691" s="197"/>
      <c r="DM691" s="197"/>
      <c r="DN691" s="197"/>
      <c r="DO691" s="197"/>
      <c r="DP691" s="197"/>
      <c r="DQ691" s="197"/>
      <c r="DR691" s="197"/>
      <c r="DS691" s="197"/>
      <c r="DT691" s="197"/>
      <c r="DU691" s="197"/>
      <c r="DV691" s="197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</row>
    <row r="692" customFormat="false" ht="12.75" hidden="false" customHeight="false" outlineLevel="0" collapsed="false">
      <c r="A692" s="193"/>
      <c r="B692" s="194"/>
      <c r="C692" s="194"/>
      <c r="D692" s="194"/>
      <c r="E692" s="194"/>
      <c r="F692" s="194"/>
      <c r="G692" s="194"/>
      <c r="H692" s="195"/>
      <c r="I692" s="194"/>
      <c r="J692" s="194"/>
      <c r="K692" s="194"/>
      <c r="L692" s="194"/>
      <c r="M692" s="194"/>
      <c r="N692" s="194"/>
      <c r="O692" s="194"/>
      <c r="P692" s="194"/>
      <c r="Q692" s="194"/>
      <c r="R692" s="194"/>
      <c r="S692" s="194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  <c r="AD692" s="194"/>
      <c r="AE692" s="194"/>
      <c r="AF692" s="194"/>
      <c r="AG692" s="194"/>
      <c r="AH692" s="194"/>
      <c r="AI692" s="194"/>
      <c r="AJ692" s="194"/>
      <c r="AK692" s="194"/>
      <c r="AL692" s="194"/>
      <c r="AM692" s="194"/>
      <c r="AN692" s="194"/>
      <c r="AO692" s="194"/>
      <c r="AP692" s="194"/>
      <c r="AQ692" s="194"/>
      <c r="AR692" s="194"/>
      <c r="AS692" s="194"/>
      <c r="AT692" s="194"/>
      <c r="AU692" s="194"/>
      <c r="AV692" s="194"/>
      <c r="AW692" s="194"/>
      <c r="AX692" s="194"/>
      <c r="AY692" s="194"/>
      <c r="AZ692" s="194"/>
      <c r="BA692" s="194"/>
      <c r="BB692" s="194"/>
      <c r="BC692" s="194"/>
      <c r="BD692" s="194"/>
      <c r="BE692" s="194"/>
      <c r="BF692" s="194"/>
      <c r="BG692" s="194"/>
      <c r="BH692" s="194"/>
      <c r="BI692" s="194"/>
      <c r="BJ692" s="194"/>
      <c r="BK692" s="196"/>
      <c r="BL692" s="197"/>
      <c r="BM692" s="197"/>
      <c r="BN692" s="197"/>
      <c r="BO692" s="197"/>
      <c r="BP692" s="197"/>
      <c r="BQ692" s="197"/>
      <c r="BR692" s="197"/>
      <c r="BS692" s="197"/>
      <c r="BT692" s="197"/>
      <c r="BU692" s="197"/>
      <c r="BV692" s="197"/>
      <c r="BW692" s="197"/>
      <c r="BX692" s="197"/>
      <c r="BY692" s="197"/>
      <c r="BZ692" s="197"/>
      <c r="CA692" s="197"/>
      <c r="CB692" s="197"/>
      <c r="CC692" s="197"/>
      <c r="CD692" s="197"/>
      <c r="CE692" s="197"/>
      <c r="CF692" s="197"/>
      <c r="CG692" s="197"/>
      <c r="CH692" s="197"/>
      <c r="CI692" s="197"/>
      <c r="CJ692" s="197"/>
      <c r="CK692" s="197"/>
      <c r="CL692" s="197"/>
      <c r="CM692" s="197"/>
      <c r="CN692" s="197"/>
      <c r="CO692" s="197"/>
      <c r="CP692" s="197"/>
      <c r="CQ692" s="197"/>
      <c r="CR692" s="197"/>
      <c r="CS692" s="197"/>
      <c r="CT692" s="197"/>
      <c r="CU692" s="197"/>
      <c r="CV692" s="197"/>
      <c r="CW692" s="197"/>
      <c r="CX692" s="197"/>
      <c r="CY692" s="197"/>
      <c r="CZ692" s="197"/>
      <c r="DA692" s="197"/>
      <c r="DB692" s="197"/>
      <c r="DC692" s="197"/>
      <c r="DD692" s="197"/>
      <c r="DE692" s="197"/>
      <c r="DF692" s="197"/>
      <c r="DG692" s="197"/>
      <c r="DH692" s="197"/>
      <c r="DI692" s="197"/>
      <c r="DJ692" s="197"/>
      <c r="DK692" s="197"/>
      <c r="DL692" s="197"/>
      <c r="DM692" s="197"/>
      <c r="DN692" s="197"/>
      <c r="DO692" s="197"/>
      <c r="DP692" s="197"/>
      <c r="DQ692" s="197"/>
      <c r="DR692" s="197"/>
      <c r="DS692" s="197"/>
      <c r="DT692" s="197"/>
      <c r="DU692" s="197"/>
      <c r="DV692" s="197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</row>
    <row r="693" customFormat="false" ht="12.75" hidden="false" customHeight="false" outlineLevel="0" collapsed="false">
      <c r="A693" s="193"/>
      <c r="B693" s="194"/>
      <c r="C693" s="194"/>
      <c r="D693" s="194"/>
      <c r="E693" s="194"/>
      <c r="F693" s="194"/>
      <c r="G693" s="194"/>
      <c r="H693" s="195"/>
      <c r="I693" s="194"/>
      <c r="J693" s="194"/>
      <c r="K693" s="194"/>
      <c r="L693" s="194"/>
      <c r="M693" s="194"/>
      <c r="N693" s="194"/>
      <c r="O693" s="194"/>
      <c r="P693" s="194"/>
      <c r="Q693" s="194"/>
      <c r="R693" s="194"/>
      <c r="S693" s="194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  <c r="AD693" s="194"/>
      <c r="AE693" s="194"/>
      <c r="AF693" s="194"/>
      <c r="AG693" s="194"/>
      <c r="AH693" s="194"/>
      <c r="AI693" s="194"/>
      <c r="AJ693" s="194"/>
      <c r="AK693" s="194"/>
      <c r="AL693" s="194"/>
      <c r="AM693" s="194"/>
      <c r="AN693" s="194"/>
      <c r="AO693" s="194"/>
      <c r="AP693" s="194"/>
      <c r="AQ693" s="194"/>
      <c r="AR693" s="194"/>
      <c r="AS693" s="194"/>
      <c r="AT693" s="194"/>
      <c r="AU693" s="194"/>
      <c r="AV693" s="194"/>
      <c r="AW693" s="194"/>
      <c r="AX693" s="194"/>
      <c r="AY693" s="194"/>
      <c r="AZ693" s="194"/>
      <c r="BA693" s="194"/>
      <c r="BB693" s="194"/>
      <c r="BC693" s="194"/>
      <c r="BD693" s="194"/>
      <c r="BE693" s="194"/>
      <c r="BF693" s="194"/>
      <c r="BG693" s="194"/>
      <c r="BH693" s="194"/>
      <c r="BI693" s="194"/>
      <c r="BJ693" s="194"/>
      <c r="BK693" s="196"/>
      <c r="BL693" s="197"/>
      <c r="BM693" s="197"/>
      <c r="BN693" s="197"/>
      <c r="BO693" s="197"/>
      <c r="BP693" s="197"/>
      <c r="BQ693" s="197"/>
      <c r="BR693" s="197"/>
      <c r="BS693" s="197"/>
      <c r="BT693" s="197"/>
      <c r="BU693" s="197"/>
      <c r="BV693" s="197"/>
      <c r="BW693" s="197"/>
      <c r="BX693" s="197"/>
      <c r="BY693" s="197"/>
      <c r="BZ693" s="197"/>
      <c r="CA693" s="197"/>
      <c r="CB693" s="197"/>
      <c r="CC693" s="197"/>
      <c r="CD693" s="197"/>
      <c r="CE693" s="197"/>
      <c r="CF693" s="197"/>
      <c r="CG693" s="197"/>
      <c r="CH693" s="197"/>
      <c r="CI693" s="197"/>
      <c r="CJ693" s="197"/>
      <c r="CK693" s="197"/>
      <c r="CL693" s="197"/>
      <c r="CM693" s="197"/>
      <c r="CN693" s="197"/>
      <c r="CO693" s="197"/>
      <c r="CP693" s="197"/>
      <c r="CQ693" s="197"/>
      <c r="CR693" s="197"/>
      <c r="CS693" s="197"/>
      <c r="CT693" s="197"/>
      <c r="CU693" s="197"/>
      <c r="CV693" s="197"/>
      <c r="CW693" s="197"/>
      <c r="CX693" s="197"/>
      <c r="CY693" s="197"/>
      <c r="CZ693" s="197"/>
      <c r="DA693" s="197"/>
      <c r="DB693" s="197"/>
      <c r="DC693" s="197"/>
      <c r="DD693" s="197"/>
      <c r="DE693" s="197"/>
      <c r="DF693" s="197"/>
      <c r="DG693" s="197"/>
      <c r="DH693" s="197"/>
      <c r="DI693" s="197"/>
      <c r="DJ693" s="197"/>
      <c r="DK693" s="197"/>
      <c r="DL693" s="197"/>
      <c r="DM693" s="197"/>
      <c r="DN693" s="197"/>
      <c r="DO693" s="197"/>
      <c r="DP693" s="197"/>
      <c r="DQ693" s="197"/>
      <c r="DR693" s="197"/>
      <c r="DS693" s="197"/>
      <c r="DT693" s="197"/>
      <c r="DU693" s="197"/>
      <c r="DV693" s="197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</row>
    <row r="694" customFormat="false" ht="12.75" hidden="false" customHeight="false" outlineLevel="0" collapsed="false">
      <c r="A694" s="193"/>
      <c r="B694" s="194"/>
      <c r="C694" s="194"/>
      <c r="D694" s="194"/>
      <c r="E694" s="194"/>
      <c r="F694" s="194"/>
      <c r="G694" s="194"/>
      <c r="H694" s="195"/>
      <c r="I694" s="194"/>
      <c r="J694" s="194"/>
      <c r="K694" s="194"/>
      <c r="L694" s="194"/>
      <c r="M694" s="194"/>
      <c r="N694" s="194"/>
      <c r="O694" s="194"/>
      <c r="P694" s="194"/>
      <c r="Q694" s="194"/>
      <c r="R694" s="194"/>
      <c r="S694" s="194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  <c r="AD694" s="194"/>
      <c r="AE694" s="194"/>
      <c r="AF694" s="194"/>
      <c r="AG694" s="194"/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  <c r="AR694" s="194"/>
      <c r="AS694" s="194"/>
      <c r="AT694" s="194"/>
      <c r="AU694" s="194"/>
      <c r="AV694" s="194"/>
      <c r="AW694" s="194"/>
      <c r="AX694" s="194"/>
      <c r="AY694" s="194"/>
      <c r="AZ694" s="194"/>
      <c r="BA694" s="194"/>
      <c r="BB694" s="194"/>
      <c r="BC694" s="194"/>
      <c r="BD694" s="194"/>
      <c r="BE694" s="194"/>
      <c r="BF694" s="194"/>
      <c r="BG694" s="194"/>
      <c r="BH694" s="194"/>
      <c r="BI694" s="194"/>
      <c r="BJ694" s="194"/>
      <c r="BK694" s="196"/>
      <c r="BL694" s="197"/>
      <c r="BM694" s="197"/>
      <c r="BN694" s="197"/>
      <c r="BO694" s="197"/>
      <c r="BP694" s="197"/>
      <c r="BQ694" s="197"/>
      <c r="BR694" s="197"/>
      <c r="BS694" s="197"/>
      <c r="BT694" s="197"/>
      <c r="BU694" s="197"/>
      <c r="BV694" s="197"/>
      <c r="BW694" s="197"/>
      <c r="BX694" s="197"/>
      <c r="BY694" s="197"/>
      <c r="BZ694" s="197"/>
      <c r="CA694" s="197"/>
      <c r="CB694" s="197"/>
      <c r="CC694" s="197"/>
      <c r="CD694" s="197"/>
      <c r="CE694" s="197"/>
      <c r="CF694" s="197"/>
      <c r="CG694" s="197"/>
      <c r="CH694" s="197"/>
      <c r="CI694" s="197"/>
      <c r="CJ694" s="197"/>
      <c r="CK694" s="197"/>
      <c r="CL694" s="197"/>
      <c r="CM694" s="197"/>
      <c r="CN694" s="197"/>
      <c r="CO694" s="197"/>
      <c r="CP694" s="197"/>
      <c r="CQ694" s="197"/>
      <c r="CR694" s="197"/>
      <c r="CS694" s="197"/>
      <c r="CT694" s="197"/>
      <c r="CU694" s="197"/>
      <c r="CV694" s="197"/>
      <c r="CW694" s="197"/>
      <c r="CX694" s="197"/>
      <c r="CY694" s="197"/>
      <c r="CZ694" s="197"/>
      <c r="DA694" s="197"/>
      <c r="DB694" s="197"/>
      <c r="DC694" s="197"/>
      <c r="DD694" s="197"/>
      <c r="DE694" s="197"/>
      <c r="DF694" s="197"/>
      <c r="DG694" s="197"/>
      <c r="DH694" s="197"/>
      <c r="DI694" s="197"/>
      <c r="DJ694" s="197"/>
      <c r="DK694" s="197"/>
      <c r="DL694" s="197"/>
      <c r="DM694" s="197"/>
      <c r="DN694" s="197"/>
      <c r="DO694" s="197"/>
      <c r="DP694" s="197"/>
      <c r="DQ694" s="197"/>
      <c r="DR694" s="197"/>
      <c r="DS694" s="197"/>
      <c r="DT694" s="197"/>
      <c r="DU694" s="197"/>
      <c r="DV694" s="197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</row>
    <row r="695" customFormat="false" ht="12.75" hidden="false" customHeight="false" outlineLevel="0" collapsed="false">
      <c r="A695" s="193"/>
      <c r="B695" s="194"/>
      <c r="C695" s="194"/>
      <c r="D695" s="194"/>
      <c r="E695" s="194"/>
      <c r="F695" s="194"/>
      <c r="G695" s="194"/>
      <c r="H695" s="195"/>
      <c r="I695" s="194"/>
      <c r="J695" s="194"/>
      <c r="K695" s="194"/>
      <c r="L695" s="194"/>
      <c r="M695" s="194"/>
      <c r="N695" s="194"/>
      <c r="O695" s="194"/>
      <c r="P695" s="194"/>
      <c r="Q695" s="194"/>
      <c r="R695" s="194"/>
      <c r="S695" s="194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  <c r="AD695" s="194"/>
      <c r="AE695" s="194"/>
      <c r="AF695" s="194"/>
      <c r="AG695" s="194"/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  <c r="AR695" s="194"/>
      <c r="AS695" s="194"/>
      <c r="AT695" s="194"/>
      <c r="AU695" s="194"/>
      <c r="AV695" s="194"/>
      <c r="AW695" s="194"/>
      <c r="AX695" s="194"/>
      <c r="AY695" s="194"/>
      <c r="AZ695" s="194"/>
      <c r="BA695" s="194"/>
      <c r="BB695" s="194"/>
      <c r="BC695" s="194"/>
      <c r="BD695" s="194"/>
      <c r="BE695" s="194"/>
      <c r="BF695" s="194"/>
      <c r="BG695" s="194"/>
      <c r="BH695" s="194"/>
      <c r="BI695" s="194"/>
      <c r="BJ695" s="194"/>
      <c r="BK695" s="196"/>
      <c r="BL695" s="197"/>
      <c r="BM695" s="197"/>
      <c r="BN695" s="197"/>
      <c r="BO695" s="197"/>
      <c r="BP695" s="197"/>
      <c r="BQ695" s="197"/>
      <c r="BR695" s="197"/>
      <c r="BS695" s="197"/>
      <c r="BT695" s="197"/>
      <c r="BU695" s="197"/>
      <c r="BV695" s="197"/>
      <c r="BW695" s="197"/>
      <c r="BX695" s="197"/>
      <c r="BY695" s="197"/>
      <c r="BZ695" s="197"/>
      <c r="CA695" s="197"/>
      <c r="CB695" s="197"/>
      <c r="CC695" s="197"/>
      <c r="CD695" s="197"/>
      <c r="CE695" s="197"/>
      <c r="CF695" s="197"/>
      <c r="CG695" s="197"/>
      <c r="CH695" s="197"/>
      <c r="CI695" s="197"/>
      <c r="CJ695" s="197"/>
      <c r="CK695" s="197"/>
      <c r="CL695" s="197"/>
      <c r="CM695" s="197"/>
      <c r="CN695" s="197"/>
      <c r="CO695" s="197"/>
      <c r="CP695" s="197"/>
      <c r="CQ695" s="197"/>
      <c r="CR695" s="197"/>
      <c r="CS695" s="197"/>
      <c r="CT695" s="197"/>
      <c r="CU695" s="197"/>
      <c r="CV695" s="197"/>
      <c r="CW695" s="197"/>
      <c r="CX695" s="197"/>
      <c r="CY695" s="197"/>
      <c r="CZ695" s="197"/>
      <c r="DA695" s="197"/>
      <c r="DB695" s="197"/>
      <c r="DC695" s="197"/>
      <c r="DD695" s="197"/>
      <c r="DE695" s="197"/>
      <c r="DF695" s="197"/>
      <c r="DG695" s="197"/>
      <c r="DH695" s="197"/>
      <c r="DI695" s="197"/>
      <c r="DJ695" s="197"/>
      <c r="DK695" s="197"/>
      <c r="DL695" s="197"/>
      <c r="DM695" s="197"/>
      <c r="DN695" s="197"/>
      <c r="DO695" s="197"/>
      <c r="DP695" s="197"/>
      <c r="DQ695" s="197"/>
      <c r="DR695" s="197"/>
      <c r="DS695" s="197"/>
      <c r="DT695" s="197"/>
      <c r="DU695" s="197"/>
      <c r="DV695" s="197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</row>
    <row r="696" customFormat="false" ht="12.75" hidden="false" customHeight="false" outlineLevel="0" collapsed="false">
      <c r="A696" s="193"/>
      <c r="B696" s="194"/>
      <c r="C696" s="194"/>
      <c r="D696" s="194"/>
      <c r="E696" s="194"/>
      <c r="F696" s="194"/>
      <c r="G696" s="194"/>
      <c r="H696" s="195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4"/>
      <c r="AG696" s="194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4"/>
      <c r="BA696" s="194"/>
      <c r="BB696" s="194"/>
      <c r="BC696" s="194"/>
      <c r="BD696" s="194"/>
      <c r="BE696" s="194"/>
      <c r="BF696" s="194"/>
      <c r="BG696" s="194"/>
      <c r="BH696" s="194"/>
      <c r="BI696" s="194"/>
      <c r="BJ696" s="194"/>
      <c r="BK696" s="196"/>
      <c r="BL696" s="197"/>
      <c r="BM696" s="197"/>
      <c r="BN696" s="197"/>
      <c r="BO696" s="197"/>
      <c r="BP696" s="197"/>
      <c r="BQ696" s="197"/>
      <c r="BR696" s="197"/>
      <c r="BS696" s="197"/>
      <c r="BT696" s="197"/>
      <c r="BU696" s="197"/>
      <c r="BV696" s="197"/>
      <c r="BW696" s="197"/>
      <c r="BX696" s="197"/>
      <c r="BY696" s="197"/>
      <c r="BZ696" s="197"/>
      <c r="CA696" s="197"/>
      <c r="CB696" s="197"/>
      <c r="CC696" s="197"/>
      <c r="CD696" s="197"/>
      <c r="CE696" s="197"/>
      <c r="CF696" s="197"/>
      <c r="CG696" s="197"/>
      <c r="CH696" s="197"/>
      <c r="CI696" s="197"/>
      <c r="CJ696" s="197"/>
      <c r="CK696" s="197"/>
      <c r="CL696" s="197"/>
      <c r="CM696" s="197"/>
      <c r="CN696" s="197"/>
      <c r="CO696" s="197"/>
      <c r="CP696" s="197"/>
      <c r="CQ696" s="197"/>
      <c r="CR696" s="197"/>
      <c r="CS696" s="197"/>
      <c r="CT696" s="197"/>
      <c r="CU696" s="197"/>
      <c r="CV696" s="197"/>
      <c r="CW696" s="197"/>
      <c r="CX696" s="197"/>
      <c r="CY696" s="197"/>
      <c r="CZ696" s="197"/>
      <c r="DA696" s="197"/>
      <c r="DB696" s="197"/>
      <c r="DC696" s="197"/>
      <c r="DD696" s="197"/>
      <c r="DE696" s="197"/>
      <c r="DF696" s="197"/>
      <c r="DG696" s="197"/>
      <c r="DH696" s="197"/>
      <c r="DI696" s="197"/>
      <c r="DJ696" s="197"/>
      <c r="DK696" s="197"/>
      <c r="DL696" s="197"/>
      <c r="DM696" s="197"/>
      <c r="DN696" s="197"/>
      <c r="DO696" s="197"/>
      <c r="DP696" s="197"/>
      <c r="DQ696" s="197"/>
      <c r="DR696" s="197"/>
      <c r="DS696" s="197"/>
      <c r="DT696" s="197"/>
      <c r="DU696" s="197"/>
      <c r="DV696" s="197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</row>
    <row r="697" customFormat="false" ht="12.75" hidden="false" customHeight="false" outlineLevel="0" collapsed="false">
      <c r="A697" s="193"/>
      <c r="B697" s="194"/>
      <c r="C697" s="194"/>
      <c r="D697" s="194"/>
      <c r="E697" s="194"/>
      <c r="F697" s="194"/>
      <c r="G697" s="194"/>
      <c r="H697" s="195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  <c r="AD697" s="194"/>
      <c r="AE697" s="194"/>
      <c r="AF697" s="194"/>
      <c r="AG697" s="194"/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  <c r="AR697" s="194"/>
      <c r="AS697" s="194"/>
      <c r="AT697" s="194"/>
      <c r="AU697" s="194"/>
      <c r="AV697" s="194"/>
      <c r="AW697" s="194"/>
      <c r="AX697" s="194"/>
      <c r="AY697" s="194"/>
      <c r="AZ697" s="194"/>
      <c r="BA697" s="194"/>
      <c r="BB697" s="194"/>
      <c r="BC697" s="194"/>
      <c r="BD697" s="194"/>
      <c r="BE697" s="194"/>
      <c r="BF697" s="194"/>
      <c r="BG697" s="194"/>
      <c r="BH697" s="194"/>
      <c r="BI697" s="194"/>
      <c r="BJ697" s="194"/>
      <c r="BK697" s="196"/>
      <c r="BL697" s="197"/>
      <c r="BM697" s="197"/>
      <c r="BN697" s="197"/>
      <c r="BO697" s="197"/>
      <c r="BP697" s="197"/>
      <c r="BQ697" s="197"/>
      <c r="BR697" s="197"/>
      <c r="BS697" s="197"/>
      <c r="BT697" s="197"/>
      <c r="BU697" s="197"/>
      <c r="BV697" s="197"/>
      <c r="BW697" s="197"/>
      <c r="BX697" s="197"/>
      <c r="BY697" s="197"/>
      <c r="BZ697" s="197"/>
      <c r="CA697" s="197"/>
      <c r="CB697" s="197"/>
      <c r="CC697" s="197"/>
      <c r="CD697" s="197"/>
      <c r="CE697" s="197"/>
      <c r="CF697" s="197"/>
      <c r="CG697" s="197"/>
      <c r="CH697" s="197"/>
      <c r="CI697" s="197"/>
      <c r="CJ697" s="197"/>
      <c r="CK697" s="197"/>
      <c r="CL697" s="197"/>
      <c r="CM697" s="197"/>
      <c r="CN697" s="197"/>
      <c r="CO697" s="197"/>
      <c r="CP697" s="197"/>
      <c r="CQ697" s="197"/>
      <c r="CR697" s="197"/>
      <c r="CS697" s="197"/>
      <c r="CT697" s="197"/>
      <c r="CU697" s="197"/>
      <c r="CV697" s="197"/>
      <c r="CW697" s="197"/>
      <c r="CX697" s="197"/>
      <c r="CY697" s="197"/>
      <c r="CZ697" s="197"/>
      <c r="DA697" s="197"/>
      <c r="DB697" s="197"/>
      <c r="DC697" s="197"/>
      <c r="DD697" s="197"/>
      <c r="DE697" s="197"/>
      <c r="DF697" s="197"/>
      <c r="DG697" s="197"/>
      <c r="DH697" s="197"/>
      <c r="DI697" s="197"/>
      <c r="DJ697" s="197"/>
      <c r="DK697" s="197"/>
      <c r="DL697" s="197"/>
      <c r="DM697" s="197"/>
      <c r="DN697" s="197"/>
      <c r="DO697" s="197"/>
      <c r="DP697" s="197"/>
      <c r="DQ697" s="197"/>
      <c r="DR697" s="197"/>
      <c r="DS697" s="197"/>
      <c r="DT697" s="197"/>
      <c r="DU697" s="197"/>
      <c r="DV697" s="197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</row>
    <row r="698" customFormat="false" ht="12.75" hidden="false" customHeight="false" outlineLevel="0" collapsed="false">
      <c r="A698" s="193"/>
      <c r="B698" s="194"/>
      <c r="C698" s="194"/>
      <c r="D698" s="194"/>
      <c r="E698" s="194"/>
      <c r="F698" s="194"/>
      <c r="G698" s="194"/>
      <c r="H698" s="195"/>
      <c r="I698" s="194"/>
      <c r="J698" s="194"/>
      <c r="K698" s="194"/>
      <c r="L698" s="194"/>
      <c r="M698" s="194"/>
      <c r="N698" s="194"/>
      <c r="O698" s="194"/>
      <c r="P698" s="194"/>
      <c r="Q698" s="194"/>
      <c r="R698" s="194"/>
      <c r="S698" s="194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4"/>
      <c r="AG698" s="194"/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  <c r="AR698" s="194"/>
      <c r="AS698" s="194"/>
      <c r="AT698" s="194"/>
      <c r="AU698" s="194"/>
      <c r="AV698" s="194"/>
      <c r="AW698" s="194"/>
      <c r="AX698" s="194"/>
      <c r="AY698" s="194"/>
      <c r="AZ698" s="194"/>
      <c r="BA698" s="194"/>
      <c r="BB698" s="194"/>
      <c r="BC698" s="194"/>
      <c r="BD698" s="194"/>
      <c r="BE698" s="194"/>
      <c r="BF698" s="194"/>
      <c r="BG698" s="194"/>
      <c r="BH698" s="194"/>
      <c r="BI698" s="194"/>
      <c r="BJ698" s="194"/>
      <c r="BK698" s="196"/>
      <c r="BL698" s="197"/>
      <c r="BM698" s="197"/>
      <c r="BN698" s="197"/>
      <c r="BO698" s="197"/>
      <c r="BP698" s="197"/>
      <c r="BQ698" s="197"/>
      <c r="BR698" s="197"/>
      <c r="BS698" s="197"/>
      <c r="BT698" s="197"/>
      <c r="BU698" s="197"/>
      <c r="BV698" s="197"/>
      <c r="BW698" s="197"/>
      <c r="BX698" s="197"/>
      <c r="BY698" s="197"/>
      <c r="BZ698" s="197"/>
      <c r="CA698" s="197"/>
      <c r="CB698" s="197"/>
      <c r="CC698" s="197"/>
      <c r="CD698" s="197"/>
      <c r="CE698" s="197"/>
      <c r="CF698" s="197"/>
      <c r="CG698" s="197"/>
      <c r="CH698" s="197"/>
      <c r="CI698" s="197"/>
      <c r="CJ698" s="197"/>
      <c r="CK698" s="197"/>
      <c r="CL698" s="197"/>
      <c r="CM698" s="197"/>
      <c r="CN698" s="197"/>
      <c r="CO698" s="197"/>
      <c r="CP698" s="197"/>
      <c r="CQ698" s="197"/>
      <c r="CR698" s="197"/>
      <c r="CS698" s="197"/>
      <c r="CT698" s="197"/>
      <c r="CU698" s="197"/>
      <c r="CV698" s="197"/>
      <c r="CW698" s="197"/>
      <c r="CX698" s="197"/>
      <c r="CY698" s="197"/>
      <c r="CZ698" s="197"/>
      <c r="DA698" s="197"/>
      <c r="DB698" s="197"/>
      <c r="DC698" s="197"/>
      <c r="DD698" s="197"/>
      <c r="DE698" s="197"/>
      <c r="DF698" s="197"/>
      <c r="DG698" s="197"/>
      <c r="DH698" s="197"/>
      <c r="DI698" s="197"/>
      <c r="DJ698" s="197"/>
      <c r="DK698" s="197"/>
      <c r="DL698" s="197"/>
      <c r="DM698" s="197"/>
      <c r="DN698" s="197"/>
      <c r="DO698" s="197"/>
      <c r="DP698" s="197"/>
      <c r="DQ698" s="197"/>
      <c r="DR698" s="197"/>
      <c r="DS698" s="197"/>
      <c r="DT698" s="197"/>
      <c r="DU698" s="197"/>
      <c r="DV698" s="197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</row>
    <row r="699" customFormat="false" ht="12.75" hidden="false" customHeight="false" outlineLevel="0" collapsed="false">
      <c r="A699" s="193"/>
      <c r="B699" s="194"/>
      <c r="C699" s="194"/>
      <c r="D699" s="194"/>
      <c r="E699" s="194"/>
      <c r="F699" s="194"/>
      <c r="G699" s="194"/>
      <c r="H699" s="195"/>
      <c r="I699" s="194"/>
      <c r="J699" s="194"/>
      <c r="K699" s="194"/>
      <c r="L699" s="194"/>
      <c r="M699" s="194"/>
      <c r="N699" s="194"/>
      <c r="O699" s="194"/>
      <c r="P699" s="194"/>
      <c r="Q699" s="194"/>
      <c r="R699" s="194"/>
      <c r="S699" s="194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  <c r="AD699" s="194"/>
      <c r="AE699" s="194"/>
      <c r="AF699" s="194"/>
      <c r="AG699" s="194"/>
      <c r="AH699" s="194"/>
      <c r="AI699" s="194"/>
      <c r="AJ699" s="194"/>
      <c r="AK699" s="194"/>
      <c r="AL699" s="194"/>
      <c r="AM699" s="194"/>
      <c r="AN699" s="194"/>
      <c r="AO699" s="194"/>
      <c r="AP699" s="194"/>
      <c r="AQ699" s="194"/>
      <c r="AR699" s="194"/>
      <c r="AS699" s="194"/>
      <c r="AT699" s="194"/>
      <c r="AU699" s="194"/>
      <c r="AV699" s="194"/>
      <c r="AW699" s="194"/>
      <c r="AX699" s="194"/>
      <c r="AY699" s="194"/>
      <c r="AZ699" s="194"/>
      <c r="BA699" s="194"/>
      <c r="BB699" s="194"/>
      <c r="BC699" s="194"/>
      <c r="BD699" s="194"/>
      <c r="BE699" s="194"/>
      <c r="BF699" s="194"/>
      <c r="BG699" s="194"/>
      <c r="BH699" s="194"/>
      <c r="BI699" s="194"/>
      <c r="BJ699" s="194"/>
      <c r="BK699" s="196"/>
      <c r="BL699" s="197"/>
      <c r="BM699" s="197"/>
      <c r="BN699" s="197"/>
      <c r="BO699" s="197"/>
      <c r="BP699" s="197"/>
      <c r="BQ699" s="197"/>
      <c r="BR699" s="197"/>
      <c r="BS699" s="197"/>
      <c r="BT699" s="197"/>
      <c r="BU699" s="197"/>
      <c r="BV699" s="197"/>
      <c r="BW699" s="197"/>
      <c r="BX699" s="197"/>
      <c r="BY699" s="197"/>
      <c r="BZ699" s="197"/>
      <c r="CA699" s="197"/>
      <c r="CB699" s="197"/>
      <c r="CC699" s="197"/>
      <c r="CD699" s="197"/>
      <c r="CE699" s="197"/>
      <c r="CF699" s="197"/>
      <c r="CG699" s="197"/>
      <c r="CH699" s="197"/>
      <c r="CI699" s="197"/>
      <c r="CJ699" s="197"/>
      <c r="CK699" s="197"/>
      <c r="CL699" s="197"/>
      <c r="CM699" s="197"/>
      <c r="CN699" s="197"/>
      <c r="CO699" s="197"/>
      <c r="CP699" s="197"/>
      <c r="CQ699" s="197"/>
      <c r="CR699" s="197"/>
      <c r="CS699" s="197"/>
      <c r="CT699" s="197"/>
      <c r="CU699" s="197"/>
      <c r="CV699" s="197"/>
      <c r="CW699" s="197"/>
      <c r="CX699" s="197"/>
      <c r="CY699" s="197"/>
      <c r="CZ699" s="197"/>
      <c r="DA699" s="197"/>
      <c r="DB699" s="197"/>
      <c r="DC699" s="197"/>
      <c r="DD699" s="197"/>
      <c r="DE699" s="197"/>
      <c r="DF699" s="197"/>
      <c r="DG699" s="197"/>
      <c r="DH699" s="197"/>
      <c r="DI699" s="197"/>
      <c r="DJ699" s="197"/>
      <c r="DK699" s="197"/>
      <c r="DL699" s="197"/>
      <c r="DM699" s="197"/>
      <c r="DN699" s="197"/>
      <c r="DO699" s="197"/>
      <c r="DP699" s="197"/>
      <c r="DQ699" s="197"/>
      <c r="DR699" s="197"/>
      <c r="DS699" s="197"/>
      <c r="DT699" s="197"/>
      <c r="DU699" s="197"/>
      <c r="DV699" s="197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</row>
    <row r="700" customFormat="false" ht="12.75" hidden="false" customHeight="false" outlineLevel="0" collapsed="false">
      <c r="A700" s="193"/>
      <c r="B700" s="194"/>
      <c r="C700" s="194"/>
      <c r="D700" s="194"/>
      <c r="E700" s="194"/>
      <c r="F700" s="194"/>
      <c r="G700" s="194"/>
      <c r="H700" s="195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4"/>
      <c r="BE700" s="194"/>
      <c r="BF700" s="194"/>
      <c r="BG700" s="194"/>
      <c r="BH700" s="194"/>
      <c r="BI700" s="194"/>
      <c r="BJ700" s="194"/>
      <c r="BK700" s="196"/>
      <c r="BL700" s="197"/>
      <c r="BM700" s="197"/>
      <c r="BN700" s="197"/>
      <c r="BO700" s="197"/>
      <c r="BP700" s="197"/>
      <c r="BQ700" s="197"/>
      <c r="BR700" s="197"/>
      <c r="BS700" s="197"/>
      <c r="BT700" s="197"/>
      <c r="BU700" s="197"/>
      <c r="BV700" s="197"/>
      <c r="BW700" s="197"/>
      <c r="BX700" s="197"/>
      <c r="BY700" s="197"/>
      <c r="BZ700" s="197"/>
      <c r="CA700" s="197"/>
      <c r="CB700" s="197"/>
      <c r="CC700" s="197"/>
      <c r="CD700" s="197"/>
      <c r="CE700" s="197"/>
      <c r="CF700" s="197"/>
      <c r="CG700" s="197"/>
      <c r="CH700" s="197"/>
      <c r="CI700" s="197"/>
      <c r="CJ700" s="197"/>
      <c r="CK700" s="197"/>
      <c r="CL700" s="197"/>
      <c r="CM700" s="197"/>
      <c r="CN700" s="197"/>
      <c r="CO700" s="197"/>
      <c r="CP700" s="197"/>
      <c r="CQ700" s="197"/>
      <c r="CR700" s="197"/>
      <c r="CS700" s="197"/>
      <c r="CT700" s="197"/>
      <c r="CU700" s="197"/>
      <c r="CV700" s="197"/>
      <c r="CW700" s="197"/>
      <c r="CX700" s="197"/>
      <c r="CY700" s="197"/>
      <c r="CZ700" s="197"/>
      <c r="DA700" s="197"/>
      <c r="DB700" s="197"/>
      <c r="DC700" s="197"/>
      <c r="DD700" s="197"/>
      <c r="DE700" s="197"/>
      <c r="DF700" s="197"/>
      <c r="DG700" s="197"/>
      <c r="DH700" s="197"/>
      <c r="DI700" s="197"/>
      <c r="DJ700" s="197"/>
      <c r="DK700" s="197"/>
      <c r="DL700" s="197"/>
      <c r="DM700" s="197"/>
      <c r="DN700" s="197"/>
      <c r="DO700" s="197"/>
      <c r="DP700" s="197"/>
      <c r="DQ700" s="197"/>
      <c r="DR700" s="197"/>
      <c r="DS700" s="197"/>
      <c r="DT700" s="197"/>
      <c r="DU700" s="197"/>
      <c r="DV700" s="197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</row>
    <row r="701" customFormat="false" ht="12.75" hidden="false" customHeight="false" outlineLevel="0" collapsed="false">
      <c r="A701" s="193"/>
      <c r="B701" s="194"/>
      <c r="C701" s="194"/>
      <c r="D701" s="194"/>
      <c r="E701" s="194"/>
      <c r="F701" s="194"/>
      <c r="G701" s="194"/>
      <c r="H701" s="195"/>
      <c r="I701" s="194"/>
      <c r="J701" s="194"/>
      <c r="K701" s="194"/>
      <c r="L701" s="194"/>
      <c r="M701" s="194"/>
      <c r="N701" s="194"/>
      <c r="O701" s="194"/>
      <c r="P701" s="194"/>
      <c r="Q701" s="194"/>
      <c r="R701" s="194"/>
      <c r="S701" s="194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4"/>
      <c r="BB701" s="194"/>
      <c r="BC701" s="194"/>
      <c r="BD701" s="194"/>
      <c r="BE701" s="194"/>
      <c r="BF701" s="194"/>
      <c r="BG701" s="194"/>
      <c r="BH701" s="194"/>
      <c r="BI701" s="194"/>
      <c r="BJ701" s="194"/>
      <c r="BK701" s="196"/>
      <c r="BL701" s="197"/>
      <c r="BM701" s="197"/>
      <c r="BN701" s="197"/>
      <c r="BO701" s="197"/>
      <c r="BP701" s="197"/>
      <c r="BQ701" s="197"/>
      <c r="BR701" s="197"/>
      <c r="BS701" s="197"/>
      <c r="BT701" s="197"/>
      <c r="BU701" s="197"/>
      <c r="BV701" s="197"/>
      <c r="BW701" s="197"/>
      <c r="BX701" s="197"/>
      <c r="BY701" s="197"/>
      <c r="BZ701" s="197"/>
      <c r="CA701" s="197"/>
      <c r="CB701" s="197"/>
      <c r="CC701" s="197"/>
      <c r="CD701" s="197"/>
      <c r="CE701" s="197"/>
      <c r="CF701" s="197"/>
      <c r="CG701" s="197"/>
      <c r="CH701" s="197"/>
      <c r="CI701" s="197"/>
      <c r="CJ701" s="197"/>
      <c r="CK701" s="197"/>
      <c r="CL701" s="197"/>
      <c r="CM701" s="197"/>
      <c r="CN701" s="197"/>
      <c r="CO701" s="197"/>
      <c r="CP701" s="197"/>
      <c r="CQ701" s="197"/>
      <c r="CR701" s="197"/>
      <c r="CS701" s="197"/>
      <c r="CT701" s="197"/>
      <c r="CU701" s="197"/>
      <c r="CV701" s="197"/>
      <c r="CW701" s="197"/>
      <c r="CX701" s="197"/>
      <c r="CY701" s="197"/>
      <c r="CZ701" s="197"/>
      <c r="DA701" s="197"/>
      <c r="DB701" s="197"/>
      <c r="DC701" s="197"/>
      <c r="DD701" s="197"/>
      <c r="DE701" s="197"/>
      <c r="DF701" s="197"/>
      <c r="DG701" s="197"/>
      <c r="DH701" s="197"/>
      <c r="DI701" s="197"/>
      <c r="DJ701" s="197"/>
      <c r="DK701" s="197"/>
      <c r="DL701" s="197"/>
      <c r="DM701" s="197"/>
      <c r="DN701" s="197"/>
      <c r="DO701" s="197"/>
      <c r="DP701" s="197"/>
      <c r="DQ701" s="197"/>
      <c r="DR701" s="197"/>
      <c r="DS701" s="197"/>
      <c r="DT701" s="197"/>
      <c r="DU701" s="197"/>
      <c r="DV701" s="197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</row>
    <row r="702" customFormat="false" ht="12.75" hidden="false" customHeight="false" outlineLevel="0" collapsed="false">
      <c r="A702" s="193"/>
      <c r="B702" s="194"/>
      <c r="C702" s="194"/>
      <c r="D702" s="194"/>
      <c r="E702" s="194"/>
      <c r="F702" s="194"/>
      <c r="G702" s="194"/>
      <c r="H702" s="195"/>
      <c r="I702" s="194"/>
      <c r="J702" s="194"/>
      <c r="K702" s="194"/>
      <c r="L702" s="194"/>
      <c r="M702" s="194"/>
      <c r="N702" s="194"/>
      <c r="O702" s="194"/>
      <c r="P702" s="194"/>
      <c r="Q702" s="194"/>
      <c r="R702" s="194"/>
      <c r="S702" s="194"/>
      <c r="T702" s="194"/>
      <c r="U702" s="194"/>
      <c r="V702" s="194"/>
      <c r="W702" s="194"/>
      <c r="X702" s="194"/>
      <c r="Y702" s="194"/>
      <c r="Z702" s="194"/>
      <c r="AA702" s="194"/>
      <c r="AB702" s="194"/>
      <c r="AC702" s="194"/>
      <c r="AD702" s="194"/>
      <c r="AE702" s="194"/>
      <c r="AF702" s="194"/>
      <c r="AG702" s="194"/>
      <c r="AH702" s="194"/>
      <c r="AI702" s="194"/>
      <c r="AJ702" s="194"/>
      <c r="AK702" s="194"/>
      <c r="AL702" s="194"/>
      <c r="AM702" s="194"/>
      <c r="AN702" s="194"/>
      <c r="AO702" s="194"/>
      <c r="AP702" s="194"/>
      <c r="AQ702" s="194"/>
      <c r="AR702" s="194"/>
      <c r="AS702" s="194"/>
      <c r="AT702" s="194"/>
      <c r="AU702" s="194"/>
      <c r="AV702" s="194"/>
      <c r="AW702" s="194"/>
      <c r="AX702" s="194"/>
      <c r="AY702" s="194"/>
      <c r="AZ702" s="194"/>
      <c r="BA702" s="194"/>
      <c r="BB702" s="194"/>
      <c r="BC702" s="194"/>
      <c r="BD702" s="194"/>
      <c r="BE702" s="194"/>
      <c r="BF702" s="194"/>
      <c r="BG702" s="194"/>
      <c r="BH702" s="194"/>
      <c r="BI702" s="194"/>
      <c r="BJ702" s="194"/>
      <c r="BK702" s="196"/>
      <c r="BL702" s="197"/>
      <c r="BM702" s="197"/>
      <c r="BN702" s="197"/>
      <c r="BO702" s="197"/>
      <c r="BP702" s="197"/>
      <c r="BQ702" s="197"/>
      <c r="BR702" s="197"/>
      <c r="BS702" s="197"/>
      <c r="BT702" s="197"/>
      <c r="BU702" s="197"/>
      <c r="BV702" s="197"/>
      <c r="BW702" s="197"/>
      <c r="BX702" s="197"/>
      <c r="BY702" s="197"/>
      <c r="BZ702" s="197"/>
      <c r="CA702" s="197"/>
      <c r="CB702" s="197"/>
      <c r="CC702" s="197"/>
      <c r="CD702" s="197"/>
      <c r="CE702" s="197"/>
      <c r="CF702" s="197"/>
      <c r="CG702" s="197"/>
      <c r="CH702" s="197"/>
      <c r="CI702" s="197"/>
      <c r="CJ702" s="197"/>
      <c r="CK702" s="197"/>
      <c r="CL702" s="197"/>
      <c r="CM702" s="197"/>
      <c r="CN702" s="197"/>
      <c r="CO702" s="197"/>
      <c r="CP702" s="197"/>
      <c r="CQ702" s="197"/>
      <c r="CR702" s="197"/>
      <c r="CS702" s="197"/>
      <c r="CT702" s="197"/>
      <c r="CU702" s="197"/>
      <c r="CV702" s="197"/>
      <c r="CW702" s="197"/>
      <c r="CX702" s="197"/>
      <c r="CY702" s="197"/>
      <c r="CZ702" s="197"/>
      <c r="DA702" s="197"/>
      <c r="DB702" s="197"/>
      <c r="DC702" s="197"/>
      <c r="DD702" s="197"/>
      <c r="DE702" s="197"/>
      <c r="DF702" s="197"/>
      <c r="DG702" s="197"/>
      <c r="DH702" s="197"/>
      <c r="DI702" s="197"/>
      <c r="DJ702" s="197"/>
      <c r="DK702" s="197"/>
      <c r="DL702" s="197"/>
      <c r="DM702" s="197"/>
      <c r="DN702" s="197"/>
      <c r="DO702" s="197"/>
      <c r="DP702" s="197"/>
      <c r="DQ702" s="197"/>
      <c r="DR702" s="197"/>
      <c r="DS702" s="197"/>
      <c r="DT702" s="197"/>
      <c r="DU702" s="197"/>
      <c r="DV702" s="197"/>
      <c r="DW702" s="197"/>
      <c r="DX702" s="197"/>
      <c r="DY702" s="197"/>
      <c r="DZ702" s="197"/>
      <c r="EA702" s="197"/>
      <c r="EB702" s="197"/>
      <c r="EC702" s="197"/>
      <c r="ED702" s="197"/>
      <c r="EE702" s="197"/>
      <c r="EF702" s="197"/>
      <c r="EG702" s="197"/>
      <c r="EH702" s="197"/>
      <c r="EI702" s="197"/>
      <c r="EJ702" s="197"/>
      <c r="EK702" s="197"/>
      <c r="EL702" s="197"/>
      <c r="EM702" s="197"/>
      <c r="EN702" s="197"/>
      <c r="EO702" s="197"/>
      <c r="EP702" s="197"/>
      <c r="EQ702" s="197"/>
      <c r="ER702" s="197"/>
      <c r="ES702" s="197"/>
      <c r="ET702" s="197"/>
      <c r="EU702" s="197"/>
      <c r="EV702" s="197"/>
      <c r="EW702" s="197"/>
      <c r="EX702" s="197"/>
      <c r="EY702" s="197"/>
      <c r="EZ702" s="197"/>
      <c r="FA702" s="197"/>
      <c r="FB702" s="197"/>
      <c r="FC702" s="197"/>
      <c r="FD702" s="197"/>
      <c r="FE702" s="197"/>
      <c r="FF702" s="197"/>
      <c r="FG702" s="197"/>
      <c r="FH702" s="197"/>
      <c r="FI702" s="197"/>
      <c r="FJ702" s="197"/>
      <c r="FK702" s="197"/>
      <c r="FL702" s="197"/>
      <c r="FM702" s="197"/>
      <c r="FN702" s="197"/>
      <c r="FO702" s="197"/>
      <c r="FP702" s="197"/>
      <c r="FQ702" s="197"/>
      <c r="FR702" s="197"/>
      <c r="FS702" s="197"/>
      <c r="FT702" s="197"/>
      <c r="FU702" s="197"/>
      <c r="FV702" s="197"/>
      <c r="FW702" s="197"/>
      <c r="FX702" s="197"/>
      <c r="FY702" s="197"/>
      <c r="FZ702" s="197"/>
      <c r="GA702" s="197"/>
      <c r="GB702" s="197"/>
      <c r="GC702" s="197"/>
      <c r="GD702" s="197"/>
      <c r="GE702" s="197"/>
      <c r="GF702" s="197"/>
      <c r="GG702" s="197"/>
      <c r="GH702" s="197"/>
      <c r="GI702" s="197"/>
      <c r="GJ702" s="197"/>
      <c r="GK702" s="197"/>
      <c r="GL702" s="197"/>
      <c r="GM702" s="197"/>
      <c r="GN702" s="197"/>
      <c r="GO702" s="197"/>
      <c r="GP702" s="197"/>
      <c r="GQ702" s="197"/>
      <c r="GR702" s="197"/>
      <c r="GS702" s="197"/>
      <c r="GT702" s="197"/>
      <c r="GU702" s="197"/>
      <c r="GV702" s="197"/>
      <c r="GW702" s="197"/>
      <c r="GX702" s="197"/>
      <c r="GY702" s="197"/>
      <c r="GZ702" s="197"/>
      <c r="HA702" s="197"/>
      <c r="HB702" s="197"/>
      <c r="HC702" s="197"/>
      <c r="HD702" s="197"/>
      <c r="HE702" s="197"/>
      <c r="HF702" s="197"/>
      <c r="HG702" s="197"/>
      <c r="HH702" s="197"/>
      <c r="HI702" s="197"/>
      <c r="HJ702" s="197"/>
      <c r="HK702" s="197"/>
      <c r="HL702" s="197"/>
      <c r="HM702" s="197"/>
      <c r="HN702" s="197"/>
      <c r="HO702" s="197"/>
      <c r="HP702" s="197"/>
      <c r="HQ702" s="197"/>
      <c r="HR702" s="197"/>
      <c r="HS702" s="197"/>
      <c r="HT702" s="197"/>
      <c r="HU702" s="197"/>
      <c r="HV702" s="197"/>
      <c r="HW702" s="197"/>
      <c r="HX702" s="197"/>
      <c r="HY702" s="197"/>
      <c r="HZ702" s="197"/>
      <c r="IA702" s="197"/>
      <c r="IB702" s="197"/>
      <c r="IC702" s="197"/>
      <c r="ID702" s="197"/>
      <c r="IE702" s="197"/>
      <c r="IF702" s="197"/>
      <c r="IG702" s="197"/>
      <c r="IH702" s="197"/>
      <c r="II702" s="197"/>
      <c r="IJ702" s="197"/>
      <c r="IK702" s="197"/>
      <c r="IL702" s="197"/>
      <c r="IM702" s="197"/>
      <c r="IN702" s="197"/>
      <c r="IO702" s="197"/>
      <c r="IP702" s="197"/>
      <c r="IQ702" s="197"/>
      <c r="IR702" s="197"/>
      <c r="IS702" s="197"/>
      <c r="IT702" s="197"/>
      <c r="IU702" s="197"/>
      <c r="IV702" s="197"/>
      <c r="IW702" s="197"/>
    </row>
    <row r="703" customFormat="false" ht="12.75" hidden="false" customHeight="false" outlineLevel="0" collapsed="false">
      <c r="A703" s="193"/>
      <c r="B703" s="194"/>
      <c r="C703" s="194"/>
      <c r="D703" s="194"/>
      <c r="E703" s="194"/>
      <c r="F703" s="194"/>
      <c r="G703" s="194"/>
      <c r="H703" s="195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  <c r="AR703" s="194"/>
      <c r="AS703" s="194"/>
      <c r="AT703" s="194"/>
      <c r="AU703" s="194"/>
      <c r="AV703" s="194"/>
      <c r="AW703" s="194"/>
      <c r="AX703" s="194"/>
      <c r="AY703" s="194"/>
      <c r="AZ703" s="194"/>
      <c r="BA703" s="194"/>
      <c r="BB703" s="194"/>
      <c r="BC703" s="194"/>
      <c r="BD703" s="194"/>
      <c r="BE703" s="194"/>
      <c r="BF703" s="194"/>
      <c r="BG703" s="194"/>
      <c r="BH703" s="194"/>
      <c r="BI703" s="194"/>
      <c r="BJ703" s="194"/>
      <c r="BK703" s="196"/>
      <c r="BL703" s="197"/>
      <c r="BM703" s="197"/>
      <c r="BN703" s="197"/>
      <c r="BO703" s="197"/>
      <c r="BP703" s="197"/>
      <c r="BQ703" s="197"/>
      <c r="BR703" s="197"/>
      <c r="BS703" s="197"/>
      <c r="BT703" s="197"/>
      <c r="BU703" s="197"/>
      <c r="BV703" s="197"/>
      <c r="BW703" s="197"/>
      <c r="BX703" s="197"/>
      <c r="BY703" s="197"/>
      <c r="BZ703" s="197"/>
      <c r="CA703" s="197"/>
      <c r="CB703" s="197"/>
      <c r="CC703" s="197"/>
      <c r="CD703" s="197"/>
      <c r="CE703" s="197"/>
      <c r="CF703" s="197"/>
      <c r="CG703" s="197"/>
      <c r="CH703" s="197"/>
      <c r="CI703" s="197"/>
      <c r="CJ703" s="197"/>
      <c r="CK703" s="197"/>
      <c r="CL703" s="197"/>
      <c r="CM703" s="197"/>
      <c r="CN703" s="197"/>
      <c r="CO703" s="197"/>
      <c r="CP703" s="197"/>
      <c r="CQ703" s="197"/>
      <c r="CR703" s="197"/>
      <c r="CS703" s="197"/>
      <c r="CT703" s="197"/>
      <c r="CU703" s="197"/>
      <c r="CV703" s="197"/>
      <c r="CW703" s="197"/>
      <c r="CX703" s="197"/>
      <c r="CY703" s="197"/>
      <c r="CZ703" s="197"/>
      <c r="DA703" s="197"/>
      <c r="DB703" s="197"/>
      <c r="DC703" s="197"/>
      <c r="DD703" s="197"/>
      <c r="DE703" s="197"/>
      <c r="DF703" s="197"/>
      <c r="DG703" s="197"/>
      <c r="DH703" s="197"/>
      <c r="DI703" s="197"/>
      <c r="DJ703" s="197"/>
      <c r="DK703" s="197"/>
      <c r="DL703" s="197"/>
      <c r="DM703" s="197"/>
      <c r="DN703" s="197"/>
      <c r="DO703" s="197"/>
      <c r="DP703" s="197"/>
      <c r="DQ703" s="197"/>
      <c r="DR703" s="197"/>
      <c r="DS703" s="197"/>
      <c r="DT703" s="197"/>
      <c r="DU703" s="197"/>
      <c r="DV703" s="197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</row>
    <row r="704" customFormat="false" ht="12.75" hidden="false" customHeight="false" outlineLevel="0" collapsed="false">
      <c r="A704" s="193"/>
      <c r="B704" s="194"/>
      <c r="C704" s="194"/>
      <c r="D704" s="194"/>
      <c r="E704" s="194"/>
      <c r="F704" s="194"/>
      <c r="G704" s="194"/>
      <c r="H704" s="195"/>
      <c r="I704" s="194"/>
      <c r="J704" s="194"/>
      <c r="K704" s="194"/>
      <c r="L704" s="194"/>
      <c r="M704" s="194"/>
      <c r="N704" s="194"/>
      <c r="O704" s="194"/>
      <c r="P704" s="194"/>
      <c r="Q704" s="194"/>
      <c r="R704" s="194"/>
      <c r="S704" s="194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  <c r="AR704" s="194"/>
      <c r="AS704" s="194"/>
      <c r="AT704" s="194"/>
      <c r="AU704" s="194"/>
      <c r="AV704" s="194"/>
      <c r="AW704" s="194"/>
      <c r="AX704" s="194"/>
      <c r="AY704" s="194"/>
      <c r="AZ704" s="194"/>
      <c r="BA704" s="194"/>
      <c r="BB704" s="194"/>
      <c r="BC704" s="194"/>
      <c r="BD704" s="194"/>
      <c r="BE704" s="194"/>
      <c r="BF704" s="194"/>
      <c r="BG704" s="194"/>
      <c r="BH704" s="194"/>
      <c r="BI704" s="194"/>
      <c r="BJ704" s="194"/>
      <c r="BK704" s="196"/>
      <c r="BL704" s="197"/>
      <c r="BM704" s="197"/>
      <c r="BN704" s="197"/>
      <c r="BO704" s="197"/>
      <c r="BP704" s="197"/>
      <c r="BQ704" s="197"/>
      <c r="BR704" s="197"/>
      <c r="BS704" s="197"/>
      <c r="BT704" s="197"/>
      <c r="BU704" s="197"/>
      <c r="BV704" s="197"/>
      <c r="BW704" s="197"/>
      <c r="BX704" s="197"/>
      <c r="BY704" s="197"/>
      <c r="BZ704" s="197"/>
      <c r="CA704" s="197"/>
      <c r="CB704" s="197"/>
      <c r="CC704" s="197"/>
      <c r="CD704" s="197"/>
      <c r="CE704" s="197"/>
      <c r="CF704" s="197"/>
      <c r="CG704" s="197"/>
      <c r="CH704" s="197"/>
      <c r="CI704" s="197"/>
      <c r="CJ704" s="197"/>
      <c r="CK704" s="197"/>
      <c r="CL704" s="197"/>
      <c r="CM704" s="197"/>
      <c r="CN704" s="197"/>
      <c r="CO704" s="197"/>
      <c r="CP704" s="197"/>
      <c r="CQ704" s="197"/>
      <c r="CR704" s="197"/>
      <c r="CS704" s="197"/>
      <c r="CT704" s="197"/>
      <c r="CU704" s="197"/>
      <c r="CV704" s="197"/>
      <c r="CW704" s="197"/>
      <c r="CX704" s="197"/>
      <c r="CY704" s="197"/>
      <c r="CZ704" s="197"/>
      <c r="DA704" s="197"/>
      <c r="DB704" s="197"/>
      <c r="DC704" s="197"/>
      <c r="DD704" s="197"/>
      <c r="DE704" s="197"/>
      <c r="DF704" s="197"/>
      <c r="DG704" s="197"/>
      <c r="DH704" s="197"/>
      <c r="DI704" s="197"/>
      <c r="DJ704" s="197"/>
      <c r="DK704" s="197"/>
      <c r="DL704" s="197"/>
      <c r="DM704" s="197"/>
      <c r="DN704" s="197"/>
      <c r="DO704" s="197"/>
      <c r="DP704" s="197"/>
      <c r="DQ704" s="197"/>
      <c r="DR704" s="197"/>
      <c r="DS704" s="197"/>
      <c r="DT704" s="197"/>
      <c r="DU704" s="197"/>
      <c r="DV704" s="197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</row>
    <row r="705" customFormat="false" ht="12.75" hidden="false" customHeight="false" outlineLevel="0" collapsed="false">
      <c r="A705" s="193"/>
      <c r="B705" s="194"/>
      <c r="C705" s="194"/>
      <c r="D705" s="194"/>
      <c r="E705" s="194"/>
      <c r="F705" s="194"/>
      <c r="G705" s="194"/>
      <c r="H705" s="195"/>
      <c r="I705" s="194"/>
      <c r="J705" s="194"/>
      <c r="K705" s="194"/>
      <c r="L705" s="194"/>
      <c r="M705" s="194"/>
      <c r="N705" s="194"/>
      <c r="O705" s="194"/>
      <c r="P705" s="194"/>
      <c r="Q705" s="194"/>
      <c r="R705" s="194"/>
      <c r="S705" s="194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  <c r="AR705" s="194"/>
      <c r="AS705" s="194"/>
      <c r="AT705" s="194"/>
      <c r="AU705" s="194"/>
      <c r="AV705" s="194"/>
      <c r="AW705" s="194"/>
      <c r="AX705" s="194"/>
      <c r="AY705" s="194"/>
      <c r="AZ705" s="194"/>
      <c r="BA705" s="194"/>
      <c r="BB705" s="194"/>
      <c r="BC705" s="194"/>
      <c r="BD705" s="194"/>
      <c r="BE705" s="194"/>
      <c r="BF705" s="194"/>
      <c r="BG705" s="194"/>
      <c r="BH705" s="194"/>
      <c r="BI705" s="194"/>
      <c r="BJ705" s="194"/>
      <c r="BK705" s="196"/>
      <c r="BL705" s="197"/>
      <c r="BM705" s="197"/>
      <c r="BN705" s="197"/>
      <c r="BO705" s="197"/>
      <c r="BP705" s="197"/>
      <c r="BQ705" s="197"/>
      <c r="BR705" s="197"/>
      <c r="BS705" s="197"/>
      <c r="BT705" s="197"/>
      <c r="BU705" s="197"/>
      <c r="BV705" s="197"/>
      <c r="BW705" s="197"/>
      <c r="BX705" s="197"/>
      <c r="BY705" s="197"/>
      <c r="BZ705" s="197"/>
      <c r="CA705" s="197"/>
      <c r="CB705" s="197"/>
      <c r="CC705" s="197"/>
      <c r="CD705" s="197"/>
      <c r="CE705" s="197"/>
      <c r="CF705" s="197"/>
      <c r="CG705" s="197"/>
      <c r="CH705" s="197"/>
      <c r="CI705" s="197"/>
      <c r="CJ705" s="197"/>
      <c r="CK705" s="197"/>
      <c r="CL705" s="197"/>
      <c r="CM705" s="197"/>
      <c r="CN705" s="197"/>
      <c r="CO705" s="197"/>
      <c r="CP705" s="197"/>
      <c r="CQ705" s="197"/>
      <c r="CR705" s="197"/>
      <c r="CS705" s="197"/>
      <c r="CT705" s="197"/>
      <c r="CU705" s="197"/>
      <c r="CV705" s="197"/>
      <c r="CW705" s="197"/>
      <c r="CX705" s="197"/>
      <c r="CY705" s="197"/>
      <c r="CZ705" s="197"/>
      <c r="DA705" s="197"/>
      <c r="DB705" s="197"/>
      <c r="DC705" s="197"/>
      <c r="DD705" s="197"/>
      <c r="DE705" s="197"/>
      <c r="DF705" s="197"/>
      <c r="DG705" s="197"/>
      <c r="DH705" s="197"/>
      <c r="DI705" s="197"/>
      <c r="DJ705" s="197"/>
      <c r="DK705" s="197"/>
      <c r="DL705" s="197"/>
      <c r="DM705" s="197"/>
      <c r="DN705" s="197"/>
      <c r="DO705" s="197"/>
      <c r="DP705" s="197"/>
      <c r="DQ705" s="197"/>
      <c r="DR705" s="197"/>
      <c r="DS705" s="197"/>
      <c r="DT705" s="197"/>
      <c r="DU705" s="197"/>
      <c r="DV705" s="197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</row>
    <row r="706" customFormat="false" ht="12.75" hidden="false" customHeight="false" outlineLevel="0" collapsed="false">
      <c r="A706" s="193"/>
      <c r="B706" s="194"/>
      <c r="C706" s="194"/>
      <c r="D706" s="194"/>
      <c r="E706" s="194"/>
      <c r="F706" s="194"/>
      <c r="G706" s="194"/>
      <c r="H706" s="195"/>
      <c r="I706" s="194"/>
      <c r="J706" s="194"/>
      <c r="K706" s="194"/>
      <c r="L706" s="194"/>
      <c r="M706" s="194"/>
      <c r="N706" s="194"/>
      <c r="O706" s="194"/>
      <c r="P706" s="194"/>
      <c r="Q706" s="194"/>
      <c r="R706" s="194"/>
      <c r="S706" s="194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94"/>
      <c r="AN706" s="194"/>
      <c r="AO706" s="194"/>
      <c r="AP706" s="194"/>
      <c r="AQ706" s="194"/>
      <c r="AR706" s="194"/>
      <c r="AS706" s="194"/>
      <c r="AT706" s="194"/>
      <c r="AU706" s="194"/>
      <c r="AV706" s="194"/>
      <c r="AW706" s="194"/>
      <c r="AX706" s="194"/>
      <c r="AY706" s="194"/>
      <c r="AZ706" s="194"/>
      <c r="BA706" s="194"/>
      <c r="BB706" s="194"/>
      <c r="BC706" s="194"/>
      <c r="BD706" s="194"/>
      <c r="BE706" s="194"/>
      <c r="BF706" s="194"/>
      <c r="BG706" s="194"/>
      <c r="BH706" s="194"/>
      <c r="BI706" s="194"/>
      <c r="BJ706" s="194"/>
      <c r="BK706" s="196"/>
      <c r="BL706" s="197"/>
      <c r="BM706" s="197"/>
      <c r="BN706" s="197"/>
      <c r="BO706" s="197"/>
      <c r="BP706" s="197"/>
      <c r="BQ706" s="197"/>
      <c r="BR706" s="197"/>
      <c r="BS706" s="197"/>
      <c r="BT706" s="197"/>
      <c r="BU706" s="197"/>
      <c r="BV706" s="197"/>
      <c r="BW706" s="197"/>
      <c r="BX706" s="197"/>
      <c r="BY706" s="197"/>
      <c r="BZ706" s="197"/>
      <c r="CA706" s="197"/>
      <c r="CB706" s="197"/>
      <c r="CC706" s="197"/>
      <c r="CD706" s="197"/>
      <c r="CE706" s="197"/>
      <c r="CF706" s="197"/>
      <c r="CG706" s="197"/>
      <c r="CH706" s="197"/>
      <c r="CI706" s="197"/>
      <c r="CJ706" s="197"/>
      <c r="CK706" s="197"/>
      <c r="CL706" s="197"/>
      <c r="CM706" s="197"/>
      <c r="CN706" s="197"/>
      <c r="CO706" s="197"/>
      <c r="CP706" s="197"/>
      <c r="CQ706" s="197"/>
      <c r="CR706" s="197"/>
      <c r="CS706" s="197"/>
      <c r="CT706" s="197"/>
      <c r="CU706" s="197"/>
      <c r="CV706" s="197"/>
      <c r="CW706" s="197"/>
      <c r="CX706" s="197"/>
      <c r="CY706" s="197"/>
      <c r="CZ706" s="197"/>
      <c r="DA706" s="197"/>
      <c r="DB706" s="197"/>
      <c r="DC706" s="197"/>
      <c r="DD706" s="197"/>
      <c r="DE706" s="197"/>
      <c r="DF706" s="197"/>
      <c r="DG706" s="197"/>
      <c r="DH706" s="197"/>
      <c r="DI706" s="197"/>
      <c r="DJ706" s="197"/>
      <c r="DK706" s="197"/>
      <c r="DL706" s="197"/>
      <c r="DM706" s="197"/>
      <c r="DN706" s="197"/>
      <c r="DO706" s="197"/>
      <c r="DP706" s="197"/>
      <c r="DQ706" s="197"/>
      <c r="DR706" s="197"/>
      <c r="DS706" s="197"/>
      <c r="DT706" s="197"/>
      <c r="DU706" s="197"/>
      <c r="DV706" s="197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</row>
    <row r="707" customFormat="false" ht="12.75" hidden="false" customHeight="false" outlineLevel="0" collapsed="false">
      <c r="A707" s="193"/>
      <c r="B707" s="194"/>
      <c r="C707" s="194"/>
      <c r="D707" s="194"/>
      <c r="E707" s="194"/>
      <c r="F707" s="194"/>
      <c r="G707" s="194"/>
      <c r="H707" s="195"/>
      <c r="I707" s="194"/>
      <c r="J707" s="194"/>
      <c r="K707" s="194"/>
      <c r="L707" s="194"/>
      <c r="M707" s="194"/>
      <c r="N707" s="194"/>
      <c r="O707" s="194"/>
      <c r="P707" s="194"/>
      <c r="Q707" s="194"/>
      <c r="R707" s="194"/>
      <c r="S707" s="194"/>
      <c r="T707" s="194"/>
      <c r="U707" s="194"/>
      <c r="V707" s="194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4"/>
      <c r="AG707" s="194"/>
      <c r="AH707" s="194"/>
      <c r="AI707" s="194"/>
      <c r="AJ707" s="194"/>
      <c r="AK707" s="194"/>
      <c r="AL707" s="194"/>
      <c r="AM707" s="194"/>
      <c r="AN707" s="194"/>
      <c r="AO707" s="194"/>
      <c r="AP707" s="194"/>
      <c r="AQ707" s="194"/>
      <c r="AR707" s="194"/>
      <c r="AS707" s="194"/>
      <c r="AT707" s="194"/>
      <c r="AU707" s="194"/>
      <c r="AV707" s="194"/>
      <c r="AW707" s="194"/>
      <c r="AX707" s="194"/>
      <c r="AY707" s="194"/>
      <c r="AZ707" s="194"/>
      <c r="BA707" s="194"/>
      <c r="BB707" s="194"/>
      <c r="BC707" s="194"/>
      <c r="BD707" s="194"/>
      <c r="BE707" s="194"/>
      <c r="BF707" s="194"/>
      <c r="BG707" s="194"/>
      <c r="BH707" s="194"/>
      <c r="BI707" s="194"/>
      <c r="BJ707" s="194"/>
      <c r="BK707" s="196"/>
      <c r="BL707" s="197"/>
      <c r="BM707" s="197"/>
      <c r="BN707" s="197"/>
      <c r="BO707" s="197"/>
      <c r="BP707" s="197"/>
      <c r="BQ707" s="197"/>
      <c r="BR707" s="197"/>
      <c r="BS707" s="197"/>
      <c r="BT707" s="197"/>
      <c r="BU707" s="197"/>
      <c r="BV707" s="197"/>
      <c r="BW707" s="197"/>
      <c r="BX707" s="197"/>
      <c r="BY707" s="197"/>
      <c r="BZ707" s="197"/>
      <c r="CA707" s="197"/>
      <c r="CB707" s="197"/>
      <c r="CC707" s="197"/>
      <c r="CD707" s="197"/>
      <c r="CE707" s="197"/>
      <c r="CF707" s="197"/>
      <c r="CG707" s="197"/>
      <c r="CH707" s="197"/>
      <c r="CI707" s="197"/>
      <c r="CJ707" s="197"/>
      <c r="CK707" s="197"/>
      <c r="CL707" s="197"/>
      <c r="CM707" s="197"/>
      <c r="CN707" s="197"/>
      <c r="CO707" s="197"/>
      <c r="CP707" s="197"/>
      <c r="CQ707" s="197"/>
      <c r="CR707" s="197"/>
      <c r="CS707" s="197"/>
      <c r="CT707" s="197"/>
      <c r="CU707" s="197"/>
      <c r="CV707" s="197"/>
      <c r="CW707" s="197"/>
      <c r="CX707" s="197"/>
      <c r="CY707" s="197"/>
      <c r="CZ707" s="197"/>
      <c r="DA707" s="197"/>
      <c r="DB707" s="197"/>
      <c r="DC707" s="197"/>
      <c r="DD707" s="197"/>
      <c r="DE707" s="197"/>
      <c r="DF707" s="197"/>
      <c r="DG707" s="197"/>
      <c r="DH707" s="197"/>
      <c r="DI707" s="197"/>
      <c r="DJ707" s="197"/>
      <c r="DK707" s="197"/>
      <c r="DL707" s="197"/>
      <c r="DM707" s="197"/>
      <c r="DN707" s="197"/>
      <c r="DO707" s="197"/>
      <c r="DP707" s="197"/>
      <c r="DQ707" s="197"/>
      <c r="DR707" s="197"/>
      <c r="DS707" s="197"/>
      <c r="DT707" s="197"/>
      <c r="DU707" s="197"/>
      <c r="DV707" s="197"/>
      <c r="DW707" s="197"/>
      <c r="DX707" s="197"/>
      <c r="DY707" s="197"/>
      <c r="DZ707" s="197"/>
      <c r="EA707" s="197"/>
      <c r="EB707" s="197"/>
      <c r="EC707" s="197"/>
      <c r="ED707" s="197"/>
      <c r="EE707" s="197"/>
      <c r="EF707" s="197"/>
      <c r="EG707" s="197"/>
      <c r="EH707" s="197"/>
      <c r="EI707" s="197"/>
      <c r="EJ707" s="197"/>
      <c r="EK707" s="197"/>
      <c r="EL707" s="197"/>
      <c r="EM707" s="197"/>
      <c r="EN707" s="197"/>
      <c r="EO707" s="197"/>
      <c r="EP707" s="197"/>
      <c r="EQ707" s="197"/>
      <c r="ER707" s="197"/>
      <c r="ES707" s="197"/>
      <c r="ET707" s="197"/>
      <c r="EU707" s="197"/>
      <c r="EV707" s="197"/>
      <c r="EW707" s="197"/>
      <c r="EX707" s="197"/>
      <c r="EY707" s="197"/>
      <c r="EZ707" s="197"/>
      <c r="FA707" s="197"/>
      <c r="FB707" s="197"/>
      <c r="FC707" s="197"/>
      <c r="FD707" s="197"/>
      <c r="FE707" s="197"/>
      <c r="FF707" s="197"/>
      <c r="FG707" s="197"/>
      <c r="FH707" s="197"/>
      <c r="FI707" s="197"/>
      <c r="FJ707" s="197"/>
      <c r="FK707" s="197"/>
      <c r="FL707" s="197"/>
      <c r="FM707" s="197"/>
      <c r="FN707" s="197"/>
      <c r="FO707" s="197"/>
      <c r="FP707" s="197"/>
      <c r="FQ707" s="197"/>
      <c r="FR707" s="197"/>
      <c r="FS707" s="197"/>
      <c r="FT707" s="197"/>
      <c r="FU707" s="197"/>
      <c r="FV707" s="197"/>
      <c r="FW707" s="197"/>
      <c r="FX707" s="197"/>
      <c r="FY707" s="197"/>
      <c r="FZ707" s="197"/>
      <c r="GA707" s="197"/>
      <c r="GB707" s="197"/>
      <c r="GC707" s="197"/>
      <c r="GD707" s="197"/>
      <c r="GE707" s="197"/>
      <c r="GF707" s="197"/>
      <c r="GG707" s="197"/>
      <c r="GH707" s="197"/>
      <c r="GI707" s="197"/>
      <c r="GJ707" s="197"/>
      <c r="GK707" s="197"/>
      <c r="GL707" s="197"/>
      <c r="GM707" s="197"/>
      <c r="GN707" s="197"/>
      <c r="GO707" s="197"/>
      <c r="GP707" s="197"/>
      <c r="GQ707" s="197"/>
      <c r="GR707" s="197"/>
      <c r="GS707" s="197"/>
      <c r="GT707" s="197"/>
      <c r="GU707" s="197"/>
      <c r="GV707" s="197"/>
      <c r="GW707" s="197"/>
      <c r="GX707" s="197"/>
      <c r="GY707" s="197"/>
      <c r="GZ707" s="197"/>
      <c r="HA707" s="197"/>
      <c r="HB707" s="197"/>
      <c r="HC707" s="197"/>
      <c r="HD707" s="197"/>
      <c r="HE707" s="197"/>
      <c r="HF707" s="197"/>
      <c r="HG707" s="197"/>
      <c r="HH707" s="197"/>
      <c r="HI707" s="197"/>
      <c r="HJ707" s="197"/>
      <c r="HK707" s="197"/>
      <c r="HL707" s="197"/>
      <c r="HM707" s="197"/>
      <c r="HN707" s="197"/>
      <c r="HO707" s="197"/>
      <c r="HP707" s="197"/>
      <c r="HQ707" s="197"/>
      <c r="HR707" s="197"/>
      <c r="HS707" s="197"/>
      <c r="HT707" s="197"/>
      <c r="HU707" s="197"/>
      <c r="HV707" s="197"/>
      <c r="HW707" s="197"/>
      <c r="HX707" s="197"/>
      <c r="HY707" s="197"/>
      <c r="HZ707" s="197"/>
      <c r="IA707" s="197"/>
      <c r="IB707" s="197"/>
      <c r="IC707" s="197"/>
      <c r="ID707" s="197"/>
      <c r="IE707" s="197"/>
      <c r="IF707" s="197"/>
      <c r="IG707" s="197"/>
      <c r="IH707" s="197"/>
      <c r="II707" s="197"/>
      <c r="IJ707" s="197"/>
      <c r="IK707" s="197"/>
      <c r="IL707" s="197"/>
      <c r="IM707" s="197"/>
      <c r="IN707" s="197"/>
      <c r="IO707" s="197"/>
      <c r="IP707" s="197"/>
      <c r="IQ707" s="197"/>
      <c r="IR707" s="197"/>
      <c r="IS707" s="197"/>
      <c r="IT707" s="197"/>
      <c r="IU707" s="197"/>
      <c r="IV707" s="197"/>
      <c r="IW707" s="197"/>
    </row>
    <row r="708" customFormat="false" ht="12.75" hidden="false" customHeight="false" outlineLevel="0" collapsed="false">
      <c r="A708" s="193"/>
      <c r="B708" s="194"/>
      <c r="C708" s="194"/>
      <c r="D708" s="194"/>
      <c r="E708" s="194"/>
      <c r="F708" s="194"/>
      <c r="G708" s="194"/>
      <c r="H708" s="195"/>
      <c r="I708" s="194"/>
      <c r="J708" s="194"/>
      <c r="K708" s="194"/>
      <c r="L708" s="194"/>
      <c r="M708" s="194"/>
      <c r="N708" s="194"/>
      <c r="O708" s="194"/>
      <c r="P708" s="194"/>
      <c r="Q708" s="194"/>
      <c r="R708" s="194"/>
      <c r="S708" s="194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94"/>
      <c r="AN708" s="194"/>
      <c r="AO708" s="194"/>
      <c r="AP708" s="194"/>
      <c r="AQ708" s="194"/>
      <c r="AR708" s="194"/>
      <c r="AS708" s="194"/>
      <c r="AT708" s="194"/>
      <c r="AU708" s="194"/>
      <c r="AV708" s="194"/>
      <c r="AW708" s="194"/>
      <c r="AX708" s="194"/>
      <c r="AY708" s="194"/>
      <c r="AZ708" s="194"/>
      <c r="BA708" s="194"/>
      <c r="BB708" s="194"/>
      <c r="BC708" s="194"/>
      <c r="BD708" s="194"/>
      <c r="BE708" s="194"/>
      <c r="BF708" s="194"/>
      <c r="BG708" s="194"/>
      <c r="BH708" s="194"/>
      <c r="BI708" s="194"/>
      <c r="BJ708" s="194"/>
      <c r="BK708" s="196"/>
      <c r="BL708" s="197"/>
      <c r="BM708" s="197"/>
      <c r="BN708" s="197"/>
      <c r="BO708" s="197"/>
      <c r="BP708" s="197"/>
      <c r="BQ708" s="197"/>
      <c r="BR708" s="197"/>
      <c r="BS708" s="197"/>
      <c r="BT708" s="197"/>
      <c r="BU708" s="197"/>
      <c r="BV708" s="197"/>
      <c r="BW708" s="197"/>
      <c r="BX708" s="197"/>
      <c r="BY708" s="197"/>
      <c r="BZ708" s="197"/>
      <c r="CA708" s="197"/>
      <c r="CB708" s="197"/>
      <c r="CC708" s="197"/>
      <c r="CD708" s="197"/>
      <c r="CE708" s="197"/>
      <c r="CF708" s="197"/>
      <c r="CG708" s="197"/>
      <c r="CH708" s="197"/>
      <c r="CI708" s="197"/>
      <c r="CJ708" s="197"/>
      <c r="CK708" s="197"/>
      <c r="CL708" s="197"/>
      <c r="CM708" s="197"/>
      <c r="CN708" s="197"/>
      <c r="CO708" s="197"/>
      <c r="CP708" s="197"/>
      <c r="CQ708" s="197"/>
      <c r="CR708" s="197"/>
      <c r="CS708" s="197"/>
      <c r="CT708" s="197"/>
      <c r="CU708" s="197"/>
      <c r="CV708" s="197"/>
      <c r="CW708" s="197"/>
      <c r="CX708" s="197"/>
      <c r="CY708" s="197"/>
      <c r="CZ708" s="197"/>
      <c r="DA708" s="197"/>
      <c r="DB708" s="197"/>
      <c r="DC708" s="197"/>
      <c r="DD708" s="197"/>
      <c r="DE708" s="197"/>
      <c r="DF708" s="197"/>
      <c r="DG708" s="197"/>
      <c r="DH708" s="197"/>
      <c r="DI708" s="197"/>
      <c r="DJ708" s="197"/>
      <c r="DK708" s="197"/>
      <c r="DL708" s="197"/>
      <c r="DM708" s="197"/>
      <c r="DN708" s="197"/>
      <c r="DO708" s="197"/>
      <c r="DP708" s="197"/>
      <c r="DQ708" s="197"/>
      <c r="DR708" s="197"/>
      <c r="DS708" s="197"/>
      <c r="DT708" s="197"/>
      <c r="DU708" s="197"/>
      <c r="DV708" s="197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</row>
    <row r="709" customFormat="false" ht="12.75" hidden="false" customHeight="false" outlineLevel="0" collapsed="false">
      <c r="A709" s="193"/>
      <c r="B709" s="194"/>
      <c r="C709" s="194"/>
      <c r="D709" s="194"/>
      <c r="E709" s="194"/>
      <c r="F709" s="194"/>
      <c r="G709" s="194"/>
      <c r="H709" s="195"/>
      <c r="I709" s="194"/>
      <c r="J709" s="194"/>
      <c r="K709" s="194"/>
      <c r="L709" s="194"/>
      <c r="M709" s="194"/>
      <c r="N709" s="194"/>
      <c r="O709" s="194"/>
      <c r="P709" s="194"/>
      <c r="Q709" s="194"/>
      <c r="R709" s="194"/>
      <c r="S709" s="194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94"/>
      <c r="AN709" s="194"/>
      <c r="AO709" s="194"/>
      <c r="AP709" s="194"/>
      <c r="AQ709" s="194"/>
      <c r="AR709" s="194"/>
      <c r="AS709" s="194"/>
      <c r="AT709" s="194"/>
      <c r="AU709" s="194"/>
      <c r="AV709" s="194"/>
      <c r="AW709" s="194"/>
      <c r="AX709" s="194"/>
      <c r="AY709" s="194"/>
      <c r="AZ709" s="194"/>
      <c r="BA709" s="194"/>
      <c r="BB709" s="194"/>
      <c r="BC709" s="194"/>
      <c r="BD709" s="194"/>
      <c r="BE709" s="194"/>
      <c r="BF709" s="194"/>
      <c r="BG709" s="194"/>
      <c r="BH709" s="194"/>
      <c r="BI709" s="194"/>
      <c r="BJ709" s="194"/>
      <c r="BK709" s="196"/>
      <c r="BL709" s="197"/>
      <c r="BM709" s="197"/>
      <c r="BN709" s="197"/>
      <c r="BO709" s="197"/>
      <c r="BP709" s="197"/>
      <c r="BQ709" s="197"/>
      <c r="BR709" s="197"/>
      <c r="BS709" s="197"/>
      <c r="BT709" s="197"/>
      <c r="BU709" s="197"/>
      <c r="BV709" s="197"/>
      <c r="BW709" s="197"/>
      <c r="BX709" s="197"/>
      <c r="BY709" s="197"/>
      <c r="BZ709" s="197"/>
      <c r="CA709" s="197"/>
      <c r="CB709" s="197"/>
      <c r="CC709" s="197"/>
      <c r="CD709" s="197"/>
      <c r="CE709" s="197"/>
      <c r="CF709" s="197"/>
      <c r="CG709" s="197"/>
      <c r="CH709" s="197"/>
      <c r="CI709" s="197"/>
      <c r="CJ709" s="197"/>
      <c r="CK709" s="197"/>
      <c r="CL709" s="197"/>
      <c r="CM709" s="197"/>
      <c r="CN709" s="197"/>
      <c r="CO709" s="197"/>
      <c r="CP709" s="197"/>
      <c r="CQ709" s="197"/>
      <c r="CR709" s="197"/>
      <c r="CS709" s="197"/>
      <c r="CT709" s="197"/>
      <c r="CU709" s="197"/>
      <c r="CV709" s="197"/>
      <c r="CW709" s="197"/>
      <c r="CX709" s="197"/>
      <c r="CY709" s="197"/>
      <c r="CZ709" s="197"/>
      <c r="DA709" s="197"/>
      <c r="DB709" s="197"/>
      <c r="DC709" s="197"/>
      <c r="DD709" s="197"/>
      <c r="DE709" s="197"/>
      <c r="DF709" s="197"/>
      <c r="DG709" s="197"/>
      <c r="DH709" s="197"/>
      <c r="DI709" s="197"/>
      <c r="DJ709" s="197"/>
      <c r="DK709" s="197"/>
      <c r="DL709" s="197"/>
      <c r="DM709" s="197"/>
      <c r="DN709" s="197"/>
      <c r="DO709" s="197"/>
      <c r="DP709" s="197"/>
      <c r="DQ709" s="197"/>
      <c r="DR709" s="197"/>
      <c r="DS709" s="197"/>
      <c r="DT709" s="197"/>
      <c r="DU709" s="197"/>
      <c r="DV709" s="197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</row>
    <row r="710" customFormat="false" ht="12.75" hidden="false" customHeight="false" outlineLevel="0" collapsed="false">
      <c r="A710" s="193"/>
      <c r="B710" s="194"/>
      <c r="C710" s="194"/>
      <c r="D710" s="194"/>
      <c r="E710" s="194"/>
      <c r="F710" s="194"/>
      <c r="G710" s="194"/>
      <c r="H710" s="195"/>
      <c r="I710" s="194"/>
      <c r="J710" s="194"/>
      <c r="K710" s="194"/>
      <c r="L710" s="194"/>
      <c r="M710" s="194"/>
      <c r="N710" s="194"/>
      <c r="O710" s="194"/>
      <c r="P710" s="194"/>
      <c r="Q710" s="194"/>
      <c r="R710" s="194"/>
      <c r="S710" s="194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94"/>
      <c r="AN710" s="194"/>
      <c r="AO710" s="194"/>
      <c r="AP710" s="194"/>
      <c r="AQ710" s="194"/>
      <c r="AR710" s="194"/>
      <c r="AS710" s="194"/>
      <c r="AT710" s="194"/>
      <c r="AU710" s="194"/>
      <c r="AV710" s="194"/>
      <c r="AW710" s="194"/>
      <c r="AX710" s="194"/>
      <c r="AY710" s="194"/>
      <c r="AZ710" s="194"/>
      <c r="BA710" s="194"/>
      <c r="BB710" s="194"/>
      <c r="BC710" s="194"/>
      <c r="BD710" s="194"/>
      <c r="BE710" s="194"/>
      <c r="BF710" s="194"/>
      <c r="BG710" s="194"/>
      <c r="BH710" s="194"/>
      <c r="BI710" s="194"/>
      <c r="BJ710" s="194"/>
      <c r="BK710" s="196"/>
      <c r="BL710" s="197"/>
      <c r="BM710" s="197"/>
      <c r="BN710" s="197"/>
      <c r="BO710" s="197"/>
      <c r="BP710" s="197"/>
      <c r="BQ710" s="197"/>
      <c r="BR710" s="197"/>
      <c r="BS710" s="197"/>
      <c r="BT710" s="197"/>
      <c r="BU710" s="197"/>
      <c r="BV710" s="197"/>
      <c r="BW710" s="197"/>
      <c r="BX710" s="197"/>
      <c r="BY710" s="197"/>
      <c r="BZ710" s="197"/>
      <c r="CA710" s="197"/>
      <c r="CB710" s="197"/>
      <c r="CC710" s="197"/>
      <c r="CD710" s="197"/>
      <c r="CE710" s="197"/>
      <c r="CF710" s="197"/>
      <c r="CG710" s="197"/>
      <c r="CH710" s="197"/>
      <c r="CI710" s="197"/>
      <c r="CJ710" s="197"/>
      <c r="CK710" s="197"/>
      <c r="CL710" s="197"/>
      <c r="CM710" s="197"/>
      <c r="CN710" s="197"/>
      <c r="CO710" s="197"/>
      <c r="CP710" s="197"/>
      <c r="CQ710" s="197"/>
      <c r="CR710" s="197"/>
      <c r="CS710" s="197"/>
      <c r="CT710" s="197"/>
      <c r="CU710" s="197"/>
      <c r="CV710" s="197"/>
      <c r="CW710" s="197"/>
      <c r="CX710" s="197"/>
      <c r="CY710" s="197"/>
      <c r="CZ710" s="197"/>
      <c r="DA710" s="197"/>
      <c r="DB710" s="197"/>
      <c r="DC710" s="197"/>
      <c r="DD710" s="197"/>
      <c r="DE710" s="197"/>
      <c r="DF710" s="197"/>
      <c r="DG710" s="197"/>
      <c r="DH710" s="197"/>
      <c r="DI710" s="197"/>
      <c r="DJ710" s="197"/>
      <c r="DK710" s="197"/>
      <c r="DL710" s="197"/>
      <c r="DM710" s="197"/>
      <c r="DN710" s="197"/>
      <c r="DO710" s="197"/>
      <c r="DP710" s="197"/>
      <c r="DQ710" s="197"/>
      <c r="DR710" s="197"/>
      <c r="DS710" s="197"/>
      <c r="DT710" s="197"/>
      <c r="DU710" s="197"/>
      <c r="DV710" s="197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</row>
    <row r="711" customFormat="false" ht="12.75" hidden="false" customHeight="false" outlineLevel="0" collapsed="false">
      <c r="A711" s="193"/>
      <c r="B711" s="194"/>
      <c r="C711" s="194"/>
      <c r="D711" s="194"/>
      <c r="E711" s="194"/>
      <c r="F711" s="194"/>
      <c r="G711" s="194"/>
      <c r="H711" s="195"/>
      <c r="I711" s="194"/>
      <c r="J711" s="194"/>
      <c r="K711" s="194"/>
      <c r="L711" s="194"/>
      <c r="M711" s="194"/>
      <c r="N711" s="194"/>
      <c r="O711" s="194"/>
      <c r="P711" s="194"/>
      <c r="Q711" s="194"/>
      <c r="R711" s="194"/>
      <c r="S711" s="194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94"/>
      <c r="AN711" s="194"/>
      <c r="AO711" s="194"/>
      <c r="AP711" s="194"/>
      <c r="AQ711" s="194"/>
      <c r="AR711" s="194"/>
      <c r="AS711" s="194"/>
      <c r="AT711" s="194"/>
      <c r="AU711" s="194"/>
      <c r="AV711" s="194"/>
      <c r="AW711" s="194"/>
      <c r="AX711" s="194"/>
      <c r="AY711" s="194"/>
      <c r="AZ711" s="194"/>
      <c r="BA711" s="194"/>
      <c r="BB711" s="194"/>
      <c r="BC711" s="194"/>
      <c r="BD711" s="194"/>
      <c r="BE711" s="194"/>
      <c r="BF711" s="194"/>
      <c r="BG711" s="194"/>
      <c r="BH711" s="194"/>
      <c r="BI711" s="194"/>
      <c r="BJ711" s="194"/>
      <c r="BK711" s="196"/>
      <c r="BL711" s="197"/>
      <c r="BM711" s="197"/>
      <c r="BN711" s="197"/>
      <c r="BO711" s="197"/>
      <c r="BP711" s="197"/>
      <c r="BQ711" s="197"/>
      <c r="BR711" s="197"/>
      <c r="BS711" s="197"/>
      <c r="BT711" s="197"/>
      <c r="BU711" s="197"/>
      <c r="BV711" s="197"/>
      <c r="BW711" s="197"/>
      <c r="BX711" s="197"/>
      <c r="BY711" s="197"/>
      <c r="BZ711" s="197"/>
      <c r="CA711" s="197"/>
      <c r="CB711" s="197"/>
      <c r="CC711" s="197"/>
      <c r="CD711" s="197"/>
      <c r="CE711" s="197"/>
      <c r="CF711" s="197"/>
      <c r="CG711" s="197"/>
      <c r="CH711" s="197"/>
      <c r="CI711" s="197"/>
      <c r="CJ711" s="197"/>
      <c r="CK711" s="197"/>
      <c r="CL711" s="197"/>
      <c r="CM711" s="197"/>
      <c r="CN711" s="197"/>
      <c r="CO711" s="197"/>
      <c r="CP711" s="197"/>
      <c r="CQ711" s="197"/>
      <c r="CR711" s="197"/>
      <c r="CS711" s="197"/>
      <c r="CT711" s="197"/>
      <c r="CU711" s="197"/>
      <c r="CV711" s="197"/>
      <c r="CW711" s="197"/>
      <c r="CX711" s="197"/>
      <c r="CY711" s="197"/>
      <c r="CZ711" s="197"/>
      <c r="DA711" s="197"/>
      <c r="DB711" s="197"/>
      <c r="DC711" s="197"/>
      <c r="DD711" s="197"/>
      <c r="DE711" s="197"/>
      <c r="DF711" s="197"/>
      <c r="DG711" s="197"/>
      <c r="DH711" s="197"/>
      <c r="DI711" s="197"/>
      <c r="DJ711" s="197"/>
      <c r="DK711" s="197"/>
      <c r="DL711" s="197"/>
      <c r="DM711" s="197"/>
      <c r="DN711" s="197"/>
      <c r="DO711" s="197"/>
      <c r="DP711" s="197"/>
      <c r="DQ711" s="197"/>
      <c r="DR711" s="197"/>
      <c r="DS711" s="197"/>
      <c r="DT711" s="197"/>
      <c r="DU711" s="197"/>
      <c r="DV711" s="197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</row>
    <row r="712" customFormat="false" ht="12.75" hidden="false" customHeight="false" outlineLevel="0" collapsed="false">
      <c r="A712" s="193"/>
      <c r="B712" s="194"/>
      <c r="C712" s="194"/>
      <c r="D712" s="194"/>
      <c r="E712" s="194"/>
      <c r="F712" s="194"/>
      <c r="G712" s="194"/>
      <c r="H712" s="195"/>
      <c r="I712" s="194"/>
      <c r="J712" s="194"/>
      <c r="K712" s="194"/>
      <c r="L712" s="194"/>
      <c r="M712" s="194"/>
      <c r="N712" s="194"/>
      <c r="O712" s="194"/>
      <c r="P712" s="194"/>
      <c r="Q712" s="194"/>
      <c r="R712" s="194"/>
      <c r="S712" s="194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94"/>
      <c r="AN712" s="194"/>
      <c r="AO712" s="194"/>
      <c r="AP712" s="194"/>
      <c r="AQ712" s="194"/>
      <c r="AR712" s="194"/>
      <c r="AS712" s="194"/>
      <c r="AT712" s="194"/>
      <c r="AU712" s="194"/>
      <c r="AV712" s="194"/>
      <c r="AW712" s="194"/>
      <c r="AX712" s="194"/>
      <c r="AY712" s="194"/>
      <c r="AZ712" s="194"/>
      <c r="BA712" s="194"/>
      <c r="BB712" s="194"/>
      <c r="BC712" s="194"/>
      <c r="BD712" s="194"/>
      <c r="BE712" s="194"/>
      <c r="BF712" s="194"/>
      <c r="BG712" s="194"/>
      <c r="BH712" s="194"/>
      <c r="BI712" s="194"/>
      <c r="BJ712" s="194"/>
      <c r="BK712" s="196"/>
      <c r="BL712" s="197"/>
      <c r="BM712" s="197"/>
      <c r="BN712" s="197"/>
      <c r="BO712" s="197"/>
      <c r="BP712" s="197"/>
      <c r="BQ712" s="197"/>
      <c r="BR712" s="197"/>
      <c r="BS712" s="197"/>
      <c r="BT712" s="197"/>
      <c r="BU712" s="197"/>
      <c r="BV712" s="197"/>
      <c r="BW712" s="197"/>
      <c r="BX712" s="197"/>
      <c r="BY712" s="197"/>
      <c r="BZ712" s="197"/>
      <c r="CA712" s="197"/>
      <c r="CB712" s="197"/>
      <c r="CC712" s="197"/>
      <c r="CD712" s="197"/>
      <c r="CE712" s="197"/>
      <c r="CF712" s="197"/>
      <c r="CG712" s="197"/>
      <c r="CH712" s="197"/>
      <c r="CI712" s="197"/>
      <c r="CJ712" s="197"/>
      <c r="CK712" s="197"/>
      <c r="CL712" s="197"/>
      <c r="CM712" s="197"/>
      <c r="CN712" s="197"/>
      <c r="CO712" s="197"/>
      <c r="CP712" s="197"/>
      <c r="CQ712" s="197"/>
      <c r="CR712" s="197"/>
      <c r="CS712" s="197"/>
      <c r="CT712" s="197"/>
      <c r="CU712" s="197"/>
      <c r="CV712" s="197"/>
      <c r="CW712" s="197"/>
      <c r="CX712" s="197"/>
      <c r="CY712" s="197"/>
      <c r="CZ712" s="197"/>
      <c r="DA712" s="197"/>
      <c r="DB712" s="197"/>
      <c r="DC712" s="197"/>
      <c r="DD712" s="197"/>
      <c r="DE712" s="197"/>
      <c r="DF712" s="197"/>
      <c r="DG712" s="197"/>
      <c r="DH712" s="197"/>
      <c r="DI712" s="197"/>
      <c r="DJ712" s="197"/>
      <c r="DK712" s="197"/>
      <c r="DL712" s="197"/>
      <c r="DM712" s="197"/>
      <c r="DN712" s="197"/>
      <c r="DO712" s="197"/>
      <c r="DP712" s="197"/>
      <c r="DQ712" s="197"/>
      <c r="DR712" s="197"/>
      <c r="DS712" s="197"/>
      <c r="DT712" s="197"/>
      <c r="DU712" s="197"/>
      <c r="DV712" s="197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</row>
    <row r="713" customFormat="false" ht="12.75" hidden="false" customHeight="false" outlineLevel="0" collapsed="false">
      <c r="A713" s="193"/>
      <c r="B713" s="194"/>
      <c r="C713" s="194"/>
      <c r="D713" s="194"/>
      <c r="E713" s="194"/>
      <c r="F713" s="194"/>
      <c r="G713" s="194"/>
      <c r="H713" s="195"/>
      <c r="I713" s="194"/>
      <c r="J713" s="194"/>
      <c r="K713" s="194"/>
      <c r="L713" s="194"/>
      <c r="M713" s="194"/>
      <c r="N713" s="194"/>
      <c r="O713" s="194"/>
      <c r="P713" s="194"/>
      <c r="Q713" s="194"/>
      <c r="R713" s="194"/>
      <c r="S713" s="194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194"/>
      <c r="AG713" s="194"/>
      <c r="AH713" s="194"/>
      <c r="AI713" s="194"/>
      <c r="AJ713" s="194"/>
      <c r="AK713" s="194"/>
      <c r="AL713" s="194"/>
      <c r="AM713" s="194"/>
      <c r="AN713" s="194"/>
      <c r="AO713" s="194"/>
      <c r="AP713" s="194"/>
      <c r="AQ713" s="194"/>
      <c r="AR713" s="194"/>
      <c r="AS713" s="194"/>
      <c r="AT713" s="194"/>
      <c r="AU713" s="194"/>
      <c r="AV713" s="194"/>
      <c r="AW713" s="194"/>
      <c r="AX713" s="194"/>
      <c r="AY713" s="194"/>
      <c r="AZ713" s="194"/>
      <c r="BA713" s="194"/>
      <c r="BB713" s="194"/>
      <c r="BC713" s="194"/>
      <c r="BD713" s="194"/>
      <c r="BE713" s="194"/>
      <c r="BF713" s="194"/>
      <c r="BG713" s="194"/>
      <c r="BH713" s="194"/>
      <c r="BI713" s="194"/>
      <c r="BJ713" s="194"/>
      <c r="BK713" s="196"/>
      <c r="BL713" s="197"/>
      <c r="BM713" s="197"/>
      <c r="BN713" s="197"/>
      <c r="BO713" s="197"/>
      <c r="BP713" s="197"/>
      <c r="BQ713" s="197"/>
      <c r="BR713" s="197"/>
      <c r="BS713" s="197"/>
      <c r="BT713" s="197"/>
      <c r="BU713" s="197"/>
      <c r="BV713" s="197"/>
      <c r="BW713" s="197"/>
      <c r="BX713" s="197"/>
      <c r="BY713" s="197"/>
      <c r="BZ713" s="197"/>
      <c r="CA713" s="197"/>
      <c r="CB713" s="197"/>
      <c r="CC713" s="197"/>
      <c r="CD713" s="197"/>
      <c r="CE713" s="197"/>
      <c r="CF713" s="197"/>
      <c r="CG713" s="197"/>
      <c r="CH713" s="197"/>
      <c r="CI713" s="197"/>
      <c r="CJ713" s="197"/>
      <c r="CK713" s="197"/>
      <c r="CL713" s="197"/>
      <c r="CM713" s="197"/>
      <c r="CN713" s="197"/>
      <c r="CO713" s="197"/>
      <c r="CP713" s="197"/>
      <c r="CQ713" s="197"/>
      <c r="CR713" s="197"/>
      <c r="CS713" s="197"/>
      <c r="CT713" s="197"/>
      <c r="CU713" s="197"/>
      <c r="CV713" s="197"/>
      <c r="CW713" s="197"/>
      <c r="CX713" s="197"/>
      <c r="CY713" s="197"/>
      <c r="CZ713" s="197"/>
      <c r="DA713" s="197"/>
      <c r="DB713" s="197"/>
      <c r="DC713" s="197"/>
      <c r="DD713" s="197"/>
      <c r="DE713" s="197"/>
      <c r="DF713" s="197"/>
      <c r="DG713" s="197"/>
      <c r="DH713" s="197"/>
      <c r="DI713" s="197"/>
      <c r="DJ713" s="197"/>
      <c r="DK713" s="197"/>
      <c r="DL713" s="197"/>
      <c r="DM713" s="197"/>
      <c r="DN713" s="197"/>
      <c r="DO713" s="197"/>
      <c r="DP713" s="197"/>
      <c r="DQ713" s="197"/>
      <c r="DR713" s="197"/>
      <c r="DS713" s="197"/>
      <c r="DT713" s="197"/>
      <c r="DU713" s="197"/>
      <c r="DV713" s="197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</row>
    <row r="714" customFormat="false" ht="12.75" hidden="false" customHeight="false" outlineLevel="0" collapsed="false">
      <c r="A714" s="193"/>
      <c r="B714" s="194"/>
      <c r="C714" s="194"/>
      <c r="D714" s="194"/>
      <c r="E714" s="194"/>
      <c r="F714" s="194"/>
      <c r="G714" s="194"/>
      <c r="H714" s="195"/>
      <c r="I714" s="194"/>
      <c r="J714" s="194"/>
      <c r="K714" s="194"/>
      <c r="L714" s="194"/>
      <c r="M714" s="194"/>
      <c r="N714" s="194"/>
      <c r="O714" s="194"/>
      <c r="P714" s="194"/>
      <c r="Q714" s="194"/>
      <c r="R714" s="194"/>
      <c r="S714" s="194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  <c r="AD714" s="194"/>
      <c r="AE714" s="194"/>
      <c r="AF714" s="194"/>
      <c r="AG714" s="194"/>
      <c r="AH714" s="194"/>
      <c r="AI714" s="194"/>
      <c r="AJ714" s="194"/>
      <c r="AK714" s="194"/>
      <c r="AL714" s="194"/>
      <c r="AM714" s="194"/>
      <c r="AN714" s="194"/>
      <c r="AO714" s="194"/>
      <c r="AP714" s="194"/>
      <c r="AQ714" s="194"/>
      <c r="AR714" s="194"/>
      <c r="AS714" s="194"/>
      <c r="AT714" s="194"/>
      <c r="AU714" s="194"/>
      <c r="AV714" s="194"/>
      <c r="AW714" s="194"/>
      <c r="AX714" s="194"/>
      <c r="AY714" s="194"/>
      <c r="AZ714" s="194"/>
      <c r="BA714" s="194"/>
      <c r="BB714" s="194"/>
      <c r="BC714" s="194"/>
      <c r="BD714" s="194"/>
      <c r="BE714" s="194"/>
      <c r="BF714" s="194"/>
      <c r="BG714" s="194"/>
      <c r="BH714" s="194"/>
      <c r="BI714" s="194"/>
      <c r="BJ714" s="194"/>
      <c r="BK714" s="196"/>
      <c r="BL714" s="197"/>
      <c r="BM714" s="197"/>
      <c r="BN714" s="197"/>
      <c r="BO714" s="197"/>
      <c r="BP714" s="197"/>
      <c r="BQ714" s="197"/>
      <c r="BR714" s="197"/>
      <c r="BS714" s="197"/>
      <c r="BT714" s="197"/>
      <c r="BU714" s="197"/>
      <c r="BV714" s="197"/>
      <c r="BW714" s="197"/>
      <c r="BX714" s="197"/>
      <c r="BY714" s="197"/>
      <c r="BZ714" s="197"/>
      <c r="CA714" s="197"/>
      <c r="CB714" s="197"/>
      <c r="CC714" s="197"/>
      <c r="CD714" s="197"/>
      <c r="CE714" s="197"/>
      <c r="CF714" s="197"/>
      <c r="CG714" s="197"/>
      <c r="CH714" s="197"/>
      <c r="CI714" s="197"/>
      <c r="CJ714" s="197"/>
      <c r="CK714" s="197"/>
      <c r="CL714" s="197"/>
      <c r="CM714" s="197"/>
      <c r="CN714" s="197"/>
      <c r="CO714" s="197"/>
      <c r="CP714" s="197"/>
      <c r="CQ714" s="197"/>
      <c r="CR714" s="197"/>
      <c r="CS714" s="197"/>
      <c r="CT714" s="197"/>
      <c r="CU714" s="197"/>
      <c r="CV714" s="197"/>
      <c r="CW714" s="197"/>
      <c r="CX714" s="197"/>
      <c r="CY714" s="197"/>
      <c r="CZ714" s="197"/>
      <c r="DA714" s="197"/>
      <c r="DB714" s="197"/>
      <c r="DC714" s="197"/>
      <c r="DD714" s="197"/>
      <c r="DE714" s="197"/>
      <c r="DF714" s="197"/>
      <c r="DG714" s="197"/>
      <c r="DH714" s="197"/>
      <c r="DI714" s="197"/>
      <c r="DJ714" s="197"/>
      <c r="DK714" s="197"/>
      <c r="DL714" s="197"/>
      <c r="DM714" s="197"/>
      <c r="DN714" s="197"/>
      <c r="DO714" s="197"/>
      <c r="DP714" s="197"/>
      <c r="DQ714" s="197"/>
      <c r="DR714" s="197"/>
      <c r="DS714" s="197"/>
      <c r="DT714" s="197"/>
      <c r="DU714" s="197"/>
      <c r="DV714" s="197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</row>
    <row r="715" customFormat="false" ht="12.75" hidden="false" customHeight="false" outlineLevel="0" collapsed="false">
      <c r="A715" s="193"/>
      <c r="B715" s="194"/>
      <c r="C715" s="194"/>
      <c r="D715" s="194"/>
      <c r="E715" s="194"/>
      <c r="F715" s="194"/>
      <c r="G715" s="194"/>
      <c r="H715" s="195"/>
      <c r="I715" s="194"/>
      <c r="J715" s="194"/>
      <c r="K715" s="194"/>
      <c r="L715" s="194"/>
      <c r="M715" s="194"/>
      <c r="N715" s="194"/>
      <c r="O715" s="194"/>
      <c r="P715" s="194"/>
      <c r="Q715" s="194"/>
      <c r="R715" s="194"/>
      <c r="S715" s="194"/>
      <c r="T715" s="194"/>
      <c r="U715" s="194"/>
      <c r="V715" s="194"/>
      <c r="W715" s="194"/>
      <c r="X715" s="194"/>
      <c r="Y715" s="194"/>
      <c r="Z715" s="194"/>
      <c r="AA715" s="194"/>
      <c r="AB715" s="194"/>
      <c r="AC715" s="194"/>
      <c r="AD715" s="194"/>
      <c r="AE715" s="194"/>
      <c r="AF715" s="194"/>
      <c r="AG715" s="194"/>
      <c r="AH715" s="194"/>
      <c r="AI715" s="194"/>
      <c r="AJ715" s="194"/>
      <c r="AK715" s="194"/>
      <c r="AL715" s="194"/>
      <c r="AM715" s="194"/>
      <c r="AN715" s="194"/>
      <c r="AO715" s="194"/>
      <c r="AP715" s="194"/>
      <c r="AQ715" s="194"/>
      <c r="AR715" s="194"/>
      <c r="AS715" s="194"/>
      <c r="AT715" s="194"/>
      <c r="AU715" s="194"/>
      <c r="AV715" s="194"/>
      <c r="AW715" s="194"/>
      <c r="AX715" s="194"/>
      <c r="AY715" s="194"/>
      <c r="AZ715" s="194"/>
      <c r="BA715" s="194"/>
      <c r="BB715" s="194"/>
      <c r="BC715" s="194"/>
      <c r="BD715" s="194"/>
      <c r="BE715" s="194"/>
      <c r="BF715" s="194"/>
      <c r="BG715" s="194"/>
      <c r="BH715" s="194"/>
      <c r="BI715" s="194"/>
      <c r="BJ715" s="194"/>
      <c r="BK715" s="196"/>
      <c r="BL715" s="197"/>
      <c r="BM715" s="197"/>
      <c r="BN715" s="197"/>
      <c r="BO715" s="197"/>
      <c r="BP715" s="197"/>
      <c r="BQ715" s="197"/>
      <c r="BR715" s="197"/>
      <c r="BS715" s="197"/>
      <c r="BT715" s="197"/>
      <c r="BU715" s="197"/>
      <c r="BV715" s="197"/>
      <c r="BW715" s="197"/>
      <c r="BX715" s="197"/>
      <c r="BY715" s="197"/>
      <c r="BZ715" s="197"/>
      <c r="CA715" s="197"/>
      <c r="CB715" s="197"/>
      <c r="CC715" s="197"/>
      <c r="CD715" s="197"/>
      <c r="CE715" s="197"/>
      <c r="CF715" s="197"/>
      <c r="CG715" s="197"/>
      <c r="CH715" s="197"/>
      <c r="CI715" s="197"/>
      <c r="CJ715" s="197"/>
      <c r="CK715" s="197"/>
      <c r="CL715" s="197"/>
      <c r="CM715" s="197"/>
      <c r="CN715" s="197"/>
      <c r="CO715" s="197"/>
      <c r="CP715" s="197"/>
      <c r="CQ715" s="197"/>
      <c r="CR715" s="197"/>
      <c r="CS715" s="197"/>
      <c r="CT715" s="197"/>
      <c r="CU715" s="197"/>
      <c r="CV715" s="197"/>
      <c r="CW715" s="197"/>
      <c r="CX715" s="197"/>
      <c r="CY715" s="197"/>
      <c r="CZ715" s="197"/>
      <c r="DA715" s="197"/>
      <c r="DB715" s="197"/>
      <c r="DC715" s="197"/>
      <c r="DD715" s="197"/>
      <c r="DE715" s="197"/>
      <c r="DF715" s="197"/>
      <c r="DG715" s="197"/>
      <c r="DH715" s="197"/>
      <c r="DI715" s="197"/>
      <c r="DJ715" s="197"/>
      <c r="DK715" s="197"/>
      <c r="DL715" s="197"/>
      <c r="DM715" s="197"/>
      <c r="DN715" s="197"/>
      <c r="DO715" s="197"/>
      <c r="DP715" s="197"/>
      <c r="DQ715" s="197"/>
      <c r="DR715" s="197"/>
      <c r="DS715" s="197"/>
      <c r="DT715" s="197"/>
      <c r="DU715" s="197"/>
      <c r="DV715" s="197"/>
      <c r="DW715" s="197"/>
      <c r="DX715" s="197"/>
      <c r="DY715" s="197"/>
      <c r="DZ715" s="197"/>
      <c r="EA715" s="197"/>
      <c r="EB715" s="197"/>
      <c r="EC715" s="197"/>
      <c r="ED715" s="197"/>
      <c r="EE715" s="197"/>
      <c r="EF715" s="197"/>
      <c r="EG715" s="197"/>
      <c r="EH715" s="197"/>
      <c r="EI715" s="197"/>
      <c r="EJ715" s="197"/>
      <c r="EK715" s="197"/>
      <c r="EL715" s="197"/>
      <c r="EM715" s="197"/>
      <c r="EN715" s="197"/>
      <c r="EO715" s="197"/>
      <c r="EP715" s="197"/>
      <c r="EQ715" s="197"/>
      <c r="ER715" s="197"/>
      <c r="ES715" s="197"/>
      <c r="ET715" s="197"/>
      <c r="EU715" s="197"/>
      <c r="EV715" s="197"/>
      <c r="EW715" s="197"/>
      <c r="EX715" s="197"/>
      <c r="EY715" s="197"/>
      <c r="EZ715" s="197"/>
      <c r="FA715" s="197"/>
      <c r="FB715" s="197"/>
      <c r="FC715" s="197"/>
      <c r="FD715" s="197"/>
      <c r="FE715" s="197"/>
      <c r="FF715" s="197"/>
      <c r="FG715" s="197"/>
      <c r="FH715" s="197"/>
      <c r="FI715" s="197"/>
      <c r="FJ715" s="197"/>
      <c r="FK715" s="197"/>
      <c r="FL715" s="197"/>
      <c r="FM715" s="197"/>
      <c r="FN715" s="197"/>
      <c r="FO715" s="197"/>
      <c r="FP715" s="197"/>
      <c r="FQ715" s="197"/>
      <c r="FR715" s="197"/>
      <c r="FS715" s="197"/>
      <c r="FT715" s="197"/>
      <c r="FU715" s="197"/>
      <c r="FV715" s="197"/>
      <c r="FW715" s="197"/>
      <c r="FX715" s="197"/>
      <c r="FY715" s="197"/>
      <c r="FZ715" s="197"/>
      <c r="GA715" s="197"/>
      <c r="GB715" s="197"/>
      <c r="GC715" s="197"/>
      <c r="GD715" s="197"/>
      <c r="GE715" s="197"/>
      <c r="GF715" s="197"/>
      <c r="GG715" s="197"/>
      <c r="GH715" s="197"/>
      <c r="GI715" s="197"/>
      <c r="GJ715" s="197"/>
      <c r="GK715" s="197"/>
      <c r="GL715" s="197"/>
      <c r="GM715" s="197"/>
      <c r="GN715" s="197"/>
      <c r="GO715" s="197"/>
      <c r="GP715" s="197"/>
      <c r="GQ715" s="197"/>
      <c r="GR715" s="197"/>
      <c r="GS715" s="197"/>
      <c r="GT715" s="197"/>
      <c r="GU715" s="197"/>
      <c r="GV715" s="197"/>
      <c r="GW715" s="197"/>
      <c r="GX715" s="197"/>
      <c r="GY715" s="197"/>
      <c r="GZ715" s="197"/>
      <c r="HA715" s="197"/>
      <c r="HB715" s="197"/>
      <c r="HC715" s="197"/>
      <c r="HD715" s="197"/>
      <c r="HE715" s="197"/>
      <c r="HF715" s="197"/>
      <c r="HG715" s="197"/>
      <c r="HH715" s="197"/>
      <c r="HI715" s="197"/>
      <c r="HJ715" s="197"/>
      <c r="HK715" s="197"/>
      <c r="HL715" s="197"/>
      <c r="HM715" s="197"/>
      <c r="HN715" s="197"/>
      <c r="HO715" s="197"/>
      <c r="HP715" s="197"/>
      <c r="HQ715" s="197"/>
      <c r="HR715" s="197"/>
      <c r="HS715" s="197"/>
      <c r="HT715" s="197"/>
      <c r="HU715" s="197"/>
      <c r="HV715" s="197"/>
      <c r="HW715" s="197"/>
      <c r="HX715" s="197"/>
      <c r="HY715" s="197"/>
      <c r="HZ715" s="197"/>
      <c r="IA715" s="197"/>
      <c r="IB715" s="197"/>
      <c r="IC715" s="197"/>
      <c r="ID715" s="197"/>
      <c r="IE715" s="197"/>
      <c r="IF715" s="197"/>
      <c r="IG715" s="197"/>
      <c r="IH715" s="197"/>
      <c r="II715" s="197"/>
      <c r="IJ715" s="197"/>
      <c r="IK715" s="197"/>
      <c r="IL715" s="197"/>
      <c r="IM715" s="197"/>
      <c r="IN715" s="197"/>
      <c r="IO715" s="197"/>
      <c r="IP715" s="197"/>
      <c r="IQ715" s="197"/>
      <c r="IR715" s="197"/>
      <c r="IS715" s="197"/>
      <c r="IT715" s="197"/>
      <c r="IU715" s="197"/>
      <c r="IV715" s="197"/>
      <c r="IW715" s="197"/>
    </row>
    <row r="716" customFormat="false" ht="12.75" hidden="false" customHeight="false" outlineLevel="0" collapsed="false">
      <c r="A716" s="193"/>
      <c r="B716" s="194"/>
      <c r="C716" s="194"/>
      <c r="D716" s="194"/>
      <c r="E716" s="194"/>
      <c r="F716" s="194"/>
      <c r="G716" s="194"/>
      <c r="H716" s="195"/>
      <c r="I716" s="194"/>
      <c r="J716" s="194"/>
      <c r="K716" s="194"/>
      <c r="L716" s="194"/>
      <c r="M716" s="194"/>
      <c r="N716" s="194"/>
      <c r="O716" s="194"/>
      <c r="P716" s="194"/>
      <c r="Q716" s="194"/>
      <c r="R716" s="194"/>
      <c r="S716" s="194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94"/>
      <c r="AN716" s="194"/>
      <c r="AO716" s="194"/>
      <c r="AP716" s="194"/>
      <c r="AQ716" s="194"/>
      <c r="AR716" s="194"/>
      <c r="AS716" s="194"/>
      <c r="AT716" s="194"/>
      <c r="AU716" s="194"/>
      <c r="AV716" s="194"/>
      <c r="AW716" s="194"/>
      <c r="AX716" s="194"/>
      <c r="AY716" s="194"/>
      <c r="AZ716" s="194"/>
      <c r="BA716" s="194"/>
      <c r="BB716" s="194"/>
      <c r="BC716" s="194"/>
      <c r="BD716" s="194"/>
      <c r="BE716" s="194"/>
      <c r="BF716" s="194"/>
      <c r="BG716" s="194"/>
      <c r="BH716" s="194"/>
      <c r="BI716" s="194"/>
      <c r="BJ716" s="194"/>
      <c r="BK716" s="196"/>
      <c r="BL716" s="197"/>
      <c r="BM716" s="197"/>
      <c r="BN716" s="197"/>
      <c r="BO716" s="197"/>
      <c r="BP716" s="197"/>
      <c r="BQ716" s="197"/>
      <c r="BR716" s="197"/>
      <c r="BS716" s="197"/>
      <c r="BT716" s="197"/>
      <c r="BU716" s="197"/>
      <c r="BV716" s="197"/>
      <c r="BW716" s="197"/>
      <c r="BX716" s="197"/>
      <c r="BY716" s="197"/>
      <c r="BZ716" s="197"/>
      <c r="CA716" s="197"/>
      <c r="CB716" s="197"/>
      <c r="CC716" s="197"/>
      <c r="CD716" s="197"/>
      <c r="CE716" s="197"/>
      <c r="CF716" s="197"/>
      <c r="CG716" s="197"/>
      <c r="CH716" s="197"/>
      <c r="CI716" s="197"/>
      <c r="CJ716" s="197"/>
      <c r="CK716" s="197"/>
      <c r="CL716" s="197"/>
      <c r="CM716" s="197"/>
      <c r="CN716" s="197"/>
      <c r="CO716" s="197"/>
      <c r="CP716" s="197"/>
      <c r="CQ716" s="197"/>
      <c r="CR716" s="197"/>
      <c r="CS716" s="197"/>
      <c r="CT716" s="197"/>
      <c r="CU716" s="197"/>
      <c r="CV716" s="197"/>
      <c r="CW716" s="197"/>
      <c r="CX716" s="197"/>
      <c r="CY716" s="197"/>
      <c r="CZ716" s="197"/>
      <c r="DA716" s="197"/>
      <c r="DB716" s="197"/>
      <c r="DC716" s="197"/>
      <c r="DD716" s="197"/>
      <c r="DE716" s="197"/>
      <c r="DF716" s="197"/>
      <c r="DG716" s="197"/>
      <c r="DH716" s="197"/>
      <c r="DI716" s="197"/>
      <c r="DJ716" s="197"/>
      <c r="DK716" s="197"/>
      <c r="DL716" s="197"/>
      <c r="DM716" s="197"/>
      <c r="DN716" s="197"/>
      <c r="DO716" s="197"/>
      <c r="DP716" s="197"/>
      <c r="DQ716" s="197"/>
      <c r="DR716" s="197"/>
      <c r="DS716" s="197"/>
      <c r="DT716" s="197"/>
      <c r="DU716" s="197"/>
      <c r="DV716" s="197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</row>
    <row r="717" customFormat="false" ht="12.75" hidden="false" customHeight="false" outlineLevel="0" collapsed="false">
      <c r="A717" s="193"/>
      <c r="B717" s="194"/>
      <c r="C717" s="194"/>
      <c r="D717" s="194"/>
      <c r="E717" s="194"/>
      <c r="F717" s="194"/>
      <c r="G717" s="194"/>
      <c r="H717" s="195"/>
      <c r="I717" s="194"/>
      <c r="J717" s="194"/>
      <c r="K717" s="194"/>
      <c r="L717" s="194"/>
      <c r="M717" s="194"/>
      <c r="N717" s="194"/>
      <c r="O717" s="194"/>
      <c r="P717" s="194"/>
      <c r="Q717" s="194"/>
      <c r="R717" s="194"/>
      <c r="S717" s="194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94"/>
      <c r="AN717" s="194"/>
      <c r="AO717" s="194"/>
      <c r="AP717" s="194"/>
      <c r="AQ717" s="194"/>
      <c r="AR717" s="194"/>
      <c r="AS717" s="194"/>
      <c r="AT717" s="194"/>
      <c r="AU717" s="194"/>
      <c r="AV717" s="194"/>
      <c r="AW717" s="194"/>
      <c r="AX717" s="194"/>
      <c r="AY717" s="194"/>
      <c r="AZ717" s="194"/>
      <c r="BA717" s="194"/>
      <c r="BB717" s="194"/>
      <c r="BC717" s="194"/>
      <c r="BD717" s="194"/>
      <c r="BE717" s="194"/>
      <c r="BF717" s="194"/>
      <c r="BG717" s="194"/>
      <c r="BH717" s="194"/>
      <c r="BI717" s="194"/>
      <c r="BJ717" s="194"/>
      <c r="BK717" s="196"/>
      <c r="BL717" s="197"/>
      <c r="BM717" s="197"/>
      <c r="BN717" s="197"/>
      <c r="BO717" s="197"/>
      <c r="BP717" s="197"/>
      <c r="BQ717" s="197"/>
      <c r="BR717" s="197"/>
      <c r="BS717" s="197"/>
      <c r="BT717" s="197"/>
      <c r="BU717" s="197"/>
      <c r="BV717" s="197"/>
      <c r="BW717" s="197"/>
      <c r="BX717" s="197"/>
      <c r="BY717" s="197"/>
      <c r="BZ717" s="197"/>
      <c r="CA717" s="197"/>
      <c r="CB717" s="197"/>
      <c r="CC717" s="197"/>
      <c r="CD717" s="197"/>
      <c r="CE717" s="197"/>
      <c r="CF717" s="197"/>
      <c r="CG717" s="197"/>
      <c r="CH717" s="197"/>
      <c r="CI717" s="197"/>
      <c r="CJ717" s="197"/>
      <c r="CK717" s="197"/>
      <c r="CL717" s="197"/>
      <c r="CM717" s="197"/>
      <c r="CN717" s="197"/>
      <c r="CO717" s="197"/>
      <c r="CP717" s="197"/>
      <c r="CQ717" s="197"/>
      <c r="CR717" s="197"/>
      <c r="CS717" s="197"/>
      <c r="CT717" s="197"/>
      <c r="CU717" s="197"/>
      <c r="CV717" s="197"/>
      <c r="CW717" s="197"/>
      <c r="CX717" s="197"/>
      <c r="CY717" s="197"/>
      <c r="CZ717" s="197"/>
      <c r="DA717" s="197"/>
      <c r="DB717" s="197"/>
      <c r="DC717" s="197"/>
      <c r="DD717" s="197"/>
      <c r="DE717" s="197"/>
      <c r="DF717" s="197"/>
      <c r="DG717" s="197"/>
      <c r="DH717" s="197"/>
      <c r="DI717" s="197"/>
      <c r="DJ717" s="197"/>
      <c r="DK717" s="197"/>
      <c r="DL717" s="197"/>
      <c r="DM717" s="197"/>
      <c r="DN717" s="197"/>
      <c r="DO717" s="197"/>
      <c r="DP717" s="197"/>
      <c r="DQ717" s="197"/>
      <c r="DR717" s="197"/>
      <c r="DS717" s="197"/>
      <c r="DT717" s="197"/>
      <c r="DU717" s="197"/>
      <c r="DV717" s="197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</row>
    <row r="718" customFormat="false" ht="12.75" hidden="false" customHeight="false" outlineLevel="0" collapsed="false">
      <c r="A718" s="193"/>
      <c r="B718" s="194"/>
      <c r="C718" s="194"/>
      <c r="D718" s="194"/>
      <c r="E718" s="194"/>
      <c r="F718" s="194"/>
      <c r="G718" s="194"/>
      <c r="H718" s="195"/>
      <c r="I718" s="194"/>
      <c r="J718" s="194"/>
      <c r="K718" s="194"/>
      <c r="L718" s="194"/>
      <c r="M718" s="194"/>
      <c r="N718" s="194"/>
      <c r="O718" s="194"/>
      <c r="P718" s="194"/>
      <c r="Q718" s="194"/>
      <c r="R718" s="194"/>
      <c r="S718" s="194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94"/>
      <c r="AN718" s="194"/>
      <c r="AO718" s="194"/>
      <c r="AP718" s="194"/>
      <c r="AQ718" s="194"/>
      <c r="AR718" s="194"/>
      <c r="AS718" s="194"/>
      <c r="AT718" s="194"/>
      <c r="AU718" s="194"/>
      <c r="AV718" s="194"/>
      <c r="AW718" s="194"/>
      <c r="AX718" s="194"/>
      <c r="AY718" s="194"/>
      <c r="AZ718" s="194"/>
      <c r="BA718" s="194"/>
      <c r="BB718" s="194"/>
      <c r="BC718" s="194"/>
      <c r="BD718" s="194"/>
      <c r="BE718" s="194"/>
      <c r="BF718" s="194"/>
      <c r="BG718" s="194"/>
      <c r="BH718" s="194"/>
      <c r="BI718" s="194"/>
      <c r="BJ718" s="194"/>
      <c r="BK718" s="196"/>
      <c r="BL718" s="197"/>
      <c r="BM718" s="197"/>
      <c r="BN718" s="197"/>
      <c r="BO718" s="197"/>
      <c r="BP718" s="197"/>
      <c r="BQ718" s="197"/>
      <c r="BR718" s="197"/>
      <c r="BS718" s="197"/>
      <c r="BT718" s="197"/>
      <c r="BU718" s="197"/>
      <c r="BV718" s="197"/>
      <c r="BW718" s="197"/>
      <c r="BX718" s="197"/>
      <c r="BY718" s="197"/>
      <c r="BZ718" s="197"/>
      <c r="CA718" s="197"/>
      <c r="CB718" s="197"/>
      <c r="CC718" s="197"/>
      <c r="CD718" s="197"/>
      <c r="CE718" s="197"/>
      <c r="CF718" s="197"/>
      <c r="CG718" s="197"/>
      <c r="CH718" s="197"/>
      <c r="CI718" s="197"/>
      <c r="CJ718" s="197"/>
      <c r="CK718" s="197"/>
      <c r="CL718" s="197"/>
      <c r="CM718" s="197"/>
      <c r="CN718" s="197"/>
      <c r="CO718" s="197"/>
      <c r="CP718" s="197"/>
      <c r="CQ718" s="197"/>
      <c r="CR718" s="197"/>
      <c r="CS718" s="197"/>
      <c r="CT718" s="197"/>
      <c r="CU718" s="197"/>
      <c r="CV718" s="197"/>
      <c r="CW718" s="197"/>
      <c r="CX718" s="197"/>
      <c r="CY718" s="197"/>
      <c r="CZ718" s="197"/>
      <c r="DA718" s="197"/>
      <c r="DB718" s="197"/>
      <c r="DC718" s="197"/>
      <c r="DD718" s="197"/>
      <c r="DE718" s="197"/>
      <c r="DF718" s="197"/>
      <c r="DG718" s="197"/>
      <c r="DH718" s="197"/>
      <c r="DI718" s="197"/>
      <c r="DJ718" s="197"/>
      <c r="DK718" s="197"/>
      <c r="DL718" s="197"/>
      <c r="DM718" s="197"/>
      <c r="DN718" s="197"/>
      <c r="DO718" s="197"/>
      <c r="DP718" s="197"/>
      <c r="DQ718" s="197"/>
      <c r="DR718" s="197"/>
      <c r="DS718" s="197"/>
      <c r="DT718" s="197"/>
      <c r="DU718" s="197"/>
      <c r="DV718" s="197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</row>
    <row r="719" customFormat="false" ht="12.75" hidden="false" customHeight="false" outlineLevel="0" collapsed="false">
      <c r="A719" s="193"/>
      <c r="B719" s="194"/>
      <c r="C719" s="194"/>
      <c r="D719" s="194"/>
      <c r="E719" s="194"/>
      <c r="F719" s="194"/>
      <c r="G719" s="194"/>
      <c r="H719" s="195"/>
      <c r="I719" s="194"/>
      <c r="J719" s="194"/>
      <c r="K719" s="194"/>
      <c r="L719" s="194"/>
      <c r="M719" s="194"/>
      <c r="N719" s="194"/>
      <c r="O719" s="194"/>
      <c r="P719" s="194"/>
      <c r="Q719" s="194"/>
      <c r="R719" s="194"/>
      <c r="S719" s="194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94"/>
      <c r="AN719" s="194"/>
      <c r="AO719" s="194"/>
      <c r="AP719" s="194"/>
      <c r="AQ719" s="194"/>
      <c r="AR719" s="194"/>
      <c r="AS719" s="194"/>
      <c r="AT719" s="194"/>
      <c r="AU719" s="194"/>
      <c r="AV719" s="194"/>
      <c r="AW719" s="194"/>
      <c r="AX719" s="194"/>
      <c r="AY719" s="194"/>
      <c r="AZ719" s="194"/>
      <c r="BA719" s="194"/>
      <c r="BB719" s="194"/>
      <c r="BC719" s="194"/>
      <c r="BD719" s="194"/>
      <c r="BE719" s="194"/>
      <c r="BF719" s="194"/>
      <c r="BG719" s="194"/>
      <c r="BH719" s="194"/>
      <c r="BI719" s="194"/>
      <c r="BJ719" s="194"/>
      <c r="BK719" s="196"/>
      <c r="BL719" s="197"/>
      <c r="BM719" s="197"/>
      <c r="BN719" s="197"/>
      <c r="BO719" s="197"/>
      <c r="BP719" s="197"/>
      <c r="BQ719" s="197"/>
      <c r="BR719" s="197"/>
      <c r="BS719" s="197"/>
      <c r="BT719" s="197"/>
      <c r="BU719" s="197"/>
      <c r="BV719" s="197"/>
      <c r="BW719" s="197"/>
      <c r="BX719" s="197"/>
      <c r="BY719" s="197"/>
      <c r="BZ719" s="197"/>
      <c r="CA719" s="197"/>
      <c r="CB719" s="197"/>
      <c r="CC719" s="197"/>
      <c r="CD719" s="197"/>
      <c r="CE719" s="197"/>
      <c r="CF719" s="197"/>
      <c r="CG719" s="197"/>
      <c r="CH719" s="197"/>
      <c r="CI719" s="197"/>
      <c r="CJ719" s="197"/>
      <c r="CK719" s="197"/>
      <c r="CL719" s="197"/>
      <c r="CM719" s="197"/>
      <c r="CN719" s="197"/>
      <c r="CO719" s="197"/>
      <c r="CP719" s="197"/>
      <c r="CQ719" s="197"/>
      <c r="CR719" s="197"/>
      <c r="CS719" s="197"/>
      <c r="CT719" s="197"/>
      <c r="CU719" s="197"/>
      <c r="CV719" s="197"/>
      <c r="CW719" s="197"/>
      <c r="CX719" s="197"/>
      <c r="CY719" s="197"/>
      <c r="CZ719" s="197"/>
      <c r="DA719" s="197"/>
      <c r="DB719" s="197"/>
      <c r="DC719" s="197"/>
      <c r="DD719" s="197"/>
      <c r="DE719" s="197"/>
      <c r="DF719" s="197"/>
      <c r="DG719" s="197"/>
      <c r="DH719" s="197"/>
      <c r="DI719" s="197"/>
      <c r="DJ719" s="197"/>
      <c r="DK719" s="197"/>
      <c r="DL719" s="197"/>
      <c r="DM719" s="197"/>
      <c r="DN719" s="197"/>
      <c r="DO719" s="197"/>
      <c r="DP719" s="197"/>
      <c r="DQ719" s="197"/>
      <c r="DR719" s="197"/>
      <c r="DS719" s="197"/>
      <c r="DT719" s="197"/>
      <c r="DU719" s="197"/>
      <c r="DV719" s="197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</row>
    <row r="720" customFormat="false" ht="12.75" hidden="false" customHeight="false" outlineLevel="0" collapsed="false">
      <c r="A720" s="193"/>
      <c r="B720" s="194"/>
      <c r="C720" s="194"/>
      <c r="D720" s="194"/>
      <c r="E720" s="194"/>
      <c r="F720" s="194"/>
      <c r="G720" s="194"/>
      <c r="H720" s="195"/>
      <c r="I720" s="194"/>
      <c r="J720" s="194"/>
      <c r="K720" s="194"/>
      <c r="L720" s="194"/>
      <c r="M720" s="194"/>
      <c r="N720" s="194"/>
      <c r="O720" s="194"/>
      <c r="P720" s="194"/>
      <c r="Q720" s="194"/>
      <c r="R720" s="194"/>
      <c r="S720" s="194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94"/>
      <c r="AN720" s="194"/>
      <c r="AO720" s="194"/>
      <c r="AP720" s="194"/>
      <c r="AQ720" s="194"/>
      <c r="AR720" s="194"/>
      <c r="AS720" s="194"/>
      <c r="AT720" s="194"/>
      <c r="AU720" s="194"/>
      <c r="AV720" s="194"/>
      <c r="AW720" s="194"/>
      <c r="AX720" s="194"/>
      <c r="AY720" s="194"/>
      <c r="AZ720" s="194"/>
      <c r="BA720" s="194"/>
      <c r="BB720" s="194"/>
      <c r="BC720" s="194"/>
      <c r="BD720" s="194"/>
      <c r="BE720" s="194"/>
      <c r="BF720" s="194"/>
      <c r="BG720" s="194"/>
      <c r="BH720" s="194"/>
      <c r="BI720" s="194"/>
      <c r="BJ720" s="194"/>
      <c r="BK720" s="196"/>
      <c r="BL720" s="197"/>
      <c r="BM720" s="197"/>
      <c r="BN720" s="197"/>
      <c r="BO720" s="197"/>
      <c r="BP720" s="197"/>
      <c r="BQ720" s="197"/>
      <c r="BR720" s="197"/>
      <c r="BS720" s="197"/>
      <c r="BT720" s="197"/>
      <c r="BU720" s="197"/>
      <c r="BV720" s="197"/>
      <c r="BW720" s="197"/>
      <c r="BX720" s="197"/>
      <c r="BY720" s="197"/>
      <c r="BZ720" s="197"/>
      <c r="CA720" s="197"/>
      <c r="CB720" s="197"/>
      <c r="CC720" s="197"/>
      <c r="CD720" s="197"/>
      <c r="CE720" s="197"/>
      <c r="CF720" s="197"/>
      <c r="CG720" s="197"/>
      <c r="CH720" s="197"/>
      <c r="CI720" s="197"/>
      <c r="CJ720" s="197"/>
      <c r="CK720" s="197"/>
      <c r="CL720" s="197"/>
      <c r="CM720" s="197"/>
      <c r="CN720" s="197"/>
      <c r="CO720" s="197"/>
      <c r="CP720" s="197"/>
      <c r="CQ720" s="197"/>
      <c r="CR720" s="197"/>
      <c r="CS720" s="197"/>
      <c r="CT720" s="197"/>
      <c r="CU720" s="197"/>
      <c r="CV720" s="197"/>
      <c r="CW720" s="197"/>
      <c r="CX720" s="197"/>
      <c r="CY720" s="197"/>
      <c r="CZ720" s="197"/>
      <c r="DA720" s="197"/>
      <c r="DB720" s="197"/>
      <c r="DC720" s="197"/>
      <c r="DD720" s="197"/>
      <c r="DE720" s="197"/>
      <c r="DF720" s="197"/>
      <c r="DG720" s="197"/>
      <c r="DH720" s="197"/>
      <c r="DI720" s="197"/>
      <c r="DJ720" s="197"/>
      <c r="DK720" s="197"/>
      <c r="DL720" s="197"/>
      <c r="DM720" s="197"/>
      <c r="DN720" s="197"/>
      <c r="DO720" s="197"/>
      <c r="DP720" s="197"/>
      <c r="DQ720" s="197"/>
      <c r="DR720" s="197"/>
      <c r="DS720" s="197"/>
      <c r="DT720" s="197"/>
      <c r="DU720" s="197"/>
      <c r="DV720" s="197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</row>
    <row r="721" customFormat="false" ht="12.75" hidden="false" customHeight="false" outlineLevel="0" collapsed="false">
      <c r="A721" s="193"/>
      <c r="B721" s="194"/>
      <c r="C721" s="194"/>
      <c r="D721" s="194"/>
      <c r="E721" s="194"/>
      <c r="F721" s="194"/>
      <c r="G721" s="194"/>
      <c r="H721" s="195"/>
      <c r="I721" s="194"/>
      <c r="J721" s="194"/>
      <c r="K721" s="194"/>
      <c r="L721" s="194"/>
      <c r="M721" s="194"/>
      <c r="N721" s="194"/>
      <c r="O721" s="194"/>
      <c r="P721" s="194"/>
      <c r="Q721" s="194"/>
      <c r="R721" s="194"/>
      <c r="S721" s="194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4"/>
      <c r="AD721" s="194"/>
      <c r="AE721" s="194"/>
      <c r="AF721" s="194"/>
      <c r="AG721" s="194"/>
      <c r="AH721" s="194"/>
      <c r="AI721" s="194"/>
      <c r="AJ721" s="194"/>
      <c r="AK721" s="194"/>
      <c r="AL721" s="194"/>
      <c r="AM721" s="194"/>
      <c r="AN721" s="194"/>
      <c r="AO721" s="194"/>
      <c r="AP721" s="194"/>
      <c r="AQ721" s="194"/>
      <c r="AR721" s="194"/>
      <c r="AS721" s="194"/>
      <c r="AT721" s="194"/>
      <c r="AU721" s="194"/>
      <c r="AV721" s="194"/>
      <c r="AW721" s="194"/>
      <c r="AX721" s="194"/>
      <c r="AY721" s="194"/>
      <c r="AZ721" s="194"/>
      <c r="BA721" s="194"/>
      <c r="BB721" s="194"/>
      <c r="BC721" s="194"/>
      <c r="BD721" s="194"/>
      <c r="BE721" s="194"/>
      <c r="BF721" s="194"/>
      <c r="BG721" s="194"/>
      <c r="BH721" s="194"/>
      <c r="BI721" s="194"/>
      <c r="BJ721" s="194"/>
      <c r="BK721" s="196"/>
      <c r="BL721" s="197"/>
      <c r="BM721" s="197"/>
      <c r="BN721" s="197"/>
      <c r="BO721" s="197"/>
      <c r="BP721" s="197"/>
      <c r="BQ721" s="197"/>
      <c r="BR721" s="197"/>
      <c r="BS721" s="197"/>
      <c r="BT721" s="197"/>
      <c r="BU721" s="197"/>
      <c r="BV721" s="197"/>
      <c r="BW721" s="197"/>
      <c r="BX721" s="197"/>
      <c r="BY721" s="197"/>
      <c r="BZ721" s="197"/>
      <c r="CA721" s="197"/>
      <c r="CB721" s="197"/>
      <c r="CC721" s="197"/>
      <c r="CD721" s="197"/>
      <c r="CE721" s="197"/>
      <c r="CF721" s="197"/>
      <c r="CG721" s="197"/>
      <c r="CH721" s="197"/>
      <c r="CI721" s="197"/>
      <c r="CJ721" s="197"/>
      <c r="CK721" s="197"/>
      <c r="CL721" s="197"/>
      <c r="CM721" s="197"/>
      <c r="CN721" s="197"/>
      <c r="CO721" s="197"/>
      <c r="CP721" s="197"/>
      <c r="CQ721" s="197"/>
      <c r="CR721" s="197"/>
      <c r="CS721" s="197"/>
      <c r="CT721" s="197"/>
      <c r="CU721" s="197"/>
      <c r="CV721" s="197"/>
      <c r="CW721" s="197"/>
      <c r="CX721" s="197"/>
      <c r="CY721" s="197"/>
      <c r="CZ721" s="197"/>
      <c r="DA721" s="197"/>
      <c r="DB721" s="197"/>
      <c r="DC721" s="197"/>
      <c r="DD721" s="197"/>
      <c r="DE721" s="197"/>
      <c r="DF721" s="197"/>
      <c r="DG721" s="197"/>
      <c r="DH721" s="197"/>
      <c r="DI721" s="197"/>
      <c r="DJ721" s="197"/>
      <c r="DK721" s="197"/>
      <c r="DL721" s="197"/>
      <c r="DM721" s="197"/>
      <c r="DN721" s="197"/>
      <c r="DO721" s="197"/>
      <c r="DP721" s="197"/>
      <c r="DQ721" s="197"/>
      <c r="DR721" s="197"/>
      <c r="DS721" s="197"/>
      <c r="DT721" s="197"/>
      <c r="DU721" s="197"/>
      <c r="DV721" s="197"/>
      <c r="DW721" s="197"/>
      <c r="DX721" s="197"/>
      <c r="DY721" s="197"/>
      <c r="DZ721" s="197"/>
      <c r="EA721" s="197"/>
      <c r="EB721" s="197"/>
      <c r="EC721" s="197"/>
      <c r="ED721" s="197"/>
      <c r="EE721" s="197"/>
      <c r="EF721" s="197"/>
      <c r="EG721" s="197"/>
      <c r="EH721" s="197"/>
      <c r="EI721" s="197"/>
      <c r="EJ721" s="197"/>
      <c r="EK721" s="197"/>
      <c r="EL721" s="197"/>
      <c r="EM721" s="197"/>
      <c r="EN721" s="197"/>
      <c r="EO721" s="197"/>
      <c r="EP721" s="197"/>
      <c r="EQ721" s="197"/>
      <c r="ER721" s="197"/>
      <c r="ES721" s="197"/>
      <c r="ET721" s="197"/>
      <c r="EU721" s="197"/>
      <c r="EV721" s="197"/>
      <c r="EW721" s="197"/>
      <c r="EX721" s="197"/>
      <c r="EY721" s="197"/>
      <c r="EZ721" s="197"/>
      <c r="FA721" s="197"/>
      <c r="FB721" s="197"/>
      <c r="FC721" s="197"/>
      <c r="FD721" s="197"/>
      <c r="FE721" s="197"/>
      <c r="FF721" s="197"/>
      <c r="FG721" s="197"/>
      <c r="FH721" s="197"/>
      <c r="FI721" s="197"/>
      <c r="FJ721" s="197"/>
      <c r="FK721" s="197"/>
      <c r="FL721" s="197"/>
      <c r="FM721" s="197"/>
      <c r="FN721" s="197"/>
      <c r="FO721" s="197"/>
      <c r="FP721" s="197"/>
      <c r="FQ721" s="197"/>
      <c r="FR721" s="197"/>
      <c r="FS721" s="197"/>
      <c r="FT721" s="197"/>
      <c r="FU721" s="197"/>
      <c r="FV721" s="197"/>
      <c r="FW721" s="197"/>
      <c r="FX721" s="197"/>
      <c r="FY721" s="197"/>
      <c r="FZ721" s="197"/>
      <c r="GA721" s="197"/>
      <c r="GB721" s="197"/>
      <c r="GC721" s="197"/>
      <c r="GD721" s="197"/>
      <c r="GE721" s="197"/>
      <c r="GF721" s="197"/>
      <c r="GG721" s="197"/>
      <c r="GH721" s="197"/>
      <c r="GI721" s="197"/>
      <c r="GJ721" s="197"/>
      <c r="GK721" s="197"/>
      <c r="GL721" s="197"/>
      <c r="GM721" s="197"/>
      <c r="GN721" s="197"/>
      <c r="GO721" s="197"/>
      <c r="GP721" s="197"/>
      <c r="GQ721" s="197"/>
      <c r="GR721" s="197"/>
      <c r="GS721" s="197"/>
      <c r="GT721" s="197"/>
      <c r="GU721" s="197"/>
      <c r="GV721" s="197"/>
      <c r="GW721" s="197"/>
      <c r="GX721" s="197"/>
      <c r="GY721" s="197"/>
      <c r="GZ721" s="197"/>
      <c r="HA721" s="197"/>
      <c r="HB721" s="197"/>
      <c r="HC721" s="197"/>
      <c r="HD721" s="197"/>
      <c r="HE721" s="197"/>
      <c r="HF721" s="197"/>
      <c r="HG721" s="197"/>
      <c r="HH721" s="197"/>
      <c r="HI721" s="197"/>
      <c r="HJ721" s="197"/>
      <c r="HK721" s="197"/>
      <c r="HL721" s="197"/>
      <c r="HM721" s="197"/>
      <c r="HN721" s="197"/>
      <c r="HO721" s="197"/>
      <c r="HP721" s="197"/>
      <c r="HQ721" s="197"/>
      <c r="HR721" s="197"/>
      <c r="HS721" s="197"/>
      <c r="HT721" s="197"/>
      <c r="HU721" s="197"/>
      <c r="HV721" s="197"/>
      <c r="HW721" s="197"/>
      <c r="HX721" s="197"/>
      <c r="HY721" s="197"/>
      <c r="HZ721" s="197"/>
      <c r="IA721" s="197"/>
      <c r="IB721" s="197"/>
      <c r="IC721" s="197"/>
      <c r="ID721" s="197"/>
      <c r="IE721" s="197"/>
      <c r="IF721" s="197"/>
      <c r="IG721" s="197"/>
      <c r="IH721" s="197"/>
      <c r="II721" s="197"/>
      <c r="IJ721" s="197"/>
      <c r="IK721" s="197"/>
      <c r="IL721" s="197"/>
      <c r="IM721" s="197"/>
      <c r="IN721" s="197"/>
      <c r="IO721" s="197"/>
      <c r="IP721" s="197"/>
      <c r="IQ721" s="197"/>
      <c r="IR721" s="197"/>
      <c r="IS721" s="197"/>
      <c r="IT721" s="197"/>
      <c r="IU721" s="197"/>
      <c r="IV721" s="197"/>
      <c r="IW721" s="197"/>
    </row>
    <row r="722" customFormat="false" ht="12.75" hidden="false" customHeight="false" outlineLevel="0" collapsed="false">
      <c r="A722" s="193"/>
      <c r="B722" s="194"/>
      <c r="C722" s="194"/>
      <c r="D722" s="194"/>
      <c r="E722" s="194"/>
      <c r="F722" s="194"/>
      <c r="G722" s="194"/>
      <c r="H722" s="195"/>
      <c r="I722" s="194"/>
      <c r="J722" s="194"/>
      <c r="K722" s="194"/>
      <c r="L722" s="194"/>
      <c r="M722" s="194"/>
      <c r="N722" s="194"/>
      <c r="O722" s="194"/>
      <c r="P722" s="194"/>
      <c r="Q722" s="194"/>
      <c r="R722" s="194"/>
      <c r="S722" s="194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94"/>
      <c r="AN722" s="194"/>
      <c r="AO722" s="194"/>
      <c r="AP722" s="194"/>
      <c r="AQ722" s="194"/>
      <c r="AR722" s="194"/>
      <c r="AS722" s="194"/>
      <c r="AT722" s="194"/>
      <c r="AU722" s="194"/>
      <c r="AV722" s="194"/>
      <c r="AW722" s="194"/>
      <c r="AX722" s="194"/>
      <c r="AY722" s="194"/>
      <c r="AZ722" s="194"/>
      <c r="BA722" s="194"/>
      <c r="BB722" s="194"/>
      <c r="BC722" s="194"/>
      <c r="BD722" s="194"/>
      <c r="BE722" s="194"/>
      <c r="BF722" s="194"/>
      <c r="BG722" s="194"/>
      <c r="BH722" s="194"/>
      <c r="BI722" s="194"/>
      <c r="BJ722" s="194"/>
      <c r="BK722" s="196"/>
      <c r="BL722" s="197"/>
      <c r="BM722" s="197"/>
      <c r="BN722" s="197"/>
      <c r="BO722" s="197"/>
      <c r="BP722" s="197"/>
      <c r="BQ722" s="197"/>
      <c r="BR722" s="197"/>
      <c r="BS722" s="197"/>
      <c r="BT722" s="197"/>
      <c r="BU722" s="197"/>
      <c r="BV722" s="197"/>
      <c r="BW722" s="197"/>
      <c r="BX722" s="197"/>
      <c r="BY722" s="197"/>
      <c r="BZ722" s="197"/>
      <c r="CA722" s="197"/>
      <c r="CB722" s="197"/>
      <c r="CC722" s="197"/>
      <c r="CD722" s="197"/>
      <c r="CE722" s="197"/>
      <c r="CF722" s="197"/>
      <c r="CG722" s="197"/>
      <c r="CH722" s="197"/>
      <c r="CI722" s="197"/>
      <c r="CJ722" s="197"/>
      <c r="CK722" s="197"/>
      <c r="CL722" s="197"/>
      <c r="CM722" s="197"/>
      <c r="CN722" s="197"/>
      <c r="CO722" s="197"/>
      <c r="CP722" s="197"/>
      <c r="CQ722" s="197"/>
      <c r="CR722" s="197"/>
      <c r="CS722" s="197"/>
      <c r="CT722" s="197"/>
      <c r="CU722" s="197"/>
      <c r="CV722" s="197"/>
      <c r="CW722" s="197"/>
      <c r="CX722" s="197"/>
      <c r="CY722" s="197"/>
      <c r="CZ722" s="197"/>
      <c r="DA722" s="197"/>
      <c r="DB722" s="197"/>
      <c r="DC722" s="197"/>
      <c r="DD722" s="197"/>
      <c r="DE722" s="197"/>
      <c r="DF722" s="197"/>
      <c r="DG722" s="197"/>
      <c r="DH722" s="197"/>
      <c r="DI722" s="197"/>
      <c r="DJ722" s="197"/>
      <c r="DK722" s="197"/>
      <c r="DL722" s="197"/>
      <c r="DM722" s="197"/>
      <c r="DN722" s="197"/>
      <c r="DO722" s="197"/>
      <c r="DP722" s="197"/>
      <c r="DQ722" s="197"/>
      <c r="DR722" s="197"/>
      <c r="DS722" s="197"/>
      <c r="DT722" s="197"/>
      <c r="DU722" s="197"/>
      <c r="DV722" s="197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</row>
    <row r="723" customFormat="false" ht="12.75" hidden="false" customHeight="false" outlineLevel="0" collapsed="false">
      <c r="A723" s="193"/>
      <c r="B723" s="194"/>
      <c r="C723" s="194"/>
      <c r="D723" s="194"/>
      <c r="E723" s="194"/>
      <c r="F723" s="194"/>
      <c r="G723" s="194"/>
      <c r="H723" s="195"/>
      <c r="I723" s="194"/>
      <c r="J723" s="194"/>
      <c r="K723" s="194"/>
      <c r="L723" s="194"/>
      <c r="M723" s="194"/>
      <c r="N723" s="194"/>
      <c r="O723" s="194"/>
      <c r="P723" s="194"/>
      <c r="Q723" s="194"/>
      <c r="R723" s="194"/>
      <c r="S723" s="194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94"/>
      <c r="AN723" s="194"/>
      <c r="AO723" s="194"/>
      <c r="AP723" s="194"/>
      <c r="AQ723" s="194"/>
      <c r="AR723" s="194"/>
      <c r="AS723" s="194"/>
      <c r="AT723" s="194"/>
      <c r="AU723" s="194"/>
      <c r="AV723" s="194"/>
      <c r="AW723" s="194"/>
      <c r="AX723" s="194"/>
      <c r="AY723" s="194"/>
      <c r="AZ723" s="194"/>
      <c r="BA723" s="194"/>
      <c r="BB723" s="194"/>
      <c r="BC723" s="194"/>
      <c r="BD723" s="194"/>
      <c r="BE723" s="194"/>
      <c r="BF723" s="194"/>
      <c r="BG723" s="194"/>
      <c r="BH723" s="194"/>
      <c r="BI723" s="194"/>
      <c r="BJ723" s="194"/>
      <c r="BK723" s="196"/>
      <c r="BL723" s="197"/>
      <c r="BM723" s="197"/>
      <c r="BN723" s="197"/>
      <c r="BO723" s="197"/>
      <c r="BP723" s="197"/>
      <c r="BQ723" s="197"/>
      <c r="BR723" s="197"/>
      <c r="BS723" s="197"/>
      <c r="BT723" s="197"/>
      <c r="BU723" s="197"/>
      <c r="BV723" s="197"/>
      <c r="BW723" s="197"/>
      <c r="BX723" s="197"/>
      <c r="BY723" s="197"/>
      <c r="BZ723" s="197"/>
      <c r="CA723" s="197"/>
      <c r="CB723" s="197"/>
      <c r="CC723" s="197"/>
      <c r="CD723" s="197"/>
      <c r="CE723" s="197"/>
      <c r="CF723" s="197"/>
      <c r="CG723" s="197"/>
      <c r="CH723" s="197"/>
      <c r="CI723" s="197"/>
      <c r="CJ723" s="197"/>
      <c r="CK723" s="197"/>
      <c r="CL723" s="197"/>
      <c r="CM723" s="197"/>
      <c r="CN723" s="197"/>
      <c r="CO723" s="197"/>
      <c r="CP723" s="197"/>
      <c r="CQ723" s="197"/>
      <c r="CR723" s="197"/>
      <c r="CS723" s="197"/>
      <c r="CT723" s="197"/>
      <c r="CU723" s="197"/>
      <c r="CV723" s="197"/>
      <c r="CW723" s="197"/>
      <c r="CX723" s="197"/>
      <c r="CY723" s="197"/>
      <c r="CZ723" s="197"/>
      <c r="DA723" s="197"/>
      <c r="DB723" s="197"/>
      <c r="DC723" s="197"/>
      <c r="DD723" s="197"/>
      <c r="DE723" s="197"/>
      <c r="DF723" s="197"/>
      <c r="DG723" s="197"/>
      <c r="DH723" s="197"/>
      <c r="DI723" s="197"/>
      <c r="DJ723" s="197"/>
      <c r="DK723" s="197"/>
      <c r="DL723" s="197"/>
      <c r="DM723" s="197"/>
      <c r="DN723" s="197"/>
      <c r="DO723" s="197"/>
      <c r="DP723" s="197"/>
      <c r="DQ723" s="197"/>
      <c r="DR723" s="197"/>
      <c r="DS723" s="197"/>
      <c r="DT723" s="197"/>
      <c r="DU723" s="197"/>
      <c r="DV723" s="197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</row>
    <row r="724" customFormat="false" ht="12.75" hidden="false" customHeight="false" outlineLevel="0" collapsed="false">
      <c r="A724" s="193"/>
      <c r="B724" s="194"/>
      <c r="C724" s="194"/>
      <c r="D724" s="194"/>
      <c r="E724" s="194"/>
      <c r="F724" s="194"/>
      <c r="G724" s="194"/>
      <c r="H724" s="195"/>
      <c r="I724" s="194"/>
      <c r="J724" s="194"/>
      <c r="K724" s="194"/>
      <c r="L724" s="194"/>
      <c r="M724" s="194"/>
      <c r="N724" s="194"/>
      <c r="O724" s="194"/>
      <c r="P724" s="194"/>
      <c r="Q724" s="194"/>
      <c r="R724" s="194"/>
      <c r="S724" s="194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94"/>
      <c r="AN724" s="194"/>
      <c r="AO724" s="194"/>
      <c r="AP724" s="194"/>
      <c r="AQ724" s="194"/>
      <c r="AR724" s="194"/>
      <c r="AS724" s="194"/>
      <c r="AT724" s="194"/>
      <c r="AU724" s="194"/>
      <c r="AV724" s="194"/>
      <c r="AW724" s="194"/>
      <c r="AX724" s="194"/>
      <c r="AY724" s="194"/>
      <c r="AZ724" s="194"/>
      <c r="BA724" s="194"/>
      <c r="BB724" s="194"/>
      <c r="BC724" s="194"/>
      <c r="BD724" s="194"/>
      <c r="BE724" s="194"/>
      <c r="BF724" s="194"/>
      <c r="BG724" s="194"/>
      <c r="BH724" s="194"/>
      <c r="BI724" s="194"/>
      <c r="BJ724" s="194"/>
      <c r="BK724" s="196"/>
      <c r="BL724" s="197"/>
      <c r="BM724" s="197"/>
      <c r="BN724" s="197"/>
      <c r="BO724" s="197"/>
      <c r="BP724" s="197"/>
      <c r="BQ724" s="197"/>
      <c r="BR724" s="197"/>
      <c r="BS724" s="197"/>
      <c r="BT724" s="197"/>
      <c r="BU724" s="197"/>
      <c r="BV724" s="197"/>
      <c r="BW724" s="197"/>
      <c r="BX724" s="197"/>
      <c r="BY724" s="197"/>
      <c r="BZ724" s="197"/>
      <c r="CA724" s="197"/>
      <c r="CB724" s="197"/>
      <c r="CC724" s="197"/>
      <c r="CD724" s="197"/>
      <c r="CE724" s="197"/>
      <c r="CF724" s="197"/>
      <c r="CG724" s="197"/>
      <c r="CH724" s="197"/>
      <c r="CI724" s="197"/>
      <c r="CJ724" s="197"/>
      <c r="CK724" s="197"/>
      <c r="CL724" s="197"/>
      <c r="CM724" s="197"/>
      <c r="CN724" s="197"/>
      <c r="CO724" s="197"/>
      <c r="CP724" s="197"/>
      <c r="CQ724" s="197"/>
      <c r="CR724" s="197"/>
      <c r="CS724" s="197"/>
      <c r="CT724" s="197"/>
      <c r="CU724" s="197"/>
      <c r="CV724" s="197"/>
      <c r="CW724" s="197"/>
      <c r="CX724" s="197"/>
      <c r="CY724" s="197"/>
      <c r="CZ724" s="197"/>
      <c r="DA724" s="197"/>
      <c r="DB724" s="197"/>
      <c r="DC724" s="197"/>
      <c r="DD724" s="197"/>
      <c r="DE724" s="197"/>
      <c r="DF724" s="197"/>
      <c r="DG724" s="197"/>
      <c r="DH724" s="197"/>
      <c r="DI724" s="197"/>
      <c r="DJ724" s="197"/>
      <c r="DK724" s="197"/>
      <c r="DL724" s="197"/>
      <c r="DM724" s="197"/>
      <c r="DN724" s="197"/>
      <c r="DO724" s="197"/>
      <c r="DP724" s="197"/>
      <c r="DQ724" s="197"/>
      <c r="DR724" s="197"/>
      <c r="DS724" s="197"/>
      <c r="DT724" s="197"/>
      <c r="DU724" s="197"/>
      <c r="DV724" s="197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</row>
    <row r="725" customFormat="false" ht="12.75" hidden="false" customHeight="false" outlineLevel="0" collapsed="false">
      <c r="A725" s="193"/>
      <c r="B725" s="194"/>
      <c r="C725" s="194"/>
      <c r="D725" s="194"/>
      <c r="E725" s="194"/>
      <c r="F725" s="194"/>
      <c r="G725" s="194"/>
      <c r="H725" s="195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94"/>
      <c r="AN725" s="194"/>
      <c r="AO725" s="194"/>
      <c r="AP725" s="194"/>
      <c r="AQ725" s="194"/>
      <c r="AR725" s="194"/>
      <c r="AS725" s="194"/>
      <c r="AT725" s="194"/>
      <c r="AU725" s="194"/>
      <c r="AV725" s="194"/>
      <c r="AW725" s="194"/>
      <c r="AX725" s="194"/>
      <c r="AY725" s="194"/>
      <c r="AZ725" s="194"/>
      <c r="BA725" s="194"/>
      <c r="BB725" s="194"/>
      <c r="BC725" s="194"/>
      <c r="BD725" s="194"/>
      <c r="BE725" s="194"/>
      <c r="BF725" s="194"/>
      <c r="BG725" s="194"/>
      <c r="BH725" s="194"/>
      <c r="BI725" s="194"/>
      <c r="BJ725" s="194"/>
      <c r="BK725" s="196"/>
      <c r="BL725" s="197"/>
      <c r="BM725" s="197"/>
      <c r="BN725" s="197"/>
      <c r="BO725" s="197"/>
      <c r="BP725" s="197"/>
      <c r="BQ725" s="197"/>
      <c r="BR725" s="197"/>
      <c r="BS725" s="197"/>
      <c r="BT725" s="197"/>
      <c r="BU725" s="197"/>
      <c r="BV725" s="197"/>
      <c r="BW725" s="197"/>
      <c r="BX725" s="197"/>
      <c r="BY725" s="197"/>
      <c r="BZ725" s="197"/>
      <c r="CA725" s="197"/>
      <c r="CB725" s="197"/>
      <c r="CC725" s="197"/>
      <c r="CD725" s="197"/>
      <c r="CE725" s="197"/>
      <c r="CF725" s="197"/>
      <c r="CG725" s="197"/>
      <c r="CH725" s="197"/>
      <c r="CI725" s="197"/>
      <c r="CJ725" s="197"/>
      <c r="CK725" s="197"/>
      <c r="CL725" s="197"/>
      <c r="CM725" s="197"/>
      <c r="CN725" s="197"/>
      <c r="CO725" s="197"/>
      <c r="CP725" s="197"/>
      <c r="CQ725" s="197"/>
      <c r="CR725" s="197"/>
      <c r="CS725" s="197"/>
      <c r="CT725" s="197"/>
      <c r="CU725" s="197"/>
      <c r="CV725" s="197"/>
      <c r="CW725" s="197"/>
      <c r="CX725" s="197"/>
      <c r="CY725" s="197"/>
      <c r="CZ725" s="197"/>
      <c r="DA725" s="197"/>
      <c r="DB725" s="197"/>
      <c r="DC725" s="197"/>
      <c r="DD725" s="197"/>
      <c r="DE725" s="197"/>
      <c r="DF725" s="197"/>
      <c r="DG725" s="197"/>
      <c r="DH725" s="197"/>
      <c r="DI725" s="197"/>
      <c r="DJ725" s="197"/>
      <c r="DK725" s="197"/>
      <c r="DL725" s="197"/>
      <c r="DM725" s="197"/>
      <c r="DN725" s="197"/>
      <c r="DO725" s="197"/>
      <c r="DP725" s="197"/>
      <c r="DQ725" s="197"/>
      <c r="DR725" s="197"/>
      <c r="DS725" s="197"/>
      <c r="DT725" s="197"/>
      <c r="DU725" s="197"/>
      <c r="DV725" s="197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</row>
    <row r="726" customFormat="false" ht="12.75" hidden="false" customHeight="false" outlineLevel="0" collapsed="false">
      <c r="A726" s="193"/>
      <c r="B726" s="194"/>
      <c r="C726" s="194"/>
      <c r="D726" s="194"/>
      <c r="E726" s="194"/>
      <c r="F726" s="194"/>
      <c r="G726" s="194"/>
      <c r="H726" s="195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94"/>
      <c r="AN726" s="194"/>
      <c r="AO726" s="194"/>
      <c r="AP726" s="194"/>
      <c r="AQ726" s="194"/>
      <c r="AR726" s="194"/>
      <c r="AS726" s="194"/>
      <c r="AT726" s="194"/>
      <c r="AU726" s="194"/>
      <c r="AV726" s="194"/>
      <c r="AW726" s="194"/>
      <c r="AX726" s="194"/>
      <c r="AY726" s="194"/>
      <c r="AZ726" s="194"/>
      <c r="BA726" s="194"/>
      <c r="BB726" s="194"/>
      <c r="BC726" s="194"/>
      <c r="BD726" s="194"/>
      <c r="BE726" s="194"/>
      <c r="BF726" s="194"/>
      <c r="BG726" s="194"/>
      <c r="BH726" s="194"/>
      <c r="BI726" s="194"/>
      <c r="BJ726" s="194"/>
      <c r="BK726" s="196"/>
      <c r="BL726" s="197"/>
      <c r="BM726" s="197"/>
      <c r="BN726" s="197"/>
      <c r="BO726" s="197"/>
      <c r="BP726" s="197"/>
      <c r="BQ726" s="197"/>
      <c r="BR726" s="197"/>
      <c r="BS726" s="197"/>
      <c r="BT726" s="197"/>
      <c r="BU726" s="197"/>
      <c r="BV726" s="197"/>
      <c r="BW726" s="197"/>
      <c r="BX726" s="197"/>
      <c r="BY726" s="197"/>
      <c r="BZ726" s="197"/>
      <c r="CA726" s="197"/>
      <c r="CB726" s="197"/>
      <c r="CC726" s="197"/>
      <c r="CD726" s="197"/>
      <c r="CE726" s="197"/>
      <c r="CF726" s="197"/>
      <c r="CG726" s="197"/>
      <c r="CH726" s="197"/>
      <c r="CI726" s="197"/>
      <c r="CJ726" s="197"/>
      <c r="CK726" s="197"/>
      <c r="CL726" s="197"/>
      <c r="CM726" s="197"/>
      <c r="CN726" s="197"/>
      <c r="CO726" s="197"/>
      <c r="CP726" s="197"/>
      <c r="CQ726" s="197"/>
      <c r="CR726" s="197"/>
      <c r="CS726" s="197"/>
      <c r="CT726" s="197"/>
      <c r="CU726" s="197"/>
      <c r="CV726" s="197"/>
      <c r="CW726" s="197"/>
      <c r="CX726" s="197"/>
      <c r="CY726" s="197"/>
      <c r="CZ726" s="197"/>
      <c r="DA726" s="197"/>
      <c r="DB726" s="197"/>
      <c r="DC726" s="197"/>
      <c r="DD726" s="197"/>
      <c r="DE726" s="197"/>
      <c r="DF726" s="197"/>
      <c r="DG726" s="197"/>
      <c r="DH726" s="197"/>
      <c r="DI726" s="197"/>
      <c r="DJ726" s="197"/>
      <c r="DK726" s="197"/>
      <c r="DL726" s="197"/>
      <c r="DM726" s="197"/>
      <c r="DN726" s="197"/>
      <c r="DO726" s="197"/>
      <c r="DP726" s="197"/>
      <c r="DQ726" s="197"/>
      <c r="DR726" s="197"/>
      <c r="DS726" s="197"/>
      <c r="DT726" s="197"/>
      <c r="DU726" s="197"/>
      <c r="DV726" s="197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</row>
    <row r="727" customFormat="false" ht="12.75" hidden="false" customHeight="false" outlineLevel="0" collapsed="false">
      <c r="A727" s="193"/>
      <c r="B727" s="194"/>
      <c r="C727" s="194"/>
      <c r="D727" s="194"/>
      <c r="E727" s="194"/>
      <c r="F727" s="194"/>
      <c r="G727" s="194"/>
      <c r="H727" s="195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  <c r="AH727" s="194"/>
      <c r="AI727" s="194"/>
      <c r="AJ727" s="194"/>
      <c r="AK727" s="194"/>
      <c r="AL727" s="194"/>
      <c r="AM727" s="194"/>
      <c r="AN727" s="194"/>
      <c r="AO727" s="194"/>
      <c r="AP727" s="194"/>
      <c r="AQ727" s="194"/>
      <c r="AR727" s="194"/>
      <c r="AS727" s="194"/>
      <c r="AT727" s="194"/>
      <c r="AU727" s="194"/>
      <c r="AV727" s="194"/>
      <c r="AW727" s="194"/>
      <c r="AX727" s="194"/>
      <c r="AY727" s="194"/>
      <c r="AZ727" s="194"/>
      <c r="BA727" s="194"/>
      <c r="BB727" s="194"/>
      <c r="BC727" s="194"/>
      <c r="BD727" s="194"/>
      <c r="BE727" s="194"/>
      <c r="BF727" s="194"/>
      <c r="BG727" s="194"/>
      <c r="BH727" s="194"/>
      <c r="BI727" s="194"/>
      <c r="BJ727" s="194"/>
      <c r="BK727" s="196"/>
      <c r="BL727" s="197"/>
      <c r="BM727" s="197"/>
      <c r="BN727" s="197"/>
      <c r="BO727" s="197"/>
      <c r="BP727" s="197"/>
      <c r="BQ727" s="197"/>
      <c r="BR727" s="197"/>
      <c r="BS727" s="197"/>
      <c r="BT727" s="197"/>
      <c r="BU727" s="197"/>
      <c r="BV727" s="197"/>
      <c r="BW727" s="197"/>
      <c r="BX727" s="197"/>
      <c r="BY727" s="197"/>
      <c r="BZ727" s="197"/>
      <c r="CA727" s="197"/>
      <c r="CB727" s="197"/>
      <c r="CC727" s="197"/>
      <c r="CD727" s="197"/>
      <c r="CE727" s="197"/>
      <c r="CF727" s="197"/>
      <c r="CG727" s="197"/>
      <c r="CH727" s="197"/>
      <c r="CI727" s="197"/>
      <c r="CJ727" s="197"/>
      <c r="CK727" s="197"/>
      <c r="CL727" s="197"/>
      <c r="CM727" s="197"/>
      <c r="CN727" s="197"/>
      <c r="CO727" s="197"/>
      <c r="CP727" s="197"/>
      <c r="CQ727" s="197"/>
      <c r="CR727" s="197"/>
      <c r="CS727" s="197"/>
      <c r="CT727" s="197"/>
      <c r="CU727" s="197"/>
      <c r="CV727" s="197"/>
      <c r="CW727" s="197"/>
      <c r="CX727" s="197"/>
      <c r="CY727" s="197"/>
      <c r="CZ727" s="197"/>
      <c r="DA727" s="197"/>
      <c r="DB727" s="197"/>
      <c r="DC727" s="197"/>
      <c r="DD727" s="197"/>
      <c r="DE727" s="197"/>
      <c r="DF727" s="197"/>
      <c r="DG727" s="197"/>
      <c r="DH727" s="197"/>
      <c r="DI727" s="197"/>
      <c r="DJ727" s="197"/>
      <c r="DK727" s="197"/>
      <c r="DL727" s="197"/>
      <c r="DM727" s="197"/>
      <c r="DN727" s="197"/>
      <c r="DO727" s="197"/>
      <c r="DP727" s="197"/>
      <c r="DQ727" s="197"/>
      <c r="DR727" s="197"/>
      <c r="DS727" s="197"/>
      <c r="DT727" s="197"/>
      <c r="DU727" s="197"/>
      <c r="DV727" s="197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</row>
    <row r="728" customFormat="false" ht="12.75" hidden="false" customHeight="false" outlineLevel="0" collapsed="false">
      <c r="A728" s="193"/>
      <c r="B728" s="194"/>
      <c r="C728" s="194"/>
      <c r="D728" s="194"/>
      <c r="E728" s="194"/>
      <c r="F728" s="194"/>
      <c r="G728" s="194"/>
      <c r="H728" s="195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94"/>
      <c r="AN728" s="194"/>
      <c r="AO728" s="194"/>
      <c r="AP728" s="194"/>
      <c r="AQ728" s="194"/>
      <c r="AR728" s="194"/>
      <c r="AS728" s="194"/>
      <c r="AT728" s="194"/>
      <c r="AU728" s="194"/>
      <c r="AV728" s="194"/>
      <c r="AW728" s="194"/>
      <c r="AX728" s="194"/>
      <c r="AY728" s="194"/>
      <c r="AZ728" s="194"/>
      <c r="BA728" s="194"/>
      <c r="BB728" s="194"/>
      <c r="BC728" s="194"/>
      <c r="BD728" s="194"/>
      <c r="BE728" s="194"/>
      <c r="BF728" s="194"/>
      <c r="BG728" s="194"/>
      <c r="BH728" s="194"/>
      <c r="BI728" s="194"/>
      <c r="BJ728" s="194"/>
      <c r="BK728" s="196"/>
      <c r="BL728" s="197"/>
      <c r="BM728" s="197"/>
      <c r="BN728" s="197"/>
      <c r="BO728" s="197"/>
      <c r="BP728" s="197"/>
      <c r="BQ728" s="197"/>
      <c r="BR728" s="197"/>
      <c r="BS728" s="197"/>
      <c r="BT728" s="197"/>
      <c r="BU728" s="197"/>
      <c r="BV728" s="197"/>
      <c r="BW728" s="197"/>
      <c r="BX728" s="197"/>
      <c r="BY728" s="197"/>
      <c r="BZ728" s="197"/>
      <c r="CA728" s="197"/>
      <c r="CB728" s="197"/>
      <c r="CC728" s="197"/>
      <c r="CD728" s="197"/>
      <c r="CE728" s="197"/>
      <c r="CF728" s="197"/>
      <c r="CG728" s="197"/>
      <c r="CH728" s="197"/>
      <c r="CI728" s="197"/>
      <c r="CJ728" s="197"/>
      <c r="CK728" s="197"/>
      <c r="CL728" s="197"/>
      <c r="CM728" s="197"/>
      <c r="CN728" s="197"/>
      <c r="CO728" s="197"/>
      <c r="CP728" s="197"/>
      <c r="CQ728" s="197"/>
      <c r="CR728" s="197"/>
      <c r="CS728" s="197"/>
      <c r="CT728" s="197"/>
      <c r="CU728" s="197"/>
      <c r="CV728" s="197"/>
      <c r="CW728" s="197"/>
      <c r="CX728" s="197"/>
      <c r="CY728" s="197"/>
      <c r="CZ728" s="197"/>
      <c r="DA728" s="197"/>
      <c r="DB728" s="197"/>
      <c r="DC728" s="197"/>
      <c r="DD728" s="197"/>
      <c r="DE728" s="197"/>
      <c r="DF728" s="197"/>
      <c r="DG728" s="197"/>
      <c r="DH728" s="197"/>
      <c r="DI728" s="197"/>
      <c r="DJ728" s="197"/>
      <c r="DK728" s="197"/>
      <c r="DL728" s="197"/>
      <c r="DM728" s="197"/>
      <c r="DN728" s="197"/>
      <c r="DO728" s="197"/>
      <c r="DP728" s="197"/>
      <c r="DQ728" s="197"/>
      <c r="DR728" s="197"/>
      <c r="DS728" s="197"/>
      <c r="DT728" s="197"/>
      <c r="DU728" s="197"/>
      <c r="DV728" s="197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</row>
    <row r="729" customFormat="false" ht="12.75" hidden="false" customHeight="false" outlineLevel="0" collapsed="false">
      <c r="A729" s="193"/>
      <c r="B729" s="194"/>
      <c r="C729" s="194"/>
      <c r="D729" s="194"/>
      <c r="E729" s="194"/>
      <c r="F729" s="194"/>
      <c r="G729" s="194"/>
      <c r="H729" s="195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94"/>
      <c r="AN729" s="194"/>
      <c r="AO729" s="194"/>
      <c r="AP729" s="194"/>
      <c r="AQ729" s="194"/>
      <c r="AR729" s="194"/>
      <c r="AS729" s="194"/>
      <c r="AT729" s="194"/>
      <c r="AU729" s="194"/>
      <c r="AV729" s="194"/>
      <c r="AW729" s="194"/>
      <c r="AX729" s="194"/>
      <c r="AY729" s="194"/>
      <c r="AZ729" s="194"/>
      <c r="BA729" s="194"/>
      <c r="BB729" s="194"/>
      <c r="BC729" s="194"/>
      <c r="BD729" s="194"/>
      <c r="BE729" s="194"/>
      <c r="BF729" s="194"/>
      <c r="BG729" s="194"/>
      <c r="BH729" s="194"/>
      <c r="BI729" s="194"/>
      <c r="BJ729" s="194"/>
      <c r="BK729" s="196"/>
      <c r="BL729" s="197"/>
      <c r="BM729" s="197"/>
      <c r="BN729" s="197"/>
      <c r="BO729" s="197"/>
      <c r="BP729" s="197"/>
      <c r="BQ729" s="197"/>
      <c r="BR729" s="197"/>
      <c r="BS729" s="197"/>
      <c r="BT729" s="197"/>
      <c r="BU729" s="197"/>
      <c r="BV729" s="197"/>
      <c r="BW729" s="197"/>
      <c r="BX729" s="197"/>
      <c r="BY729" s="197"/>
      <c r="BZ729" s="197"/>
      <c r="CA729" s="197"/>
      <c r="CB729" s="197"/>
      <c r="CC729" s="197"/>
      <c r="CD729" s="197"/>
      <c r="CE729" s="197"/>
      <c r="CF729" s="197"/>
      <c r="CG729" s="197"/>
      <c r="CH729" s="197"/>
      <c r="CI729" s="197"/>
      <c r="CJ729" s="197"/>
      <c r="CK729" s="197"/>
      <c r="CL729" s="197"/>
      <c r="CM729" s="197"/>
      <c r="CN729" s="197"/>
      <c r="CO729" s="197"/>
      <c r="CP729" s="197"/>
      <c r="CQ729" s="197"/>
      <c r="CR729" s="197"/>
      <c r="CS729" s="197"/>
      <c r="CT729" s="197"/>
      <c r="CU729" s="197"/>
      <c r="CV729" s="197"/>
      <c r="CW729" s="197"/>
      <c r="CX729" s="197"/>
      <c r="CY729" s="197"/>
      <c r="CZ729" s="197"/>
      <c r="DA729" s="197"/>
      <c r="DB729" s="197"/>
      <c r="DC729" s="197"/>
      <c r="DD729" s="197"/>
      <c r="DE729" s="197"/>
      <c r="DF729" s="197"/>
      <c r="DG729" s="197"/>
      <c r="DH729" s="197"/>
      <c r="DI729" s="197"/>
      <c r="DJ729" s="197"/>
      <c r="DK729" s="197"/>
      <c r="DL729" s="197"/>
      <c r="DM729" s="197"/>
      <c r="DN729" s="197"/>
      <c r="DO729" s="197"/>
      <c r="DP729" s="197"/>
      <c r="DQ729" s="197"/>
      <c r="DR729" s="197"/>
      <c r="DS729" s="197"/>
      <c r="DT729" s="197"/>
      <c r="DU729" s="197"/>
      <c r="DV729" s="197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</row>
    <row r="730" customFormat="false" ht="12.75" hidden="false" customHeight="false" outlineLevel="0" collapsed="false">
      <c r="A730" s="193"/>
      <c r="B730" s="194"/>
      <c r="C730" s="194"/>
      <c r="D730" s="194"/>
      <c r="E730" s="194"/>
      <c r="F730" s="194"/>
      <c r="G730" s="194"/>
      <c r="H730" s="195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94"/>
      <c r="AN730" s="194"/>
      <c r="AO730" s="194"/>
      <c r="AP730" s="194"/>
      <c r="AQ730" s="194"/>
      <c r="AR730" s="194"/>
      <c r="AS730" s="194"/>
      <c r="AT730" s="194"/>
      <c r="AU730" s="194"/>
      <c r="AV730" s="194"/>
      <c r="AW730" s="194"/>
      <c r="AX730" s="194"/>
      <c r="AY730" s="194"/>
      <c r="AZ730" s="194"/>
      <c r="BA730" s="194"/>
      <c r="BB730" s="194"/>
      <c r="BC730" s="194"/>
      <c r="BD730" s="194"/>
      <c r="BE730" s="194"/>
      <c r="BF730" s="194"/>
      <c r="BG730" s="194"/>
      <c r="BH730" s="194"/>
      <c r="BI730" s="194"/>
      <c r="BJ730" s="194"/>
      <c r="BK730" s="196"/>
      <c r="BL730" s="197"/>
      <c r="BM730" s="197"/>
      <c r="BN730" s="197"/>
      <c r="BO730" s="197"/>
      <c r="BP730" s="197"/>
      <c r="BQ730" s="197"/>
      <c r="BR730" s="197"/>
      <c r="BS730" s="197"/>
      <c r="BT730" s="197"/>
      <c r="BU730" s="197"/>
      <c r="BV730" s="197"/>
      <c r="BW730" s="197"/>
      <c r="BX730" s="197"/>
      <c r="BY730" s="197"/>
      <c r="BZ730" s="197"/>
      <c r="CA730" s="197"/>
      <c r="CB730" s="197"/>
      <c r="CC730" s="197"/>
      <c r="CD730" s="197"/>
      <c r="CE730" s="197"/>
      <c r="CF730" s="197"/>
      <c r="CG730" s="197"/>
      <c r="CH730" s="197"/>
      <c r="CI730" s="197"/>
      <c r="CJ730" s="197"/>
      <c r="CK730" s="197"/>
      <c r="CL730" s="197"/>
      <c r="CM730" s="197"/>
      <c r="CN730" s="197"/>
      <c r="CO730" s="197"/>
      <c r="CP730" s="197"/>
      <c r="CQ730" s="197"/>
      <c r="CR730" s="197"/>
      <c r="CS730" s="197"/>
      <c r="CT730" s="197"/>
      <c r="CU730" s="197"/>
      <c r="CV730" s="197"/>
      <c r="CW730" s="197"/>
      <c r="CX730" s="197"/>
      <c r="CY730" s="197"/>
      <c r="CZ730" s="197"/>
      <c r="DA730" s="197"/>
      <c r="DB730" s="197"/>
      <c r="DC730" s="197"/>
      <c r="DD730" s="197"/>
      <c r="DE730" s="197"/>
      <c r="DF730" s="197"/>
      <c r="DG730" s="197"/>
      <c r="DH730" s="197"/>
      <c r="DI730" s="197"/>
      <c r="DJ730" s="197"/>
      <c r="DK730" s="197"/>
      <c r="DL730" s="197"/>
      <c r="DM730" s="197"/>
      <c r="DN730" s="197"/>
      <c r="DO730" s="197"/>
      <c r="DP730" s="197"/>
      <c r="DQ730" s="197"/>
      <c r="DR730" s="197"/>
      <c r="DS730" s="197"/>
      <c r="DT730" s="197"/>
      <c r="DU730" s="197"/>
      <c r="DV730" s="197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</row>
    <row r="731" customFormat="false" ht="12.75" hidden="false" customHeight="false" outlineLevel="0" collapsed="false">
      <c r="A731" s="193"/>
      <c r="B731" s="194"/>
      <c r="C731" s="194"/>
      <c r="D731" s="194"/>
      <c r="E731" s="194"/>
      <c r="F731" s="194"/>
      <c r="G731" s="194"/>
      <c r="H731" s="195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94"/>
      <c r="AN731" s="194"/>
      <c r="AO731" s="194"/>
      <c r="AP731" s="194"/>
      <c r="AQ731" s="194"/>
      <c r="AR731" s="194"/>
      <c r="AS731" s="194"/>
      <c r="AT731" s="194"/>
      <c r="AU731" s="194"/>
      <c r="AV731" s="194"/>
      <c r="AW731" s="194"/>
      <c r="AX731" s="194"/>
      <c r="AY731" s="194"/>
      <c r="AZ731" s="194"/>
      <c r="BA731" s="194"/>
      <c r="BB731" s="194"/>
      <c r="BC731" s="194"/>
      <c r="BD731" s="194"/>
      <c r="BE731" s="194"/>
      <c r="BF731" s="194"/>
      <c r="BG731" s="194"/>
      <c r="BH731" s="194"/>
      <c r="BI731" s="194"/>
      <c r="BJ731" s="194"/>
      <c r="BK731" s="196"/>
      <c r="BL731" s="197"/>
      <c r="BM731" s="197"/>
      <c r="BN731" s="197"/>
      <c r="BO731" s="197"/>
      <c r="BP731" s="197"/>
      <c r="BQ731" s="197"/>
      <c r="BR731" s="197"/>
      <c r="BS731" s="197"/>
      <c r="BT731" s="197"/>
      <c r="BU731" s="197"/>
      <c r="BV731" s="197"/>
      <c r="BW731" s="197"/>
      <c r="BX731" s="197"/>
      <c r="BY731" s="197"/>
      <c r="BZ731" s="197"/>
      <c r="CA731" s="197"/>
      <c r="CB731" s="197"/>
      <c r="CC731" s="197"/>
      <c r="CD731" s="197"/>
      <c r="CE731" s="197"/>
      <c r="CF731" s="197"/>
      <c r="CG731" s="197"/>
      <c r="CH731" s="197"/>
      <c r="CI731" s="197"/>
      <c r="CJ731" s="197"/>
      <c r="CK731" s="197"/>
      <c r="CL731" s="197"/>
      <c r="CM731" s="197"/>
      <c r="CN731" s="197"/>
      <c r="CO731" s="197"/>
      <c r="CP731" s="197"/>
      <c r="CQ731" s="197"/>
      <c r="CR731" s="197"/>
      <c r="CS731" s="197"/>
      <c r="CT731" s="197"/>
      <c r="CU731" s="197"/>
      <c r="CV731" s="197"/>
      <c r="CW731" s="197"/>
      <c r="CX731" s="197"/>
      <c r="CY731" s="197"/>
      <c r="CZ731" s="197"/>
      <c r="DA731" s="197"/>
      <c r="DB731" s="197"/>
      <c r="DC731" s="197"/>
      <c r="DD731" s="197"/>
      <c r="DE731" s="197"/>
      <c r="DF731" s="197"/>
      <c r="DG731" s="197"/>
      <c r="DH731" s="197"/>
      <c r="DI731" s="197"/>
      <c r="DJ731" s="197"/>
      <c r="DK731" s="197"/>
      <c r="DL731" s="197"/>
      <c r="DM731" s="197"/>
      <c r="DN731" s="197"/>
      <c r="DO731" s="197"/>
      <c r="DP731" s="197"/>
      <c r="DQ731" s="197"/>
      <c r="DR731" s="197"/>
      <c r="DS731" s="197"/>
      <c r="DT731" s="197"/>
      <c r="DU731" s="197"/>
      <c r="DV731" s="197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</row>
    <row r="732" customFormat="false" ht="12.75" hidden="false" customHeight="false" outlineLevel="0" collapsed="false">
      <c r="A732" s="193"/>
      <c r="B732" s="194"/>
      <c r="C732" s="194"/>
      <c r="D732" s="194"/>
      <c r="E732" s="194"/>
      <c r="F732" s="194"/>
      <c r="G732" s="194"/>
      <c r="H732" s="195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94"/>
      <c r="AN732" s="194"/>
      <c r="AO732" s="194"/>
      <c r="AP732" s="194"/>
      <c r="AQ732" s="194"/>
      <c r="AR732" s="194"/>
      <c r="AS732" s="194"/>
      <c r="AT732" s="194"/>
      <c r="AU732" s="194"/>
      <c r="AV732" s="194"/>
      <c r="AW732" s="194"/>
      <c r="AX732" s="194"/>
      <c r="AY732" s="194"/>
      <c r="AZ732" s="194"/>
      <c r="BA732" s="194"/>
      <c r="BB732" s="194"/>
      <c r="BC732" s="194"/>
      <c r="BD732" s="194"/>
      <c r="BE732" s="194"/>
      <c r="BF732" s="194"/>
      <c r="BG732" s="194"/>
      <c r="BH732" s="194"/>
      <c r="BI732" s="194"/>
      <c r="BJ732" s="194"/>
      <c r="BK732" s="196"/>
      <c r="BL732" s="197"/>
      <c r="BM732" s="197"/>
      <c r="BN732" s="197"/>
      <c r="BO732" s="197"/>
      <c r="BP732" s="197"/>
      <c r="BQ732" s="197"/>
      <c r="BR732" s="197"/>
      <c r="BS732" s="197"/>
      <c r="BT732" s="197"/>
      <c r="BU732" s="197"/>
      <c r="BV732" s="197"/>
      <c r="BW732" s="197"/>
      <c r="BX732" s="197"/>
      <c r="BY732" s="197"/>
      <c r="BZ732" s="197"/>
      <c r="CA732" s="197"/>
      <c r="CB732" s="197"/>
      <c r="CC732" s="197"/>
      <c r="CD732" s="197"/>
      <c r="CE732" s="197"/>
      <c r="CF732" s="197"/>
      <c r="CG732" s="197"/>
      <c r="CH732" s="197"/>
      <c r="CI732" s="197"/>
      <c r="CJ732" s="197"/>
      <c r="CK732" s="197"/>
      <c r="CL732" s="197"/>
      <c r="CM732" s="197"/>
      <c r="CN732" s="197"/>
      <c r="CO732" s="197"/>
      <c r="CP732" s="197"/>
      <c r="CQ732" s="197"/>
      <c r="CR732" s="197"/>
      <c r="CS732" s="197"/>
      <c r="CT732" s="197"/>
      <c r="CU732" s="197"/>
      <c r="CV732" s="197"/>
      <c r="CW732" s="197"/>
      <c r="CX732" s="197"/>
      <c r="CY732" s="197"/>
      <c r="CZ732" s="197"/>
      <c r="DA732" s="197"/>
      <c r="DB732" s="197"/>
      <c r="DC732" s="197"/>
      <c r="DD732" s="197"/>
      <c r="DE732" s="197"/>
      <c r="DF732" s="197"/>
      <c r="DG732" s="197"/>
      <c r="DH732" s="197"/>
      <c r="DI732" s="197"/>
      <c r="DJ732" s="197"/>
      <c r="DK732" s="197"/>
      <c r="DL732" s="197"/>
      <c r="DM732" s="197"/>
      <c r="DN732" s="197"/>
      <c r="DO732" s="197"/>
      <c r="DP732" s="197"/>
      <c r="DQ732" s="197"/>
      <c r="DR732" s="197"/>
      <c r="DS732" s="197"/>
      <c r="DT732" s="197"/>
      <c r="DU732" s="197"/>
      <c r="DV732" s="197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</row>
    <row r="733" customFormat="false" ht="12.75" hidden="false" customHeight="false" outlineLevel="0" collapsed="false">
      <c r="A733" s="193"/>
      <c r="B733" s="194"/>
      <c r="C733" s="194"/>
      <c r="D733" s="194"/>
      <c r="E733" s="194"/>
      <c r="F733" s="194"/>
      <c r="G733" s="194"/>
      <c r="H733" s="195"/>
      <c r="I733" s="194"/>
      <c r="J733" s="194"/>
      <c r="K733" s="194"/>
      <c r="L733" s="194"/>
      <c r="M733" s="194"/>
      <c r="N733" s="194"/>
      <c r="O733" s="194"/>
      <c r="P733" s="194"/>
      <c r="Q733" s="194"/>
      <c r="R733" s="194"/>
      <c r="S733" s="194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94"/>
      <c r="AN733" s="194"/>
      <c r="AO733" s="194"/>
      <c r="AP733" s="194"/>
      <c r="AQ733" s="194"/>
      <c r="AR733" s="194"/>
      <c r="AS733" s="194"/>
      <c r="AT733" s="194"/>
      <c r="AU733" s="194"/>
      <c r="AV733" s="194"/>
      <c r="AW733" s="194"/>
      <c r="AX733" s="194"/>
      <c r="AY733" s="194"/>
      <c r="AZ733" s="194"/>
      <c r="BA733" s="194"/>
      <c r="BB733" s="194"/>
      <c r="BC733" s="194"/>
      <c r="BD733" s="194"/>
      <c r="BE733" s="194"/>
      <c r="BF733" s="194"/>
      <c r="BG733" s="194"/>
      <c r="BH733" s="194"/>
      <c r="BI733" s="194"/>
      <c r="BJ733" s="194"/>
      <c r="BK733" s="196"/>
      <c r="BL733" s="197"/>
      <c r="BM733" s="197"/>
      <c r="BN733" s="197"/>
      <c r="BO733" s="197"/>
      <c r="BP733" s="197"/>
      <c r="BQ733" s="197"/>
      <c r="BR733" s="197"/>
      <c r="BS733" s="197"/>
      <c r="BT733" s="197"/>
      <c r="BU733" s="197"/>
      <c r="BV733" s="197"/>
      <c r="BW733" s="197"/>
      <c r="BX733" s="197"/>
      <c r="BY733" s="197"/>
      <c r="BZ733" s="197"/>
      <c r="CA733" s="197"/>
      <c r="CB733" s="197"/>
      <c r="CC733" s="197"/>
      <c r="CD733" s="197"/>
      <c r="CE733" s="197"/>
      <c r="CF733" s="197"/>
      <c r="CG733" s="197"/>
      <c r="CH733" s="197"/>
      <c r="CI733" s="197"/>
      <c r="CJ733" s="197"/>
      <c r="CK733" s="197"/>
      <c r="CL733" s="197"/>
      <c r="CM733" s="197"/>
      <c r="CN733" s="197"/>
      <c r="CO733" s="197"/>
      <c r="CP733" s="197"/>
      <c r="CQ733" s="197"/>
      <c r="CR733" s="197"/>
      <c r="CS733" s="197"/>
      <c r="CT733" s="197"/>
      <c r="CU733" s="197"/>
      <c r="CV733" s="197"/>
      <c r="CW733" s="197"/>
      <c r="CX733" s="197"/>
      <c r="CY733" s="197"/>
      <c r="CZ733" s="197"/>
      <c r="DA733" s="197"/>
      <c r="DB733" s="197"/>
      <c r="DC733" s="197"/>
      <c r="DD733" s="197"/>
      <c r="DE733" s="197"/>
      <c r="DF733" s="197"/>
      <c r="DG733" s="197"/>
      <c r="DH733" s="197"/>
      <c r="DI733" s="197"/>
      <c r="DJ733" s="197"/>
      <c r="DK733" s="197"/>
      <c r="DL733" s="197"/>
      <c r="DM733" s="197"/>
      <c r="DN733" s="197"/>
      <c r="DO733" s="197"/>
      <c r="DP733" s="197"/>
      <c r="DQ733" s="197"/>
      <c r="DR733" s="197"/>
      <c r="DS733" s="197"/>
      <c r="DT733" s="197"/>
      <c r="DU733" s="197"/>
      <c r="DV733" s="197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</row>
    <row r="734" customFormat="false" ht="12.75" hidden="false" customHeight="false" outlineLevel="0" collapsed="false">
      <c r="A734" s="193"/>
      <c r="B734" s="194"/>
      <c r="C734" s="194"/>
      <c r="D734" s="194"/>
      <c r="E734" s="194"/>
      <c r="F734" s="194"/>
      <c r="G734" s="194"/>
      <c r="H734" s="195"/>
      <c r="I734" s="194"/>
      <c r="J734" s="194"/>
      <c r="K734" s="194"/>
      <c r="L734" s="194"/>
      <c r="M734" s="194"/>
      <c r="N734" s="194"/>
      <c r="O734" s="194"/>
      <c r="P734" s="194"/>
      <c r="Q734" s="194"/>
      <c r="R734" s="194"/>
      <c r="S734" s="194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94"/>
      <c r="AN734" s="194"/>
      <c r="AO734" s="194"/>
      <c r="AP734" s="194"/>
      <c r="AQ734" s="194"/>
      <c r="AR734" s="194"/>
      <c r="AS734" s="194"/>
      <c r="AT734" s="194"/>
      <c r="AU734" s="194"/>
      <c r="AV734" s="194"/>
      <c r="AW734" s="194"/>
      <c r="AX734" s="194"/>
      <c r="AY734" s="194"/>
      <c r="AZ734" s="194"/>
      <c r="BA734" s="194"/>
      <c r="BB734" s="194"/>
      <c r="BC734" s="194"/>
      <c r="BD734" s="194"/>
      <c r="BE734" s="194"/>
      <c r="BF734" s="194"/>
      <c r="BG734" s="194"/>
      <c r="BH734" s="194"/>
      <c r="BI734" s="194"/>
      <c r="BJ734" s="194"/>
      <c r="BK734" s="196"/>
      <c r="BL734" s="197"/>
      <c r="BM734" s="197"/>
      <c r="BN734" s="197"/>
      <c r="BO734" s="197"/>
      <c r="BP734" s="197"/>
      <c r="BQ734" s="197"/>
      <c r="BR734" s="197"/>
      <c r="BS734" s="197"/>
      <c r="BT734" s="197"/>
      <c r="BU734" s="197"/>
      <c r="BV734" s="197"/>
      <c r="BW734" s="197"/>
      <c r="BX734" s="197"/>
      <c r="BY734" s="197"/>
      <c r="BZ734" s="197"/>
      <c r="CA734" s="197"/>
      <c r="CB734" s="197"/>
      <c r="CC734" s="197"/>
      <c r="CD734" s="197"/>
      <c r="CE734" s="197"/>
      <c r="CF734" s="197"/>
      <c r="CG734" s="197"/>
      <c r="CH734" s="197"/>
      <c r="CI734" s="197"/>
      <c r="CJ734" s="197"/>
      <c r="CK734" s="197"/>
      <c r="CL734" s="197"/>
      <c r="CM734" s="197"/>
      <c r="CN734" s="197"/>
      <c r="CO734" s="197"/>
      <c r="CP734" s="197"/>
      <c r="CQ734" s="197"/>
      <c r="CR734" s="197"/>
      <c r="CS734" s="197"/>
      <c r="CT734" s="197"/>
      <c r="CU734" s="197"/>
      <c r="CV734" s="197"/>
      <c r="CW734" s="197"/>
      <c r="CX734" s="197"/>
      <c r="CY734" s="197"/>
      <c r="CZ734" s="197"/>
      <c r="DA734" s="197"/>
      <c r="DB734" s="197"/>
      <c r="DC734" s="197"/>
      <c r="DD734" s="197"/>
      <c r="DE734" s="197"/>
      <c r="DF734" s="197"/>
      <c r="DG734" s="197"/>
      <c r="DH734" s="197"/>
      <c r="DI734" s="197"/>
      <c r="DJ734" s="197"/>
      <c r="DK734" s="197"/>
      <c r="DL734" s="197"/>
      <c r="DM734" s="197"/>
      <c r="DN734" s="197"/>
      <c r="DO734" s="197"/>
      <c r="DP734" s="197"/>
      <c r="DQ734" s="197"/>
      <c r="DR734" s="197"/>
      <c r="DS734" s="197"/>
      <c r="DT734" s="197"/>
      <c r="DU734" s="197"/>
      <c r="DV734" s="197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</row>
    <row r="735" customFormat="false" ht="12.75" hidden="false" customHeight="false" outlineLevel="0" collapsed="false">
      <c r="A735" s="193"/>
      <c r="B735" s="194"/>
      <c r="C735" s="194"/>
      <c r="D735" s="194"/>
      <c r="E735" s="194"/>
      <c r="F735" s="194"/>
      <c r="G735" s="194"/>
      <c r="H735" s="195"/>
      <c r="I735" s="194"/>
      <c r="J735" s="194"/>
      <c r="K735" s="194"/>
      <c r="L735" s="194"/>
      <c r="M735" s="194"/>
      <c r="N735" s="194"/>
      <c r="O735" s="194"/>
      <c r="P735" s="194"/>
      <c r="Q735" s="194"/>
      <c r="R735" s="194"/>
      <c r="S735" s="194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94"/>
      <c r="AN735" s="194"/>
      <c r="AO735" s="194"/>
      <c r="AP735" s="194"/>
      <c r="AQ735" s="194"/>
      <c r="AR735" s="194"/>
      <c r="AS735" s="194"/>
      <c r="AT735" s="194"/>
      <c r="AU735" s="194"/>
      <c r="AV735" s="194"/>
      <c r="AW735" s="194"/>
      <c r="AX735" s="194"/>
      <c r="AY735" s="194"/>
      <c r="AZ735" s="194"/>
      <c r="BA735" s="194"/>
      <c r="BB735" s="194"/>
      <c r="BC735" s="194"/>
      <c r="BD735" s="194"/>
      <c r="BE735" s="194"/>
      <c r="BF735" s="194"/>
      <c r="BG735" s="194"/>
      <c r="BH735" s="194"/>
      <c r="BI735" s="194"/>
      <c r="BJ735" s="194"/>
      <c r="BK735" s="196"/>
      <c r="BL735" s="197"/>
      <c r="BM735" s="197"/>
      <c r="BN735" s="197"/>
      <c r="BO735" s="197"/>
      <c r="BP735" s="197"/>
      <c r="BQ735" s="197"/>
      <c r="BR735" s="197"/>
      <c r="BS735" s="197"/>
      <c r="BT735" s="197"/>
      <c r="BU735" s="197"/>
      <c r="BV735" s="197"/>
      <c r="BW735" s="197"/>
      <c r="BX735" s="197"/>
      <c r="BY735" s="197"/>
      <c r="BZ735" s="197"/>
      <c r="CA735" s="197"/>
      <c r="CB735" s="197"/>
      <c r="CC735" s="197"/>
      <c r="CD735" s="197"/>
      <c r="CE735" s="197"/>
      <c r="CF735" s="197"/>
      <c r="CG735" s="197"/>
      <c r="CH735" s="197"/>
      <c r="CI735" s="197"/>
      <c r="CJ735" s="197"/>
      <c r="CK735" s="197"/>
      <c r="CL735" s="197"/>
      <c r="CM735" s="197"/>
      <c r="CN735" s="197"/>
      <c r="CO735" s="197"/>
      <c r="CP735" s="197"/>
      <c r="CQ735" s="197"/>
      <c r="CR735" s="197"/>
      <c r="CS735" s="197"/>
      <c r="CT735" s="197"/>
      <c r="CU735" s="197"/>
      <c r="CV735" s="197"/>
      <c r="CW735" s="197"/>
      <c r="CX735" s="197"/>
      <c r="CY735" s="197"/>
      <c r="CZ735" s="197"/>
      <c r="DA735" s="197"/>
      <c r="DB735" s="197"/>
      <c r="DC735" s="197"/>
      <c r="DD735" s="197"/>
      <c r="DE735" s="197"/>
      <c r="DF735" s="197"/>
      <c r="DG735" s="197"/>
      <c r="DH735" s="197"/>
      <c r="DI735" s="197"/>
      <c r="DJ735" s="197"/>
      <c r="DK735" s="197"/>
      <c r="DL735" s="197"/>
      <c r="DM735" s="197"/>
      <c r="DN735" s="197"/>
      <c r="DO735" s="197"/>
      <c r="DP735" s="197"/>
      <c r="DQ735" s="197"/>
      <c r="DR735" s="197"/>
      <c r="DS735" s="197"/>
      <c r="DT735" s="197"/>
      <c r="DU735" s="197"/>
      <c r="DV735" s="197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</row>
    <row r="736" customFormat="false" ht="12.75" hidden="false" customHeight="false" outlineLevel="0" collapsed="false">
      <c r="A736" s="193"/>
      <c r="B736" s="194"/>
      <c r="C736" s="194"/>
      <c r="D736" s="194"/>
      <c r="E736" s="194"/>
      <c r="F736" s="194"/>
      <c r="G736" s="194"/>
      <c r="H736" s="195"/>
      <c r="I736" s="194"/>
      <c r="J736" s="194"/>
      <c r="K736" s="194"/>
      <c r="L736" s="194"/>
      <c r="M736" s="194"/>
      <c r="N736" s="194"/>
      <c r="O736" s="194"/>
      <c r="P736" s="194"/>
      <c r="Q736" s="194"/>
      <c r="R736" s="194"/>
      <c r="S736" s="194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94"/>
      <c r="AN736" s="194"/>
      <c r="AO736" s="194"/>
      <c r="AP736" s="194"/>
      <c r="AQ736" s="194"/>
      <c r="AR736" s="194"/>
      <c r="AS736" s="194"/>
      <c r="AT736" s="194"/>
      <c r="AU736" s="194"/>
      <c r="AV736" s="194"/>
      <c r="AW736" s="194"/>
      <c r="AX736" s="194"/>
      <c r="AY736" s="194"/>
      <c r="AZ736" s="194"/>
      <c r="BA736" s="194"/>
      <c r="BB736" s="194"/>
      <c r="BC736" s="194"/>
      <c r="BD736" s="194"/>
      <c r="BE736" s="194"/>
      <c r="BF736" s="194"/>
      <c r="BG736" s="194"/>
      <c r="BH736" s="194"/>
      <c r="BI736" s="194"/>
      <c r="BJ736" s="194"/>
      <c r="BK736" s="196"/>
      <c r="BL736" s="197"/>
      <c r="BM736" s="197"/>
      <c r="BN736" s="197"/>
      <c r="BO736" s="197"/>
      <c r="BP736" s="197"/>
      <c r="BQ736" s="197"/>
      <c r="BR736" s="197"/>
      <c r="BS736" s="197"/>
      <c r="BT736" s="197"/>
      <c r="BU736" s="197"/>
      <c r="BV736" s="197"/>
      <c r="BW736" s="197"/>
      <c r="BX736" s="197"/>
      <c r="BY736" s="197"/>
      <c r="BZ736" s="197"/>
      <c r="CA736" s="197"/>
      <c r="CB736" s="197"/>
      <c r="CC736" s="197"/>
      <c r="CD736" s="197"/>
      <c r="CE736" s="197"/>
      <c r="CF736" s="197"/>
      <c r="CG736" s="197"/>
      <c r="CH736" s="197"/>
      <c r="CI736" s="197"/>
      <c r="CJ736" s="197"/>
      <c r="CK736" s="197"/>
      <c r="CL736" s="197"/>
      <c r="CM736" s="197"/>
      <c r="CN736" s="197"/>
      <c r="CO736" s="197"/>
      <c r="CP736" s="197"/>
      <c r="CQ736" s="197"/>
      <c r="CR736" s="197"/>
      <c r="CS736" s="197"/>
      <c r="CT736" s="197"/>
      <c r="CU736" s="197"/>
      <c r="CV736" s="197"/>
      <c r="CW736" s="197"/>
      <c r="CX736" s="197"/>
      <c r="CY736" s="197"/>
      <c r="CZ736" s="197"/>
      <c r="DA736" s="197"/>
      <c r="DB736" s="197"/>
      <c r="DC736" s="197"/>
      <c r="DD736" s="197"/>
      <c r="DE736" s="197"/>
      <c r="DF736" s="197"/>
      <c r="DG736" s="197"/>
      <c r="DH736" s="197"/>
      <c r="DI736" s="197"/>
      <c r="DJ736" s="197"/>
      <c r="DK736" s="197"/>
      <c r="DL736" s="197"/>
      <c r="DM736" s="197"/>
      <c r="DN736" s="197"/>
      <c r="DO736" s="197"/>
      <c r="DP736" s="197"/>
      <c r="DQ736" s="197"/>
      <c r="DR736" s="197"/>
      <c r="DS736" s="197"/>
      <c r="DT736" s="197"/>
      <c r="DU736" s="197"/>
      <c r="DV736" s="197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</row>
    <row r="737" customFormat="false" ht="12.75" hidden="false" customHeight="false" outlineLevel="0" collapsed="false">
      <c r="A737" s="193"/>
      <c r="B737" s="194"/>
      <c r="C737" s="194"/>
      <c r="D737" s="194"/>
      <c r="E737" s="194"/>
      <c r="F737" s="194"/>
      <c r="G737" s="194"/>
      <c r="H737" s="195"/>
      <c r="I737" s="194"/>
      <c r="J737" s="194"/>
      <c r="K737" s="194"/>
      <c r="L737" s="194"/>
      <c r="M737" s="194"/>
      <c r="N737" s="194"/>
      <c r="O737" s="194"/>
      <c r="P737" s="194"/>
      <c r="Q737" s="194"/>
      <c r="R737" s="194"/>
      <c r="S737" s="194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94"/>
      <c r="AN737" s="194"/>
      <c r="AO737" s="194"/>
      <c r="AP737" s="194"/>
      <c r="AQ737" s="194"/>
      <c r="AR737" s="194"/>
      <c r="AS737" s="194"/>
      <c r="AT737" s="194"/>
      <c r="AU737" s="194"/>
      <c r="AV737" s="194"/>
      <c r="AW737" s="194"/>
      <c r="AX737" s="194"/>
      <c r="AY737" s="194"/>
      <c r="AZ737" s="194"/>
      <c r="BA737" s="194"/>
      <c r="BB737" s="194"/>
      <c r="BC737" s="194"/>
      <c r="BD737" s="194"/>
      <c r="BE737" s="194"/>
      <c r="BF737" s="194"/>
      <c r="BG737" s="194"/>
      <c r="BH737" s="194"/>
      <c r="BI737" s="194"/>
      <c r="BJ737" s="194"/>
      <c r="BK737" s="196"/>
      <c r="BL737" s="197"/>
      <c r="BM737" s="197"/>
      <c r="BN737" s="197"/>
      <c r="BO737" s="197"/>
      <c r="BP737" s="197"/>
      <c r="BQ737" s="197"/>
      <c r="BR737" s="197"/>
      <c r="BS737" s="197"/>
      <c r="BT737" s="197"/>
      <c r="BU737" s="197"/>
      <c r="BV737" s="197"/>
      <c r="BW737" s="197"/>
      <c r="BX737" s="197"/>
      <c r="BY737" s="197"/>
      <c r="BZ737" s="197"/>
      <c r="CA737" s="197"/>
      <c r="CB737" s="197"/>
      <c r="CC737" s="197"/>
      <c r="CD737" s="197"/>
      <c r="CE737" s="197"/>
      <c r="CF737" s="197"/>
      <c r="CG737" s="197"/>
      <c r="CH737" s="197"/>
      <c r="CI737" s="197"/>
      <c r="CJ737" s="197"/>
      <c r="CK737" s="197"/>
      <c r="CL737" s="197"/>
      <c r="CM737" s="197"/>
      <c r="CN737" s="197"/>
      <c r="CO737" s="197"/>
      <c r="CP737" s="197"/>
      <c r="CQ737" s="197"/>
      <c r="CR737" s="197"/>
      <c r="CS737" s="197"/>
      <c r="CT737" s="197"/>
      <c r="CU737" s="197"/>
      <c r="CV737" s="197"/>
      <c r="CW737" s="197"/>
      <c r="CX737" s="197"/>
      <c r="CY737" s="197"/>
      <c r="CZ737" s="197"/>
      <c r="DA737" s="197"/>
      <c r="DB737" s="197"/>
      <c r="DC737" s="197"/>
      <c r="DD737" s="197"/>
      <c r="DE737" s="197"/>
      <c r="DF737" s="197"/>
      <c r="DG737" s="197"/>
      <c r="DH737" s="197"/>
      <c r="DI737" s="197"/>
      <c r="DJ737" s="197"/>
      <c r="DK737" s="197"/>
      <c r="DL737" s="197"/>
      <c r="DM737" s="197"/>
      <c r="DN737" s="197"/>
      <c r="DO737" s="197"/>
      <c r="DP737" s="197"/>
      <c r="DQ737" s="197"/>
      <c r="DR737" s="197"/>
      <c r="DS737" s="197"/>
      <c r="DT737" s="197"/>
      <c r="DU737" s="197"/>
      <c r="DV737" s="197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</row>
    <row r="738" customFormat="false" ht="12.75" hidden="false" customHeight="false" outlineLevel="0" collapsed="false">
      <c r="A738" s="193"/>
      <c r="B738" s="194"/>
      <c r="C738" s="194"/>
      <c r="D738" s="194"/>
      <c r="E738" s="194"/>
      <c r="F738" s="194"/>
      <c r="G738" s="194"/>
      <c r="H738" s="195"/>
      <c r="I738" s="194"/>
      <c r="J738" s="194"/>
      <c r="K738" s="194"/>
      <c r="L738" s="194"/>
      <c r="M738" s="194"/>
      <c r="N738" s="194"/>
      <c r="O738" s="194"/>
      <c r="P738" s="194"/>
      <c r="Q738" s="194"/>
      <c r="R738" s="194"/>
      <c r="S738" s="194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94"/>
      <c r="AN738" s="194"/>
      <c r="AO738" s="194"/>
      <c r="AP738" s="194"/>
      <c r="AQ738" s="194"/>
      <c r="AR738" s="194"/>
      <c r="AS738" s="194"/>
      <c r="AT738" s="194"/>
      <c r="AU738" s="194"/>
      <c r="AV738" s="194"/>
      <c r="AW738" s="194"/>
      <c r="AX738" s="194"/>
      <c r="AY738" s="194"/>
      <c r="AZ738" s="194"/>
      <c r="BA738" s="194"/>
      <c r="BB738" s="194"/>
      <c r="BC738" s="194"/>
      <c r="BD738" s="194"/>
      <c r="BE738" s="194"/>
      <c r="BF738" s="194"/>
      <c r="BG738" s="194"/>
      <c r="BH738" s="194"/>
      <c r="BI738" s="194"/>
      <c r="BJ738" s="194"/>
      <c r="BK738" s="196"/>
      <c r="BL738" s="197"/>
      <c r="BM738" s="197"/>
      <c r="BN738" s="197"/>
      <c r="BO738" s="197"/>
      <c r="BP738" s="197"/>
      <c r="BQ738" s="197"/>
      <c r="BR738" s="197"/>
      <c r="BS738" s="197"/>
      <c r="BT738" s="197"/>
      <c r="BU738" s="197"/>
      <c r="BV738" s="197"/>
      <c r="BW738" s="197"/>
      <c r="BX738" s="197"/>
      <c r="BY738" s="197"/>
      <c r="BZ738" s="197"/>
      <c r="CA738" s="197"/>
      <c r="CB738" s="197"/>
      <c r="CC738" s="197"/>
      <c r="CD738" s="197"/>
      <c r="CE738" s="197"/>
      <c r="CF738" s="197"/>
      <c r="CG738" s="197"/>
      <c r="CH738" s="197"/>
      <c r="CI738" s="197"/>
      <c r="CJ738" s="197"/>
      <c r="CK738" s="197"/>
      <c r="CL738" s="197"/>
      <c r="CM738" s="197"/>
      <c r="CN738" s="197"/>
      <c r="CO738" s="197"/>
      <c r="CP738" s="197"/>
      <c r="CQ738" s="197"/>
      <c r="CR738" s="197"/>
      <c r="CS738" s="197"/>
      <c r="CT738" s="197"/>
      <c r="CU738" s="197"/>
      <c r="CV738" s="197"/>
      <c r="CW738" s="197"/>
      <c r="CX738" s="197"/>
      <c r="CY738" s="197"/>
      <c r="CZ738" s="197"/>
      <c r="DA738" s="197"/>
      <c r="DB738" s="197"/>
      <c r="DC738" s="197"/>
      <c r="DD738" s="197"/>
      <c r="DE738" s="197"/>
      <c r="DF738" s="197"/>
      <c r="DG738" s="197"/>
      <c r="DH738" s="197"/>
      <c r="DI738" s="197"/>
      <c r="DJ738" s="197"/>
      <c r="DK738" s="197"/>
      <c r="DL738" s="197"/>
      <c r="DM738" s="197"/>
      <c r="DN738" s="197"/>
      <c r="DO738" s="197"/>
      <c r="DP738" s="197"/>
      <c r="DQ738" s="197"/>
      <c r="DR738" s="197"/>
      <c r="DS738" s="197"/>
      <c r="DT738" s="197"/>
      <c r="DU738" s="197"/>
      <c r="DV738" s="197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</row>
    <row r="739" customFormat="false" ht="12.75" hidden="false" customHeight="false" outlineLevel="0" collapsed="false">
      <c r="A739" s="193"/>
      <c r="B739" s="194"/>
      <c r="C739" s="194"/>
      <c r="D739" s="194"/>
      <c r="E739" s="194"/>
      <c r="F739" s="194"/>
      <c r="G739" s="194"/>
      <c r="H739" s="195"/>
      <c r="I739" s="194"/>
      <c r="J739" s="194"/>
      <c r="K739" s="194"/>
      <c r="L739" s="194"/>
      <c r="M739" s="194"/>
      <c r="N739" s="194"/>
      <c r="O739" s="194"/>
      <c r="P739" s="194"/>
      <c r="Q739" s="194"/>
      <c r="R739" s="194"/>
      <c r="S739" s="194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94"/>
      <c r="AN739" s="194"/>
      <c r="AO739" s="194"/>
      <c r="AP739" s="194"/>
      <c r="AQ739" s="194"/>
      <c r="AR739" s="194"/>
      <c r="AS739" s="194"/>
      <c r="AT739" s="194"/>
      <c r="AU739" s="194"/>
      <c r="AV739" s="194"/>
      <c r="AW739" s="194"/>
      <c r="AX739" s="194"/>
      <c r="AY739" s="194"/>
      <c r="AZ739" s="194"/>
      <c r="BA739" s="194"/>
      <c r="BB739" s="194"/>
      <c r="BC739" s="194"/>
      <c r="BD739" s="194"/>
      <c r="BE739" s="194"/>
      <c r="BF739" s="194"/>
      <c r="BG739" s="194"/>
      <c r="BH739" s="194"/>
      <c r="BI739" s="194"/>
      <c r="BJ739" s="194"/>
      <c r="BK739" s="196"/>
      <c r="BL739" s="197"/>
      <c r="BM739" s="197"/>
      <c r="BN739" s="197"/>
      <c r="BO739" s="197"/>
      <c r="BP739" s="197"/>
      <c r="BQ739" s="197"/>
      <c r="BR739" s="197"/>
      <c r="BS739" s="197"/>
      <c r="BT739" s="197"/>
      <c r="BU739" s="197"/>
      <c r="BV739" s="197"/>
      <c r="BW739" s="197"/>
      <c r="BX739" s="197"/>
      <c r="BY739" s="197"/>
      <c r="BZ739" s="197"/>
      <c r="CA739" s="197"/>
      <c r="CB739" s="197"/>
      <c r="CC739" s="197"/>
      <c r="CD739" s="197"/>
      <c r="CE739" s="197"/>
      <c r="CF739" s="197"/>
      <c r="CG739" s="197"/>
      <c r="CH739" s="197"/>
      <c r="CI739" s="197"/>
      <c r="CJ739" s="197"/>
      <c r="CK739" s="197"/>
      <c r="CL739" s="197"/>
      <c r="CM739" s="197"/>
      <c r="CN739" s="197"/>
      <c r="CO739" s="197"/>
      <c r="CP739" s="197"/>
      <c r="CQ739" s="197"/>
      <c r="CR739" s="197"/>
      <c r="CS739" s="197"/>
      <c r="CT739" s="197"/>
      <c r="CU739" s="197"/>
      <c r="CV739" s="197"/>
      <c r="CW739" s="197"/>
      <c r="CX739" s="197"/>
      <c r="CY739" s="197"/>
      <c r="CZ739" s="197"/>
      <c r="DA739" s="197"/>
      <c r="DB739" s="197"/>
      <c r="DC739" s="197"/>
      <c r="DD739" s="197"/>
      <c r="DE739" s="197"/>
      <c r="DF739" s="197"/>
      <c r="DG739" s="197"/>
      <c r="DH739" s="197"/>
      <c r="DI739" s="197"/>
      <c r="DJ739" s="197"/>
      <c r="DK739" s="197"/>
      <c r="DL739" s="197"/>
      <c r="DM739" s="197"/>
      <c r="DN739" s="197"/>
      <c r="DO739" s="197"/>
      <c r="DP739" s="197"/>
      <c r="DQ739" s="197"/>
      <c r="DR739" s="197"/>
      <c r="DS739" s="197"/>
      <c r="DT739" s="197"/>
      <c r="DU739" s="197"/>
      <c r="DV739" s="197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</row>
    <row r="740" customFormat="false" ht="12.75" hidden="false" customHeight="false" outlineLevel="0" collapsed="false">
      <c r="A740" s="193"/>
      <c r="B740" s="194"/>
      <c r="C740" s="194"/>
      <c r="D740" s="194"/>
      <c r="E740" s="194"/>
      <c r="F740" s="194"/>
      <c r="G740" s="194"/>
      <c r="H740" s="195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94"/>
      <c r="AN740" s="194"/>
      <c r="AO740" s="194"/>
      <c r="AP740" s="194"/>
      <c r="AQ740" s="194"/>
      <c r="AR740" s="194"/>
      <c r="AS740" s="194"/>
      <c r="AT740" s="194"/>
      <c r="AU740" s="194"/>
      <c r="AV740" s="194"/>
      <c r="AW740" s="194"/>
      <c r="AX740" s="194"/>
      <c r="AY740" s="194"/>
      <c r="AZ740" s="194"/>
      <c r="BA740" s="194"/>
      <c r="BB740" s="194"/>
      <c r="BC740" s="194"/>
      <c r="BD740" s="194"/>
      <c r="BE740" s="194"/>
      <c r="BF740" s="194"/>
      <c r="BG740" s="194"/>
      <c r="BH740" s="194"/>
      <c r="BI740" s="194"/>
      <c r="BJ740" s="194"/>
      <c r="BK740" s="196"/>
      <c r="BL740" s="197"/>
      <c r="BM740" s="197"/>
      <c r="BN740" s="197"/>
      <c r="BO740" s="197"/>
      <c r="BP740" s="197"/>
      <c r="BQ740" s="197"/>
      <c r="BR740" s="197"/>
      <c r="BS740" s="197"/>
      <c r="BT740" s="197"/>
      <c r="BU740" s="197"/>
      <c r="BV740" s="197"/>
      <c r="BW740" s="197"/>
      <c r="BX740" s="197"/>
      <c r="BY740" s="197"/>
      <c r="BZ740" s="197"/>
      <c r="CA740" s="197"/>
      <c r="CB740" s="197"/>
      <c r="CC740" s="197"/>
      <c r="CD740" s="197"/>
      <c r="CE740" s="197"/>
      <c r="CF740" s="197"/>
      <c r="CG740" s="197"/>
      <c r="CH740" s="197"/>
      <c r="CI740" s="197"/>
      <c r="CJ740" s="197"/>
      <c r="CK740" s="197"/>
      <c r="CL740" s="197"/>
      <c r="CM740" s="197"/>
      <c r="CN740" s="197"/>
      <c r="CO740" s="197"/>
      <c r="CP740" s="197"/>
      <c r="CQ740" s="197"/>
      <c r="CR740" s="197"/>
      <c r="CS740" s="197"/>
      <c r="CT740" s="197"/>
      <c r="CU740" s="197"/>
      <c r="CV740" s="197"/>
      <c r="CW740" s="197"/>
      <c r="CX740" s="197"/>
      <c r="CY740" s="197"/>
      <c r="CZ740" s="197"/>
      <c r="DA740" s="197"/>
      <c r="DB740" s="197"/>
      <c r="DC740" s="197"/>
      <c r="DD740" s="197"/>
      <c r="DE740" s="197"/>
      <c r="DF740" s="197"/>
      <c r="DG740" s="197"/>
      <c r="DH740" s="197"/>
      <c r="DI740" s="197"/>
      <c r="DJ740" s="197"/>
      <c r="DK740" s="197"/>
      <c r="DL740" s="197"/>
      <c r="DM740" s="197"/>
      <c r="DN740" s="197"/>
      <c r="DO740" s="197"/>
      <c r="DP740" s="197"/>
      <c r="DQ740" s="197"/>
      <c r="DR740" s="197"/>
      <c r="DS740" s="197"/>
      <c r="DT740" s="197"/>
      <c r="DU740" s="197"/>
      <c r="DV740" s="197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</row>
    <row r="741" customFormat="false" ht="12.75" hidden="false" customHeight="false" outlineLevel="0" collapsed="false">
      <c r="A741" s="193"/>
      <c r="B741" s="194"/>
      <c r="C741" s="194"/>
      <c r="D741" s="194"/>
      <c r="E741" s="194"/>
      <c r="F741" s="194"/>
      <c r="G741" s="194"/>
      <c r="H741" s="195"/>
      <c r="I741" s="194"/>
      <c r="J741" s="194"/>
      <c r="K741" s="194"/>
      <c r="L741" s="194"/>
      <c r="M741" s="194"/>
      <c r="N741" s="194"/>
      <c r="O741" s="194"/>
      <c r="P741" s="194"/>
      <c r="Q741" s="194"/>
      <c r="R741" s="194"/>
      <c r="S741" s="194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94"/>
      <c r="AN741" s="194"/>
      <c r="AO741" s="194"/>
      <c r="AP741" s="194"/>
      <c r="AQ741" s="194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4"/>
      <c r="BB741" s="194"/>
      <c r="BC741" s="194"/>
      <c r="BD741" s="194"/>
      <c r="BE741" s="194"/>
      <c r="BF741" s="194"/>
      <c r="BG741" s="194"/>
      <c r="BH741" s="194"/>
      <c r="BI741" s="194"/>
      <c r="BJ741" s="194"/>
      <c r="BK741" s="196"/>
      <c r="BL741" s="197"/>
      <c r="BM741" s="197"/>
      <c r="BN741" s="197"/>
      <c r="BO741" s="197"/>
      <c r="BP741" s="197"/>
      <c r="BQ741" s="197"/>
      <c r="BR741" s="197"/>
      <c r="BS741" s="197"/>
      <c r="BT741" s="197"/>
      <c r="BU741" s="197"/>
      <c r="BV741" s="197"/>
      <c r="BW741" s="197"/>
      <c r="BX741" s="197"/>
      <c r="BY741" s="197"/>
      <c r="BZ741" s="197"/>
      <c r="CA741" s="197"/>
      <c r="CB741" s="197"/>
      <c r="CC741" s="197"/>
      <c r="CD741" s="197"/>
      <c r="CE741" s="197"/>
      <c r="CF741" s="197"/>
      <c r="CG741" s="197"/>
      <c r="CH741" s="197"/>
      <c r="CI741" s="197"/>
      <c r="CJ741" s="197"/>
      <c r="CK741" s="197"/>
      <c r="CL741" s="197"/>
      <c r="CM741" s="197"/>
      <c r="CN741" s="197"/>
      <c r="CO741" s="197"/>
      <c r="CP741" s="197"/>
      <c r="CQ741" s="197"/>
      <c r="CR741" s="197"/>
      <c r="CS741" s="197"/>
      <c r="CT741" s="197"/>
      <c r="CU741" s="197"/>
      <c r="CV741" s="197"/>
      <c r="CW741" s="197"/>
      <c r="CX741" s="197"/>
      <c r="CY741" s="197"/>
      <c r="CZ741" s="197"/>
      <c r="DA741" s="197"/>
      <c r="DB741" s="197"/>
      <c r="DC741" s="197"/>
      <c r="DD741" s="197"/>
      <c r="DE741" s="197"/>
      <c r="DF741" s="197"/>
      <c r="DG741" s="197"/>
      <c r="DH741" s="197"/>
      <c r="DI741" s="197"/>
      <c r="DJ741" s="197"/>
      <c r="DK741" s="197"/>
      <c r="DL741" s="197"/>
      <c r="DM741" s="197"/>
      <c r="DN741" s="197"/>
      <c r="DO741" s="197"/>
      <c r="DP741" s="197"/>
      <c r="DQ741" s="197"/>
      <c r="DR741" s="197"/>
      <c r="DS741" s="197"/>
      <c r="DT741" s="197"/>
      <c r="DU741" s="197"/>
      <c r="DV741" s="197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</row>
    <row r="742" customFormat="false" ht="12.75" hidden="false" customHeight="false" outlineLevel="0" collapsed="false">
      <c r="A742" s="193"/>
      <c r="B742" s="194"/>
      <c r="C742" s="194"/>
      <c r="D742" s="194"/>
      <c r="E742" s="194"/>
      <c r="F742" s="194"/>
      <c r="G742" s="194"/>
      <c r="H742" s="195"/>
      <c r="I742" s="194"/>
      <c r="J742" s="194"/>
      <c r="K742" s="194"/>
      <c r="L742" s="194"/>
      <c r="M742" s="194"/>
      <c r="N742" s="194"/>
      <c r="O742" s="194"/>
      <c r="P742" s="194"/>
      <c r="Q742" s="194"/>
      <c r="R742" s="194"/>
      <c r="S742" s="194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94"/>
      <c r="AN742" s="194"/>
      <c r="AO742" s="194"/>
      <c r="AP742" s="194"/>
      <c r="AQ742" s="194"/>
      <c r="AR742" s="194"/>
      <c r="AS742" s="194"/>
      <c r="AT742" s="194"/>
      <c r="AU742" s="194"/>
      <c r="AV742" s="194"/>
      <c r="AW742" s="194"/>
      <c r="AX742" s="194"/>
      <c r="AY742" s="194"/>
      <c r="AZ742" s="194"/>
      <c r="BA742" s="194"/>
      <c r="BB742" s="194"/>
      <c r="BC742" s="194"/>
      <c r="BD742" s="194"/>
      <c r="BE742" s="194"/>
      <c r="BF742" s="194"/>
      <c r="BG742" s="194"/>
      <c r="BH742" s="194"/>
      <c r="BI742" s="194"/>
      <c r="BJ742" s="194"/>
      <c r="BK742" s="196"/>
      <c r="BL742" s="197"/>
      <c r="BM742" s="197"/>
      <c r="BN742" s="197"/>
      <c r="BO742" s="197"/>
      <c r="BP742" s="197"/>
      <c r="BQ742" s="197"/>
      <c r="BR742" s="197"/>
      <c r="BS742" s="197"/>
      <c r="BT742" s="197"/>
      <c r="BU742" s="197"/>
      <c r="BV742" s="197"/>
      <c r="BW742" s="197"/>
      <c r="BX742" s="197"/>
      <c r="BY742" s="197"/>
      <c r="BZ742" s="197"/>
      <c r="CA742" s="197"/>
      <c r="CB742" s="197"/>
      <c r="CC742" s="197"/>
      <c r="CD742" s="197"/>
      <c r="CE742" s="197"/>
      <c r="CF742" s="197"/>
      <c r="CG742" s="197"/>
      <c r="CH742" s="197"/>
      <c r="CI742" s="197"/>
      <c r="CJ742" s="197"/>
      <c r="CK742" s="197"/>
      <c r="CL742" s="197"/>
      <c r="CM742" s="197"/>
      <c r="CN742" s="197"/>
      <c r="CO742" s="197"/>
      <c r="CP742" s="197"/>
      <c r="CQ742" s="197"/>
      <c r="CR742" s="197"/>
      <c r="CS742" s="197"/>
      <c r="CT742" s="197"/>
      <c r="CU742" s="197"/>
      <c r="CV742" s="197"/>
      <c r="CW742" s="197"/>
      <c r="CX742" s="197"/>
      <c r="CY742" s="197"/>
      <c r="CZ742" s="197"/>
      <c r="DA742" s="197"/>
      <c r="DB742" s="197"/>
      <c r="DC742" s="197"/>
      <c r="DD742" s="197"/>
      <c r="DE742" s="197"/>
      <c r="DF742" s="197"/>
      <c r="DG742" s="197"/>
      <c r="DH742" s="197"/>
      <c r="DI742" s="197"/>
      <c r="DJ742" s="197"/>
      <c r="DK742" s="197"/>
      <c r="DL742" s="197"/>
      <c r="DM742" s="197"/>
      <c r="DN742" s="197"/>
      <c r="DO742" s="197"/>
      <c r="DP742" s="197"/>
      <c r="DQ742" s="197"/>
      <c r="DR742" s="197"/>
      <c r="DS742" s="197"/>
      <c r="DT742" s="197"/>
      <c r="DU742" s="197"/>
      <c r="DV742" s="197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</row>
    <row r="743" customFormat="false" ht="12.75" hidden="false" customHeight="false" outlineLevel="0" collapsed="false">
      <c r="A743" s="193"/>
      <c r="B743" s="194"/>
      <c r="C743" s="194"/>
      <c r="D743" s="194"/>
      <c r="E743" s="194"/>
      <c r="F743" s="194"/>
      <c r="G743" s="194"/>
      <c r="H743" s="195"/>
      <c r="I743" s="194"/>
      <c r="J743" s="194"/>
      <c r="K743" s="194"/>
      <c r="L743" s="194"/>
      <c r="M743" s="194"/>
      <c r="N743" s="194"/>
      <c r="O743" s="194"/>
      <c r="P743" s="194"/>
      <c r="Q743" s="194"/>
      <c r="R743" s="194"/>
      <c r="S743" s="194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94"/>
      <c r="AN743" s="194"/>
      <c r="AO743" s="194"/>
      <c r="AP743" s="194"/>
      <c r="AQ743" s="194"/>
      <c r="AR743" s="194"/>
      <c r="AS743" s="194"/>
      <c r="AT743" s="194"/>
      <c r="AU743" s="194"/>
      <c r="AV743" s="194"/>
      <c r="AW743" s="194"/>
      <c r="AX743" s="194"/>
      <c r="AY743" s="194"/>
      <c r="AZ743" s="194"/>
      <c r="BA743" s="194"/>
      <c r="BB743" s="194"/>
      <c r="BC743" s="194"/>
      <c r="BD743" s="194"/>
      <c r="BE743" s="194"/>
      <c r="BF743" s="194"/>
      <c r="BG743" s="194"/>
      <c r="BH743" s="194"/>
      <c r="BI743" s="194"/>
      <c r="BJ743" s="194"/>
      <c r="BK743" s="196"/>
      <c r="BL743" s="197"/>
      <c r="BM743" s="197"/>
      <c r="BN743" s="197"/>
      <c r="BO743" s="197"/>
      <c r="BP743" s="197"/>
      <c r="BQ743" s="197"/>
      <c r="BR743" s="197"/>
      <c r="BS743" s="197"/>
      <c r="BT743" s="197"/>
      <c r="BU743" s="197"/>
      <c r="BV743" s="197"/>
      <c r="BW743" s="197"/>
      <c r="BX743" s="197"/>
      <c r="BY743" s="197"/>
      <c r="BZ743" s="197"/>
      <c r="CA743" s="197"/>
      <c r="CB743" s="197"/>
      <c r="CC743" s="197"/>
      <c r="CD743" s="197"/>
      <c r="CE743" s="197"/>
      <c r="CF743" s="197"/>
      <c r="CG743" s="197"/>
      <c r="CH743" s="197"/>
      <c r="CI743" s="197"/>
      <c r="CJ743" s="197"/>
      <c r="CK743" s="197"/>
      <c r="CL743" s="197"/>
      <c r="CM743" s="197"/>
      <c r="CN743" s="197"/>
      <c r="CO743" s="197"/>
      <c r="CP743" s="197"/>
      <c r="CQ743" s="197"/>
      <c r="CR743" s="197"/>
      <c r="CS743" s="197"/>
      <c r="CT743" s="197"/>
      <c r="CU743" s="197"/>
      <c r="CV743" s="197"/>
      <c r="CW743" s="197"/>
      <c r="CX743" s="197"/>
      <c r="CY743" s="197"/>
      <c r="CZ743" s="197"/>
      <c r="DA743" s="197"/>
      <c r="DB743" s="197"/>
      <c r="DC743" s="197"/>
      <c r="DD743" s="197"/>
      <c r="DE743" s="197"/>
      <c r="DF743" s="197"/>
      <c r="DG743" s="197"/>
      <c r="DH743" s="197"/>
      <c r="DI743" s="197"/>
      <c r="DJ743" s="197"/>
      <c r="DK743" s="197"/>
      <c r="DL743" s="197"/>
      <c r="DM743" s="197"/>
      <c r="DN743" s="197"/>
      <c r="DO743" s="197"/>
      <c r="DP743" s="197"/>
      <c r="DQ743" s="197"/>
      <c r="DR743" s="197"/>
      <c r="DS743" s="197"/>
      <c r="DT743" s="197"/>
      <c r="DU743" s="197"/>
      <c r="DV743" s="197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</row>
    <row r="744" customFormat="false" ht="12.75" hidden="false" customHeight="false" outlineLevel="0" collapsed="false">
      <c r="A744" s="193"/>
      <c r="B744" s="194"/>
      <c r="C744" s="194"/>
      <c r="D744" s="194"/>
      <c r="E744" s="194"/>
      <c r="F744" s="194"/>
      <c r="G744" s="194"/>
      <c r="H744" s="195"/>
      <c r="I744" s="194"/>
      <c r="J744" s="194"/>
      <c r="K744" s="194"/>
      <c r="L744" s="194"/>
      <c r="M744" s="194"/>
      <c r="N744" s="194"/>
      <c r="O744" s="194"/>
      <c r="P744" s="194"/>
      <c r="Q744" s="194"/>
      <c r="R744" s="194"/>
      <c r="S744" s="194"/>
      <c r="T744" s="194"/>
      <c r="U744" s="194"/>
      <c r="V744" s="194"/>
      <c r="W744" s="194"/>
      <c r="X744" s="194"/>
      <c r="Y744" s="194"/>
      <c r="Z744" s="194"/>
      <c r="AA744" s="194"/>
      <c r="AB744" s="194"/>
      <c r="AC744" s="194"/>
      <c r="AD744" s="194"/>
      <c r="AE744" s="194"/>
      <c r="AF744" s="194"/>
      <c r="AG744" s="194"/>
      <c r="AH744" s="194"/>
      <c r="AI744" s="194"/>
      <c r="AJ744" s="194"/>
      <c r="AK744" s="194"/>
      <c r="AL744" s="194"/>
      <c r="AM744" s="194"/>
      <c r="AN744" s="194"/>
      <c r="AO744" s="194"/>
      <c r="AP744" s="194"/>
      <c r="AQ744" s="194"/>
      <c r="AR744" s="194"/>
      <c r="AS744" s="194"/>
      <c r="AT744" s="194"/>
      <c r="AU744" s="194"/>
      <c r="AV744" s="194"/>
      <c r="AW744" s="194"/>
      <c r="AX744" s="194"/>
      <c r="AY744" s="194"/>
      <c r="AZ744" s="194"/>
      <c r="BA744" s="194"/>
      <c r="BB744" s="194"/>
      <c r="BC744" s="194"/>
      <c r="BD744" s="194"/>
      <c r="BE744" s="194"/>
      <c r="BF744" s="194"/>
      <c r="BG744" s="194"/>
      <c r="BH744" s="194"/>
      <c r="BI744" s="194"/>
      <c r="BJ744" s="194"/>
      <c r="BK744" s="196"/>
      <c r="BL744" s="197"/>
      <c r="BM744" s="197"/>
      <c r="BN744" s="197"/>
      <c r="BO744" s="197"/>
      <c r="BP744" s="197"/>
      <c r="BQ744" s="197"/>
      <c r="BR744" s="197"/>
      <c r="BS744" s="197"/>
      <c r="BT744" s="197"/>
      <c r="BU744" s="197"/>
      <c r="BV744" s="197"/>
      <c r="BW744" s="197"/>
      <c r="BX744" s="197"/>
      <c r="BY744" s="197"/>
      <c r="BZ744" s="197"/>
      <c r="CA744" s="197"/>
      <c r="CB744" s="197"/>
      <c r="CC744" s="197"/>
      <c r="CD744" s="197"/>
      <c r="CE744" s="197"/>
      <c r="CF744" s="197"/>
      <c r="CG744" s="197"/>
      <c r="CH744" s="197"/>
      <c r="CI744" s="197"/>
      <c r="CJ744" s="197"/>
      <c r="CK744" s="197"/>
      <c r="CL744" s="197"/>
      <c r="CM744" s="197"/>
      <c r="CN744" s="197"/>
      <c r="CO744" s="197"/>
      <c r="CP744" s="197"/>
      <c r="CQ744" s="197"/>
      <c r="CR744" s="197"/>
      <c r="CS744" s="197"/>
      <c r="CT744" s="197"/>
      <c r="CU744" s="197"/>
      <c r="CV744" s="197"/>
      <c r="CW744" s="197"/>
      <c r="CX744" s="197"/>
      <c r="CY744" s="197"/>
      <c r="CZ744" s="197"/>
      <c r="DA744" s="197"/>
      <c r="DB744" s="197"/>
      <c r="DC744" s="197"/>
      <c r="DD744" s="197"/>
      <c r="DE744" s="197"/>
      <c r="DF744" s="197"/>
      <c r="DG744" s="197"/>
      <c r="DH744" s="197"/>
      <c r="DI744" s="197"/>
      <c r="DJ744" s="197"/>
      <c r="DK744" s="197"/>
      <c r="DL744" s="197"/>
      <c r="DM744" s="197"/>
      <c r="DN744" s="197"/>
      <c r="DO744" s="197"/>
      <c r="DP744" s="197"/>
      <c r="DQ744" s="197"/>
      <c r="DR744" s="197"/>
      <c r="DS744" s="197"/>
      <c r="DT744" s="197"/>
      <c r="DU744" s="197"/>
      <c r="DV744" s="197"/>
      <c r="DW744" s="197"/>
      <c r="DX744" s="197"/>
      <c r="DY744" s="197"/>
      <c r="DZ744" s="197"/>
      <c r="EA744" s="197"/>
      <c r="EB744" s="197"/>
      <c r="EC744" s="197"/>
      <c r="ED744" s="197"/>
      <c r="EE744" s="197"/>
      <c r="EF744" s="197"/>
      <c r="EG744" s="197"/>
      <c r="EH744" s="197"/>
      <c r="EI744" s="197"/>
      <c r="EJ744" s="197"/>
      <c r="EK744" s="197"/>
      <c r="EL744" s="197"/>
      <c r="EM744" s="197"/>
      <c r="EN744" s="197"/>
      <c r="EO744" s="197"/>
      <c r="EP744" s="197"/>
      <c r="EQ744" s="197"/>
      <c r="ER744" s="197"/>
      <c r="ES744" s="197"/>
      <c r="ET744" s="197"/>
      <c r="EU744" s="197"/>
      <c r="EV744" s="197"/>
      <c r="EW744" s="197"/>
      <c r="EX744" s="197"/>
      <c r="EY744" s="197"/>
      <c r="EZ744" s="197"/>
      <c r="FA744" s="197"/>
      <c r="FB744" s="197"/>
      <c r="FC744" s="197"/>
      <c r="FD744" s="197"/>
      <c r="FE744" s="197"/>
      <c r="FF744" s="197"/>
      <c r="FG744" s="197"/>
      <c r="FH744" s="197"/>
      <c r="FI744" s="197"/>
      <c r="FJ744" s="197"/>
      <c r="FK744" s="197"/>
      <c r="FL744" s="197"/>
      <c r="FM744" s="197"/>
      <c r="FN744" s="197"/>
      <c r="FO744" s="197"/>
      <c r="FP744" s="197"/>
      <c r="FQ744" s="197"/>
      <c r="FR744" s="197"/>
      <c r="FS744" s="197"/>
      <c r="FT744" s="197"/>
      <c r="FU744" s="197"/>
      <c r="FV744" s="197"/>
      <c r="FW744" s="197"/>
      <c r="FX744" s="197"/>
      <c r="FY744" s="197"/>
      <c r="FZ744" s="197"/>
      <c r="GA744" s="197"/>
      <c r="GB744" s="197"/>
      <c r="GC744" s="197"/>
      <c r="GD744" s="197"/>
      <c r="GE744" s="197"/>
      <c r="GF744" s="197"/>
      <c r="GG744" s="197"/>
      <c r="GH744" s="197"/>
      <c r="GI744" s="197"/>
      <c r="GJ744" s="197"/>
      <c r="GK744" s="197"/>
      <c r="GL744" s="197"/>
      <c r="GM744" s="197"/>
      <c r="GN744" s="197"/>
      <c r="GO744" s="197"/>
      <c r="GP744" s="197"/>
      <c r="GQ744" s="197"/>
      <c r="GR744" s="197"/>
      <c r="GS744" s="197"/>
      <c r="GT744" s="197"/>
      <c r="GU744" s="197"/>
      <c r="GV744" s="197"/>
      <c r="GW744" s="197"/>
      <c r="GX744" s="197"/>
      <c r="GY744" s="197"/>
      <c r="GZ744" s="197"/>
      <c r="HA744" s="197"/>
      <c r="HB744" s="197"/>
      <c r="HC744" s="197"/>
      <c r="HD744" s="197"/>
      <c r="HE744" s="197"/>
      <c r="HF744" s="197"/>
      <c r="HG744" s="197"/>
      <c r="HH744" s="197"/>
      <c r="HI744" s="197"/>
      <c r="HJ744" s="197"/>
      <c r="HK744" s="197"/>
      <c r="HL744" s="197"/>
      <c r="HM744" s="197"/>
      <c r="HN744" s="197"/>
      <c r="HO744" s="197"/>
      <c r="HP744" s="197"/>
      <c r="HQ744" s="197"/>
      <c r="HR744" s="197"/>
      <c r="HS744" s="197"/>
      <c r="HT744" s="197"/>
      <c r="HU744" s="197"/>
      <c r="HV744" s="197"/>
      <c r="HW744" s="197"/>
      <c r="HX744" s="197"/>
      <c r="HY744" s="197"/>
      <c r="HZ744" s="197"/>
      <c r="IA744" s="197"/>
      <c r="IB744" s="197"/>
      <c r="IC744" s="197"/>
      <c r="ID744" s="197"/>
      <c r="IE744" s="197"/>
      <c r="IF744" s="197"/>
      <c r="IG744" s="197"/>
      <c r="IH744" s="197"/>
      <c r="II744" s="197"/>
      <c r="IJ744" s="197"/>
      <c r="IK744" s="197"/>
      <c r="IL744" s="197"/>
      <c r="IM744" s="197"/>
      <c r="IN744" s="197"/>
      <c r="IO744" s="197"/>
      <c r="IP744" s="197"/>
      <c r="IQ744" s="197"/>
      <c r="IR744" s="197"/>
      <c r="IS744" s="197"/>
      <c r="IT744" s="197"/>
      <c r="IU744" s="197"/>
      <c r="IV744" s="197"/>
      <c r="IW744" s="197"/>
    </row>
    <row r="745" customFormat="false" ht="12.75" hidden="false" customHeight="false" outlineLevel="0" collapsed="false">
      <c r="A745" s="193"/>
      <c r="B745" s="194"/>
      <c r="C745" s="194"/>
      <c r="D745" s="194"/>
      <c r="E745" s="194"/>
      <c r="F745" s="194"/>
      <c r="G745" s="194"/>
      <c r="H745" s="195"/>
      <c r="I745" s="194"/>
      <c r="J745" s="194"/>
      <c r="K745" s="194"/>
      <c r="L745" s="194"/>
      <c r="M745" s="194"/>
      <c r="N745" s="194"/>
      <c r="O745" s="194"/>
      <c r="P745" s="194"/>
      <c r="Q745" s="194"/>
      <c r="R745" s="194"/>
      <c r="S745" s="194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94"/>
      <c r="AN745" s="194"/>
      <c r="AO745" s="194"/>
      <c r="AP745" s="194"/>
      <c r="AQ745" s="194"/>
      <c r="AR745" s="194"/>
      <c r="AS745" s="194"/>
      <c r="AT745" s="194"/>
      <c r="AU745" s="194"/>
      <c r="AV745" s="194"/>
      <c r="AW745" s="194"/>
      <c r="AX745" s="194"/>
      <c r="AY745" s="194"/>
      <c r="AZ745" s="194"/>
      <c r="BA745" s="194"/>
      <c r="BB745" s="194"/>
      <c r="BC745" s="194"/>
      <c r="BD745" s="194"/>
      <c r="BE745" s="194"/>
      <c r="BF745" s="194"/>
      <c r="BG745" s="194"/>
      <c r="BH745" s="194"/>
      <c r="BI745" s="194"/>
      <c r="BJ745" s="194"/>
      <c r="BK745" s="196"/>
      <c r="BL745" s="197"/>
      <c r="BM745" s="197"/>
      <c r="BN745" s="197"/>
      <c r="BO745" s="197"/>
      <c r="BP745" s="197"/>
      <c r="BQ745" s="197"/>
      <c r="BR745" s="197"/>
      <c r="BS745" s="197"/>
      <c r="BT745" s="197"/>
      <c r="BU745" s="197"/>
      <c r="BV745" s="197"/>
      <c r="BW745" s="197"/>
      <c r="BX745" s="197"/>
      <c r="BY745" s="197"/>
      <c r="BZ745" s="197"/>
      <c r="CA745" s="197"/>
      <c r="CB745" s="197"/>
      <c r="CC745" s="197"/>
      <c r="CD745" s="197"/>
      <c r="CE745" s="197"/>
      <c r="CF745" s="197"/>
      <c r="CG745" s="197"/>
      <c r="CH745" s="197"/>
      <c r="CI745" s="197"/>
      <c r="CJ745" s="197"/>
      <c r="CK745" s="197"/>
      <c r="CL745" s="197"/>
      <c r="CM745" s="197"/>
      <c r="CN745" s="197"/>
      <c r="CO745" s="197"/>
      <c r="CP745" s="197"/>
      <c r="CQ745" s="197"/>
      <c r="CR745" s="197"/>
      <c r="CS745" s="197"/>
      <c r="CT745" s="197"/>
      <c r="CU745" s="197"/>
      <c r="CV745" s="197"/>
      <c r="CW745" s="197"/>
      <c r="CX745" s="197"/>
      <c r="CY745" s="197"/>
      <c r="CZ745" s="197"/>
      <c r="DA745" s="197"/>
      <c r="DB745" s="197"/>
      <c r="DC745" s="197"/>
      <c r="DD745" s="197"/>
      <c r="DE745" s="197"/>
      <c r="DF745" s="197"/>
      <c r="DG745" s="197"/>
      <c r="DH745" s="197"/>
      <c r="DI745" s="197"/>
      <c r="DJ745" s="197"/>
      <c r="DK745" s="197"/>
      <c r="DL745" s="197"/>
      <c r="DM745" s="197"/>
      <c r="DN745" s="197"/>
      <c r="DO745" s="197"/>
      <c r="DP745" s="197"/>
      <c r="DQ745" s="197"/>
      <c r="DR745" s="197"/>
      <c r="DS745" s="197"/>
      <c r="DT745" s="197"/>
      <c r="DU745" s="197"/>
      <c r="DV745" s="197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</row>
    <row r="746" customFormat="false" ht="12.75" hidden="false" customHeight="false" outlineLevel="0" collapsed="false">
      <c r="A746" s="193"/>
      <c r="B746" s="194"/>
      <c r="C746" s="194"/>
      <c r="D746" s="194"/>
      <c r="E746" s="194"/>
      <c r="F746" s="194"/>
      <c r="G746" s="194"/>
      <c r="H746" s="195"/>
      <c r="I746" s="194"/>
      <c r="J746" s="194"/>
      <c r="K746" s="194"/>
      <c r="L746" s="194"/>
      <c r="M746" s="194"/>
      <c r="N746" s="194"/>
      <c r="O746" s="194"/>
      <c r="P746" s="194"/>
      <c r="Q746" s="194"/>
      <c r="R746" s="194"/>
      <c r="S746" s="194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94"/>
      <c r="AN746" s="194"/>
      <c r="AO746" s="194"/>
      <c r="AP746" s="194"/>
      <c r="AQ746" s="194"/>
      <c r="AR746" s="194"/>
      <c r="AS746" s="194"/>
      <c r="AT746" s="194"/>
      <c r="AU746" s="194"/>
      <c r="AV746" s="194"/>
      <c r="AW746" s="194"/>
      <c r="AX746" s="194"/>
      <c r="AY746" s="194"/>
      <c r="AZ746" s="194"/>
      <c r="BA746" s="194"/>
      <c r="BB746" s="194"/>
      <c r="BC746" s="194"/>
      <c r="BD746" s="194"/>
      <c r="BE746" s="194"/>
      <c r="BF746" s="194"/>
      <c r="BG746" s="194"/>
      <c r="BH746" s="194"/>
      <c r="BI746" s="194"/>
      <c r="BJ746" s="194"/>
      <c r="BK746" s="196"/>
      <c r="BL746" s="197"/>
      <c r="BM746" s="197"/>
      <c r="BN746" s="197"/>
      <c r="BO746" s="197"/>
      <c r="BP746" s="197"/>
      <c r="BQ746" s="197"/>
      <c r="BR746" s="197"/>
      <c r="BS746" s="197"/>
      <c r="BT746" s="197"/>
      <c r="BU746" s="197"/>
      <c r="BV746" s="197"/>
      <c r="BW746" s="197"/>
      <c r="BX746" s="197"/>
      <c r="BY746" s="197"/>
      <c r="BZ746" s="197"/>
      <c r="CA746" s="197"/>
      <c r="CB746" s="197"/>
      <c r="CC746" s="197"/>
      <c r="CD746" s="197"/>
      <c r="CE746" s="197"/>
      <c r="CF746" s="197"/>
      <c r="CG746" s="197"/>
      <c r="CH746" s="197"/>
      <c r="CI746" s="197"/>
      <c r="CJ746" s="197"/>
      <c r="CK746" s="197"/>
      <c r="CL746" s="197"/>
      <c r="CM746" s="197"/>
      <c r="CN746" s="197"/>
      <c r="CO746" s="197"/>
      <c r="CP746" s="197"/>
      <c r="CQ746" s="197"/>
      <c r="CR746" s="197"/>
      <c r="CS746" s="197"/>
      <c r="CT746" s="197"/>
      <c r="CU746" s="197"/>
      <c r="CV746" s="197"/>
      <c r="CW746" s="197"/>
      <c r="CX746" s="197"/>
      <c r="CY746" s="197"/>
      <c r="CZ746" s="197"/>
      <c r="DA746" s="197"/>
      <c r="DB746" s="197"/>
      <c r="DC746" s="197"/>
      <c r="DD746" s="197"/>
      <c r="DE746" s="197"/>
      <c r="DF746" s="197"/>
      <c r="DG746" s="197"/>
      <c r="DH746" s="197"/>
      <c r="DI746" s="197"/>
      <c r="DJ746" s="197"/>
      <c r="DK746" s="197"/>
      <c r="DL746" s="197"/>
      <c r="DM746" s="197"/>
      <c r="DN746" s="197"/>
      <c r="DO746" s="197"/>
      <c r="DP746" s="197"/>
      <c r="DQ746" s="197"/>
      <c r="DR746" s="197"/>
      <c r="DS746" s="197"/>
      <c r="DT746" s="197"/>
      <c r="DU746" s="197"/>
      <c r="DV746" s="197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</row>
    <row r="747" customFormat="false" ht="12.75" hidden="false" customHeight="false" outlineLevel="0" collapsed="false">
      <c r="B747" s="194"/>
      <c r="C747" s="194"/>
      <c r="D747" s="194"/>
      <c r="E747" s="194"/>
      <c r="F747" s="194"/>
      <c r="G747" s="194"/>
      <c r="H747" s="195"/>
      <c r="I747" s="194"/>
      <c r="J747" s="194"/>
      <c r="K747" s="194"/>
      <c r="L747" s="194"/>
      <c r="M747" s="194"/>
      <c r="N747" s="194"/>
      <c r="O747" s="194"/>
      <c r="P747" s="194"/>
      <c r="Q747" s="194"/>
      <c r="R747" s="194"/>
      <c r="S747" s="194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94"/>
      <c r="AN747" s="194"/>
      <c r="AO747" s="194"/>
      <c r="AP747" s="194"/>
      <c r="AQ747" s="194"/>
      <c r="AR747" s="194"/>
      <c r="AS747" s="194"/>
      <c r="AT747" s="194"/>
      <c r="AU747" s="194"/>
      <c r="AV747" s="194"/>
      <c r="AW747" s="194"/>
      <c r="AX747" s="194"/>
      <c r="AY747" s="194"/>
      <c r="AZ747" s="194"/>
      <c r="BA747" s="194"/>
      <c r="BB747" s="194"/>
      <c r="BC747" s="194"/>
      <c r="BD747" s="194"/>
      <c r="BE747" s="194"/>
      <c r="BF747" s="194"/>
      <c r="BG747" s="194"/>
      <c r="BH747" s="194"/>
      <c r="BI747" s="194"/>
      <c r="BJ747" s="194"/>
      <c r="BK747" s="196"/>
      <c r="BL747" s="197"/>
      <c r="BM747" s="197"/>
      <c r="BN747" s="197"/>
      <c r="BO747" s="197"/>
      <c r="BP747" s="197"/>
      <c r="BQ747" s="197"/>
      <c r="BR747" s="197"/>
      <c r="BS747" s="197"/>
      <c r="BT747" s="197"/>
      <c r="BU747" s="197"/>
      <c r="BV747" s="197"/>
      <c r="BW747" s="197"/>
      <c r="BX747" s="197"/>
      <c r="BY747" s="197"/>
      <c r="BZ747" s="197"/>
      <c r="CA747" s="197"/>
      <c r="CB747" s="197"/>
      <c r="CC747" s="197"/>
      <c r="CD747" s="197"/>
      <c r="CE747" s="197"/>
      <c r="CF747" s="197"/>
      <c r="CG747" s="197"/>
      <c r="CH747" s="197"/>
      <c r="CI747" s="197"/>
      <c r="CJ747" s="197"/>
      <c r="CK747" s="197"/>
      <c r="CL747" s="197"/>
      <c r="CM747" s="197"/>
      <c r="CN747" s="197"/>
      <c r="CO747" s="197"/>
      <c r="CP747" s="197"/>
      <c r="CQ747" s="197"/>
      <c r="CR747" s="197"/>
      <c r="CS747" s="197"/>
      <c r="CT747" s="197"/>
      <c r="CU747" s="197"/>
      <c r="CV747" s="197"/>
      <c r="CW747" s="197"/>
      <c r="CX747" s="197"/>
      <c r="CY747" s="197"/>
      <c r="CZ747" s="197"/>
      <c r="DA747" s="197"/>
      <c r="DB747" s="197"/>
      <c r="DC747" s="197"/>
      <c r="DD747" s="197"/>
      <c r="DE747" s="197"/>
      <c r="DF747" s="197"/>
      <c r="DG747" s="197"/>
      <c r="DH747" s="197"/>
      <c r="DI747" s="197"/>
      <c r="DJ747" s="197"/>
      <c r="DK747" s="197"/>
      <c r="DL747" s="197"/>
      <c r="DM747" s="197"/>
      <c r="DN747" s="197"/>
      <c r="DO747" s="197"/>
      <c r="DP747" s="197"/>
      <c r="DQ747" s="197"/>
      <c r="DR747" s="197"/>
      <c r="DS747" s="197"/>
      <c r="DT747" s="197"/>
      <c r="DU747" s="197"/>
      <c r="DV747" s="197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</row>
    <row r="748" customFormat="false" ht="12.75" hidden="false" customHeight="false" outlineLevel="0" collapsed="false">
      <c r="B748" s="194"/>
      <c r="C748" s="194"/>
      <c r="D748" s="194"/>
      <c r="E748" s="194"/>
      <c r="F748" s="194"/>
      <c r="G748" s="194"/>
      <c r="H748" s="195"/>
      <c r="I748" s="194"/>
      <c r="J748" s="194"/>
      <c r="K748" s="194"/>
      <c r="L748" s="194"/>
      <c r="M748" s="194"/>
      <c r="N748" s="194"/>
      <c r="O748" s="194"/>
      <c r="P748" s="194"/>
      <c r="Q748" s="194"/>
      <c r="R748" s="194"/>
      <c r="S748" s="194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  <c r="AD748" s="194"/>
      <c r="AE748" s="194"/>
      <c r="AF748" s="194"/>
      <c r="AG748" s="194"/>
      <c r="AH748" s="194"/>
      <c r="AI748" s="194"/>
      <c r="AJ748" s="194"/>
      <c r="AK748" s="194"/>
      <c r="AL748" s="194"/>
      <c r="AM748" s="194"/>
      <c r="AN748" s="194"/>
      <c r="AO748" s="194"/>
      <c r="AP748" s="194"/>
      <c r="AQ748" s="194"/>
      <c r="AR748" s="194"/>
      <c r="AS748" s="194"/>
      <c r="AT748" s="194"/>
      <c r="AU748" s="194"/>
      <c r="AV748" s="194"/>
      <c r="AW748" s="194"/>
      <c r="AX748" s="194"/>
      <c r="AY748" s="194"/>
      <c r="AZ748" s="194"/>
      <c r="BA748" s="194"/>
      <c r="BB748" s="194"/>
      <c r="BC748" s="194"/>
      <c r="BD748" s="194"/>
      <c r="BE748" s="194"/>
      <c r="BF748" s="194"/>
      <c r="BG748" s="194"/>
      <c r="BH748" s="194"/>
      <c r="BI748" s="194"/>
      <c r="BJ748" s="194"/>
      <c r="BK748" s="196"/>
      <c r="BL748" s="197"/>
      <c r="BM748" s="197"/>
      <c r="BN748" s="197"/>
      <c r="BO748" s="197"/>
      <c r="BP748" s="197"/>
      <c r="BQ748" s="197"/>
      <c r="BR748" s="197"/>
      <c r="BS748" s="197"/>
      <c r="BT748" s="197"/>
      <c r="BU748" s="197"/>
      <c r="BV748" s="197"/>
      <c r="BW748" s="197"/>
      <c r="BX748" s="197"/>
      <c r="BY748" s="197"/>
      <c r="BZ748" s="197"/>
      <c r="CA748" s="197"/>
      <c r="CB748" s="197"/>
      <c r="CC748" s="197"/>
      <c r="CD748" s="197"/>
      <c r="CE748" s="197"/>
      <c r="CF748" s="197"/>
      <c r="CG748" s="197"/>
      <c r="CH748" s="197"/>
      <c r="CI748" s="197"/>
      <c r="CJ748" s="197"/>
      <c r="CK748" s="197"/>
      <c r="CL748" s="197"/>
      <c r="CM748" s="197"/>
      <c r="CN748" s="197"/>
      <c r="CO748" s="197"/>
      <c r="CP748" s="197"/>
      <c r="CQ748" s="197"/>
      <c r="CR748" s="197"/>
      <c r="CS748" s="197"/>
      <c r="CT748" s="197"/>
      <c r="CU748" s="197"/>
      <c r="CV748" s="197"/>
      <c r="CW748" s="197"/>
      <c r="CX748" s="197"/>
      <c r="CY748" s="197"/>
      <c r="CZ748" s="197"/>
      <c r="DA748" s="197"/>
      <c r="DB748" s="197"/>
      <c r="DC748" s="197"/>
      <c r="DD748" s="197"/>
      <c r="DE748" s="197"/>
      <c r="DF748" s="197"/>
      <c r="DG748" s="197"/>
      <c r="DH748" s="197"/>
      <c r="DI748" s="197"/>
      <c r="DJ748" s="197"/>
      <c r="DK748" s="197"/>
      <c r="DL748" s="197"/>
      <c r="DM748" s="197"/>
      <c r="DN748" s="197"/>
      <c r="DO748" s="197"/>
      <c r="DP748" s="197"/>
      <c r="DQ748" s="197"/>
      <c r="DR748" s="197"/>
      <c r="DS748" s="197"/>
      <c r="DT748" s="197"/>
      <c r="DU748" s="197"/>
      <c r="DV748" s="197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</row>
    <row r="749" customFormat="false" ht="12.75" hidden="false" customHeight="false" outlineLevel="0" collapsed="false">
      <c r="B749" s="194"/>
      <c r="C749" s="194"/>
      <c r="D749" s="194"/>
      <c r="E749" s="194"/>
      <c r="F749" s="194"/>
      <c r="G749" s="194"/>
      <c r="H749" s="195"/>
      <c r="I749" s="194"/>
      <c r="J749" s="194"/>
      <c r="K749" s="194"/>
      <c r="L749" s="194"/>
      <c r="M749" s="194"/>
      <c r="N749" s="194"/>
      <c r="O749" s="194"/>
      <c r="P749" s="194"/>
      <c r="Q749" s="194"/>
      <c r="R749" s="194"/>
      <c r="S749" s="194"/>
      <c r="T749" s="194"/>
      <c r="U749" s="194"/>
      <c r="V749" s="194"/>
      <c r="W749" s="194"/>
      <c r="X749" s="194"/>
      <c r="Y749" s="194"/>
      <c r="Z749" s="194"/>
      <c r="AA749" s="194"/>
      <c r="AB749" s="194"/>
      <c r="AC749" s="194"/>
      <c r="AD749" s="194"/>
      <c r="AE749" s="194"/>
      <c r="AF749" s="194"/>
      <c r="AG749" s="194"/>
      <c r="AH749" s="194"/>
      <c r="AI749" s="194"/>
      <c r="AJ749" s="194"/>
      <c r="AK749" s="194"/>
      <c r="AL749" s="194"/>
      <c r="AM749" s="194"/>
      <c r="AN749" s="194"/>
      <c r="AO749" s="194"/>
      <c r="AP749" s="194"/>
      <c r="AQ749" s="194"/>
      <c r="AR749" s="194"/>
      <c r="AS749" s="194"/>
      <c r="AT749" s="194"/>
      <c r="AU749" s="194"/>
      <c r="AV749" s="194"/>
      <c r="AW749" s="194"/>
      <c r="AX749" s="194"/>
      <c r="AY749" s="194"/>
      <c r="AZ749" s="194"/>
      <c r="BA749" s="194"/>
      <c r="BB749" s="194"/>
      <c r="BC749" s="194"/>
      <c r="BD749" s="194"/>
      <c r="BE749" s="194"/>
      <c r="BF749" s="194"/>
      <c r="BG749" s="194"/>
      <c r="BH749" s="194"/>
      <c r="BI749" s="194"/>
      <c r="BJ749" s="194"/>
      <c r="BK749" s="196"/>
      <c r="BL749" s="197"/>
      <c r="BM749" s="197"/>
      <c r="BN749" s="197"/>
      <c r="BO749" s="197"/>
      <c r="BP749" s="197"/>
      <c r="BQ749" s="197"/>
      <c r="BR749" s="197"/>
      <c r="BS749" s="197"/>
      <c r="BT749" s="197"/>
      <c r="BU749" s="197"/>
      <c r="BV749" s="197"/>
      <c r="BW749" s="197"/>
      <c r="BX749" s="197"/>
      <c r="BY749" s="197"/>
      <c r="BZ749" s="197"/>
      <c r="CA749" s="197"/>
      <c r="CB749" s="197"/>
      <c r="CC749" s="197"/>
      <c r="CD749" s="197"/>
      <c r="CE749" s="197"/>
      <c r="CF749" s="197"/>
      <c r="CG749" s="197"/>
      <c r="CH749" s="197"/>
      <c r="CI749" s="197"/>
      <c r="CJ749" s="197"/>
      <c r="CK749" s="197"/>
      <c r="CL749" s="197"/>
      <c r="CM749" s="197"/>
      <c r="CN749" s="197"/>
      <c r="CO749" s="197"/>
      <c r="CP749" s="197"/>
      <c r="CQ749" s="197"/>
      <c r="CR749" s="197"/>
      <c r="CS749" s="197"/>
      <c r="CT749" s="197"/>
      <c r="CU749" s="197"/>
      <c r="CV749" s="197"/>
      <c r="CW749" s="197"/>
      <c r="CX749" s="197"/>
      <c r="CY749" s="197"/>
      <c r="CZ749" s="197"/>
      <c r="DA749" s="197"/>
      <c r="DB749" s="197"/>
      <c r="DC749" s="197"/>
      <c r="DD749" s="197"/>
      <c r="DE749" s="197"/>
      <c r="DF749" s="197"/>
      <c r="DG749" s="197"/>
      <c r="DH749" s="197"/>
      <c r="DI749" s="197"/>
      <c r="DJ749" s="197"/>
      <c r="DK749" s="197"/>
      <c r="DL749" s="197"/>
      <c r="DM749" s="197"/>
      <c r="DN749" s="197"/>
      <c r="DO749" s="197"/>
      <c r="DP749" s="197"/>
      <c r="DQ749" s="197"/>
      <c r="DR749" s="197"/>
      <c r="DS749" s="197"/>
      <c r="DT749" s="197"/>
      <c r="DU749" s="197"/>
      <c r="DV749" s="197"/>
      <c r="DW749" s="197"/>
      <c r="DX749" s="197"/>
      <c r="DY749" s="197"/>
      <c r="DZ749" s="197"/>
      <c r="EA749" s="197"/>
      <c r="EB749" s="197"/>
      <c r="EC749" s="197"/>
      <c r="ED749" s="197"/>
      <c r="EE749" s="197"/>
      <c r="EF749" s="197"/>
      <c r="EG749" s="197"/>
      <c r="EH749" s="197"/>
      <c r="EI749" s="197"/>
      <c r="EJ749" s="197"/>
      <c r="EK749" s="197"/>
      <c r="EL749" s="197"/>
      <c r="EM749" s="197"/>
      <c r="EN749" s="197"/>
      <c r="EO749" s="197"/>
      <c r="EP749" s="197"/>
      <c r="EQ749" s="197"/>
      <c r="ER749" s="197"/>
      <c r="ES749" s="197"/>
      <c r="ET749" s="197"/>
      <c r="EU749" s="197"/>
      <c r="EV749" s="197"/>
      <c r="EW749" s="197"/>
      <c r="EX749" s="197"/>
      <c r="EY749" s="197"/>
      <c r="EZ749" s="197"/>
      <c r="FA749" s="197"/>
      <c r="FB749" s="197"/>
      <c r="FC749" s="197"/>
      <c r="FD749" s="197"/>
      <c r="FE749" s="197"/>
      <c r="FF749" s="197"/>
      <c r="FG749" s="197"/>
      <c r="FH749" s="197"/>
      <c r="FI749" s="197"/>
      <c r="FJ749" s="197"/>
      <c r="FK749" s="197"/>
      <c r="FL749" s="197"/>
      <c r="FM749" s="197"/>
      <c r="FN749" s="197"/>
      <c r="FO749" s="197"/>
      <c r="FP749" s="197"/>
      <c r="FQ749" s="197"/>
      <c r="FR749" s="197"/>
      <c r="FS749" s="197"/>
      <c r="FT749" s="197"/>
      <c r="FU749" s="197"/>
      <c r="FV749" s="197"/>
      <c r="FW749" s="197"/>
      <c r="FX749" s="197"/>
      <c r="FY749" s="197"/>
      <c r="FZ749" s="197"/>
      <c r="GA749" s="197"/>
      <c r="GB749" s="197"/>
      <c r="GC749" s="197"/>
      <c r="GD749" s="197"/>
      <c r="GE749" s="197"/>
      <c r="GF749" s="197"/>
      <c r="GG749" s="197"/>
      <c r="GH749" s="197"/>
      <c r="GI749" s="197"/>
      <c r="GJ749" s="197"/>
      <c r="GK749" s="197"/>
      <c r="GL749" s="197"/>
      <c r="GM749" s="197"/>
      <c r="GN749" s="197"/>
      <c r="GO749" s="197"/>
      <c r="GP749" s="197"/>
      <c r="GQ749" s="197"/>
      <c r="GR749" s="197"/>
      <c r="GS749" s="197"/>
      <c r="GT749" s="197"/>
      <c r="GU749" s="197"/>
      <c r="GV749" s="197"/>
      <c r="GW749" s="197"/>
      <c r="GX749" s="197"/>
      <c r="GY749" s="197"/>
      <c r="GZ749" s="197"/>
      <c r="HA749" s="197"/>
      <c r="HB749" s="197"/>
      <c r="HC749" s="197"/>
      <c r="HD749" s="197"/>
      <c r="HE749" s="197"/>
      <c r="HF749" s="197"/>
      <c r="HG749" s="197"/>
      <c r="HH749" s="197"/>
      <c r="HI749" s="197"/>
      <c r="HJ749" s="197"/>
      <c r="HK749" s="197"/>
      <c r="HL749" s="197"/>
      <c r="HM749" s="197"/>
      <c r="HN749" s="197"/>
      <c r="HO749" s="197"/>
      <c r="HP749" s="197"/>
      <c r="HQ749" s="197"/>
      <c r="HR749" s="197"/>
      <c r="HS749" s="197"/>
      <c r="HT749" s="197"/>
      <c r="HU749" s="197"/>
      <c r="HV749" s="197"/>
      <c r="HW749" s="197"/>
      <c r="HX749" s="197"/>
      <c r="HY749" s="197"/>
      <c r="HZ749" s="197"/>
      <c r="IA749" s="197"/>
      <c r="IB749" s="197"/>
      <c r="IC749" s="197"/>
      <c r="ID749" s="197"/>
      <c r="IE749" s="197"/>
      <c r="IF749" s="197"/>
      <c r="IG749" s="197"/>
      <c r="IH749" s="197"/>
      <c r="II749" s="197"/>
      <c r="IJ749" s="197"/>
      <c r="IK749" s="197"/>
      <c r="IL749" s="197"/>
      <c r="IM749" s="197"/>
      <c r="IN749" s="197"/>
      <c r="IO749" s="197"/>
      <c r="IP749" s="197"/>
      <c r="IQ749" s="197"/>
      <c r="IR749" s="197"/>
      <c r="IS749" s="197"/>
      <c r="IT749" s="197"/>
      <c r="IU749" s="197"/>
      <c r="IV749" s="197"/>
      <c r="IW749" s="197"/>
    </row>
    <row r="750" customFormat="false" ht="12.75" hidden="false" customHeight="false" outlineLevel="0" collapsed="false">
      <c r="B750" s="194"/>
      <c r="C750" s="194"/>
      <c r="D750" s="194"/>
      <c r="E750" s="194"/>
      <c r="F750" s="194"/>
      <c r="G750" s="194"/>
      <c r="H750" s="195"/>
      <c r="I750" s="194"/>
      <c r="J750" s="194"/>
      <c r="K750" s="194"/>
      <c r="L750" s="194"/>
      <c r="M750" s="194"/>
      <c r="N750" s="194"/>
      <c r="O750" s="194"/>
      <c r="P750" s="194"/>
      <c r="Q750" s="194"/>
      <c r="R750" s="194"/>
      <c r="S750" s="194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94"/>
      <c r="AN750" s="194"/>
      <c r="AO750" s="194"/>
      <c r="AP750" s="194"/>
      <c r="AQ750" s="194"/>
      <c r="AR750" s="194"/>
      <c r="AS750" s="194"/>
      <c r="AT750" s="194"/>
      <c r="AU750" s="194"/>
      <c r="AV750" s="194"/>
      <c r="AW750" s="194"/>
      <c r="AX750" s="194"/>
      <c r="AY750" s="194"/>
      <c r="AZ750" s="194"/>
      <c r="BA750" s="194"/>
      <c r="BB750" s="194"/>
      <c r="BC750" s="194"/>
      <c r="BD750" s="194"/>
      <c r="BE750" s="194"/>
      <c r="BF750" s="194"/>
      <c r="BG750" s="194"/>
      <c r="BH750" s="194"/>
      <c r="BI750" s="194"/>
      <c r="BJ750" s="194"/>
      <c r="BK750" s="196"/>
      <c r="BL750" s="197"/>
      <c r="BM750" s="197"/>
      <c r="BN750" s="197"/>
      <c r="BO750" s="197"/>
      <c r="BP750" s="197"/>
      <c r="BQ750" s="197"/>
      <c r="BR750" s="197"/>
      <c r="BS750" s="197"/>
      <c r="BT750" s="197"/>
      <c r="BU750" s="197"/>
      <c r="BV750" s="197"/>
      <c r="BW750" s="197"/>
      <c r="BX750" s="197"/>
      <c r="BY750" s="197"/>
      <c r="BZ750" s="197"/>
      <c r="CA750" s="197"/>
      <c r="CB750" s="197"/>
      <c r="CC750" s="197"/>
      <c r="CD750" s="197"/>
      <c r="CE750" s="197"/>
      <c r="CF750" s="197"/>
      <c r="CG750" s="197"/>
      <c r="CH750" s="197"/>
      <c r="CI750" s="197"/>
      <c r="CJ750" s="197"/>
      <c r="CK750" s="197"/>
      <c r="CL750" s="197"/>
      <c r="CM750" s="197"/>
      <c r="CN750" s="197"/>
      <c r="CO750" s="197"/>
      <c r="CP750" s="197"/>
      <c r="CQ750" s="197"/>
      <c r="CR750" s="197"/>
      <c r="CS750" s="197"/>
      <c r="CT750" s="197"/>
      <c r="CU750" s="197"/>
      <c r="CV750" s="197"/>
      <c r="CW750" s="197"/>
      <c r="CX750" s="197"/>
      <c r="CY750" s="197"/>
      <c r="CZ750" s="197"/>
      <c r="DA750" s="197"/>
      <c r="DB750" s="197"/>
      <c r="DC750" s="197"/>
      <c r="DD750" s="197"/>
      <c r="DE750" s="197"/>
      <c r="DF750" s="197"/>
      <c r="DG750" s="197"/>
      <c r="DH750" s="197"/>
      <c r="DI750" s="197"/>
      <c r="DJ750" s="197"/>
      <c r="DK750" s="197"/>
      <c r="DL750" s="197"/>
      <c r="DM750" s="197"/>
      <c r="DN750" s="197"/>
      <c r="DO750" s="197"/>
      <c r="DP750" s="197"/>
      <c r="DQ750" s="197"/>
      <c r="DR750" s="197"/>
      <c r="DS750" s="197"/>
      <c r="DT750" s="197"/>
      <c r="DU750" s="197"/>
      <c r="DV750" s="197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</row>
    <row r="751" customFormat="false" ht="12.75" hidden="false" customHeight="false" outlineLevel="0" collapsed="false">
      <c r="B751" s="194"/>
      <c r="C751" s="194"/>
      <c r="D751" s="194"/>
      <c r="E751" s="194"/>
      <c r="F751" s="194"/>
      <c r="G751" s="194"/>
      <c r="H751" s="195"/>
      <c r="I751" s="194"/>
      <c r="J751" s="194"/>
      <c r="K751" s="194"/>
      <c r="L751" s="194"/>
      <c r="M751" s="194"/>
      <c r="N751" s="194"/>
      <c r="O751" s="194"/>
      <c r="P751" s="194"/>
      <c r="Q751" s="194"/>
      <c r="R751" s="194"/>
      <c r="S751" s="194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  <c r="AR751" s="194"/>
      <c r="AS751" s="194"/>
      <c r="AT751" s="194"/>
      <c r="AU751" s="194"/>
      <c r="AV751" s="194"/>
      <c r="AW751" s="194"/>
      <c r="AX751" s="194"/>
      <c r="AY751" s="194"/>
      <c r="AZ751" s="194"/>
      <c r="BA751" s="194"/>
      <c r="BB751" s="194"/>
      <c r="BC751" s="194"/>
      <c r="BD751" s="194"/>
      <c r="BE751" s="194"/>
      <c r="BF751" s="194"/>
      <c r="BG751" s="194"/>
      <c r="BH751" s="194"/>
      <c r="BI751" s="194"/>
      <c r="BJ751" s="194"/>
      <c r="BK751" s="196"/>
      <c r="BL751" s="197"/>
      <c r="BM751" s="197"/>
      <c r="BN751" s="197"/>
      <c r="BO751" s="197"/>
      <c r="BP751" s="197"/>
      <c r="BQ751" s="197"/>
      <c r="BR751" s="197"/>
      <c r="BS751" s="197"/>
      <c r="BT751" s="197"/>
      <c r="BU751" s="197"/>
      <c r="BV751" s="197"/>
      <c r="BW751" s="197"/>
      <c r="BX751" s="197"/>
      <c r="BY751" s="197"/>
      <c r="BZ751" s="197"/>
      <c r="CA751" s="197"/>
      <c r="CB751" s="197"/>
      <c r="CC751" s="197"/>
      <c r="CD751" s="197"/>
      <c r="CE751" s="197"/>
      <c r="CF751" s="197"/>
      <c r="CG751" s="197"/>
      <c r="CH751" s="197"/>
      <c r="CI751" s="197"/>
      <c r="CJ751" s="197"/>
      <c r="CK751" s="197"/>
      <c r="CL751" s="197"/>
      <c r="CM751" s="197"/>
      <c r="CN751" s="197"/>
      <c r="CO751" s="197"/>
      <c r="CP751" s="197"/>
      <c r="CQ751" s="197"/>
      <c r="CR751" s="197"/>
      <c r="CS751" s="197"/>
      <c r="CT751" s="197"/>
      <c r="CU751" s="197"/>
      <c r="CV751" s="197"/>
      <c r="CW751" s="197"/>
      <c r="CX751" s="197"/>
      <c r="CY751" s="197"/>
      <c r="CZ751" s="197"/>
      <c r="DA751" s="197"/>
      <c r="DB751" s="197"/>
      <c r="DC751" s="197"/>
      <c r="DD751" s="197"/>
      <c r="DE751" s="197"/>
      <c r="DF751" s="197"/>
      <c r="DG751" s="197"/>
      <c r="DH751" s="197"/>
      <c r="DI751" s="197"/>
      <c r="DJ751" s="197"/>
      <c r="DK751" s="197"/>
      <c r="DL751" s="197"/>
      <c r="DM751" s="197"/>
      <c r="DN751" s="197"/>
      <c r="DO751" s="197"/>
      <c r="DP751" s="197"/>
      <c r="DQ751" s="197"/>
      <c r="DR751" s="197"/>
      <c r="DS751" s="197"/>
      <c r="DT751" s="197"/>
      <c r="DU751" s="197"/>
      <c r="DV751" s="197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</row>
    <row r="752" customFormat="false" ht="12.75" hidden="false" customHeight="false" outlineLevel="0" collapsed="false">
      <c r="B752" s="194"/>
      <c r="C752" s="194"/>
      <c r="D752" s="194"/>
      <c r="E752" s="194"/>
      <c r="F752" s="194"/>
      <c r="G752" s="194"/>
      <c r="H752" s="195"/>
      <c r="I752" s="194"/>
      <c r="J752" s="194"/>
      <c r="K752" s="194"/>
      <c r="L752" s="194"/>
      <c r="M752" s="194"/>
      <c r="N752" s="194"/>
      <c r="O752" s="194"/>
      <c r="P752" s="194"/>
      <c r="Q752" s="194"/>
      <c r="R752" s="194"/>
      <c r="S752" s="194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  <c r="AR752" s="194"/>
      <c r="AS752" s="194"/>
      <c r="AT752" s="194"/>
      <c r="AU752" s="194"/>
      <c r="AV752" s="194"/>
      <c r="AW752" s="194"/>
      <c r="AX752" s="194"/>
      <c r="AY752" s="194"/>
      <c r="AZ752" s="194"/>
      <c r="BA752" s="194"/>
      <c r="BB752" s="194"/>
      <c r="BC752" s="194"/>
      <c r="BD752" s="194"/>
      <c r="BE752" s="194"/>
      <c r="BF752" s="194"/>
      <c r="BG752" s="194"/>
      <c r="BH752" s="194"/>
      <c r="BI752" s="194"/>
      <c r="BJ752" s="194"/>
      <c r="BK752" s="196"/>
      <c r="BL752" s="197"/>
      <c r="BM752" s="197"/>
      <c r="BN752" s="197"/>
      <c r="BO752" s="197"/>
      <c r="BP752" s="197"/>
      <c r="BQ752" s="197"/>
      <c r="BR752" s="197"/>
      <c r="BS752" s="197"/>
      <c r="BT752" s="197"/>
      <c r="BU752" s="197"/>
      <c r="BV752" s="197"/>
      <c r="BW752" s="197"/>
      <c r="BX752" s="197"/>
      <c r="BY752" s="197"/>
      <c r="BZ752" s="197"/>
      <c r="CA752" s="197"/>
      <c r="CB752" s="197"/>
      <c r="CC752" s="197"/>
      <c r="CD752" s="197"/>
      <c r="CE752" s="197"/>
      <c r="CF752" s="197"/>
      <c r="CG752" s="197"/>
      <c r="CH752" s="197"/>
      <c r="CI752" s="197"/>
      <c r="CJ752" s="197"/>
      <c r="CK752" s="197"/>
      <c r="CL752" s="197"/>
      <c r="CM752" s="197"/>
      <c r="CN752" s="197"/>
      <c r="CO752" s="197"/>
      <c r="CP752" s="197"/>
      <c r="CQ752" s="197"/>
      <c r="CR752" s="197"/>
      <c r="CS752" s="197"/>
      <c r="CT752" s="197"/>
      <c r="CU752" s="197"/>
      <c r="CV752" s="197"/>
      <c r="CW752" s="197"/>
      <c r="CX752" s="197"/>
      <c r="CY752" s="197"/>
      <c r="CZ752" s="197"/>
      <c r="DA752" s="197"/>
      <c r="DB752" s="197"/>
      <c r="DC752" s="197"/>
      <c r="DD752" s="197"/>
      <c r="DE752" s="197"/>
      <c r="DF752" s="197"/>
      <c r="DG752" s="197"/>
      <c r="DH752" s="197"/>
      <c r="DI752" s="197"/>
      <c r="DJ752" s="197"/>
      <c r="DK752" s="197"/>
      <c r="DL752" s="197"/>
      <c r="DM752" s="197"/>
      <c r="DN752" s="197"/>
      <c r="DO752" s="197"/>
      <c r="DP752" s="197"/>
      <c r="DQ752" s="197"/>
      <c r="DR752" s="197"/>
      <c r="DS752" s="197"/>
      <c r="DT752" s="197"/>
      <c r="DU752" s="197"/>
      <c r="DV752" s="197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</row>
    <row r="753" customFormat="false" ht="12.75" hidden="false" customHeight="false" outlineLevel="0" collapsed="false">
      <c r="B753" s="194"/>
      <c r="C753" s="194"/>
      <c r="D753" s="194"/>
      <c r="E753" s="194"/>
      <c r="F753" s="194"/>
      <c r="G753" s="194"/>
      <c r="H753" s="195"/>
      <c r="I753" s="194"/>
      <c r="J753" s="194"/>
      <c r="K753" s="194"/>
      <c r="L753" s="194"/>
      <c r="M753" s="194"/>
      <c r="N753" s="194"/>
      <c r="O753" s="194"/>
      <c r="P753" s="194"/>
      <c r="Q753" s="194"/>
      <c r="R753" s="194"/>
      <c r="S753" s="194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  <c r="AR753" s="194"/>
      <c r="AS753" s="194"/>
      <c r="AT753" s="194"/>
      <c r="AU753" s="194"/>
      <c r="AV753" s="194"/>
      <c r="AW753" s="194"/>
      <c r="AX753" s="194"/>
      <c r="AY753" s="194"/>
      <c r="AZ753" s="194"/>
      <c r="BA753" s="194"/>
      <c r="BB753" s="194"/>
      <c r="BC753" s="194"/>
      <c r="BD753" s="194"/>
      <c r="BE753" s="194"/>
      <c r="BF753" s="194"/>
      <c r="BG753" s="194"/>
      <c r="BH753" s="194"/>
      <c r="BI753" s="194"/>
      <c r="BJ753" s="194"/>
      <c r="BK753" s="196"/>
      <c r="BL753" s="197"/>
      <c r="BM753" s="197"/>
      <c r="BN753" s="197"/>
      <c r="BO753" s="197"/>
      <c r="BP753" s="197"/>
      <c r="BQ753" s="197"/>
      <c r="BR753" s="197"/>
      <c r="BS753" s="197"/>
      <c r="BT753" s="197"/>
      <c r="BU753" s="197"/>
      <c r="BV753" s="197"/>
      <c r="BW753" s="197"/>
      <c r="BX753" s="197"/>
      <c r="BY753" s="197"/>
      <c r="BZ753" s="197"/>
      <c r="CA753" s="197"/>
      <c r="CB753" s="197"/>
      <c r="CC753" s="197"/>
      <c r="CD753" s="197"/>
      <c r="CE753" s="197"/>
      <c r="CF753" s="197"/>
      <c r="CG753" s="197"/>
      <c r="CH753" s="197"/>
      <c r="CI753" s="197"/>
      <c r="CJ753" s="197"/>
      <c r="CK753" s="197"/>
      <c r="CL753" s="197"/>
      <c r="CM753" s="197"/>
      <c r="CN753" s="197"/>
      <c r="CO753" s="197"/>
      <c r="CP753" s="197"/>
      <c r="CQ753" s="197"/>
      <c r="CR753" s="197"/>
      <c r="CS753" s="197"/>
      <c r="CT753" s="197"/>
      <c r="CU753" s="197"/>
      <c r="CV753" s="197"/>
      <c r="CW753" s="197"/>
      <c r="CX753" s="197"/>
      <c r="CY753" s="197"/>
      <c r="CZ753" s="197"/>
      <c r="DA753" s="197"/>
      <c r="DB753" s="197"/>
      <c r="DC753" s="197"/>
      <c r="DD753" s="197"/>
      <c r="DE753" s="197"/>
      <c r="DF753" s="197"/>
      <c r="DG753" s="197"/>
      <c r="DH753" s="197"/>
      <c r="DI753" s="197"/>
      <c r="DJ753" s="197"/>
      <c r="DK753" s="197"/>
      <c r="DL753" s="197"/>
      <c r="DM753" s="197"/>
      <c r="DN753" s="197"/>
      <c r="DO753" s="197"/>
      <c r="DP753" s="197"/>
      <c r="DQ753" s="197"/>
      <c r="DR753" s="197"/>
      <c r="DS753" s="197"/>
      <c r="DT753" s="197"/>
      <c r="DU753" s="197"/>
      <c r="DV753" s="197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</row>
    <row r="754" customFormat="false" ht="12.75" hidden="false" customHeight="false" outlineLevel="0" collapsed="false">
      <c r="B754" s="194"/>
      <c r="C754" s="194"/>
      <c r="D754" s="194"/>
      <c r="E754" s="194"/>
      <c r="F754" s="194"/>
      <c r="G754" s="194"/>
      <c r="H754" s="195"/>
      <c r="I754" s="194"/>
      <c r="J754" s="194"/>
      <c r="K754" s="194"/>
      <c r="L754" s="194"/>
      <c r="M754" s="194"/>
      <c r="N754" s="194"/>
      <c r="O754" s="194"/>
      <c r="P754" s="194"/>
      <c r="Q754" s="194"/>
      <c r="R754" s="194"/>
      <c r="S754" s="194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  <c r="AR754" s="194"/>
      <c r="AS754" s="194"/>
      <c r="AT754" s="194"/>
      <c r="AU754" s="194"/>
      <c r="AV754" s="194"/>
      <c r="AW754" s="194"/>
      <c r="AX754" s="194"/>
      <c r="AY754" s="194"/>
      <c r="AZ754" s="194"/>
      <c r="BA754" s="194"/>
      <c r="BB754" s="194"/>
      <c r="BC754" s="194"/>
      <c r="BD754" s="194"/>
      <c r="BE754" s="194"/>
      <c r="BF754" s="194"/>
      <c r="BG754" s="194"/>
      <c r="BH754" s="194"/>
      <c r="BI754" s="194"/>
      <c r="BJ754" s="194"/>
      <c r="BK754" s="196"/>
      <c r="BL754" s="197"/>
      <c r="BM754" s="197"/>
      <c r="BN754" s="197"/>
      <c r="BO754" s="197"/>
      <c r="BP754" s="197"/>
      <c r="BQ754" s="197"/>
      <c r="BR754" s="197"/>
      <c r="BS754" s="197"/>
      <c r="BT754" s="197"/>
      <c r="BU754" s="197"/>
      <c r="BV754" s="197"/>
      <c r="BW754" s="197"/>
      <c r="BX754" s="197"/>
      <c r="BY754" s="197"/>
      <c r="BZ754" s="197"/>
      <c r="CA754" s="197"/>
      <c r="CB754" s="197"/>
      <c r="CC754" s="197"/>
      <c r="CD754" s="197"/>
      <c r="CE754" s="197"/>
      <c r="CF754" s="197"/>
      <c r="CG754" s="197"/>
      <c r="CH754" s="197"/>
      <c r="CI754" s="197"/>
      <c r="CJ754" s="197"/>
      <c r="CK754" s="197"/>
      <c r="CL754" s="197"/>
      <c r="CM754" s="197"/>
      <c r="CN754" s="197"/>
      <c r="CO754" s="197"/>
      <c r="CP754" s="197"/>
      <c r="CQ754" s="197"/>
      <c r="CR754" s="197"/>
      <c r="CS754" s="197"/>
      <c r="CT754" s="197"/>
      <c r="CU754" s="197"/>
      <c r="CV754" s="197"/>
      <c r="CW754" s="197"/>
      <c r="CX754" s="197"/>
      <c r="CY754" s="197"/>
      <c r="CZ754" s="197"/>
      <c r="DA754" s="197"/>
      <c r="DB754" s="197"/>
      <c r="DC754" s="197"/>
      <c r="DD754" s="197"/>
      <c r="DE754" s="197"/>
      <c r="DF754" s="197"/>
      <c r="DG754" s="197"/>
      <c r="DH754" s="197"/>
      <c r="DI754" s="197"/>
      <c r="DJ754" s="197"/>
      <c r="DK754" s="197"/>
      <c r="DL754" s="197"/>
      <c r="DM754" s="197"/>
      <c r="DN754" s="197"/>
      <c r="DO754" s="197"/>
      <c r="DP754" s="197"/>
      <c r="DQ754" s="197"/>
      <c r="DR754" s="197"/>
      <c r="DS754" s="197"/>
      <c r="DT754" s="197"/>
      <c r="DU754" s="197"/>
      <c r="DV754" s="197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</row>
    <row r="755" customFormat="false" ht="12.75" hidden="false" customHeight="false" outlineLevel="0" collapsed="false">
      <c r="B755" s="194"/>
      <c r="C755" s="194"/>
      <c r="D755" s="194"/>
      <c r="E755" s="194"/>
      <c r="F755" s="194"/>
      <c r="G755" s="194"/>
      <c r="H755" s="195"/>
      <c r="I755" s="194"/>
      <c r="J755" s="194"/>
      <c r="K755" s="194"/>
      <c r="L755" s="194"/>
      <c r="M755" s="194"/>
      <c r="N755" s="194"/>
      <c r="O755" s="194"/>
      <c r="P755" s="194"/>
      <c r="Q755" s="194"/>
      <c r="R755" s="194"/>
      <c r="S755" s="194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  <c r="AR755" s="194"/>
      <c r="AS755" s="194"/>
      <c r="AT755" s="194"/>
      <c r="AU755" s="194"/>
      <c r="AV755" s="194"/>
      <c r="AW755" s="194"/>
      <c r="AX755" s="194"/>
      <c r="AY755" s="194"/>
      <c r="AZ755" s="194"/>
      <c r="BA755" s="194"/>
      <c r="BB755" s="194"/>
      <c r="BC755" s="194"/>
      <c r="BD755" s="194"/>
      <c r="BE755" s="194"/>
      <c r="BF755" s="194"/>
      <c r="BG755" s="194"/>
      <c r="BH755" s="194"/>
      <c r="BI755" s="194"/>
      <c r="BJ755" s="194"/>
      <c r="BK755" s="196"/>
      <c r="BL755" s="197"/>
      <c r="BM755" s="197"/>
      <c r="BN755" s="197"/>
      <c r="BO755" s="197"/>
      <c r="BP755" s="197"/>
      <c r="BQ755" s="197"/>
      <c r="BR755" s="197"/>
      <c r="BS755" s="197"/>
      <c r="BT755" s="197"/>
      <c r="BU755" s="197"/>
      <c r="BV755" s="197"/>
      <c r="BW755" s="197"/>
      <c r="BX755" s="197"/>
      <c r="BY755" s="197"/>
      <c r="BZ755" s="197"/>
      <c r="CA755" s="197"/>
      <c r="CB755" s="197"/>
      <c r="CC755" s="197"/>
      <c r="CD755" s="197"/>
      <c r="CE755" s="197"/>
      <c r="CF755" s="197"/>
      <c r="CG755" s="197"/>
      <c r="CH755" s="197"/>
      <c r="CI755" s="197"/>
      <c r="CJ755" s="197"/>
      <c r="CK755" s="197"/>
      <c r="CL755" s="197"/>
      <c r="CM755" s="197"/>
      <c r="CN755" s="197"/>
      <c r="CO755" s="197"/>
      <c r="CP755" s="197"/>
      <c r="CQ755" s="197"/>
      <c r="CR755" s="197"/>
      <c r="CS755" s="197"/>
      <c r="CT755" s="197"/>
      <c r="CU755" s="197"/>
      <c r="CV755" s="197"/>
      <c r="CW755" s="197"/>
      <c r="CX755" s="197"/>
      <c r="CY755" s="197"/>
      <c r="CZ755" s="197"/>
      <c r="DA755" s="197"/>
      <c r="DB755" s="197"/>
      <c r="DC755" s="197"/>
      <c r="DD755" s="197"/>
      <c r="DE755" s="197"/>
      <c r="DF755" s="197"/>
      <c r="DG755" s="197"/>
      <c r="DH755" s="197"/>
      <c r="DI755" s="197"/>
      <c r="DJ755" s="197"/>
      <c r="DK755" s="197"/>
      <c r="DL755" s="197"/>
      <c r="DM755" s="197"/>
      <c r="DN755" s="197"/>
      <c r="DO755" s="197"/>
      <c r="DP755" s="197"/>
      <c r="DQ755" s="197"/>
      <c r="DR755" s="197"/>
      <c r="DS755" s="197"/>
      <c r="DT755" s="197"/>
      <c r="DU755" s="197"/>
      <c r="DV755" s="197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</row>
    <row r="756" customFormat="false" ht="12.75" hidden="false" customHeight="false" outlineLevel="0" collapsed="false">
      <c r="B756" s="194"/>
      <c r="C756" s="194"/>
      <c r="D756" s="194"/>
      <c r="E756" s="194"/>
      <c r="F756" s="194"/>
      <c r="G756" s="194"/>
      <c r="H756" s="195"/>
      <c r="I756" s="194"/>
      <c r="J756" s="194"/>
      <c r="K756" s="194"/>
      <c r="L756" s="194"/>
      <c r="M756" s="194"/>
      <c r="N756" s="194"/>
      <c r="O756" s="194"/>
      <c r="P756" s="194"/>
      <c r="Q756" s="194"/>
      <c r="R756" s="194"/>
      <c r="S756" s="194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  <c r="AR756" s="194"/>
      <c r="AS756" s="194"/>
      <c r="AT756" s="194"/>
      <c r="AU756" s="194"/>
      <c r="AV756" s="194"/>
      <c r="AW756" s="194"/>
      <c r="AX756" s="194"/>
      <c r="AY756" s="194"/>
      <c r="AZ756" s="194"/>
      <c r="BA756" s="194"/>
      <c r="BB756" s="194"/>
      <c r="BC756" s="194"/>
      <c r="BD756" s="194"/>
      <c r="BE756" s="194"/>
      <c r="BF756" s="194"/>
      <c r="BG756" s="194"/>
      <c r="BH756" s="194"/>
      <c r="BI756" s="194"/>
      <c r="BJ756" s="194"/>
      <c r="BK756" s="196"/>
      <c r="BL756" s="197"/>
      <c r="BM756" s="197"/>
      <c r="BN756" s="197"/>
      <c r="BO756" s="197"/>
      <c r="BP756" s="197"/>
      <c r="BQ756" s="197"/>
      <c r="BR756" s="197"/>
      <c r="BS756" s="197"/>
      <c r="BT756" s="197"/>
      <c r="BU756" s="197"/>
      <c r="BV756" s="197"/>
      <c r="BW756" s="197"/>
      <c r="BX756" s="197"/>
      <c r="BY756" s="197"/>
      <c r="BZ756" s="197"/>
      <c r="CA756" s="197"/>
      <c r="CB756" s="197"/>
      <c r="CC756" s="197"/>
      <c r="CD756" s="197"/>
      <c r="CE756" s="197"/>
      <c r="CF756" s="197"/>
      <c r="CG756" s="197"/>
      <c r="CH756" s="197"/>
      <c r="CI756" s="197"/>
      <c r="CJ756" s="197"/>
      <c r="CK756" s="197"/>
      <c r="CL756" s="197"/>
      <c r="CM756" s="197"/>
      <c r="CN756" s="197"/>
      <c r="CO756" s="197"/>
      <c r="CP756" s="197"/>
      <c r="CQ756" s="197"/>
      <c r="CR756" s="197"/>
      <c r="CS756" s="197"/>
      <c r="CT756" s="197"/>
      <c r="CU756" s="197"/>
      <c r="CV756" s="197"/>
      <c r="CW756" s="197"/>
      <c r="CX756" s="197"/>
      <c r="CY756" s="197"/>
      <c r="CZ756" s="197"/>
      <c r="DA756" s="197"/>
      <c r="DB756" s="197"/>
      <c r="DC756" s="197"/>
      <c r="DD756" s="197"/>
      <c r="DE756" s="197"/>
      <c r="DF756" s="197"/>
      <c r="DG756" s="197"/>
      <c r="DH756" s="197"/>
      <c r="DI756" s="197"/>
      <c r="DJ756" s="197"/>
      <c r="DK756" s="197"/>
      <c r="DL756" s="197"/>
      <c r="DM756" s="197"/>
      <c r="DN756" s="197"/>
      <c r="DO756" s="197"/>
      <c r="DP756" s="197"/>
      <c r="DQ756" s="197"/>
      <c r="DR756" s="197"/>
      <c r="DS756" s="197"/>
      <c r="DT756" s="197"/>
      <c r="DU756" s="197"/>
      <c r="DV756" s="197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</row>
    <row r="757" customFormat="false" ht="12.75" hidden="false" customHeight="false" outlineLevel="0" collapsed="false">
      <c r="B757" s="194"/>
      <c r="C757" s="194"/>
      <c r="D757" s="194"/>
      <c r="E757" s="194"/>
      <c r="F757" s="194"/>
      <c r="G757" s="194"/>
      <c r="H757" s="195"/>
      <c r="I757" s="194"/>
      <c r="J757" s="194"/>
      <c r="K757" s="194"/>
      <c r="L757" s="194"/>
      <c r="M757" s="194"/>
      <c r="N757" s="194"/>
      <c r="O757" s="194"/>
      <c r="P757" s="194"/>
      <c r="Q757" s="194"/>
      <c r="R757" s="194"/>
      <c r="S757" s="194"/>
      <c r="T757" s="194"/>
      <c r="U757" s="194"/>
      <c r="V757" s="194"/>
      <c r="W757" s="194"/>
      <c r="X757" s="194"/>
      <c r="Y757" s="194"/>
      <c r="Z757" s="194"/>
      <c r="AA757" s="194"/>
      <c r="AB757" s="194"/>
      <c r="AC757" s="194"/>
      <c r="AD757" s="194"/>
      <c r="AE757" s="194"/>
      <c r="AF757" s="194"/>
      <c r="AG757" s="194"/>
      <c r="AH757" s="194"/>
      <c r="AI757" s="194"/>
      <c r="AJ757" s="194"/>
      <c r="AK757" s="194"/>
      <c r="AL757" s="194"/>
      <c r="AM757" s="194"/>
      <c r="AN757" s="194"/>
      <c r="AO757" s="194"/>
      <c r="AP757" s="194"/>
      <c r="AQ757" s="194"/>
      <c r="AR757" s="194"/>
      <c r="AS757" s="194"/>
      <c r="AT757" s="194"/>
      <c r="AU757" s="194"/>
      <c r="AV757" s="194"/>
      <c r="AW757" s="194"/>
      <c r="AX757" s="194"/>
      <c r="AY757" s="194"/>
      <c r="AZ757" s="194"/>
      <c r="BA757" s="194"/>
      <c r="BB757" s="194"/>
      <c r="BC757" s="194"/>
      <c r="BD757" s="194"/>
      <c r="BE757" s="194"/>
      <c r="BF757" s="194"/>
      <c r="BG757" s="194"/>
      <c r="BH757" s="194"/>
      <c r="BI757" s="194"/>
      <c r="BJ757" s="194"/>
      <c r="BK757" s="196"/>
      <c r="BL757" s="197"/>
      <c r="BM757" s="197"/>
      <c r="BN757" s="197"/>
      <c r="BO757" s="197"/>
      <c r="BP757" s="197"/>
      <c r="BQ757" s="197"/>
      <c r="BR757" s="197"/>
      <c r="BS757" s="197"/>
      <c r="BT757" s="197"/>
      <c r="BU757" s="197"/>
      <c r="BV757" s="197"/>
      <c r="BW757" s="197"/>
      <c r="BX757" s="197"/>
      <c r="BY757" s="197"/>
      <c r="BZ757" s="197"/>
      <c r="CA757" s="197"/>
      <c r="CB757" s="197"/>
      <c r="CC757" s="197"/>
      <c r="CD757" s="197"/>
      <c r="CE757" s="197"/>
      <c r="CF757" s="197"/>
      <c r="CG757" s="197"/>
      <c r="CH757" s="197"/>
      <c r="CI757" s="197"/>
      <c r="CJ757" s="197"/>
      <c r="CK757" s="197"/>
      <c r="CL757" s="197"/>
      <c r="CM757" s="197"/>
      <c r="CN757" s="197"/>
      <c r="CO757" s="197"/>
      <c r="CP757" s="197"/>
      <c r="CQ757" s="197"/>
      <c r="CR757" s="197"/>
      <c r="CS757" s="197"/>
      <c r="CT757" s="197"/>
      <c r="CU757" s="197"/>
      <c r="CV757" s="197"/>
      <c r="CW757" s="197"/>
      <c r="CX757" s="197"/>
      <c r="CY757" s="197"/>
      <c r="CZ757" s="197"/>
      <c r="DA757" s="197"/>
      <c r="DB757" s="197"/>
      <c r="DC757" s="197"/>
      <c r="DD757" s="197"/>
      <c r="DE757" s="197"/>
      <c r="DF757" s="197"/>
      <c r="DG757" s="197"/>
      <c r="DH757" s="197"/>
      <c r="DI757" s="197"/>
      <c r="DJ757" s="197"/>
      <c r="DK757" s="197"/>
      <c r="DL757" s="197"/>
      <c r="DM757" s="197"/>
      <c r="DN757" s="197"/>
      <c r="DO757" s="197"/>
      <c r="DP757" s="197"/>
      <c r="DQ757" s="197"/>
      <c r="DR757" s="197"/>
      <c r="DS757" s="197"/>
      <c r="DT757" s="197"/>
      <c r="DU757" s="197"/>
      <c r="DV757" s="197"/>
      <c r="DW757" s="197"/>
      <c r="DX757" s="197"/>
      <c r="DY757" s="197"/>
      <c r="DZ757" s="197"/>
      <c r="EA757" s="197"/>
      <c r="EB757" s="197"/>
      <c r="EC757" s="197"/>
      <c r="ED757" s="197"/>
      <c r="EE757" s="197"/>
      <c r="EF757" s="197"/>
      <c r="EG757" s="197"/>
      <c r="EH757" s="197"/>
      <c r="EI757" s="197"/>
      <c r="EJ757" s="197"/>
      <c r="EK757" s="197"/>
      <c r="EL757" s="197"/>
      <c r="EM757" s="197"/>
      <c r="EN757" s="197"/>
      <c r="EO757" s="197"/>
      <c r="EP757" s="197"/>
      <c r="EQ757" s="197"/>
      <c r="ER757" s="197"/>
      <c r="ES757" s="197"/>
      <c r="ET757" s="197"/>
      <c r="EU757" s="197"/>
      <c r="EV757" s="197"/>
      <c r="EW757" s="197"/>
      <c r="EX757" s="197"/>
      <c r="EY757" s="197"/>
      <c r="EZ757" s="197"/>
      <c r="FA757" s="197"/>
      <c r="FB757" s="197"/>
      <c r="FC757" s="197"/>
      <c r="FD757" s="197"/>
      <c r="FE757" s="197"/>
      <c r="FF757" s="197"/>
      <c r="FG757" s="197"/>
      <c r="FH757" s="197"/>
      <c r="FI757" s="197"/>
      <c r="FJ757" s="197"/>
      <c r="FK757" s="197"/>
      <c r="FL757" s="197"/>
      <c r="FM757" s="197"/>
      <c r="FN757" s="197"/>
      <c r="FO757" s="197"/>
      <c r="FP757" s="197"/>
      <c r="FQ757" s="197"/>
      <c r="FR757" s="197"/>
      <c r="FS757" s="197"/>
      <c r="FT757" s="197"/>
      <c r="FU757" s="197"/>
      <c r="FV757" s="197"/>
      <c r="FW757" s="197"/>
      <c r="FX757" s="197"/>
      <c r="FY757" s="197"/>
      <c r="FZ757" s="197"/>
      <c r="GA757" s="197"/>
      <c r="GB757" s="197"/>
      <c r="GC757" s="197"/>
      <c r="GD757" s="197"/>
      <c r="GE757" s="197"/>
      <c r="GF757" s="197"/>
      <c r="GG757" s="197"/>
      <c r="GH757" s="197"/>
      <c r="GI757" s="197"/>
      <c r="GJ757" s="197"/>
      <c r="GK757" s="197"/>
      <c r="GL757" s="197"/>
      <c r="GM757" s="197"/>
      <c r="GN757" s="197"/>
      <c r="GO757" s="197"/>
      <c r="GP757" s="197"/>
      <c r="GQ757" s="197"/>
      <c r="GR757" s="197"/>
      <c r="GS757" s="197"/>
      <c r="GT757" s="197"/>
      <c r="GU757" s="197"/>
      <c r="GV757" s="197"/>
      <c r="GW757" s="197"/>
      <c r="GX757" s="197"/>
      <c r="GY757" s="197"/>
      <c r="GZ757" s="197"/>
      <c r="HA757" s="197"/>
      <c r="HB757" s="197"/>
      <c r="HC757" s="197"/>
      <c r="HD757" s="197"/>
      <c r="HE757" s="197"/>
      <c r="HF757" s="197"/>
      <c r="HG757" s="197"/>
      <c r="HH757" s="197"/>
      <c r="HI757" s="197"/>
      <c r="HJ757" s="197"/>
      <c r="HK757" s="197"/>
      <c r="HL757" s="197"/>
      <c r="HM757" s="197"/>
      <c r="HN757" s="197"/>
      <c r="HO757" s="197"/>
      <c r="HP757" s="197"/>
      <c r="HQ757" s="197"/>
      <c r="HR757" s="197"/>
      <c r="HS757" s="197"/>
      <c r="HT757" s="197"/>
      <c r="HU757" s="197"/>
      <c r="HV757" s="197"/>
      <c r="HW757" s="197"/>
      <c r="HX757" s="197"/>
      <c r="HY757" s="197"/>
      <c r="HZ757" s="197"/>
      <c r="IA757" s="197"/>
      <c r="IB757" s="197"/>
      <c r="IC757" s="197"/>
      <c r="ID757" s="197"/>
      <c r="IE757" s="197"/>
      <c r="IF757" s="197"/>
      <c r="IG757" s="197"/>
      <c r="IH757" s="197"/>
      <c r="II757" s="197"/>
      <c r="IJ757" s="197"/>
      <c r="IK757" s="197"/>
      <c r="IL757" s="197"/>
      <c r="IM757" s="197"/>
      <c r="IN757" s="197"/>
      <c r="IO757" s="197"/>
      <c r="IP757" s="197"/>
      <c r="IQ757" s="197"/>
      <c r="IR757" s="197"/>
      <c r="IS757" s="197"/>
      <c r="IT757" s="197"/>
      <c r="IU757" s="197"/>
      <c r="IV757" s="197"/>
      <c r="IW757" s="197"/>
    </row>
    <row r="758" customFormat="false" ht="12.75" hidden="false" customHeight="false" outlineLevel="0" collapsed="false">
      <c r="B758" s="194"/>
      <c r="C758" s="194"/>
      <c r="D758" s="194"/>
      <c r="E758" s="194"/>
      <c r="F758" s="194"/>
      <c r="G758" s="194"/>
      <c r="H758" s="195"/>
      <c r="I758" s="194"/>
      <c r="J758" s="194"/>
      <c r="K758" s="194"/>
      <c r="L758" s="194"/>
      <c r="M758" s="194"/>
      <c r="N758" s="194"/>
      <c r="O758" s="194"/>
      <c r="P758" s="194"/>
      <c r="Q758" s="194"/>
      <c r="R758" s="194"/>
      <c r="S758" s="194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4"/>
      <c r="AG758" s="194"/>
      <c r="AH758" s="194"/>
      <c r="AI758" s="194"/>
      <c r="AJ758" s="194"/>
      <c r="AK758" s="194"/>
      <c r="AL758" s="194"/>
      <c r="AM758" s="194"/>
      <c r="AN758" s="194"/>
      <c r="AO758" s="194"/>
      <c r="AP758" s="194"/>
      <c r="AQ758" s="194"/>
      <c r="AR758" s="194"/>
      <c r="AS758" s="194"/>
      <c r="AT758" s="194"/>
      <c r="AU758" s="194"/>
      <c r="AV758" s="194"/>
      <c r="AW758" s="194"/>
      <c r="AX758" s="194"/>
      <c r="AY758" s="194"/>
      <c r="AZ758" s="194"/>
      <c r="BA758" s="194"/>
      <c r="BB758" s="194"/>
      <c r="BC758" s="194"/>
      <c r="BD758" s="194"/>
      <c r="BE758" s="194"/>
      <c r="BF758" s="194"/>
      <c r="BG758" s="194"/>
      <c r="BH758" s="194"/>
      <c r="BI758" s="194"/>
      <c r="BJ758" s="194"/>
      <c r="BK758" s="196"/>
      <c r="BL758" s="197"/>
      <c r="BM758" s="197"/>
      <c r="BN758" s="197"/>
      <c r="BO758" s="197"/>
      <c r="BP758" s="197"/>
      <c r="BQ758" s="197"/>
      <c r="BR758" s="197"/>
      <c r="BS758" s="197"/>
      <c r="BT758" s="197"/>
      <c r="BU758" s="197"/>
      <c r="BV758" s="197"/>
      <c r="BW758" s="197"/>
      <c r="BX758" s="197"/>
      <c r="BY758" s="197"/>
      <c r="BZ758" s="197"/>
      <c r="CA758" s="197"/>
      <c r="CB758" s="197"/>
      <c r="CC758" s="197"/>
      <c r="CD758" s="197"/>
      <c r="CE758" s="197"/>
      <c r="CF758" s="197"/>
      <c r="CG758" s="197"/>
      <c r="CH758" s="197"/>
      <c r="CI758" s="197"/>
      <c r="CJ758" s="197"/>
      <c r="CK758" s="197"/>
      <c r="CL758" s="197"/>
      <c r="CM758" s="197"/>
      <c r="CN758" s="197"/>
      <c r="CO758" s="197"/>
      <c r="CP758" s="197"/>
      <c r="CQ758" s="197"/>
      <c r="CR758" s="197"/>
      <c r="CS758" s="197"/>
      <c r="CT758" s="197"/>
      <c r="CU758" s="197"/>
      <c r="CV758" s="197"/>
      <c r="CW758" s="197"/>
      <c r="CX758" s="197"/>
      <c r="CY758" s="197"/>
      <c r="CZ758" s="197"/>
      <c r="DA758" s="197"/>
      <c r="DB758" s="197"/>
      <c r="DC758" s="197"/>
      <c r="DD758" s="197"/>
      <c r="DE758" s="197"/>
      <c r="DF758" s="197"/>
      <c r="DG758" s="197"/>
      <c r="DH758" s="197"/>
      <c r="DI758" s="197"/>
      <c r="DJ758" s="197"/>
      <c r="DK758" s="197"/>
      <c r="DL758" s="197"/>
      <c r="DM758" s="197"/>
      <c r="DN758" s="197"/>
      <c r="DO758" s="197"/>
      <c r="DP758" s="197"/>
      <c r="DQ758" s="197"/>
      <c r="DR758" s="197"/>
      <c r="DS758" s="197"/>
      <c r="DT758" s="197"/>
      <c r="DU758" s="197"/>
      <c r="DV758" s="197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</row>
    <row r="759" customFormat="false" ht="12.75" hidden="false" customHeight="false" outlineLevel="0" collapsed="false">
      <c r="B759" s="194"/>
      <c r="C759" s="194"/>
      <c r="D759" s="194"/>
      <c r="E759" s="194"/>
      <c r="F759" s="194"/>
      <c r="G759" s="194"/>
      <c r="H759" s="195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4"/>
      <c r="BA759" s="194"/>
      <c r="BB759" s="194"/>
      <c r="BC759" s="194"/>
      <c r="BD759" s="194"/>
      <c r="BE759" s="194"/>
      <c r="BF759" s="194"/>
      <c r="BG759" s="194"/>
      <c r="BH759" s="194"/>
      <c r="BI759" s="194"/>
      <c r="BJ759" s="194"/>
      <c r="BK759" s="196"/>
      <c r="BL759" s="197"/>
      <c r="BM759" s="197"/>
      <c r="BN759" s="197"/>
      <c r="BO759" s="197"/>
      <c r="BP759" s="197"/>
      <c r="BQ759" s="197"/>
      <c r="BR759" s="197"/>
      <c r="BS759" s="197"/>
      <c r="BT759" s="197"/>
      <c r="BU759" s="197"/>
      <c r="BV759" s="197"/>
      <c r="BW759" s="197"/>
      <c r="BX759" s="197"/>
      <c r="BY759" s="197"/>
      <c r="BZ759" s="197"/>
      <c r="CA759" s="197"/>
      <c r="CB759" s="197"/>
      <c r="CC759" s="197"/>
      <c r="CD759" s="197"/>
      <c r="CE759" s="197"/>
      <c r="CF759" s="197"/>
      <c r="CG759" s="197"/>
      <c r="CH759" s="197"/>
      <c r="CI759" s="197"/>
      <c r="CJ759" s="197"/>
      <c r="CK759" s="197"/>
      <c r="CL759" s="197"/>
      <c r="CM759" s="197"/>
      <c r="CN759" s="197"/>
      <c r="CO759" s="197"/>
      <c r="CP759" s="197"/>
      <c r="CQ759" s="197"/>
      <c r="CR759" s="197"/>
      <c r="CS759" s="197"/>
      <c r="CT759" s="197"/>
      <c r="CU759" s="197"/>
      <c r="CV759" s="197"/>
      <c r="CW759" s="197"/>
      <c r="CX759" s="197"/>
      <c r="CY759" s="197"/>
      <c r="CZ759" s="197"/>
      <c r="DA759" s="197"/>
      <c r="DB759" s="197"/>
      <c r="DC759" s="197"/>
      <c r="DD759" s="197"/>
      <c r="DE759" s="197"/>
      <c r="DF759" s="197"/>
      <c r="DG759" s="197"/>
      <c r="DH759" s="197"/>
      <c r="DI759" s="197"/>
      <c r="DJ759" s="197"/>
      <c r="DK759" s="197"/>
      <c r="DL759" s="197"/>
      <c r="DM759" s="197"/>
      <c r="DN759" s="197"/>
      <c r="DO759" s="197"/>
      <c r="DP759" s="197"/>
      <c r="DQ759" s="197"/>
      <c r="DR759" s="197"/>
      <c r="DS759" s="197"/>
      <c r="DT759" s="197"/>
      <c r="DU759" s="197"/>
      <c r="DV759" s="197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</row>
    <row r="760" customFormat="false" ht="12.75" hidden="false" customHeight="false" outlineLevel="0" collapsed="false">
      <c r="B760" s="194"/>
      <c r="C760" s="194"/>
      <c r="D760" s="194"/>
      <c r="E760" s="194"/>
      <c r="F760" s="194"/>
      <c r="G760" s="194"/>
      <c r="H760" s="195"/>
      <c r="I760" s="194"/>
      <c r="J760" s="194"/>
      <c r="K760" s="194"/>
      <c r="L760" s="194"/>
      <c r="M760" s="194"/>
      <c r="N760" s="194"/>
      <c r="O760" s="194"/>
      <c r="P760" s="194"/>
      <c r="Q760" s="194"/>
      <c r="R760" s="194"/>
      <c r="S760" s="194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  <c r="AR760" s="194"/>
      <c r="AS760" s="194"/>
      <c r="AT760" s="194"/>
      <c r="AU760" s="194"/>
      <c r="AV760" s="194"/>
      <c r="AW760" s="194"/>
      <c r="AX760" s="194"/>
      <c r="AY760" s="194"/>
      <c r="AZ760" s="194"/>
      <c r="BA760" s="194"/>
      <c r="BB760" s="194"/>
      <c r="BC760" s="194"/>
      <c r="BD760" s="194"/>
      <c r="BE760" s="194"/>
      <c r="BF760" s="194"/>
      <c r="BG760" s="194"/>
      <c r="BH760" s="194"/>
      <c r="BI760" s="194"/>
      <c r="BJ760" s="194"/>
      <c r="BK760" s="196"/>
      <c r="BL760" s="197"/>
      <c r="BM760" s="197"/>
      <c r="BN760" s="197"/>
      <c r="BO760" s="197"/>
      <c r="BP760" s="197"/>
      <c r="BQ760" s="197"/>
      <c r="BR760" s="197"/>
      <c r="BS760" s="197"/>
      <c r="BT760" s="197"/>
      <c r="BU760" s="197"/>
      <c r="BV760" s="197"/>
      <c r="BW760" s="197"/>
      <c r="BX760" s="197"/>
      <c r="BY760" s="197"/>
      <c r="BZ760" s="197"/>
      <c r="CA760" s="197"/>
      <c r="CB760" s="197"/>
      <c r="CC760" s="197"/>
      <c r="CD760" s="197"/>
      <c r="CE760" s="197"/>
      <c r="CF760" s="197"/>
      <c r="CG760" s="197"/>
      <c r="CH760" s="197"/>
      <c r="CI760" s="197"/>
      <c r="CJ760" s="197"/>
      <c r="CK760" s="197"/>
      <c r="CL760" s="197"/>
      <c r="CM760" s="197"/>
      <c r="CN760" s="197"/>
      <c r="CO760" s="197"/>
      <c r="CP760" s="197"/>
      <c r="CQ760" s="197"/>
      <c r="CR760" s="197"/>
      <c r="CS760" s="197"/>
      <c r="CT760" s="197"/>
      <c r="CU760" s="197"/>
      <c r="CV760" s="197"/>
      <c r="CW760" s="197"/>
      <c r="CX760" s="197"/>
      <c r="CY760" s="197"/>
      <c r="CZ760" s="197"/>
      <c r="DA760" s="197"/>
      <c r="DB760" s="197"/>
      <c r="DC760" s="197"/>
      <c r="DD760" s="197"/>
      <c r="DE760" s="197"/>
      <c r="DF760" s="197"/>
      <c r="DG760" s="197"/>
      <c r="DH760" s="197"/>
      <c r="DI760" s="197"/>
      <c r="DJ760" s="197"/>
      <c r="DK760" s="197"/>
      <c r="DL760" s="197"/>
      <c r="DM760" s="197"/>
      <c r="DN760" s="197"/>
      <c r="DO760" s="197"/>
      <c r="DP760" s="197"/>
      <c r="DQ760" s="197"/>
      <c r="DR760" s="197"/>
      <c r="DS760" s="197"/>
      <c r="DT760" s="197"/>
      <c r="DU760" s="197"/>
      <c r="DV760" s="197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</row>
    <row r="761" customFormat="false" ht="12.75" hidden="false" customHeight="false" outlineLevel="0" collapsed="false">
      <c r="B761" s="194"/>
      <c r="C761" s="194"/>
      <c r="D761" s="194"/>
      <c r="E761" s="194"/>
      <c r="F761" s="194"/>
      <c r="G761" s="194"/>
      <c r="H761" s="195"/>
      <c r="I761" s="194"/>
      <c r="J761" s="194"/>
      <c r="K761" s="194"/>
      <c r="L761" s="194"/>
      <c r="M761" s="194"/>
      <c r="N761" s="194"/>
      <c r="O761" s="194"/>
      <c r="P761" s="194"/>
      <c r="Q761" s="194"/>
      <c r="R761" s="194"/>
      <c r="S761" s="194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  <c r="AR761" s="194"/>
      <c r="AS761" s="194"/>
      <c r="AT761" s="194"/>
      <c r="AU761" s="194"/>
      <c r="AV761" s="194"/>
      <c r="AW761" s="194"/>
      <c r="AX761" s="194"/>
      <c r="AY761" s="194"/>
      <c r="AZ761" s="194"/>
      <c r="BA761" s="194"/>
      <c r="BB761" s="194"/>
      <c r="BC761" s="194"/>
      <c r="BD761" s="194"/>
      <c r="BE761" s="194"/>
      <c r="BF761" s="194"/>
      <c r="BG761" s="194"/>
      <c r="BH761" s="194"/>
      <c r="BI761" s="194"/>
      <c r="BJ761" s="194"/>
      <c r="BK761" s="196"/>
      <c r="BL761" s="197"/>
      <c r="BM761" s="197"/>
      <c r="BN761" s="197"/>
      <c r="BO761" s="197"/>
      <c r="BP761" s="197"/>
      <c r="BQ761" s="197"/>
      <c r="BR761" s="197"/>
      <c r="BS761" s="197"/>
      <c r="BT761" s="197"/>
      <c r="BU761" s="197"/>
      <c r="BV761" s="197"/>
      <c r="BW761" s="197"/>
      <c r="BX761" s="197"/>
      <c r="BY761" s="197"/>
      <c r="BZ761" s="197"/>
      <c r="CA761" s="197"/>
      <c r="CB761" s="197"/>
      <c r="CC761" s="197"/>
      <c r="CD761" s="197"/>
      <c r="CE761" s="197"/>
      <c r="CF761" s="197"/>
      <c r="CG761" s="197"/>
      <c r="CH761" s="197"/>
      <c r="CI761" s="197"/>
      <c r="CJ761" s="197"/>
      <c r="CK761" s="197"/>
      <c r="CL761" s="197"/>
      <c r="CM761" s="197"/>
      <c r="CN761" s="197"/>
      <c r="CO761" s="197"/>
      <c r="CP761" s="197"/>
      <c r="CQ761" s="197"/>
      <c r="CR761" s="197"/>
      <c r="CS761" s="197"/>
      <c r="CT761" s="197"/>
      <c r="CU761" s="197"/>
      <c r="CV761" s="197"/>
      <c r="CW761" s="197"/>
      <c r="CX761" s="197"/>
      <c r="CY761" s="197"/>
      <c r="CZ761" s="197"/>
      <c r="DA761" s="197"/>
      <c r="DB761" s="197"/>
      <c r="DC761" s="197"/>
      <c r="DD761" s="197"/>
      <c r="DE761" s="197"/>
      <c r="DF761" s="197"/>
      <c r="DG761" s="197"/>
      <c r="DH761" s="197"/>
      <c r="DI761" s="197"/>
      <c r="DJ761" s="197"/>
      <c r="DK761" s="197"/>
      <c r="DL761" s="197"/>
      <c r="DM761" s="197"/>
      <c r="DN761" s="197"/>
      <c r="DO761" s="197"/>
      <c r="DP761" s="197"/>
      <c r="DQ761" s="197"/>
      <c r="DR761" s="197"/>
      <c r="DS761" s="197"/>
      <c r="DT761" s="197"/>
      <c r="DU761" s="197"/>
      <c r="DV761" s="197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</row>
    <row r="762" customFormat="false" ht="12.75" hidden="false" customHeight="false" outlineLevel="0" collapsed="false">
      <c r="B762" s="194"/>
      <c r="C762" s="194"/>
      <c r="D762" s="194"/>
      <c r="E762" s="194"/>
      <c r="F762" s="194"/>
      <c r="G762" s="194"/>
      <c r="H762" s="195"/>
      <c r="I762" s="194"/>
      <c r="J762" s="194"/>
      <c r="K762" s="194"/>
      <c r="L762" s="194"/>
      <c r="M762" s="194"/>
      <c r="N762" s="194"/>
      <c r="O762" s="194"/>
      <c r="P762" s="194"/>
      <c r="Q762" s="194"/>
      <c r="R762" s="194"/>
      <c r="S762" s="194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  <c r="AR762" s="194"/>
      <c r="AS762" s="194"/>
      <c r="AT762" s="194"/>
      <c r="AU762" s="194"/>
      <c r="AV762" s="194"/>
      <c r="AW762" s="194"/>
      <c r="AX762" s="194"/>
      <c r="AY762" s="194"/>
      <c r="AZ762" s="194"/>
      <c r="BA762" s="194"/>
      <c r="BB762" s="194"/>
      <c r="BC762" s="194"/>
      <c r="BD762" s="194"/>
      <c r="BE762" s="194"/>
      <c r="BF762" s="194"/>
      <c r="BG762" s="194"/>
      <c r="BH762" s="194"/>
      <c r="BI762" s="194"/>
      <c r="BJ762" s="194"/>
      <c r="BK762" s="196"/>
      <c r="BL762" s="197"/>
      <c r="BM762" s="197"/>
      <c r="BN762" s="197"/>
      <c r="BO762" s="197"/>
      <c r="BP762" s="197"/>
      <c r="BQ762" s="197"/>
      <c r="BR762" s="197"/>
      <c r="BS762" s="197"/>
      <c r="BT762" s="197"/>
      <c r="BU762" s="197"/>
      <c r="BV762" s="197"/>
      <c r="BW762" s="197"/>
      <c r="BX762" s="197"/>
      <c r="BY762" s="197"/>
      <c r="BZ762" s="197"/>
      <c r="CA762" s="197"/>
      <c r="CB762" s="197"/>
      <c r="CC762" s="197"/>
      <c r="CD762" s="197"/>
      <c r="CE762" s="197"/>
      <c r="CF762" s="197"/>
      <c r="CG762" s="197"/>
      <c r="CH762" s="197"/>
      <c r="CI762" s="197"/>
      <c r="CJ762" s="197"/>
      <c r="CK762" s="197"/>
      <c r="CL762" s="197"/>
      <c r="CM762" s="197"/>
      <c r="CN762" s="197"/>
      <c r="CO762" s="197"/>
      <c r="CP762" s="197"/>
      <c r="CQ762" s="197"/>
      <c r="CR762" s="197"/>
      <c r="CS762" s="197"/>
      <c r="CT762" s="197"/>
      <c r="CU762" s="197"/>
      <c r="CV762" s="197"/>
      <c r="CW762" s="197"/>
      <c r="CX762" s="197"/>
      <c r="CY762" s="197"/>
      <c r="CZ762" s="197"/>
      <c r="DA762" s="197"/>
      <c r="DB762" s="197"/>
      <c r="DC762" s="197"/>
      <c r="DD762" s="197"/>
      <c r="DE762" s="197"/>
      <c r="DF762" s="197"/>
      <c r="DG762" s="197"/>
      <c r="DH762" s="197"/>
      <c r="DI762" s="197"/>
      <c r="DJ762" s="197"/>
      <c r="DK762" s="197"/>
      <c r="DL762" s="197"/>
      <c r="DM762" s="197"/>
      <c r="DN762" s="197"/>
      <c r="DO762" s="197"/>
      <c r="DP762" s="197"/>
      <c r="DQ762" s="197"/>
      <c r="DR762" s="197"/>
      <c r="DS762" s="197"/>
      <c r="DT762" s="197"/>
      <c r="DU762" s="197"/>
      <c r="DV762" s="197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</row>
    <row r="763" customFormat="false" ht="12.75" hidden="false" customHeight="false" outlineLevel="0" collapsed="false">
      <c r="B763" s="194"/>
      <c r="C763" s="194"/>
      <c r="D763" s="194"/>
      <c r="E763" s="194"/>
      <c r="F763" s="194"/>
      <c r="G763" s="194"/>
      <c r="H763" s="195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4"/>
      <c r="AG763" s="194"/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  <c r="AR763" s="194"/>
      <c r="AS763" s="194"/>
      <c r="AT763" s="194"/>
      <c r="AU763" s="194"/>
      <c r="AV763" s="194"/>
      <c r="AW763" s="194"/>
      <c r="AX763" s="194"/>
      <c r="AY763" s="194"/>
      <c r="AZ763" s="194"/>
      <c r="BA763" s="194"/>
      <c r="BB763" s="194"/>
      <c r="BC763" s="194"/>
      <c r="BD763" s="194"/>
      <c r="BE763" s="194"/>
      <c r="BF763" s="194"/>
      <c r="BG763" s="194"/>
      <c r="BH763" s="194"/>
      <c r="BI763" s="194"/>
      <c r="BJ763" s="194"/>
      <c r="BK763" s="196"/>
      <c r="BL763" s="197"/>
      <c r="BM763" s="197"/>
      <c r="BN763" s="197"/>
      <c r="BO763" s="197"/>
      <c r="BP763" s="197"/>
      <c r="BQ763" s="197"/>
      <c r="BR763" s="197"/>
      <c r="BS763" s="197"/>
      <c r="BT763" s="197"/>
      <c r="BU763" s="197"/>
      <c r="BV763" s="197"/>
      <c r="BW763" s="197"/>
      <c r="BX763" s="197"/>
      <c r="BY763" s="197"/>
      <c r="BZ763" s="197"/>
      <c r="CA763" s="197"/>
      <c r="CB763" s="197"/>
      <c r="CC763" s="197"/>
      <c r="CD763" s="197"/>
      <c r="CE763" s="197"/>
      <c r="CF763" s="197"/>
      <c r="CG763" s="197"/>
      <c r="CH763" s="197"/>
      <c r="CI763" s="197"/>
      <c r="CJ763" s="197"/>
      <c r="CK763" s="197"/>
      <c r="CL763" s="197"/>
      <c r="CM763" s="197"/>
      <c r="CN763" s="197"/>
      <c r="CO763" s="197"/>
      <c r="CP763" s="197"/>
      <c r="CQ763" s="197"/>
      <c r="CR763" s="197"/>
      <c r="CS763" s="197"/>
      <c r="CT763" s="197"/>
      <c r="CU763" s="197"/>
      <c r="CV763" s="197"/>
      <c r="CW763" s="197"/>
      <c r="CX763" s="197"/>
      <c r="CY763" s="197"/>
      <c r="CZ763" s="197"/>
      <c r="DA763" s="197"/>
      <c r="DB763" s="197"/>
      <c r="DC763" s="197"/>
      <c r="DD763" s="197"/>
      <c r="DE763" s="197"/>
      <c r="DF763" s="197"/>
      <c r="DG763" s="197"/>
      <c r="DH763" s="197"/>
      <c r="DI763" s="197"/>
      <c r="DJ763" s="197"/>
      <c r="DK763" s="197"/>
      <c r="DL763" s="197"/>
      <c r="DM763" s="197"/>
      <c r="DN763" s="197"/>
      <c r="DO763" s="197"/>
      <c r="DP763" s="197"/>
      <c r="DQ763" s="197"/>
      <c r="DR763" s="197"/>
      <c r="DS763" s="197"/>
      <c r="DT763" s="197"/>
      <c r="DU763" s="197"/>
      <c r="DV763" s="197"/>
      <c r="DW763" s="197"/>
      <c r="DX763" s="197"/>
      <c r="DY763" s="197"/>
      <c r="DZ763" s="197"/>
      <c r="EA763" s="197"/>
      <c r="EB763" s="197"/>
      <c r="EC763" s="197"/>
      <c r="ED763" s="197"/>
      <c r="EE763" s="197"/>
      <c r="EF763" s="197"/>
      <c r="EG763" s="197"/>
      <c r="EH763" s="197"/>
      <c r="EI763" s="197"/>
      <c r="EJ763" s="197"/>
      <c r="EK763" s="197"/>
      <c r="EL763" s="197"/>
      <c r="EM763" s="197"/>
      <c r="EN763" s="197"/>
      <c r="EO763" s="197"/>
      <c r="EP763" s="197"/>
      <c r="EQ763" s="197"/>
      <c r="ER763" s="197"/>
      <c r="ES763" s="197"/>
      <c r="ET763" s="197"/>
      <c r="EU763" s="197"/>
      <c r="EV763" s="197"/>
      <c r="EW763" s="197"/>
      <c r="EX763" s="197"/>
      <c r="EY763" s="197"/>
      <c r="EZ763" s="197"/>
      <c r="FA763" s="197"/>
      <c r="FB763" s="197"/>
      <c r="FC763" s="197"/>
      <c r="FD763" s="197"/>
      <c r="FE763" s="197"/>
      <c r="FF763" s="197"/>
      <c r="FG763" s="197"/>
      <c r="FH763" s="197"/>
      <c r="FI763" s="197"/>
      <c r="FJ763" s="197"/>
      <c r="FK763" s="197"/>
      <c r="FL763" s="197"/>
      <c r="FM763" s="197"/>
      <c r="FN763" s="197"/>
      <c r="FO763" s="197"/>
      <c r="FP763" s="197"/>
      <c r="FQ763" s="197"/>
      <c r="FR763" s="197"/>
      <c r="FS763" s="197"/>
      <c r="FT763" s="197"/>
      <c r="FU763" s="197"/>
      <c r="FV763" s="197"/>
      <c r="FW763" s="197"/>
      <c r="FX763" s="197"/>
      <c r="FY763" s="197"/>
      <c r="FZ763" s="197"/>
      <c r="GA763" s="197"/>
      <c r="GB763" s="197"/>
      <c r="GC763" s="197"/>
      <c r="GD763" s="197"/>
      <c r="GE763" s="197"/>
      <c r="GF763" s="197"/>
      <c r="GG763" s="197"/>
      <c r="GH763" s="197"/>
      <c r="GI763" s="197"/>
      <c r="GJ763" s="197"/>
      <c r="GK763" s="197"/>
      <c r="GL763" s="197"/>
      <c r="GM763" s="197"/>
      <c r="GN763" s="197"/>
      <c r="GO763" s="197"/>
      <c r="GP763" s="197"/>
      <c r="GQ763" s="197"/>
      <c r="GR763" s="197"/>
      <c r="GS763" s="197"/>
      <c r="GT763" s="197"/>
      <c r="GU763" s="197"/>
      <c r="GV763" s="197"/>
      <c r="GW763" s="197"/>
      <c r="GX763" s="197"/>
      <c r="GY763" s="197"/>
      <c r="GZ763" s="197"/>
      <c r="HA763" s="197"/>
      <c r="HB763" s="197"/>
      <c r="HC763" s="197"/>
      <c r="HD763" s="197"/>
      <c r="HE763" s="197"/>
      <c r="HF763" s="197"/>
      <c r="HG763" s="197"/>
      <c r="HH763" s="197"/>
      <c r="HI763" s="197"/>
      <c r="HJ763" s="197"/>
      <c r="HK763" s="197"/>
      <c r="HL763" s="197"/>
      <c r="HM763" s="197"/>
      <c r="HN763" s="197"/>
      <c r="HO763" s="197"/>
      <c r="HP763" s="197"/>
      <c r="HQ763" s="197"/>
      <c r="HR763" s="197"/>
      <c r="HS763" s="197"/>
      <c r="HT763" s="197"/>
      <c r="HU763" s="197"/>
      <c r="HV763" s="197"/>
      <c r="HW763" s="197"/>
      <c r="HX763" s="197"/>
      <c r="HY763" s="197"/>
      <c r="HZ763" s="197"/>
      <c r="IA763" s="197"/>
      <c r="IB763" s="197"/>
      <c r="IC763" s="197"/>
      <c r="ID763" s="197"/>
      <c r="IE763" s="197"/>
      <c r="IF763" s="197"/>
      <c r="IG763" s="197"/>
      <c r="IH763" s="197"/>
      <c r="II763" s="197"/>
      <c r="IJ763" s="197"/>
      <c r="IK763" s="197"/>
      <c r="IL763" s="197"/>
      <c r="IM763" s="197"/>
      <c r="IN763" s="197"/>
      <c r="IO763" s="197"/>
      <c r="IP763" s="197"/>
      <c r="IQ763" s="197"/>
      <c r="IR763" s="197"/>
      <c r="IS763" s="197"/>
      <c r="IT763" s="197"/>
      <c r="IU763" s="197"/>
      <c r="IV763" s="197"/>
      <c r="IW763" s="197"/>
    </row>
    <row r="764" customFormat="false" ht="12.75" hidden="false" customHeight="false" outlineLevel="0" collapsed="false">
      <c r="B764" s="194"/>
      <c r="C764" s="194"/>
      <c r="D764" s="194"/>
      <c r="E764" s="194"/>
      <c r="F764" s="194"/>
      <c r="G764" s="194"/>
      <c r="H764" s="195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  <c r="AR764" s="194"/>
      <c r="AS764" s="194"/>
      <c r="AT764" s="194"/>
      <c r="AU764" s="194"/>
      <c r="AV764" s="194"/>
      <c r="AW764" s="194"/>
      <c r="AX764" s="194"/>
      <c r="AY764" s="194"/>
      <c r="AZ764" s="194"/>
      <c r="BA764" s="194"/>
      <c r="BB764" s="194"/>
      <c r="BC764" s="194"/>
      <c r="BD764" s="194"/>
      <c r="BE764" s="194"/>
      <c r="BF764" s="194"/>
      <c r="BG764" s="194"/>
      <c r="BH764" s="194"/>
      <c r="BI764" s="194"/>
      <c r="BJ764" s="194"/>
      <c r="BK764" s="196"/>
      <c r="BL764" s="197"/>
      <c r="BM764" s="197"/>
      <c r="BN764" s="197"/>
      <c r="BO764" s="197"/>
      <c r="BP764" s="197"/>
      <c r="BQ764" s="197"/>
      <c r="BR764" s="197"/>
      <c r="BS764" s="197"/>
      <c r="BT764" s="197"/>
      <c r="BU764" s="197"/>
      <c r="BV764" s="197"/>
      <c r="BW764" s="197"/>
      <c r="BX764" s="197"/>
      <c r="BY764" s="197"/>
      <c r="BZ764" s="197"/>
      <c r="CA764" s="197"/>
      <c r="CB764" s="197"/>
      <c r="CC764" s="197"/>
      <c r="CD764" s="197"/>
      <c r="CE764" s="197"/>
      <c r="CF764" s="197"/>
      <c r="CG764" s="197"/>
      <c r="CH764" s="197"/>
      <c r="CI764" s="197"/>
      <c r="CJ764" s="197"/>
      <c r="CK764" s="197"/>
      <c r="CL764" s="197"/>
      <c r="CM764" s="197"/>
      <c r="CN764" s="197"/>
      <c r="CO764" s="197"/>
      <c r="CP764" s="197"/>
      <c r="CQ764" s="197"/>
      <c r="CR764" s="197"/>
      <c r="CS764" s="197"/>
      <c r="CT764" s="197"/>
      <c r="CU764" s="197"/>
      <c r="CV764" s="197"/>
      <c r="CW764" s="197"/>
      <c r="CX764" s="197"/>
      <c r="CY764" s="197"/>
      <c r="CZ764" s="197"/>
      <c r="DA764" s="197"/>
      <c r="DB764" s="197"/>
      <c r="DC764" s="197"/>
      <c r="DD764" s="197"/>
      <c r="DE764" s="197"/>
      <c r="DF764" s="197"/>
      <c r="DG764" s="197"/>
      <c r="DH764" s="197"/>
      <c r="DI764" s="197"/>
      <c r="DJ764" s="197"/>
      <c r="DK764" s="197"/>
      <c r="DL764" s="197"/>
      <c r="DM764" s="197"/>
      <c r="DN764" s="197"/>
      <c r="DO764" s="197"/>
      <c r="DP764" s="197"/>
      <c r="DQ764" s="197"/>
      <c r="DR764" s="197"/>
      <c r="DS764" s="197"/>
      <c r="DT764" s="197"/>
      <c r="DU764" s="197"/>
      <c r="DV764" s="197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</row>
    <row r="765" customFormat="false" ht="12.75" hidden="false" customHeight="false" outlineLevel="0" collapsed="false">
      <c r="B765" s="194"/>
      <c r="C765" s="194"/>
      <c r="D765" s="194"/>
      <c r="E765" s="194"/>
      <c r="F765" s="194"/>
      <c r="G765" s="194"/>
      <c r="H765" s="195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  <c r="AR765" s="194"/>
      <c r="AS765" s="194"/>
      <c r="AT765" s="194"/>
      <c r="AU765" s="194"/>
      <c r="AV765" s="194"/>
      <c r="AW765" s="194"/>
      <c r="AX765" s="194"/>
      <c r="AY765" s="194"/>
      <c r="AZ765" s="194"/>
      <c r="BA765" s="194"/>
      <c r="BB765" s="194"/>
      <c r="BC765" s="194"/>
      <c r="BD765" s="194"/>
      <c r="BE765" s="194"/>
      <c r="BF765" s="194"/>
      <c r="BG765" s="194"/>
      <c r="BH765" s="194"/>
      <c r="BI765" s="194"/>
      <c r="BJ765" s="194"/>
      <c r="BK765" s="196"/>
      <c r="BL765" s="197"/>
      <c r="BM765" s="197"/>
      <c r="BN765" s="197"/>
      <c r="BO765" s="197"/>
      <c r="BP765" s="197"/>
      <c r="BQ765" s="197"/>
      <c r="BR765" s="197"/>
      <c r="BS765" s="197"/>
      <c r="BT765" s="197"/>
      <c r="BU765" s="197"/>
      <c r="BV765" s="197"/>
      <c r="BW765" s="197"/>
      <c r="BX765" s="197"/>
      <c r="BY765" s="197"/>
      <c r="BZ765" s="197"/>
      <c r="CA765" s="197"/>
      <c r="CB765" s="197"/>
      <c r="CC765" s="197"/>
      <c r="CD765" s="197"/>
      <c r="CE765" s="197"/>
      <c r="CF765" s="197"/>
      <c r="CG765" s="197"/>
      <c r="CH765" s="197"/>
      <c r="CI765" s="197"/>
      <c r="CJ765" s="197"/>
      <c r="CK765" s="197"/>
      <c r="CL765" s="197"/>
      <c r="CM765" s="197"/>
      <c r="CN765" s="197"/>
      <c r="CO765" s="197"/>
      <c r="CP765" s="197"/>
      <c r="CQ765" s="197"/>
      <c r="CR765" s="197"/>
      <c r="CS765" s="197"/>
      <c r="CT765" s="197"/>
      <c r="CU765" s="197"/>
      <c r="CV765" s="197"/>
      <c r="CW765" s="197"/>
      <c r="CX765" s="197"/>
      <c r="CY765" s="197"/>
      <c r="CZ765" s="197"/>
      <c r="DA765" s="197"/>
      <c r="DB765" s="197"/>
      <c r="DC765" s="197"/>
      <c r="DD765" s="197"/>
      <c r="DE765" s="197"/>
      <c r="DF765" s="197"/>
      <c r="DG765" s="197"/>
      <c r="DH765" s="197"/>
      <c r="DI765" s="197"/>
      <c r="DJ765" s="197"/>
      <c r="DK765" s="197"/>
      <c r="DL765" s="197"/>
      <c r="DM765" s="197"/>
      <c r="DN765" s="197"/>
      <c r="DO765" s="197"/>
      <c r="DP765" s="197"/>
      <c r="DQ765" s="197"/>
      <c r="DR765" s="197"/>
      <c r="DS765" s="197"/>
      <c r="DT765" s="197"/>
      <c r="DU765" s="197"/>
      <c r="DV765" s="197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</row>
    <row r="766" customFormat="false" ht="12.75" hidden="false" customHeight="false" outlineLevel="0" collapsed="false">
      <c r="B766" s="194"/>
      <c r="C766" s="194"/>
      <c r="D766" s="194"/>
      <c r="E766" s="194"/>
      <c r="F766" s="194"/>
      <c r="G766" s="194"/>
      <c r="H766" s="195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4"/>
      <c r="BJ766" s="194"/>
      <c r="BK766" s="196"/>
      <c r="BL766" s="197"/>
      <c r="BM766" s="197"/>
      <c r="BN766" s="197"/>
      <c r="BO766" s="197"/>
      <c r="BP766" s="197"/>
      <c r="BQ766" s="197"/>
      <c r="BR766" s="197"/>
      <c r="BS766" s="197"/>
      <c r="BT766" s="197"/>
      <c r="BU766" s="197"/>
      <c r="BV766" s="197"/>
      <c r="BW766" s="197"/>
      <c r="BX766" s="197"/>
      <c r="BY766" s="197"/>
      <c r="BZ766" s="197"/>
      <c r="CA766" s="197"/>
      <c r="CB766" s="197"/>
      <c r="CC766" s="197"/>
      <c r="CD766" s="197"/>
      <c r="CE766" s="197"/>
      <c r="CF766" s="197"/>
      <c r="CG766" s="197"/>
      <c r="CH766" s="197"/>
      <c r="CI766" s="197"/>
      <c r="CJ766" s="197"/>
      <c r="CK766" s="197"/>
      <c r="CL766" s="197"/>
      <c r="CM766" s="197"/>
      <c r="CN766" s="197"/>
      <c r="CO766" s="197"/>
      <c r="CP766" s="197"/>
      <c r="CQ766" s="197"/>
      <c r="CR766" s="197"/>
      <c r="CS766" s="197"/>
      <c r="CT766" s="197"/>
      <c r="CU766" s="197"/>
      <c r="CV766" s="197"/>
      <c r="CW766" s="197"/>
      <c r="CX766" s="197"/>
      <c r="CY766" s="197"/>
      <c r="CZ766" s="197"/>
      <c r="DA766" s="197"/>
      <c r="DB766" s="197"/>
      <c r="DC766" s="197"/>
      <c r="DD766" s="197"/>
      <c r="DE766" s="197"/>
      <c r="DF766" s="197"/>
      <c r="DG766" s="197"/>
      <c r="DH766" s="197"/>
      <c r="DI766" s="197"/>
      <c r="DJ766" s="197"/>
      <c r="DK766" s="197"/>
      <c r="DL766" s="197"/>
      <c r="DM766" s="197"/>
      <c r="DN766" s="197"/>
      <c r="DO766" s="197"/>
      <c r="DP766" s="197"/>
      <c r="DQ766" s="197"/>
      <c r="DR766" s="197"/>
      <c r="DS766" s="197"/>
      <c r="DT766" s="197"/>
      <c r="DU766" s="197"/>
      <c r="DV766" s="197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</row>
    <row r="767" customFormat="false" ht="12.75" hidden="false" customHeight="false" outlineLevel="0" collapsed="false">
      <c r="B767" s="194"/>
      <c r="C767" s="194"/>
      <c r="D767" s="194"/>
      <c r="E767" s="194"/>
      <c r="F767" s="194"/>
      <c r="G767" s="194"/>
      <c r="H767" s="195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  <c r="AR767" s="194"/>
      <c r="AS767" s="194"/>
      <c r="AT767" s="194"/>
      <c r="AU767" s="194"/>
      <c r="AV767" s="194"/>
      <c r="AW767" s="194"/>
      <c r="AX767" s="194"/>
      <c r="AY767" s="194"/>
      <c r="AZ767" s="194"/>
      <c r="BA767" s="194"/>
      <c r="BB767" s="194"/>
      <c r="BC767" s="194"/>
      <c r="BD767" s="194"/>
      <c r="BE767" s="194"/>
      <c r="BF767" s="194"/>
      <c r="BG767" s="194"/>
      <c r="BH767" s="194"/>
      <c r="BI767" s="194"/>
      <c r="BJ767" s="194"/>
      <c r="BK767" s="196"/>
      <c r="BL767" s="197"/>
      <c r="BM767" s="197"/>
      <c r="BN767" s="197"/>
      <c r="BO767" s="197"/>
      <c r="BP767" s="197"/>
      <c r="BQ767" s="197"/>
      <c r="BR767" s="197"/>
      <c r="BS767" s="197"/>
      <c r="BT767" s="197"/>
      <c r="BU767" s="197"/>
      <c r="BV767" s="197"/>
      <c r="BW767" s="197"/>
      <c r="BX767" s="197"/>
      <c r="BY767" s="197"/>
      <c r="BZ767" s="197"/>
      <c r="CA767" s="197"/>
      <c r="CB767" s="197"/>
      <c r="CC767" s="197"/>
      <c r="CD767" s="197"/>
      <c r="CE767" s="197"/>
      <c r="CF767" s="197"/>
      <c r="CG767" s="197"/>
      <c r="CH767" s="197"/>
      <c r="CI767" s="197"/>
      <c r="CJ767" s="197"/>
      <c r="CK767" s="197"/>
      <c r="CL767" s="197"/>
      <c r="CM767" s="197"/>
      <c r="CN767" s="197"/>
      <c r="CO767" s="197"/>
      <c r="CP767" s="197"/>
      <c r="CQ767" s="197"/>
      <c r="CR767" s="197"/>
      <c r="CS767" s="197"/>
      <c r="CT767" s="197"/>
      <c r="CU767" s="197"/>
      <c r="CV767" s="197"/>
      <c r="CW767" s="197"/>
      <c r="CX767" s="197"/>
      <c r="CY767" s="197"/>
      <c r="CZ767" s="197"/>
      <c r="DA767" s="197"/>
      <c r="DB767" s="197"/>
      <c r="DC767" s="197"/>
      <c r="DD767" s="197"/>
      <c r="DE767" s="197"/>
      <c r="DF767" s="197"/>
      <c r="DG767" s="197"/>
      <c r="DH767" s="197"/>
      <c r="DI767" s="197"/>
      <c r="DJ767" s="197"/>
      <c r="DK767" s="197"/>
      <c r="DL767" s="197"/>
      <c r="DM767" s="197"/>
      <c r="DN767" s="197"/>
      <c r="DO767" s="197"/>
      <c r="DP767" s="197"/>
      <c r="DQ767" s="197"/>
      <c r="DR767" s="197"/>
      <c r="DS767" s="197"/>
      <c r="DT767" s="197"/>
      <c r="DU767" s="197"/>
      <c r="DV767" s="197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</row>
    <row r="768" customFormat="false" ht="12.75" hidden="false" customHeight="false" outlineLevel="0" collapsed="false">
      <c r="B768" s="194"/>
      <c r="C768" s="194"/>
      <c r="D768" s="194"/>
      <c r="E768" s="194"/>
      <c r="F768" s="194"/>
      <c r="G768" s="194"/>
      <c r="H768" s="195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  <c r="AR768" s="194"/>
      <c r="AS768" s="194"/>
      <c r="AT768" s="194"/>
      <c r="AU768" s="194"/>
      <c r="AV768" s="194"/>
      <c r="AW768" s="194"/>
      <c r="AX768" s="194"/>
      <c r="AY768" s="194"/>
      <c r="AZ768" s="194"/>
      <c r="BA768" s="194"/>
      <c r="BB768" s="194"/>
      <c r="BC768" s="194"/>
      <c r="BD768" s="194"/>
      <c r="BE768" s="194"/>
      <c r="BF768" s="194"/>
      <c r="BG768" s="194"/>
      <c r="BH768" s="194"/>
      <c r="BI768" s="194"/>
      <c r="BJ768" s="194"/>
      <c r="BK768" s="196"/>
      <c r="BL768" s="197"/>
      <c r="BM768" s="197"/>
      <c r="BN768" s="197"/>
      <c r="BO768" s="197"/>
      <c r="BP768" s="197"/>
      <c r="BQ768" s="197"/>
      <c r="BR768" s="197"/>
      <c r="BS768" s="197"/>
      <c r="BT768" s="197"/>
      <c r="BU768" s="197"/>
      <c r="BV768" s="197"/>
      <c r="BW768" s="197"/>
      <c r="BX768" s="197"/>
      <c r="BY768" s="197"/>
      <c r="BZ768" s="197"/>
      <c r="CA768" s="197"/>
      <c r="CB768" s="197"/>
      <c r="CC768" s="197"/>
      <c r="CD768" s="197"/>
      <c r="CE768" s="197"/>
      <c r="CF768" s="197"/>
      <c r="CG768" s="197"/>
      <c r="CH768" s="197"/>
      <c r="CI768" s="197"/>
      <c r="CJ768" s="197"/>
      <c r="CK768" s="197"/>
      <c r="CL768" s="197"/>
      <c r="CM768" s="197"/>
      <c r="CN768" s="197"/>
      <c r="CO768" s="197"/>
      <c r="CP768" s="197"/>
      <c r="CQ768" s="197"/>
      <c r="CR768" s="197"/>
      <c r="CS768" s="197"/>
      <c r="CT768" s="197"/>
      <c r="CU768" s="197"/>
      <c r="CV768" s="197"/>
      <c r="CW768" s="197"/>
      <c r="CX768" s="197"/>
      <c r="CY768" s="197"/>
      <c r="CZ768" s="197"/>
      <c r="DA768" s="197"/>
      <c r="DB768" s="197"/>
      <c r="DC768" s="197"/>
      <c r="DD768" s="197"/>
      <c r="DE768" s="197"/>
      <c r="DF768" s="197"/>
      <c r="DG768" s="197"/>
      <c r="DH768" s="197"/>
      <c r="DI768" s="197"/>
      <c r="DJ768" s="197"/>
      <c r="DK768" s="197"/>
      <c r="DL768" s="197"/>
      <c r="DM768" s="197"/>
      <c r="DN768" s="197"/>
      <c r="DO768" s="197"/>
      <c r="DP768" s="197"/>
      <c r="DQ768" s="197"/>
      <c r="DR768" s="197"/>
      <c r="DS768" s="197"/>
      <c r="DT768" s="197"/>
      <c r="DU768" s="197"/>
      <c r="DV768" s="197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</row>
    <row r="769" customFormat="false" ht="12.75" hidden="false" customHeight="false" outlineLevel="0" collapsed="false">
      <c r="B769" s="194"/>
      <c r="C769" s="194"/>
      <c r="D769" s="194"/>
      <c r="E769" s="194"/>
      <c r="F769" s="194"/>
      <c r="G769" s="194"/>
      <c r="H769" s="195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94"/>
      <c r="AN769" s="194"/>
      <c r="AO769" s="194"/>
      <c r="AP769" s="194"/>
      <c r="AQ769" s="194"/>
      <c r="AR769" s="194"/>
      <c r="AS769" s="194"/>
      <c r="AT769" s="194"/>
      <c r="AU769" s="194"/>
      <c r="AV769" s="194"/>
      <c r="AW769" s="194"/>
      <c r="AX769" s="194"/>
      <c r="AY769" s="194"/>
      <c r="AZ769" s="194"/>
      <c r="BA769" s="194"/>
      <c r="BB769" s="194"/>
      <c r="BC769" s="194"/>
      <c r="BD769" s="194"/>
      <c r="BE769" s="194"/>
      <c r="BF769" s="194"/>
      <c r="BG769" s="194"/>
      <c r="BH769" s="194"/>
      <c r="BI769" s="194"/>
      <c r="BJ769" s="194"/>
      <c r="BK769" s="196"/>
      <c r="BL769" s="197"/>
      <c r="BM769" s="197"/>
      <c r="BN769" s="197"/>
      <c r="BO769" s="197"/>
      <c r="BP769" s="197"/>
      <c r="BQ769" s="197"/>
      <c r="BR769" s="197"/>
      <c r="BS769" s="197"/>
      <c r="BT769" s="197"/>
      <c r="BU769" s="197"/>
      <c r="BV769" s="197"/>
      <c r="BW769" s="197"/>
      <c r="BX769" s="197"/>
      <c r="BY769" s="197"/>
      <c r="BZ769" s="197"/>
      <c r="CA769" s="197"/>
      <c r="CB769" s="197"/>
      <c r="CC769" s="197"/>
      <c r="CD769" s="197"/>
      <c r="CE769" s="197"/>
      <c r="CF769" s="197"/>
      <c r="CG769" s="197"/>
      <c r="CH769" s="197"/>
      <c r="CI769" s="197"/>
      <c r="CJ769" s="197"/>
      <c r="CK769" s="197"/>
      <c r="CL769" s="197"/>
      <c r="CM769" s="197"/>
      <c r="CN769" s="197"/>
      <c r="CO769" s="197"/>
      <c r="CP769" s="197"/>
      <c r="CQ769" s="197"/>
      <c r="CR769" s="197"/>
      <c r="CS769" s="197"/>
      <c r="CT769" s="197"/>
      <c r="CU769" s="197"/>
      <c r="CV769" s="197"/>
      <c r="CW769" s="197"/>
      <c r="CX769" s="197"/>
      <c r="CY769" s="197"/>
      <c r="CZ769" s="197"/>
      <c r="DA769" s="197"/>
      <c r="DB769" s="197"/>
      <c r="DC769" s="197"/>
      <c r="DD769" s="197"/>
      <c r="DE769" s="197"/>
      <c r="DF769" s="197"/>
      <c r="DG769" s="197"/>
      <c r="DH769" s="197"/>
      <c r="DI769" s="197"/>
      <c r="DJ769" s="197"/>
      <c r="DK769" s="197"/>
      <c r="DL769" s="197"/>
      <c r="DM769" s="197"/>
      <c r="DN769" s="197"/>
      <c r="DO769" s="197"/>
      <c r="DP769" s="197"/>
      <c r="DQ769" s="197"/>
      <c r="DR769" s="197"/>
      <c r="DS769" s="197"/>
      <c r="DT769" s="197"/>
      <c r="DU769" s="197"/>
      <c r="DV769" s="197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</row>
    <row r="770" customFormat="false" ht="12.75" hidden="false" customHeight="false" outlineLevel="0" collapsed="false">
      <c r="B770" s="194"/>
      <c r="C770" s="194"/>
      <c r="D770" s="194"/>
      <c r="E770" s="194"/>
      <c r="F770" s="194"/>
      <c r="G770" s="194"/>
      <c r="H770" s="195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94"/>
      <c r="AN770" s="194"/>
      <c r="AO770" s="194"/>
      <c r="AP770" s="194"/>
      <c r="AQ770" s="194"/>
      <c r="AR770" s="194"/>
      <c r="AS770" s="194"/>
      <c r="AT770" s="194"/>
      <c r="AU770" s="194"/>
      <c r="AV770" s="194"/>
      <c r="AW770" s="194"/>
      <c r="AX770" s="194"/>
      <c r="AY770" s="194"/>
      <c r="AZ770" s="194"/>
      <c r="BA770" s="194"/>
      <c r="BB770" s="194"/>
      <c r="BC770" s="194"/>
      <c r="BD770" s="194"/>
      <c r="BE770" s="194"/>
      <c r="BF770" s="194"/>
      <c r="BG770" s="194"/>
      <c r="BH770" s="194"/>
      <c r="BI770" s="194"/>
      <c r="BJ770" s="194"/>
      <c r="BK770" s="196"/>
      <c r="BL770" s="197"/>
      <c r="BM770" s="197"/>
      <c r="BN770" s="197"/>
      <c r="BO770" s="197"/>
      <c r="BP770" s="197"/>
      <c r="BQ770" s="197"/>
      <c r="BR770" s="197"/>
      <c r="BS770" s="197"/>
      <c r="BT770" s="197"/>
      <c r="BU770" s="197"/>
      <c r="BV770" s="197"/>
      <c r="BW770" s="197"/>
      <c r="BX770" s="197"/>
      <c r="BY770" s="197"/>
      <c r="BZ770" s="197"/>
      <c r="CA770" s="197"/>
      <c r="CB770" s="197"/>
      <c r="CC770" s="197"/>
      <c r="CD770" s="197"/>
      <c r="CE770" s="197"/>
      <c r="CF770" s="197"/>
      <c r="CG770" s="197"/>
      <c r="CH770" s="197"/>
      <c r="CI770" s="197"/>
      <c r="CJ770" s="197"/>
      <c r="CK770" s="197"/>
      <c r="CL770" s="197"/>
      <c r="CM770" s="197"/>
      <c r="CN770" s="197"/>
      <c r="CO770" s="197"/>
      <c r="CP770" s="197"/>
      <c r="CQ770" s="197"/>
      <c r="CR770" s="197"/>
      <c r="CS770" s="197"/>
      <c r="CT770" s="197"/>
      <c r="CU770" s="197"/>
      <c r="CV770" s="197"/>
      <c r="CW770" s="197"/>
      <c r="CX770" s="197"/>
      <c r="CY770" s="197"/>
      <c r="CZ770" s="197"/>
      <c r="DA770" s="197"/>
      <c r="DB770" s="197"/>
      <c r="DC770" s="197"/>
      <c r="DD770" s="197"/>
      <c r="DE770" s="197"/>
      <c r="DF770" s="197"/>
      <c r="DG770" s="197"/>
      <c r="DH770" s="197"/>
      <c r="DI770" s="197"/>
      <c r="DJ770" s="197"/>
      <c r="DK770" s="197"/>
      <c r="DL770" s="197"/>
      <c r="DM770" s="197"/>
      <c r="DN770" s="197"/>
      <c r="DO770" s="197"/>
      <c r="DP770" s="197"/>
      <c r="DQ770" s="197"/>
      <c r="DR770" s="197"/>
      <c r="DS770" s="197"/>
      <c r="DT770" s="197"/>
      <c r="DU770" s="197"/>
      <c r="DV770" s="197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</row>
    <row r="771" customFormat="false" ht="12.75" hidden="false" customHeight="false" outlineLevel="0" collapsed="false">
      <c r="B771" s="194"/>
      <c r="C771" s="194"/>
      <c r="D771" s="194"/>
      <c r="E771" s="194"/>
      <c r="F771" s="194"/>
      <c r="G771" s="194"/>
      <c r="H771" s="195"/>
      <c r="I771" s="194"/>
      <c r="J771" s="194"/>
      <c r="K771" s="194"/>
      <c r="L771" s="194"/>
      <c r="M771" s="194"/>
      <c r="N771" s="194"/>
      <c r="O771" s="194"/>
      <c r="P771" s="194"/>
      <c r="Q771" s="194"/>
      <c r="R771" s="194"/>
      <c r="S771" s="194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94"/>
      <c r="AN771" s="194"/>
      <c r="AO771" s="194"/>
      <c r="AP771" s="194"/>
      <c r="AQ771" s="194"/>
      <c r="AR771" s="194"/>
      <c r="AS771" s="194"/>
      <c r="AT771" s="194"/>
      <c r="AU771" s="194"/>
      <c r="AV771" s="194"/>
      <c r="AW771" s="194"/>
      <c r="AX771" s="194"/>
      <c r="AY771" s="194"/>
      <c r="AZ771" s="194"/>
      <c r="BA771" s="194"/>
      <c r="BB771" s="194"/>
      <c r="BC771" s="194"/>
      <c r="BD771" s="194"/>
      <c r="BE771" s="194"/>
      <c r="BF771" s="194"/>
      <c r="BG771" s="194"/>
      <c r="BH771" s="194"/>
      <c r="BI771" s="194"/>
      <c r="BJ771" s="194"/>
      <c r="BK771" s="196"/>
      <c r="BL771" s="197"/>
      <c r="BM771" s="197"/>
      <c r="BN771" s="197"/>
      <c r="BO771" s="197"/>
      <c r="BP771" s="197"/>
      <c r="BQ771" s="197"/>
      <c r="BR771" s="197"/>
      <c r="BS771" s="197"/>
      <c r="BT771" s="197"/>
      <c r="BU771" s="197"/>
      <c r="BV771" s="197"/>
      <c r="BW771" s="197"/>
      <c r="BX771" s="197"/>
      <c r="BY771" s="197"/>
      <c r="BZ771" s="197"/>
      <c r="CA771" s="197"/>
      <c r="CB771" s="197"/>
      <c r="CC771" s="197"/>
      <c r="CD771" s="197"/>
      <c r="CE771" s="197"/>
      <c r="CF771" s="197"/>
      <c r="CG771" s="197"/>
      <c r="CH771" s="197"/>
      <c r="CI771" s="197"/>
      <c r="CJ771" s="197"/>
      <c r="CK771" s="197"/>
      <c r="CL771" s="197"/>
      <c r="CM771" s="197"/>
      <c r="CN771" s="197"/>
      <c r="CO771" s="197"/>
      <c r="CP771" s="197"/>
      <c r="CQ771" s="197"/>
      <c r="CR771" s="197"/>
      <c r="CS771" s="197"/>
      <c r="CT771" s="197"/>
      <c r="CU771" s="197"/>
      <c r="CV771" s="197"/>
      <c r="CW771" s="197"/>
      <c r="CX771" s="197"/>
      <c r="CY771" s="197"/>
      <c r="CZ771" s="197"/>
      <c r="DA771" s="197"/>
      <c r="DB771" s="197"/>
      <c r="DC771" s="197"/>
      <c r="DD771" s="197"/>
      <c r="DE771" s="197"/>
      <c r="DF771" s="197"/>
      <c r="DG771" s="197"/>
      <c r="DH771" s="197"/>
      <c r="DI771" s="197"/>
      <c r="DJ771" s="197"/>
      <c r="DK771" s="197"/>
      <c r="DL771" s="197"/>
      <c r="DM771" s="197"/>
      <c r="DN771" s="197"/>
      <c r="DO771" s="197"/>
      <c r="DP771" s="197"/>
      <c r="DQ771" s="197"/>
      <c r="DR771" s="197"/>
      <c r="DS771" s="197"/>
      <c r="DT771" s="197"/>
      <c r="DU771" s="197"/>
      <c r="DV771" s="197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</row>
    <row r="772" customFormat="false" ht="12.75" hidden="false" customHeight="false" outlineLevel="0" collapsed="false">
      <c r="B772" s="194"/>
      <c r="C772" s="194"/>
      <c r="D772" s="194"/>
      <c r="E772" s="194"/>
      <c r="F772" s="194"/>
      <c r="G772" s="194"/>
      <c r="H772" s="195"/>
      <c r="I772" s="194"/>
      <c r="J772" s="194"/>
      <c r="K772" s="194"/>
      <c r="L772" s="194"/>
      <c r="M772" s="194"/>
      <c r="N772" s="194"/>
      <c r="O772" s="194"/>
      <c r="P772" s="194"/>
      <c r="Q772" s="194"/>
      <c r="R772" s="194"/>
      <c r="S772" s="194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94"/>
      <c r="AN772" s="194"/>
      <c r="AO772" s="194"/>
      <c r="AP772" s="194"/>
      <c r="AQ772" s="194"/>
      <c r="AR772" s="194"/>
      <c r="AS772" s="194"/>
      <c r="AT772" s="194"/>
      <c r="AU772" s="194"/>
      <c r="AV772" s="194"/>
      <c r="AW772" s="194"/>
      <c r="AX772" s="194"/>
      <c r="AY772" s="194"/>
      <c r="AZ772" s="194"/>
      <c r="BA772" s="194"/>
      <c r="BB772" s="194"/>
      <c r="BC772" s="194"/>
      <c r="BD772" s="194"/>
      <c r="BE772" s="194"/>
      <c r="BF772" s="194"/>
      <c r="BG772" s="194"/>
      <c r="BH772" s="194"/>
      <c r="BI772" s="194"/>
      <c r="BJ772" s="194"/>
      <c r="BK772" s="196"/>
      <c r="BL772" s="197"/>
      <c r="BM772" s="197"/>
      <c r="BN772" s="197"/>
      <c r="BO772" s="197"/>
      <c r="BP772" s="197"/>
      <c r="BQ772" s="197"/>
      <c r="BR772" s="197"/>
      <c r="BS772" s="197"/>
      <c r="BT772" s="197"/>
      <c r="BU772" s="197"/>
      <c r="BV772" s="197"/>
      <c r="BW772" s="197"/>
      <c r="BX772" s="197"/>
      <c r="BY772" s="197"/>
      <c r="BZ772" s="197"/>
      <c r="CA772" s="197"/>
      <c r="CB772" s="197"/>
      <c r="CC772" s="197"/>
      <c r="CD772" s="197"/>
      <c r="CE772" s="197"/>
      <c r="CF772" s="197"/>
      <c r="CG772" s="197"/>
      <c r="CH772" s="197"/>
      <c r="CI772" s="197"/>
      <c r="CJ772" s="197"/>
      <c r="CK772" s="197"/>
      <c r="CL772" s="197"/>
      <c r="CM772" s="197"/>
      <c r="CN772" s="197"/>
      <c r="CO772" s="197"/>
      <c r="CP772" s="197"/>
      <c r="CQ772" s="197"/>
      <c r="CR772" s="197"/>
      <c r="CS772" s="197"/>
      <c r="CT772" s="197"/>
      <c r="CU772" s="197"/>
      <c r="CV772" s="197"/>
      <c r="CW772" s="197"/>
      <c r="CX772" s="197"/>
      <c r="CY772" s="197"/>
      <c r="CZ772" s="197"/>
      <c r="DA772" s="197"/>
      <c r="DB772" s="197"/>
      <c r="DC772" s="197"/>
      <c r="DD772" s="197"/>
      <c r="DE772" s="197"/>
      <c r="DF772" s="197"/>
      <c r="DG772" s="197"/>
      <c r="DH772" s="197"/>
      <c r="DI772" s="197"/>
      <c r="DJ772" s="197"/>
      <c r="DK772" s="197"/>
      <c r="DL772" s="197"/>
      <c r="DM772" s="197"/>
      <c r="DN772" s="197"/>
      <c r="DO772" s="197"/>
      <c r="DP772" s="197"/>
      <c r="DQ772" s="197"/>
      <c r="DR772" s="197"/>
      <c r="DS772" s="197"/>
      <c r="DT772" s="197"/>
      <c r="DU772" s="197"/>
      <c r="DV772" s="197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</row>
    <row r="773" customFormat="false" ht="12.75" hidden="false" customHeight="false" outlineLevel="0" collapsed="false">
      <c r="B773" s="194"/>
      <c r="C773" s="194"/>
      <c r="D773" s="194"/>
      <c r="E773" s="194"/>
      <c r="F773" s="194"/>
      <c r="G773" s="194"/>
      <c r="H773" s="195"/>
      <c r="I773" s="194"/>
      <c r="J773" s="194"/>
      <c r="K773" s="194"/>
      <c r="L773" s="194"/>
      <c r="M773" s="194"/>
      <c r="N773" s="194"/>
      <c r="O773" s="194"/>
      <c r="P773" s="194"/>
      <c r="Q773" s="194"/>
      <c r="R773" s="194"/>
      <c r="S773" s="194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94"/>
      <c r="AN773" s="194"/>
      <c r="AO773" s="194"/>
      <c r="AP773" s="194"/>
      <c r="AQ773" s="194"/>
      <c r="AR773" s="194"/>
      <c r="AS773" s="194"/>
      <c r="AT773" s="194"/>
      <c r="AU773" s="194"/>
      <c r="AV773" s="194"/>
      <c r="AW773" s="194"/>
      <c r="AX773" s="194"/>
      <c r="AY773" s="194"/>
      <c r="AZ773" s="194"/>
      <c r="BA773" s="194"/>
      <c r="BB773" s="194"/>
      <c r="BC773" s="194"/>
      <c r="BD773" s="194"/>
      <c r="BE773" s="194"/>
      <c r="BF773" s="194"/>
      <c r="BG773" s="194"/>
      <c r="BH773" s="194"/>
      <c r="BI773" s="194"/>
      <c r="BJ773" s="194"/>
      <c r="BK773" s="196"/>
      <c r="BL773" s="197"/>
      <c r="BM773" s="197"/>
      <c r="BN773" s="197"/>
      <c r="BO773" s="197"/>
      <c r="BP773" s="197"/>
      <c r="BQ773" s="197"/>
      <c r="BR773" s="197"/>
      <c r="BS773" s="197"/>
      <c r="BT773" s="197"/>
      <c r="BU773" s="197"/>
      <c r="BV773" s="197"/>
      <c r="BW773" s="197"/>
      <c r="BX773" s="197"/>
      <c r="BY773" s="197"/>
      <c r="BZ773" s="197"/>
      <c r="CA773" s="197"/>
      <c r="CB773" s="197"/>
      <c r="CC773" s="197"/>
      <c r="CD773" s="197"/>
      <c r="CE773" s="197"/>
      <c r="CF773" s="197"/>
      <c r="CG773" s="197"/>
      <c r="CH773" s="197"/>
      <c r="CI773" s="197"/>
      <c r="CJ773" s="197"/>
      <c r="CK773" s="197"/>
      <c r="CL773" s="197"/>
      <c r="CM773" s="197"/>
      <c r="CN773" s="197"/>
      <c r="CO773" s="197"/>
      <c r="CP773" s="197"/>
      <c r="CQ773" s="197"/>
      <c r="CR773" s="197"/>
      <c r="CS773" s="197"/>
      <c r="CT773" s="197"/>
      <c r="CU773" s="197"/>
      <c r="CV773" s="197"/>
      <c r="CW773" s="197"/>
      <c r="CX773" s="197"/>
      <c r="CY773" s="197"/>
      <c r="CZ773" s="197"/>
      <c r="DA773" s="197"/>
      <c r="DB773" s="197"/>
      <c r="DC773" s="197"/>
      <c r="DD773" s="197"/>
      <c r="DE773" s="197"/>
      <c r="DF773" s="197"/>
      <c r="DG773" s="197"/>
      <c r="DH773" s="197"/>
      <c r="DI773" s="197"/>
      <c r="DJ773" s="197"/>
      <c r="DK773" s="197"/>
      <c r="DL773" s="197"/>
      <c r="DM773" s="197"/>
      <c r="DN773" s="197"/>
      <c r="DO773" s="197"/>
      <c r="DP773" s="197"/>
      <c r="DQ773" s="197"/>
      <c r="DR773" s="197"/>
      <c r="DS773" s="197"/>
      <c r="DT773" s="197"/>
      <c r="DU773" s="197"/>
      <c r="DV773" s="197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</row>
    <row r="774" customFormat="false" ht="12.75" hidden="false" customHeight="false" outlineLevel="0" collapsed="false">
      <c r="B774" s="194"/>
      <c r="C774" s="194"/>
      <c r="D774" s="194"/>
      <c r="E774" s="194"/>
      <c r="F774" s="194"/>
      <c r="G774" s="194"/>
      <c r="H774" s="195"/>
      <c r="I774" s="194"/>
      <c r="J774" s="194"/>
      <c r="K774" s="194"/>
      <c r="L774" s="194"/>
      <c r="M774" s="194"/>
      <c r="N774" s="194"/>
      <c r="O774" s="194"/>
      <c r="P774" s="194"/>
      <c r="Q774" s="194"/>
      <c r="R774" s="194"/>
      <c r="S774" s="194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94"/>
      <c r="AN774" s="194"/>
      <c r="AO774" s="194"/>
      <c r="AP774" s="194"/>
      <c r="AQ774" s="194"/>
      <c r="AR774" s="194"/>
      <c r="AS774" s="194"/>
      <c r="AT774" s="194"/>
      <c r="AU774" s="194"/>
      <c r="AV774" s="194"/>
      <c r="AW774" s="194"/>
      <c r="AX774" s="194"/>
      <c r="AY774" s="194"/>
      <c r="AZ774" s="194"/>
      <c r="BA774" s="194"/>
      <c r="BB774" s="194"/>
      <c r="BC774" s="194"/>
      <c r="BD774" s="194"/>
      <c r="BE774" s="194"/>
      <c r="BF774" s="194"/>
      <c r="BG774" s="194"/>
      <c r="BH774" s="194"/>
      <c r="BI774" s="194"/>
      <c r="BJ774" s="194"/>
      <c r="BK774" s="196"/>
      <c r="BL774" s="197"/>
      <c r="BM774" s="197"/>
      <c r="BN774" s="197"/>
      <c r="BO774" s="197"/>
      <c r="BP774" s="197"/>
      <c r="BQ774" s="197"/>
      <c r="BR774" s="197"/>
      <c r="BS774" s="197"/>
      <c r="BT774" s="197"/>
      <c r="BU774" s="197"/>
      <c r="BV774" s="197"/>
      <c r="BW774" s="197"/>
      <c r="BX774" s="197"/>
      <c r="BY774" s="197"/>
      <c r="BZ774" s="197"/>
      <c r="CA774" s="197"/>
      <c r="CB774" s="197"/>
      <c r="CC774" s="197"/>
      <c r="CD774" s="197"/>
      <c r="CE774" s="197"/>
      <c r="CF774" s="197"/>
      <c r="CG774" s="197"/>
      <c r="CH774" s="197"/>
      <c r="CI774" s="197"/>
      <c r="CJ774" s="197"/>
      <c r="CK774" s="197"/>
      <c r="CL774" s="197"/>
      <c r="CM774" s="197"/>
      <c r="CN774" s="197"/>
      <c r="CO774" s="197"/>
      <c r="CP774" s="197"/>
      <c r="CQ774" s="197"/>
      <c r="CR774" s="197"/>
      <c r="CS774" s="197"/>
      <c r="CT774" s="197"/>
      <c r="CU774" s="197"/>
      <c r="CV774" s="197"/>
      <c r="CW774" s="197"/>
      <c r="CX774" s="197"/>
      <c r="CY774" s="197"/>
      <c r="CZ774" s="197"/>
      <c r="DA774" s="197"/>
      <c r="DB774" s="197"/>
      <c r="DC774" s="197"/>
      <c r="DD774" s="197"/>
      <c r="DE774" s="197"/>
      <c r="DF774" s="197"/>
      <c r="DG774" s="197"/>
      <c r="DH774" s="197"/>
      <c r="DI774" s="197"/>
      <c r="DJ774" s="197"/>
      <c r="DK774" s="197"/>
      <c r="DL774" s="197"/>
      <c r="DM774" s="197"/>
      <c r="DN774" s="197"/>
      <c r="DO774" s="197"/>
      <c r="DP774" s="197"/>
      <c r="DQ774" s="197"/>
      <c r="DR774" s="197"/>
      <c r="DS774" s="197"/>
      <c r="DT774" s="197"/>
      <c r="DU774" s="197"/>
      <c r="DV774" s="197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</row>
    <row r="775" customFormat="false" ht="12.75" hidden="false" customHeight="false" outlineLevel="0" collapsed="false">
      <c r="B775" s="194"/>
      <c r="C775" s="194"/>
      <c r="D775" s="194"/>
      <c r="E775" s="194"/>
      <c r="F775" s="194"/>
      <c r="G775" s="194"/>
      <c r="H775" s="195"/>
      <c r="I775" s="194"/>
      <c r="J775" s="194"/>
      <c r="K775" s="194"/>
      <c r="L775" s="194"/>
      <c r="M775" s="194"/>
      <c r="N775" s="194"/>
      <c r="O775" s="194"/>
      <c r="P775" s="194"/>
      <c r="Q775" s="194"/>
      <c r="R775" s="194"/>
      <c r="S775" s="194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4"/>
      <c r="AG775" s="194"/>
      <c r="AH775" s="194"/>
      <c r="AI775" s="194"/>
      <c r="AJ775" s="194"/>
      <c r="AK775" s="194"/>
      <c r="AL775" s="194"/>
      <c r="AM775" s="194"/>
      <c r="AN775" s="194"/>
      <c r="AO775" s="194"/>
      <c r="AP775" s="194"/>
      <c r="AQ775" s="194"/>
      <c r="AR775" s="194"/>
      <c r="AS775" s="194"/>
      <c r="AT775" s="194"/>
      <c r="AU775" s="194"/>
      <c r="AV775" s="194"/>
      <c r="AW775" s="194"/>
      <c r="AX775" s="194"/>
      <c r="AY775" s="194"/>
      <c r="AZ775" s="194"/>
      <c r="BA775" s="194"/>
      <c r="BB775" s="194"/>
      <c r="BC775" s="194"/>
      <c r="BD775" s="194"/>
      <c r="BE775" s="194"/>
      <c r="BF775" s="194"/>
      <c r="BG775" s="194"/>
      <c r="BH775" s="194"/>
      <c r="BI775" s="194"/>
      <c r="BJ775" s="194"/>
      <c r="BK775" s="196"/>
      <c r="BL775" s="197"/>
      <c r="BM775" s="197"/>
      <c r="BN775" s="197"/>
      <c r="BO775" s="197"/>
      <c r="BP775" s="197"/>
      <c r="BQ775" s="197"/>
      <c r="BR775" s="197"/>
      <c r="BS775" s="197"/>
      <c r="BT775" s="197"/>
      <c r="BU775" s="197"/>
      <c r="BV775" s="197"/>
      <c r="BW775" s="197"/>
      <c r="BX775" s="197"/>
      <c r="BY775" s="197"/>
      <c r="BZ775" s="197"/>
      <c r="CA775" s="197"/>
      <c r="CB775" s="197"/>
      <c r="CC775" s="197"/>
      <c r="CD775" s="197"/>
      <c r="CE775" s="197"/>
      <c r="CF775" s="197"/>
      <c r="CG775" s="197"/>
      <c r="CH775" s="197"/>
      <c r="CI775" s="197"/>
      <c r="CJ775" s="197"/>
      <c r="CK775" s="197"/>
      <c r="CL775" s="197"/>
      <c r="CM775" s="197"/>
      <c r="CN775" s="197"/>
      <c r="CO775" s="197"/>
      <c r="CP775" s="197"/>
      <c r="CQ775" s="197"/>
      <c r="CR775" s="197"/>
      <c r="CS775" s="197"/>
      <c r="CT775" s="197"/>
      <c r="CU775" s="197"/>
      <c r="CV775" s="197"/>
      <c r="CW775" s="197"/>
      <c r="CX775" s="197"/>
      <c r="CY775" s="197"/>
      <c r="CZ775" s="197"/>
      <c r="DA775" s="197"/>
      <c r="DB775" s="197"/>
      <c r="DC775" s="197"/>
      <c r="DD775" s="197"/>
      <c r="DE775" s="197"/>
      <c r="DF775" s="197"/>
      <c r="DG775" s="197"/>
      <c r="DH775" s="197"/>
      <c r="DI775" s="197"/>
      <c r="DJ775" s="197"/>
      <c r="DK775" s="197"/>
      <c r="DL775" s="197"/>
      <c r="DM775" s="197"/>
      <c r="DN775" s="197"/>
      <c r="DO775" s="197"/>
      <c r="DP775" s="197"/>
      <c r="DQ775" s="197"/>
      <c r="DR775" s="197"/>
      <c r="DS775" s="197"/>
      <c r="DT775" s="197"/>
      <c r="DU775" s="197"/>
      <c r="DV775" s="197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</row>
    <row r="776" customFormat="false" ht="12.75" hidden="false" customHeight="false" outlineLevel="0" collapsed="false">
      <c r="B776" s="194"/>
      <c r="C776" s="194"/>
      <c r="D776" s="194"/>
      <c r="E776" s="194"/>
      <c r="F776" s="194"/>
      <c r="G776" s="194"/>
      <c r="H776" s="195"/>
      <c r="I776" s="194"/>
      <c r="J776" s="194"/>
      <c r="K776" s="194"/>
      <c r="L776" s="194"/>
      <c r="M776" s="194"/>
      <c r="N776" s="194"/>
      <c r="O776" s="194"/>
      <c r="P776" s="194"/>
      <c r="Q776" s="194"/>
      <c r="R776" s="194"/>
      <c r="S776" s="194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94"/>
      <c r="AN776" s="194"/>
      <c r="AO776" s="194"/>
      <c r="AP776" s="194"/>
      <c r="AQ776" s="194"/>
      <c r="AR776" s="194"/>
      <c r="AS776" s="194"/>
      <c r="AT776" s="194"/>
      <c r="AU776" s="194"/>
      <c r="AV776" s="194"/>
      <c r="AW776" s="194"/>
      <c r="AX776" s="194"/>
      <c r="AY776" s="194"/>
      <c r="AZ776" s="194"/>
      <c r="BA776" s="194"/>
      <c r="BB776" s="194"/>
      <c r="BC776" s="194"/>
      <c r="BD776" s="194"/>
      <c r="BE776" s="194"/>
      <c r="BF776" s="194"/>
      <c r="BG776" s="194"/>
      <c r="BH776" s="194"/>
      <c r="BI776" s="194"/>
      <c r="BJ776" s="194"/>
      <c r="BK776" s="196"/>
      <c r="BL776" s="197"/>
      <c r="BM776" s="197"/>
      <c r="BN776" s="197"/>
      <c r="BO776" s="197"/>
      <c r="BP776" s="197"/>
      <c r="BQ776" s="197"/>
      <c r="BR776" s="197"/>
      <c r="BS776" s="197"/>
      <c r="BT776" s="197"/>
      <c r="BU776" s="197"/>
      <c r="BV776" s="197"/>
      <c r="BW776" s="197"/>
      <c r="BX776" s="197"/>
      <c r="BY776" s="197"/>
      <c r="BZ776" s="197"/>
      <c r="CA776" s="197"/>
      <c r="CB776" s="197"/>
      <c r="CC776" s="197"/>
      <c r="CD776" s="197"/>
      <c r="CE776" s="197"/>
      <c r="CF776" s="197"/>
      <c r="CG776" s="197"/>
      <c r="CH776" s="197"/>
      <c r="CI776" s="197"/>
      <c r="CJ776" s="197"/>
      <c r="CK776" s="197"/>
      <c r="CL776" s="197"/>
      <c r="CM776" s="197"/>
      <c r="CN776" s="197"/>
      <c r="CO776" s="197"/>
      <c r="CP776" s="197"/>
      <c r="CQ776" s="197"/>
      <c r="CR776" s="197"/>
      <c r="CS776" s="197"/>
      <c r="CT776" s="197"/>
      <c r="CU776" s="197"/>
      <c r="CV776" s="197"/>
      <c r="CW776" s="197"/>
      <c r="CX776" s="197"/>
      <c r="CY776" s="197"/>
      <c r="CZ776" s="197"/>
      <c r="DA776" s="197"/>
      <c r="DB776" s="197"/>
      <c r="DC776" s="197"/>
      <c r="DD776" s="197"/>
      <c r="DE776" s="197"/>
      <c r="DF776" s="197"/>
      <c r="DG776" s="197"/>
      <c r="DH776" s="197"/>
      <c r="DI776" s="197"/>
      <c r="DJ776" s="197"/>
      <c r="DK776" s="197"/>
      <c r="DL776" s="197"/>
      <c r="DM776" s="197"/>
      <c r="DN776" s="197"/>
      <c r="DO776" s="197"/>
      <c r="DP776" s="197"/>
      <c r="DQ776" s="197"/>
      <c r="DR776" s="197"/>
      <c r="DS776" s="197"/>
      <c r="DT776" s="197"/>
      <c r="DU776" s="197"/>
      <c r="DV776" s="197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</row>
    <row r="777" customFormat="false" ht="12.75" hidden="false" customHeight="false" outlineLevel="0" collapsed="false">
      <c r="B777" s="194"/>
      <c r="C777" s="194"/>
      <c r="D777" s="194"/>
      <c r="E777" s="194"/>
      <c r="F777" s="194"/>
      <c r="G777" s="194"/>
      <c r="H777" s="195"/>
      <c r="I777" s="194"/>
      <c r="J777" s="194"/>
      <c r="K777" s="194"/>
      <c r="L777" s="194"/>
      <c r="M777" s="194"/>
      <c r="N777" s="194"/>
      <c r="O777" s="194"/>
      <c r="P777" s="194"/>
      <c r="Q777" s="194"/>
      <c r="R777" s="194"/>
      <c r="S777" s="194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94"/>
      <c r="AN777" s="194"/>
      <c r="AO777" s="194"/>
      <c r="AP777" s="194"/>
      <c r="AQ777" s="194"/>
      <c r="AR777" s="194"/>
      <c r="AS777" s="194"/>
      <c r="AT777" s="194"/>
      <c r="AU777" s="194"/>
      <c r="AV777" s="194"/>
      <c r="AW777" s="194"/>
      <c r="AX777" s="194"/>
      <c r="AY777" s="194"/>
      <c r="AZ777" s="194"/>
      <c r="BA777" s="194"/>
      <c r="BB777" s="194"/>
      <c r="BC777" s="194"/>
      <c r="BD777" s="194"/>
      <c r="BE777" s="194"/>
      <c r="BF777" s="194"/>
      <c r="BG777" s="194"/>
      <c r="BH777" s="194"/>
      <c r="BI777" s="194"/>
      <c r="BJ777" s="194"/>
      <c r="BK777" s="196"/>
      <c r="BL777" s="197"/>
      <c r="BM777" s="197"/>
      <c r="BN777" s="197"/>
      <c r="BO777" s="197"/>
      <c r="BP777" s="197"/>
      <c r="BQ777" s="197"/>
      <c r="BR777" s="197"/>
      <c r="BS777" s="197"/>
      <c r="BT777" s="197"/>
      <c r="BU777" s="197"/>
      <c r="BV777" s="197"/>
      <c r="BW777" s="197"/>
      <c r="BX777" s="197"/>
      <c r="BY777" s="197"/>
      <c r="BZ777" s="197"/>
      <c r="CA777" s="197"/>
      <c r="CB777" s="197"/>
      <c r="CC777" s="197"/>
      <c r="CD777" s="197"/>
      <c r="CE777" s="197"/>
      <c r="CF777" s="197"/>
      <c r="CG777" s="197"/>
      <c r="CH777" s="197"/>
      <c r="CI777" s="197"/>
      <c r="CJ777" s="197"/>
      <c r="CK777" s="197"/>
      <c r="CL777" s="197"/>
      <c r="CM777" s="197"/>
      <c r="CN777" s="197"/>
      <c r="CO777" s="197"/>
      <c r="CP777" s="197"/>
      <c r="CQ777" s="197"/>
      <c r="CR777" s="197"/>
      <c r="CS777" s="197"/>
      <c r="CT777" s="197"/>
      <c r="CU777" s="197"/>
      <c r="CV777" s="197"/>
      <c r="CW777" s="197"/>
      <c r="CX777" s="197"/>
      <c r="CY777" s="197"/>
      <c r="CZ777" s="197"/>
      <c r="DA777" s="197"/>
      <c r="DB777" s="197"/>
      <c r="DC777" s="197"/>
      <c r="DD777" s="197"/>
      <c r="DE777" s="197"/>
      <c r="DF777" s="197"/>
      <c r="DG777" s="197"/>
      <c r="DH777" s="197"/>
      <c r="DI777" s="197"/>
      <c r="DJ777" s="197"/>
      <c r="DK777" s="197"/>
      <c r="DL777" s="197"/>
      <c r="DM777" s="197"/>
      <c r="DN777" s="197"/>
      <c r="DO777" s="197"/>
      <c r="DP777" s="197"/>
      <c r="DQ777" s="197"/>
      <c r="DR777" s="197"/>
      <c r="DS777" s="197"/>
      <c r="DT777" s="197"/>
      <c r="DU777" s="197"/>
      <c r="DV777" s="197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</row>
    <row r="778" customFormat="false" ht="12.75" hidden="false" customHeight="false" outlineLevel="0" collapsed="false">
      <c r="B778" s="194"/>
      <c r="C778" s="194"/>
      <c r="D778" s="194"/>
      <c r="E778" s="194"/>
      <c r="F778" s="194"/>
      <c r="G778" s="194"/>
      <c r="H778" s="195"/>
      <c r="I778" s="194"/>
      <c r="J778" s="194"/>
      <c r="K778" s="194"/>
      <c r="L778" s="194"/>
      <c r="M778" s="194"/>
      <c r="N778" s="194"/>
      <c r="O778" s="194"/>
      <c r="P778" s="194"/>
      <c r="Q778" s="194"/>
      <c r="R778" s="194"/>
      <c r="S778" s="194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94"/>
      <c r="AN778" s="194"/>
      <c r="AO778" s="194"/>
      <c r="AP778" s="194"/>
      <c r="AQ778" s="194"/>
      <c r="AR778" s="194"/>
      <c r="AS778" s="194"/>
      <c r="AT778" s="194"/>
      <c r="AU778" s="194"/>
      <c r="AV778" s="194"/>
      <c r="AW778" s="194"/>
      <c r="AX778" s="194"/>
      <c r="AY778" s="194"/>
      <c r="AZ778" s="194"/>
      <c r="BA778" s="194"/>
      <c r="BB778" s="194"/>
      <c r="BC778" s="194"/>
      <c r="BD778" s="194"/>
      <c r="BE778" s="194"/>
      <c r="BF778" s="194"/>
      <c r="BG778" s="194"/>
      <c r="BH778" s="194"/>
      <c r="BI778" s="194"/>
      <c r="BJ778" s="194"/>
      <c r="BK778" s="196"/>
      <c r="BL778" s="197"/>
      <c r="BM778" s="197"/>
      <c r="BN778" s="197"/>
      <c r="BO778" s="197"/>
      <c r="BP778" s="197"/>
      <c r="BQ778" s="197"/>
      <c r="BR778" s="197"/>
      <c r="BS778" s="197"/>
      <c r="BT778" s="197"/>
      <c r="BU778" s="197"/>
      <c r="BV778" s="197"/>
      <c r="BW778" s="197"/>
      <c r="BX778" s="197"/>
      <c r="BY778" s="197"/>
      <c r="BZ778" s="197"/>
      <c r="CA778" s="197"/>
      <c r="CB778" s="197"/>
      <c r="CC778" s="197"/>
      <c r="CD778" s="197"/>
      <c r="CE778" s="197"/>
      <c r="CF778" s="197"/>
      <c r="CG778" s="197"/>
      <c r="CH778" s="197"/>
      <c r="CI778" s="197"/>
      <c r="CJ778" s="197"/>
      <c r="CK778" s="197"/>
      <c r="CL778" s="197"/>
      <c r="CM778" s="197"/>
      <c r="CN778" s="197"/>
      <c r="CO778" s="197"/>
      <c r="CP778" s="197"/>
      <c r="CQ778" s="197"/>
      <c r="CR778" s="197"/>
      <c r="CS778" s="197"/>
      <c r="CT778" s="197"/>
      <c r="CU778" s="197"/>
      <c r="CV778" s="197"/>
      <c r="CW778" s="197"/>
      <c r="CX778" s="197"/>
      <c r="CY778" s="197"/>
      <c r="CZ778" s="197"/>
      <c r="DA778" s="197"/>
      <c r="DB778" s="197"/>
      <c r="DC778" s="197"/>
      <c r="DD778" s="197"/>
      <c r="DE778" s="197"/>
      <c r="DF778" s="197"/>
      <c r="DG778" s="197"/>
      <c r="DH778" s="197"/>
      <c r="DI778" s="197"/>
      <c r="DJ778" s="197"/>
      <c r="DK778" s="197"/>
      <c r="DL778" s="197"/>
      <c r="DM778" s="197"/>
      <c r="DN778" s="197"/>
      <c r="DO778" s="197"/>
      <c r="DP778" s="197"/>
      <c r="DQ778" s="197"/>
      <c r="DR778" s="197"/>
      <c r="DS778" s="197"/>
      <c r="DT778" s="197"/>
      <c r="DU778" s="197"/>
      <c r="DV778" s="197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</row>
    <row r="779" customFormat="false" ht="12.75" hidden="false" customHeight="false" outlineLevel="0" collapsed="false">
      <c r="B779" s="194"/>
      <c r="C779" s="194"/>
      <c r="D779" s="194"/>
      <c r="E779" s="194"/>
      <c r="F779" s="194"/>
      <c r="G779" s="194"/>
      <c r="H779" s="195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94"/>
      <c r="AN779" s="194"/>
      <c r="AO779" s="194"/>
      <c r="AP779" s="194"/>
      <c r="AQ779" s="194"/>
      <c r="AR779" s="194"/>
      <c r="AS779" s="194"/>
      <c r="AT779" s="194"/>
      <c r="AU779" s="194"/>
      <c r="AV779" s="194"/>
      <c r="AW779" s="194"/>
      <c r="AX779" s="194"/>
      <c r="AY779" s="194"/>
      <c r="AZ779" s="194"/>
      <c r="BA779" s="194"/>
      <c r="BB779" s="194"/>
      <c r="BC779" s="194"/>
      <c r="BD779" s="194"/>
      <c r="BE779" s="194"/>
      <c r="BF779" s="194"/>
      <c r="BG779" s="194"/>
      <c r="BH779" s="194"/>
      <c r="BI779" s="194"/>
      <c r="BJ779" s="194"/>
      <c r="BK779" s="196"/>
      <c r="BL779" s="197"/>
      <c r="BM779" s="197"/>
      <c r="BN779" s="197"/>
      <c r="BO779" s="197"/>
      <c r="BP779" s="197"/>
      <c r="BQ779" s="197"/>
      <c r="BR779" s="197"/>
      <c r="BS779" s="197"/>
      <c r="BT779" s="197"/>
      <c r="BU779" s="197"/>
      <c r="BV779" s="197"/>
      <c r="BW779" s="197"/>
      <c r="BX779" s="197"/>
      <c r="BY779" s="197"/>
      <c r="BZ779" s="197"/>
      <c r="CA779" s="197"/>
      <c r="CB779" s="197"/>
      <c r="CC779" s="197"/>
      <c r="CD779" s="197"/>
      <c r="CE779" s="197"/>
      <c r="CF779" s="197"/>
      <c r="CG779" s="197"/>
      <c r="CH779" s="197"/>
      <c r="CI779" s="197"/>
      <c r="CJ779" s="197"/>
      <c r="CK779" s="197"/>
      <c r="CL779" s="197"/>
      <c r="CM779" s="197"/>
      <c r="CN779" s="197"/>
      <c r="CO779" s="197"/>
      <c r="CP779" s="197"/>
      <c r="CQ779" s="197"/>
      <c r="CR779" s="197"/>
      <c r="CS779" s="197"/>
      <c r="CT779" s="197"/>
      <c r="CU779" s="197"/>
      <c r="CV779" s="197"/>
      <c r="CW779" s="197"/>
      <c r="CX779" s="197"/>
      <c r="CY779" s="197"/>
      <c r="CZ779" s="197"/>
      <c r="DA779" s="197"/>
      <c r="DB779" s="197"/>
      <c r="DC779" s="197"/>
      <c r="DD779" s="197"/>
      <c r="DE779" s="197"/>
      <c r="DF779" s="197"/>
      <c r="DG779" s="197"/>
      <c r="DH779" s="197"/>
      <c r="DI779" s="197"/>
      <c r="DJ779" s="197"/>
      <c r="DK779" s="197"/>
      <c r="DL779" s="197"/>
      <c r="DM779" s="197"/>
      <c r="DN779" s="197"/>
      <c r="DO779" s="197"/>
      <c r="DP779" s="197"/>
      <c r="DQ779" s="197"/>
      <c r="DR779" s="197"/>
      <c r="DS779" s="197"/>
      <c r="DT779" s="197"/>
      <c r="DU779" s="197"/>
      <c r="DV779" s="197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</row>
    <row r="780" customFormat="false" ht="12.75" hidden="false" customHeight="false" outlineLevel="0" collapsed="false">
      <c r="B780" s="194"/>
      <c r="C780" s="194"/>
      <c r="D780" s="194"/>
      <c r="E780" s="194"/>
      <c r="F780" s="194"/>
      <c r="G780" s="194"/>
      <c r="H780" s="195"/>
      <c r="I780" s="194"/>
      <c r="J780" s="194"/>
      <c r="K780" s="194"/>
      <c r="L780" s="194"/>
      <c r="M780" s="194"/>
      <c r="N780" s="194"/>
      <c r="O780" s="194"/>
      <c r="P780" s="194"/>
      <c r="Q780" s="194"/>
      <c r="R780" s="194"/>
      <c r="S780" s="194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194"/>
      <c r="AR780" s="194"/>
      <c r="AS780" s="194"/>
      <c r="AT780" s="194"/>
      <c r="AU780" s="194"/>
      <c r="AV780" s="194"/>
      <c r="AW780" s="194"/>
      <c r="AX780" s="194"/>
      <c r="AY780" s="194"/>
      <c r="AZ780" s="194"/>
      <c r="BA780" s="194"/>
      <c r="BB780" s="194"/>
      <c r="BC780" s="194"/>
      <c r="BD780" s="194"/>
      <c r="BE780" s="194"/>
      <c r="BF780" s="194"/>
      <c r="BG780" s="194"/>
      <c r="BH780" s="194"/>
      <c r="BI780" s="194"/>
      <c r="BJ780" s="194"/>
      <c r="BK780" s="196"/>
      <c r="BL780" s="197"/>
      <c r="BM780" s="197"/>
      <c r="BN780" s="197"/>
      <c r="BO780" s="197"/>
      <c r="BP780" s="197"/>
      <c r="BQ780" s="197"/>
      <c r="BR780" s="197"/>
      <c r="BS780" s="197"/>
      <c r="BT780" s="197"/>
      <c r="BU780" s="197"/>
      <c r="BV780" s="197"/>
      <c r="BW780" s="197"/>
      <c r="BX780" s="197"/>
      <c r="BY780" s="197"/>
      <c r="BZ780" s="197"/>
      <c r="CA780" s="197"/>
      <c r="CB780" s="197"/>
      <c r="CC780" s="197"/>
      <c r="CD780" s="197"/>
      <c r="CE780" s="197"/>
      <c r="CF780" s="197"/>
      <c r="CG780" s="197"/>
      <c r="CH780" s="197"/>
      <c r="CI780" s="197"/>
      <c r="CJ780" s="197"/>
      <c r="CK780" s="197"/>
      <c r="CL780" s="197"/>
      <c r="CM780" s="197"/>
      <c r="CN780" s="197"/>
      <c r="CO780" s="197"/>
      <c r="CP780" s="197"/>
      <c r="CQ780" s="197"/>
      <c r="CR780" s="197"/>
      <c r="CS780" s="197"/>
      <c r="CT780" s="197"/>
      <c r="CU780" s="197"/>
      <c r="CV780" s="197"/>
      <c r="CW780" s="197"/>
      <c r="CX780" s="197"/>
      <c r="CY780" s="197"/>
      <c r="CZ780" s="197"/>
      <c r="DA780" s="197"/>
      <c r="DB780" s="197"/>
      <c r="DC780" s="197"/>
      <c r="DD780" s="197"/>
      <c r="DE780" s="197"/>
      <c r="DF780" s="197"/>
      <c r="DG780" s="197"/>
      <c r="DH780" s="197"/>
      <c r="DI780" s="197"/>
      <c r="DJ780" s="197"/>
      <c r="DK780" s="197"/>
      <c r="DL780" s="197"/>
      <c r="DM780" s="197"/>
      <c r="DN780" s="197"/>
      <c r="DO780" s="197"/>
      <c r="DP780" s="197"/>
      <c r="DQ780" s="197"/>
      <c r="DR780" s="197"/>
      <c r="DS780" s="197"/>
      <c r="DT780" s="197"/>
      <c r="DU780" s="197"/>
      <c r="DV780" s="197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</row>
    <row r="781" customFormat="false" ht="12.75" hidden="false" customHeight="false" outlineLevel="0" collapsed="false">
      <c r="B781" s="194"/>
      <c r="C781" s="194"/>
      <c r="D781" s="194"/>
      <c r="E781" s="194"/>
      <c r="F781" s="194"/>
      <c r="G781" s="194"/>
      <c r="H781" s="195"/>
      <c r="I781" s="194"/>
      <c r="J781" s="194"/>
      <c r="K781" s="194"/>
      <c r="L781" s="194"/>
      <c r="M781" s="194"/>
      <c r="N781" s="194"/>
      <c r="O781" s="194"/>
      <c r="P781" s="194"/>
      <c r="Q781" s="194"/>
      <c r="R781" s="194"/>
      <c r="S781" s="194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94"/>
      <c r="AN781" s="194"/>
      <c r="AO781" s="194"/>
      <c r="AP781" s="194"/>
      <c r="AQ781" s="194"/>
      <c r="AR781" s="194"/>
      <c r="AS781" s="194"/>
      <c r="AT781" s="194"/>
      <c r="AU781" s="194"/>
      <c r="AV781" s="194"/>
      <c r="AW781" s="194"/>
      <c r="AX781" s="194"/>
      <c r="AY781" s="194"/>
      <c r="AZ781" s="194"/>
      <c r="BA781" s="194"/>
      <c r="BB781" s="194"/>
      <c r="BC781" s="194"/>
      <c r="BD781" s="194"/>
      <c r="BE781" s="194"/>
      <c r="BF781" s="194"/>
      <c r="BG781" s="194"/>
      <c r="BH781" s="194"/>
      <c r="BI781" s="194"/>
      <c r="BJ781" s="194"/>
      <c r="BK781" s="196"/>
      <c r="BL781" s="197"/>
      <c r="BM781" s="197"/>
      <c r="BN781" s="197"/>
      <c r="BO781" s="197"/>
      <c r="BP781" s="197"/>
      <c r="BQ781" s="197"/>
      <c r="BR781" s="197"/>
      <c r="BS781" s="197"/>
      <c r="BT781" s="197"/>
      <c r="BU781" s="197"/>
      <c r="BV781" s="197"/>
      <c r="BW781" s="197"/>
      <c r="BX781" s="197"/>
      <c r="BY781" s="197"/>
      <c r="BZ781" s="197"/>
      <c r="CA781" s="197"/>
      <c r="CB781" s="197"/>
      <c r="CC781" s="197"/>
      <c r="CD781" s="197"/>
      <c r="CE781" s="197"/>
      <c r="CF781" s="197"/>
      <c r="CG781" s="197"/>
      <c r="CH781" s="197"/>
      <c r="CI781" s="197"/>
      <c r="CJ781" s="197"/>
      <c r="CK781" s="197"/>
      <c r="CL781" s="197"/>
      <c r="CM781" s="197"/>
      <c r="CN781" s="197"/>
      <c r="CO781" s="197"/>
      <c r="CP781" s="197"/>
      <c r="CQ781" s="197"/>
      <c r="CR781" s="197"/>
      <c r="CS781" s="197"/>
      <c r="CT781" s="197"/>
      <c r="CU781" s="197"/>
      <c r="CV781" s="197"/>
      <c r="CW781" s="197"/>
      <c r="CX781" s="197"/>
      <c r="CY781" s="197"/>
      <c r="CZ781" s="197"/>
      <c r="DA781" s="197"/>
      <c r="DB781" s="197"/>
      <c r="DC781" s="197"/>
      <c r="DD781" s="197"/>
      <c r="DE781" s="197"/>
      <c r="DF781" s="197"/>
      <c r="DG781" s="197"/>
      <c r="DH781" s="197"/>
      <c r="DI781" s="197"/>
      <c r="DJ781" s="197"/>
      <c r="DK781" s="197"/>
      <c r="DL781" s="197"/>
      <c r="DM781" s="197"/>
      <c r="DN781" s="197"/>
      <c r="DO781" s="197"/>
      <c r="DP781" s="197"/>
      <c r="DQ781" s="197"/>
      <c r="DR781" s="197"/>
      <c r="DS781" s="197"/>
      <c r="DT781" s="197"/>
      <c r="DU781" s="197"/>
      <c r="DV781" s="197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</row>
    <row r="782" customFormat="false" ht="12.75" hidden="false" customHeight="false" outlineLevel="0" collapsed="false">
      <c r="B782" s="194"/>
      <c r="C782" s="194"/>
      <c r="D782" s="194"/>
      <c r="E782" s="194"/>
      <c r="F782" s="194"/>
      <c r="G782" s="194"/>
      <c r="H782" s="195"/>
      <c r="I782" s="194"/>
      <c r="J782" s="194"/>
      <c r="K782" s="194"/>
      <c r="L782" s="194"/>
      <c r="M782" s="194"/>
      <c r="N782" s="194"/>
      <c r="O782" s="194"/>
      <c r="P782" s="194"/>
      <c r="Q782" s="194"/>
      <c r="R782" s="194"/>
      <c r="S782" s="194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94"/>
      <c r="AN782" s="194"/>
      <c r="AO782" s="194"/>
      <c r="AP782" s="194"/>
      <c r="AQ782" s="194"/>
      <c r="AR782" s="194"/>
      <c r="AS782" s="194"/>
      <c r="AT782" s="194"/>
      <c r="AU782" s="194"/>
      <c r="AV782" s="194"/>
      <c r="AW782" s="194"/>
      <c r="AX782" s="194"/>
      <c r="AY782" s="194"/>
      <c r="AZ782" s="194"/>
      <c r="BA782" s="194"/>
      <c r="BB782" s="194"/>
      <c r="BC782" s="194"/>
      <c r="BD782" s="194"/>
      <c r="BE782" s="194"/>
      <c r="BF782" s="194"/>
      <c r="BG782" s="194"/>
      <c r="BH782" s="194"/>
      <c r="BI782" s="194"/>
      <c r="BJ782" s="194"/>
      <c r="BK782" s="196"/>
      <c r="BL782" s="197"/>
      <c r="BM782" s="197"/>
      <c r="BN782" s="197"/>
      <c r="BO782" s="197"/>
      <c r="BP782" s="197"/>
      <c r="BQ782" s="197"/>
      <c r="BR782" s="197"/>
      <c r="BS782" s="197"/>
      <c r="BT782" s="197"/>
      <c r="BU782" s="197"/>
      <c r="BV782" s="197"/>
      <c r="BW782" s="197"/>
      <c r="BX782" s="197"/>
      <c r="BY782" s="197"/>
      <c r="BZ782" s="197"/>
      <c r="CA782" s="197"/>
      <c r="CB782" s="197"/>
      <c r="CC782" s="197"/>
      <c r="CD782" s="197"/>
      <c r="CE782" s="197"/>
      <c r="CF782" s="197"/>
      <c r="CG782" s="197"/>
      <c r="CH782" s="197"/>
      <c r="CI782" s="197"/>
      <c r="CJ782" s="197"/>
      <c r="CK782" s="197"/>
      <c r="CL782" s="197"/>
      <c r="CM782" s="197"/>
      <c r="CN782" s="197"/>
      <c r="CO782" s="197"/>
      <c r="CP782" s="197"/>
      <c r="CQ782" s="197"/>
      <c r="CR782" s="197"/>
      <c r="CS782" s="197"/>
      <c r="CT782" s="197"/>
      <c r="CU782" s="197"/>
      <c r="CV782" s="197"/>
      <c r="CW782" s="197"/>
      <c r="CX782" s="197"/>
      <c r="CY782" s="197"/>
      <c r="CZ782" s="197"/>
      <c r="DA782" s="197"/>
      <c r="DB782" s="197"/>
      <c r="DC782" s="197"/>
      <c r="DD782" s="197"/>
      <c r="DE782" s="197"/>
      <c r="DF782" s="197"/>
      <c r="DG782" s="197"/>
      <c r="DH782" s="197"/>
      <c r="DI782" s="197"/>
      <c r="DJ782" s="197"/>
      <c r="DK782" s="197"/>
      <c r="DL782" s="197"/>
      <c r="DM782" s="197"/>
      <c r="DN782" s="197"/>
      <c r="DO782" s="197"/>
      <c r="DP782" s="197"/>
      <c r="DQ782" s="197"/>
      <c r="DR782" s="197"/>
      <c r="DS782" s="197"/>
      <c r="DT782" s="197"/>
      <c r="DU782" s="197"/>
      <c r="DV782" s="197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</row>
    <row r="783" customFormat="false" ht="12.75" hidden="false" customHeight="false" outlineLevel="0" collapsed="false">
      <c r="B783" s="194"/>
      <c r="C783" s="194"/>
      <c r="D783" s="194"/>
      <c r="E783" s="194"/>
      <c r="F783" s="194"/>
      <c r="G783" s="194"/>
      <c r="H783" s="195"/>
      <c r="I783" s="194"/>
      <c r="J783" s="194"/>
      <c r="K783" s="194"/>
      <c r="L783" s="194"/>
      <c r="M783" s="194"/>
      <c r="N783" s="194"/>
      <c r="O783" s="194"/>
      <c r="P783" s="194"/>
      <c r="Q783" s="194"/>
      <c r="R783" s="194"/>
      <c r="S783" s="194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94"/>
      <c r="AN783" s="194"/>
      <c r="AO783" s="194"/>
      <c r="AP783" s="194"/>
      <c r="AQ783" s="194"/>
      <c r="AR783" s="194"/>
      <c r="AS783" s="194"/>
      <c r="AT783" s="194"/>
      <c r="AU783" s="194"/>
      <c r="AV783" s="194"/>
      <c r="AW783" s="194"/>
      <c r="AX783" s="194"/>
      <c r="AY783" s="194"/>
      <c r="AZ783" s="194"/>
      <c r="BA783" s="194"/>
      <c r="BB783" s="194"/>
      <c r="BC783" s="194"/>
      <c r="BD783" s="194"/>
      <c r="BE783" s="194"/>
      <c r="BF783" s="194"/>
      <c r="BG783" s="194"/>
      <c r="BH783" s="194"/>
      <c r="BI783" s="194"/>
      <c r="BJ783" s="194"/>
      <c r="BK783" s="196"/>
      <c r="BL783" s="197"/>
      <c r="BM783" s="197"/>
      <c r="BN783" s="197"/>
      <c r="BO783" s="197"/>
      <c r="BP783" s="197"/>
      <c r="BQ783" s="197"/>
      <c r="BR783" s="197"/>
      <c r="BS783" s="197"/>
      <c r="BT783" s="197"/>
      <c r="BU783" s="197"/>
      <c r="BV783" s="197"/>
      <c r="BW783" s="197"/>
      <c r="BX783" s="197"/>
      <c r="BY783" s="197"/>
      <c r="BZ783" s="197"/>
      <c r="CA783" s="197"/>
      <c r="CB783" s="197"/>
      <c r="CC783" s="197"/>
      <c r="CD783" s="197"/>
      <c r="CE783" s="197"/>
      <c r="CF783" s="197"/>
      <c r="CG783" s="197"/>
      <c r="CH783" s="197"/>
      <c r="CI783" s="197"/>
      <c r="CJ783" s="197"/>
      <c r="CK783" s="197"/>
      <c r="CL783" s="197"/>
      <c r="CM783" s="197"/>
      <c r="CN783" s="197"/>
      <c r="CO783" s="197"/>
      <c r="CP783" s="197"/>
      <c r="CQ783" s="197"/>
      <c r="CR783" s="197"/>
      <c r="CS783" s="197"/>
      <c r="CT783" s="197"/>
      <c r="CU783" s="197"/>
      <c r="CV783" s="197"/>
      <c r="CW783" s="197"/>
      <c r="CX783" s="197"/>
      <c r="CY783" s="197"/>
      <c r="CZ783" s="197"/>
      <c r="DA783" s="197"/>
      <c r="DB783" s="197"/>
      <c r="DC783" s="197"/>
      <c r="DD783" s="197"/>
      <c r="DE783" s="197"/>
      <c r="DF783" s="197"/>
      <c r="DG783" s="197"/>
      <c r="DH783" s="197"/>
      <c r="DI783" s="197"/>
      <c r="DJ783" s="197"/>
      <c r="DK783" s="197"/>
      <c r="DL783" s="197"/>
      <c r="DM783" s="197"/>
      <c r="DN783" s="197"/>
      <c r="DO783" s="197"/>
      <c r="DP783" s="197"/>
      <c r="DQ783" s="197"/>
      <c r="DR783" s="197"/>
      <c r="DS783" s="197"/>
      <c r="DT783" s="197"/>
      <c r="DU783" s="197"/>
      <c r="DV783" s="197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</row>
    <row r="784" customFormat="false" ht="12.75" hidden="false" customHeight="false" outlineLevel="0" collapsed="false">
      <c r="B784" s="194"/>
      <c r="C784" s="194"/>
      <c r="D784" s="194"/>
      <c r="E784" s="194"/>
      <c r="F784" s="194"/>
      <c r="G784" s="194"/>
      <c r="H784" s="195"/>
      <c r="I784" s="194"/>
      <c r="J784" s="194"/>
      <c r="K784" s="194"/>
      <c r="L784" s="194"/>
      <c r="M784" s="194"/>
      <c r="N784" s="194"/>
      <c r="O784" s="194"/>
      <c r="P784" s="194"/>
      <c r="Q784" s="194"/>
      <c r="R784" s="194"/>
      <c r="S784" s="194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94"/>
      <c r="AN784" s="194"/>
      <c r="AO784" s="194"/>
      <c r="AP784" s="194"/>
      <c r="AQ784" s="194"/>
      <c r="AR784" s="194"/>
      <c r="AS784" s="194"/>
      <c r="AT784" s="194"/>
      <c r="AU784" s="194"/>
      <c r="AV784" s="194"/>
      <c r="AW784" s="194"/>
      <c r="AX784" s="194"/>
      <c r="AY784" s="194"/>
      <c r="AZ784" s="194"/>
      <c r="BA784" s="194"/>
      <c r="BB784" s="194"/>
      <c r="BC784" s="194"/>
      <c r="BD784" s="194"/>
      <c r="BE784" s="194"/>
      <c r="BF784" s="194"/>
      <c r="BG784" s="194"/>
      <c r="BH784" s="194"/>
      <c r="BI784" s="194"/>
      <c r="BJ784" s="194"/>
      <c r="BK784" s="196"/>
      <c r="BL784" s="197"/>
      <c r="BM784" s="197"/>
      <c r="BN784" s="197"/>
      <c r="BO784" s="197"/>
      <c r="BP784" s="197"/>
      <c r="BQ784" s="197"/>
      <c r="BR784" s="197"/>
      <c r="BS784" s="197"/>
      <c r="BT784" s="197"/>
      <c r="BU784" s="197"/>
      <c r="BV784" s="197"/>
      <c r="BW784" s="197"/>
      <c r="BX784" s="197"/>
      <c r="BY784" s="197"/>
      <c r="BZ784" s="197"/>
      <c r="CA784" s="197"/>
      <c r="CB784" s="197"/>
      <c r="CC784" s="197"/>
      <c r="CD784" s="197"/>
      <c r="CE784" s="197"/>
      <c r="CF784" s="197"/>
      <c r="CG784" s="197"/>
      <c r="CH784" s="197"/>
      <c r="CI784" s="197"/>
      <c r="CJ784" s="197"/>
      <c r="CK784" s="197"/>
      <c r="CL784" s="197"/>
      <c r="CM784" s="197"/>
      <c r="CN784" s="197"/>
      <c r="CO784" s="197"/>
      <c r="CP784" s="197"/>
      <c r="CQ784" s="197"/>
      <c r="CR784" s="197"/>
      <c r="CS784" s="197"/>
      <c r="CT784" s="197"/>
      <c r="CU784" s="197"/>
      <c r="CV784" s="197"/>
      <c r="CW784" s="197"/>
      <c r="CX784" s="197"/>
      <c r="CY784" s="197"/>
      <c r="CZ784" s="197"/>
      <c r="DA784" s="197"/>
      <c r="DB784" s="197"/>
      <c r="DC784" s="197"/>
      <c r="DD784" s="197"/>
      <c r="DE784" s="197"/>
      <c r="DF784" s="197"/>
      <c r="DG784" s="197"/>
      <c r="DH784" s="197"/>
      <c r="DI784" s="197"/>
      <c r="DJ784" s="197"/>
      <c r="DK784" s="197"/>
      <c r="DL784" s="197"/>
      <c r="DM784" s="197"/>
      <c r="DN784" s="197"/>
      <c r="DO784" s="197"/>
      <c r="DP784" s="197"/>
      <c r="DQ784" s="197"/>
      <c r="DR784" s="197"/>
      <c r="DS784" s="197"/>
      <c r="DT784" s="197"/>
      <c r="DU784" s="197"/>
      <c r="DV784" s="197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</row>
    <row r="785" customFormat="false" ht="12.75" hidden="false" customHeight="false" outlineLevel="0" collapsed="false">
      <c r="B785" s="194"/>
      <c r="C785" s="194"/>
      <c r="D785" s="194"/>
      <c r="E785" s="194"/>
      <c r="F785" s="194"/>
      <c r="G785" s="194"/>
      <c r="H785" s="195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94"/>
      <c r="AN785" s="194"/>
      <c r="AO785" s="194"/>
      <c r="AP785" s="194"/>
      <c r="AQ785" s="194"/>
      <c r="AR785" s="194"/>
      <c r="AS785" s="194"/>
      <c r="AT785" s="194"/>
      <c r="AU785" s="194"/>
      <c r="AV785" s="194"/>
      <c r="AW785" s="194"/>
      <c r="AX785" s="194"/>
      <c r="AY785" s="194"/>
      <c r="AZ785" s="194"/>
      <c r="BA785" s="194"/>
      <c r="BB785" s="194"/>
      <c r="BC785" s="194"/>
      <c r="BD785" s="194"/>
      <c r="BE785" s="194"/>
      <c r="BF785" s="194"/>
      <c r="BG785" s="194"/>
      <c r="BH785" s="194"/>
      <c r="BI785" s="194"/>
      <c r="BJ785" s="194"/>
      <c r="BK785" s="196"/>
      <c r="BL785" s="197"/>
      <c r="BM785" s="197"/>
      <c r="BN785" s="197"/>
      <c r="BO785" s="197"/>
      <c r="BP785" s="197"/>
      <c r="BQ785" s="197"/>
      <c r="BR785" s="197"/>
      <c r="BS785" s="197"/>
      <c r="BT785" s="197"/>
      <c r="BU785" s="197"/>
      <c r="BV785" s="197"/>
      <c r="BW785" s="197"/>
      <c r="BX785" s="197"/>
      <c r="BY785" s="197"/>
      <c r="BZ785" s="197"/>
      <c r="CA785" s="197"/>
      <c r="CB785" s="197"/>
      <c r="CC785" s="197"/>
      <c r="CD785" s="197"/>
      <c r="CE785" s="197"/>
      <c r="CF785" s="197"/>
      <c r="CG785" s="197"/>
      <c r="CH785" s="197"/>
      <c r="CI785" s="197"/>
      <c r="CJ785" s="197"/>
      <c r="CK785" s="197"/>
      <c r="CL785" s="197"/>
      <c r="CM785" s="197"/>
      <c r="CN785" s="197"/>
      <c r="CO785" s="197"/>
      <c r="CP785" s="197"/>
      <c r="CQ785" s="197"/>
      <c r="CR785" s="197"/>
      <c r="CS785" s="197"/>
      <c r="CT785" s="197"/>
      <c r="CU785" s="197"/>
      <c r="CV785" s="197"/>
      <c r="CW785" s="197"/>
      <c r="CX785" s="197"/>
      <c r="CY785" s="197"/>
      <c r="CZ785" s="197"/>
      <c r="DA785" s="197"/>
      <c r="DB785" s="197"/>
      <c r="DC785" s="197"/>
      <c r="DD785" s="197"/>
      <c r="DE785" s="197"/>
      <c r="DF785" s="197"/>
      <c r="DG785" s="197"/>
      <c r="DH785" s="197"/>
      <c r="DI785" s="197"/>
      <c r="DJ785" s="197"/>
      <c r="DK785" s="197"/>
      <c r="DL785" s="197"/>
      <c r="DM785" s="197"/>
      <c r="DN785" s="197"/>
      <c r="DO785" s="197"/>
      <c r="DP785" s="197"/>
      <c r="DQ785" s="197"/>
      <c r="DR785" s="197"/>
      <c r="DS785" s="197"/>
      <c r="DT785" s="197"/>
      <c r="DU785" s="197"/>
      <c r="DV785" s="197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</row>
    <row r="786" customFormat="false" ht="12.75" hidden="false" customHeight="false" outlineLevel="0" collapsed="false">
      <c r="B786" s="194"/>
      <c r="C786" s="194"/>
      <c r="D786" s="194"/>
      <c r="E786" s="194"/>
      <c r="F786" s="194"/>
      <c r="G786" s="194"/>
      <c r="H786" s="195"/>
      <c r="I786" s="194"/>
      <c r="J786" s="194"/>
      <c r="K786" s="194"/>
      <c r="L786" s="194"/>
      <c r="M786" s="194"/>
      <c r="N786" s="194"/>
      <c r="O786" s="194"/>
      <c r="P786" s="194"/>
      <c r="Q786" s="194"/>
      <c r="R786" s="194"/>
      <c r="S786" s="194"/>
      <c r="T786" s="194"/>
      <c r="U786" s="194"/>
      <c r="V786" s="194"/>
      <c r="W786" s="194"/>
      <c r="X786" s="194"/>
      <c r="Y786" s="194"/>
      <c r="Z786" s="194"/>
      <c r="AA786" s="194"/>
      <c r="AB786" s="194"/>
      <c r="AC786" s="194"/>
      <c r="AD786" s="194"/>
      <c r="AE786" s="194"/>
      <c r="AF786" s="194"/>
      <c r="AG786" s="194"/>
      <c r="AH786" s="194"/>
      <c r="AI786" s="194"/>
      <c r="AJ786" s="194"/>
      <c r="AK786" s="194"/>
      <c r="AL786" s="194"/>
      <c r="AM786" s="194"/>
      <c r="AN786" s="194"/>
      <c r="AO786" s="194"/>
      <c r="AP786" s="194"/>
      <c r="AQ786" s="194"/>
      <c r="AR786" s="194"/>
      <c r="AS786" s="194"/>
      <c r="AT786" s="194"/>
      <c r="AU786" s="194"/>
      <c r="AV786" s="194"/>
      <c r="AW786" s="194"/>
      <c r="AX786" s="194"/>
      <c r="AY786" s="194"/>
      <c r="AZ786" s="194"/>
      <c r="BA786" s="194"/>
      <c r="BB786" s="194"/>
      <c r="BC786" s="194"/>
      <c r="BD786" s="194"/>
      <c r="BE786" s="194"/>
      <c r="BF786" s="194"/>
      <c r="BG786" s="194"/>
      <c r="BH786" s="194"/>
      <c r="BI786" s="194"/>
      <c r="BJ786" s="194"/>
      <c r="BK786" s="196"/>
      <c r="BL786" s="197"/>
      <c r="BM786" s="197"/>
      <c r="BN786" s="197"/>
      <c r="BO786" s="197"/>
      <c r="BP786" s="197"/>
      <c r="BQ786" s="197"/>
      <c r="BR786" s="197"/>
      <c r="BS786" s="197"/>
      <c r="BT786" s="197"/>
      <c r="BU786" s="197"/>
      <c r="BV786" s="197"/>
      <c r="BW786" s="197"/>
      <c r="BX786" s="197"/>
      <c r="BY786" s="197"/>
      <c r="BZ786" s="197"/>
      <c r="CA786" s="197"/>
      <c r="CB786" s="197"/>
      <c r="CC786" s="197"/>
      <c r="CD786" s="197"/>
      <c r="CE786" s="197"/>
      <c r="CF786" s="197"/>
      <c r="CG786" s="197"/>
      <c r="CH786" s="197"/>
      <c r="CI786" s="197"/>
      <c r="CJ786" s="197"/>
      <c r="CK786" s="197"/>
      <c r="CL786" s="197"/>
      <c r="CM786" s="197"/>
      <c r="CN786" s="197"/>
      <c r="CO786" s="197"/>
      <c r="CP786" s="197"/>
      <c r="CQ786" s="197"/>
      <c r="CR786" s="197"/>
      <c r="CS786" s="197"/>
      <c r="CT786" s="197"/>
      <c r="CU786" s="197"/>
      <c r="CV786" s="197"/>
      <c r="CW786" s="197"/>
      <c r="CX786" s="197"/>
      <c r="CY786" s="197"/>
      <c r="CZ786" s="197"/>
      <c r="DA786" s="197"/>
      <c r="DB786" s="197"/>
      <c r="DC786" s="197"/>
      <c r="DD786" s="197"/>
      <c r="DE786" s="197"/>
      <c r="DF786" s="197"/>
      <c r="DG786" s="197"/>
      <c r="DH786" s="197"/>
      <c r="DI786" s="197"/>
      <c r="DJ786" s="197"/>
      <c r="DK786" s="197"/>
      <c r="DL786" s="197"/>
      <c r="DM786" s="197"/>
      <c r="DN786" s="197"/>
      <c r="DO786" s="197"/>
      <c r="DP786" s="197"/>
      <c r="DQ786" s="197"/>
      <c r="DR786" s="197"/>
      <c r="DS786" s="197"/>
      <c r="DT786" s="197"/>
      <c r="DU786" s="197"/>
      <c r="DV786" s="197"/>
      <c r="DW786" s="197"/>
      <c r="DX786" s="197"/>
      <c r="DY786" s="197"/>
      <c r="DZ786" s="197"/>
      <c r="EA786" s="197"/>
      <c r="EB786" s="197"/>
      <c r="EC786" s="197"/>
      <c r="ED786" s="197"/>
      <c r="EE786" s="197"/>
      <c r="EF786" s="197"/>
      <c r="EG786" s="197"/>
      <c r="EH786" s="197"/>
      <c r="EI786" s="197"/>
      <c r="EJ786" s="197"/>
      <c r="EK786" s="197"/>
      <c r="EL786" s="197"/>
      <c r="EM786" s="197"/>
      <c r="EN786" s="197"/>
      <c r="EO786" s="197"/>
      <c r="EP786" s="197"/>
      <c r="EQ786" s="197"/>
      <c r="ER786" s="197"/>
      <c r="ES786" s="197"/>
      <c r="ET786" s="197"/>
      <c r="EU786" s="197"/>
      <c r="EV786" s="197"/>
      <c r="EW786" s="197"/>
      <c r="EX786" s="197"/>
      <c r="EY786" s="197"/>
      <c r="EZ786" s="197"/>
      <c r="FA786" s="197"/>
      <c r="FB786" s="197"/>
      <c r="FC786" s="197"/>
      <c r="FD786" s="197"/>
      <c r="FE786" s="197"/>
      <c r="FF786" s="197"/>
      <c r="FG786" s="197"/>
      <c r="FH786" s="197"/>
      <c r="FI786" s="197"/>
      <c r="FJ786" s="197"/>
      <c r="FK786" s="197"/>
      <c r="FL786" s="197"/>
      <c r="FM786" s="197"/>
      <c r="FN786" s="197"/>
      <c r="FO786" s="197"/>
      <c r="FP786" s="197"/>
      <c r="FQ786" s="197"/>
      <c r="FR786" s="197"/>
      <c r="FS786" s="197"/>
      <c r="FT786" s="197"/>
      <c r="FU786" s="197"/>
      <c r="FV786" s="197"/>
      <c r="FW786" s="197"/>
      <c r="FX786" s="197"/>
      <c r="FY786" s="197"/>
      <c r="FZ786" s="197"/>
      <c r="GA786" s="197"/>
      <c r="GB786" s="197"/>
      <c r="GC786" s="197"/>
      <c r="GD786" s="197"/>
      <c r="GE786" s="197"/>
      <c r="GF786" s="197"/>
      <c r="GG786" s="197"/>
      <c r="GH786" s="197"/>
      <c r="GI786" s="197"/>
      <c r="GJ786" s="197"/>
      <c r="GK786" s="197"/>
      <c r="GL786" s="197"/>
      <c r="GM786" s="197"/>
      <c r="GN786" s="197"/>
      <c r="GO786" s="197"/>
      <c r="GP786" s="197"/>
      <c r="GQ786" s="197"/>
      <c r="GR786" s="197"/>
      <c r="GS786" s="197"/>
      <c r="GT786" s="197"/>
      <c r="GU786" s="197"/>
      <c r="GV786" s="197"/>
      <c r="GW786" s="197"/>
      <c r="GX786" s="197"/>
      <c r="GY786" s="197"/>
      <c r="GZ786" s="197"/>
      <c r="HA786" s="197"/>
      <c r="HB786" s="197"/>
      <c r="HC786" s="197"/>
      <c r="HD786" s="197"/>
      <c r="HE786" s="197"/>
      <c r="HF786" s="197"/>
      <c r="HG786" s="197"/>
      <c r="HH786" s="197"/>
      <c r="HI786" s="197"/>
      <c r="HJ786" s="197"/>
      <c r="HK786" s="197"/>
      <c r="HL786" s="197"/>
      <c r="HM786" s="197"/>
      <c r="HN786" s="197"/>
      <c r="HO786" s="197"/>
      <c r="HP786" s="197"/>
      <c r="HQ786" s="197"/>
      <c r="HR786" s="197"/>
      <c r="HS786" s="197"/>
      <c r="HT786" s="197"/>
      <c r="HU786" s="197"/>
      <c r="HV786" s="197"/>
      <c r="HW786" s="197"/>
      <c r="HX786" s="197"/>
      <c r="HY786" s="197"/>
      <c r="HZ786" s="197"/>
      <c r="IA786" s="197"/>
      <c r="IB786" s="197"/>
      <c r="IC786" s="197"/>
      <c r="ID786" s="197"/>
      <c r="IE786" s="197"/>
      <c r="IF786" s="197"/>
      <c r="IG786" s="197"/>
      <c r="IH786" s="197"/>
      <c r="II786" s="197"/>
      <c r="IJ786" s="197"/>
      <c r="IK786" s="197"/>
      <c r="IL786" s="197"/>
      <c r="IM786" s="197"/>
      <c r="IN786" s="197"/>
      <c r="IO786" s="197"/>
      <c r="IP786" s="197"/>
      <c r="IQ786" s="197"/>
      <c r="IR786" s="197"/>
      <c r="IS786" s="197"/>
      <c r="IT786" s="197"/>
      <c r="IU786" s="197"/>
      <c r="IV786" s="197"/>
      <c r="IW786" s="197"/>
    </row>
    <row r="787" customFormat="false" ht="12.75" hidden="false" customHeight="false" outlineLevel="0" collapsed="false">
      <c r="B787" s="194"/>
      <c r="C787" s="194"/>
      <c r="D787" s="194"/>
      <c r="E787" s="194"/>
      <c r="F787" s="194"/>
      <c r="G787" s="194"/>
      <c r="H787" s="195"/>
      <c r="I787" s="194"/>
      <c r="J787" s="194"/>
      <c r="K787" s="194"/>
      <c r="L787" s="194"/>
      <c r="M787" s="194"/>
      <c r="N787" s="194"/>
      <c r="O787" s="194"/>
      <c r="P787" s="194"/>
      <c r="Q787" s="194"/>
      <c r="R787" s="194"/>
      <c r="S787" s="194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94"/>
      <c r="AN787" s="194"/>
      <c r="AO787" s="194"/>
      <c r="AP787" s="194"/>
      <c r="AQ787" s="194"/>
      <c r="AR787" s="194"/>
      <c r="AS787" s="194"/>
      <c r="AT787" s="194"/>
      <c r="AU787" s="194"/>
      <c r="AV787" s="194"/>
      <c r="AW787" s="194"/>
      <c r="AX787" s="194"/>
      <c r="AY787" s="194"/>
      <c r="AZ787" s="194"/>
      <c r="BA787" s="194"/>
      <c r="BB787" s="194"/>
      <c r="BC787" s="194"/>
      <c r="BD787" s="194"/>
      <c r="BE787" s="194"/>
      <c r="BF787" s="194"/>
      <c r="BG787" s="194"/>
      <c r="BH787" s="194"/>
      <c r="BI787" s="194"/>
      <c r="BJ787" s="194"/>
      <c r="BK787" s="196"/>
      <c r="BL787" s="197"/>
      <c r="BM787" s="197"/>
      <c r="BN787" s="197"/>
      <c r="BO787" s="197"/>
      <c r="BP787" s="197"/>
      <c r="BQ787" s="197"/>
      <c r="BR787" s="197"/>
      <c r="BS787" s="197"/>
      <c r="BT787" s="197"/>
      <c r="BU787" s="197"/>
      <c r="BV787" s="197"/>
      <c r="BW787" s="197"/>
      <c r="BX787" s="197"/>
      <c r="BY787" s="197"/>
      <c r="BZ787" s="197"/>
      <c r="CA787" s="197"/>
      <c r="CB787" s="197"/>
      <c r="CC787" s="197"/>
      <c r="CD787" s="197"/>
      <c r="CE787" s="197"/>
      <c r="CF787" s="197"/>
      <c r="CG787" s="197"/>
      <c r="CH787" s="197"/>
      <c r="CI787" s="197"/>
      <c r="CJ787" s="197"/>
      <c r="CK787" s="197"/>
      <c r="CL787" s="197"/>
      <c r="CM787" s="197"/>
      <c r="CN787" s="197"/>
      <c r="CO787" s="197"/>
      <c r="CP787" s="197"/>
      <c r="CQ787" s="197"/>
      <c r="CR787" s="197"/>
      <c r="CS787" s="197"/>
      <c r="CT787" s="197"/>
      <c r="CU787" s="197"/>
      <c r="CV787" s="197"/>
      <c r="CW787" s="197"/>
      <c r="CX787" s="197"/>
      <c r="CY787" s="197"/>
      <c r="CZ787" s="197"/>
      <c r="DA787" s="197"/>
      <c r="DB787" s="197"/>
      <c r="DC787" s="197"/>
      <c r="DD787" s="197"/>
      <c r="DE787" s="197"/>
      <c r="DF787" s="197"/>
      <c r="DG787" s="197"/>
      <c r="DH787" s="197"/>
      <c r="DI787" s="197"/>
      <c r="DJ787" s="197"/>
      <c r="DK787" s="197"/>
      <c r="DL787" s="197"/>
      <c r="DM787" s="197"/>
      <c r="DN787" s="197"/>
      <c r="DO787" s="197"/>
      <c r="DP787" s="197"/>
      <c r="DQ787" s="197"/>
      <c r="DR787" s="197"/>
      <c r="DS787" s="197"/>
      <c r="DT787" s="197"/>
      <c r="DU787" s="197"/>
      <c r="DV787" s="197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</row>
    <row r="788" customFormat="false" ht="12.75" hidden="false" customHeight="false" outlineLevel="0" collapsed="false">
      <c r="B788" s="194"/>
      <c r="C788" s="194"/>
      <c r="D788" s="194"/>
      <c r="E788" s="194"/>
      <c r="F788" s="194"/>
      <c r="G788" s="194"/>
      <c r="H788" s="195"/>
      <c r="I788" s="194"/>
      <c r="J788" s="194"/>
      <c r="K788" s="194"/>
      <c r="L788" s="194"/>
      <c r="M788" s="194"/>
      <c r="N788" s="194"/>
      <c r="O788" s="194"/>
      <c r="P788" s="194"/>
      <c r="Q788" s="194"/>
      <c r="R788" s="194"/>
      <c r="S788" s="194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94"/>
      <c r="AN788" s="194"/>
      <c r="AO788" s="194"/>
      <c r="AP788" s="194"/>
      <c r="AQ788" s="194"/>
      <c r="AR788" s="194"/>
      <c r="AS788" s="194"/>
      <c r="AT788" s="194"/>
      <c r="AU788" s="194"/>
      <c r="AV788" s="194"/>
      <c r="AW788" s="194"/>
      <c r="AX788" s="194"/>
      <c r="AY788" s="194"/>
      <c r="AZ788" s="194"/>
      <c r="BA788" s="194"/>
      <c r="BB788" s="194"/>
      <c r="BC788" s="194"/>
      <c r="BD788" s="194"/>
      <c r="BE788" s="194"/>
      <c r="BF788" s="194"/>
      <c r="BG788" s="194"/>
      <c r="BH788" s="194"/>
      <c r="BI788" s="194"/>
      <c r="BJ788" s="194"/>
      <c r="BK788" s="196"/>
      <c r="BL788" s="197"/>
      <c r="BM788" s="197"/>
      <c r="BN788" s="197"/>
      <c r="BO788" s="197"/>
      <c r="BP788" s="197"/>
      <c r="BQ788" s="197"/>
      <c r="BR788" s="197"/>
      <c r="BS788" s="197"/>
      <c r="BT788" s="197"/>
      <c r="BU788" s="197"/>
      <c r="BV788" s="197"/>
      <c r="BW788" s="197"/>
      <c r="BX788" s="197"/>
      <c r="BY788" s="197"/>
      <c r="BZ788" s="197"/>
      <c r="CA788" s="197"/>
      <c r="CB788" s="197"/>
      <c r="CC788" s="197"/>
      <c r="CD788" s="197"/>
      <c r="CE788" s="197"/>
      <c r="CF788" s="197"/>
      <c r="CG788" s="197"/>
      <c r="CH788" s="197"/>
      <c r="CI788" s="197"/>
      <c r="CJ788" s="197"/>
      <c r="CK788" s="197"/>
      <c r="CL788" s="197"/>
      <c r="CM788" s="197"/>
      <c r="CN788" s="197"/>
      <c r="CO788" s="197"/>
      <c r="CP788" s="197"/>
      <c r="CQ788" s="197"/>
      <c r="CR788" s="197"/>
      <c r="CS788" s="197"/>
      <c r="CT788" s="197"/>
      <c r="CU788" s="197"/>
      <c r="CV788" s="197"/>
      <c r="CW788" s="197"/>
      <c r="CX788" s="197"/>
      <c r="CY788" s="197"/>
      <c r="CZ788" s="197"/>
      <c r="DA788" s="197"/>
      <c r="DB788" s="197"/>
      <c r="DC788" s="197"/>
      <c r="DD788" s="197"/>
      <c r="DE788" s="197"/>
      <c r="DF788" s="197"/>
      <c r="DG788" s="197"/>
      <c r="DH788" s="197"/>
      <c r="DI788" s="197"/>
      <c r="DJ788" s="197"/>
      <c r="DK788" s="197"/>
      <c r="DL788" s="197"/>
      <c r="DM788" s="197"/>
      <c r="DN788" s="197"/>
      <c r="DO788" s="197"/>
      <c r="DP788" s="197"/>
      <c r="DQ788" s="197"/>
      <c r="DR788" s="197"/>
      <c r="DS788" s="197"/>
      <c r="DT788" s="197"/>
      <c r="DU788" s="197"/>
      <c r="DV788" s="197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</row>
    <row r="789" customFormat="false" ht="12.75" hidden="false" customHeight="false" outlineLevel="0" collapsed="false">
      <c r="B789" s="194"/>
      <c r="C789" s="194"/>
      <c r="D789" s="194"/>
      <c r="E789" s="194"/>
      <c r="F789" s="194"/>
      <c r="G789" s="194"/>
      <c r="H789" s="195"/>
      <c r="I789" s="194"/>
      <c r="J789" s="194"/>
      <c r="K789" s="194"/>
      <c r="L789" s="194"/>
      <c r="M789" s="194"/>
      <c r="N789" s="194"/>
      <c r="O789" s="194"/>
      <c r="P789" s="194"/>
      <c r="Q789" s="194"/>
      <c r="R789" s="194"/>
      <c r="S789" s="194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94"/>
      <c r="AN789" s="194"/>
      <c r="AO789" s="194"/>
      <c r="AP789" s="194"/>
      <c r="AQ789" s="194"/>
      <c r="AR789" s="194"/>
      <c r="AS789" s="194"/>
      <c r="AT789" s="194"/>
      <c r="AU789" s="194"/>
      <c r="AV789" s="194"/>
      <c r="AW789" s="194"/>
      <c r="AX789" s="194"/>
      <c r="AY789" s="194"/>
      <c r="AZ789" s="194"/>
      <c r="BA789" s="194"/>
      <c r="BB789" s="194"/>
      <c r="BC789" s="194"/>
      <c r="BD789" s="194"/>
      <c r="BE789" s="194"/>
      <c r="BF789" s="194"/>
      <c r="BG789" s="194"/>
      <c r="BH789" s="194"/>
      <c r="BI789" s="194"/>
      <c r="BJ789" s="194"/>
      <c r="BK789" s="196"/>
      <c r="BL789" s="197"/>
      <c r="BM789" s="197"/>
      <c r="BN789" s="197"/>
      <c r="BO789" s="197"/>
      <c r="BP789" s="197"/>
      <c r="BQ789" s="197"/>
      <c r="BR789" s="197"/>
      <c r="BS789" s="197"/>
      <c r="BT789" s="197"/>
      <c r="BU789" s="197"/>
      <c r="BV789" s="197"/>
      <c r="BW789" s="197"/>
      <c r="BX789" s="197"/>
      <c r="BY789" s="197"/>
      <c r="BZ789" s="197"/>
      <c r="CA789" s="197"/>
      <c r="CB789" s="197"/>
      <c r="CC789" s="197"/>
      <c r="CD789" s="197"/>
      <c r="CE789" s="197"/>
      <c r="CF789" s="197"/>
      <c r="CG789" s="197"/>
      <c r="CH789" s="197"/>
      <c r="CI789" s="197"/>
      <c r="CJ789" s="197"/>
      <c r="CK789" s="197"/>
      <c r="CL789" s="197"/>
      <c r="CM789" s="197"/>
      <c r="CN789" s="197"/>
      <c r="CO789" s="197"/>
      <c r="CP789" s="197"/>
      <c r="CQ789" s="197"/>
      <c r="CR789" s="197"/>
      <c r="CS789" s="197"/>
      <c r="CT789" s="197"/>
      <c r="CU789" s="197"/>
      <c r="CV789" s="197"/>
      <c r="CW789" s="197"/>
      <c r="CX789" s="197"/>
      <c r="CY789" s="197"/>
      <c r="CZ789" s="197"/>
      <c r="DA789" s="197"/>
      <c r="DB789" s="197"/>
      <c r="DC789" s="197"/>
      <c r="DD789" s="197"/>
      <c r="DE789" s="197"/>
      <c r="DF789" s="197"/>
      <c r="DG789" s="197"/>
      <c r="DH789" s="197"/>
      <c r="DI789" s="197"/>
      <c r="DJ789" s="197"/>
      <c r="DK789" s="197"/>
      <c r="DL789" s="197"/>
      <c r="DM789" s="197"/>
      <c r="DN789" s="197"/>
      <c r="DO789" s="197"/>
      <c r="DP789" s="197"/>
      <c r="DQ789" s="197"/>
      <c r="DR789" s="197"/>
      <c r="DS789" s="197"/>
      <c r="DT789" s="197"/>
      <c r="DU789" s="197"/>
      <c r="DV789" s="197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</row>
    <row r="790" customFormat="false" ht="12.75" hidden="false" customHeight="false" outlineLevel="0" collapsed="false">
      <c r="B790" s="194"/>
      <c r="C790" s="194"/>
      <c r="D790" s="194"/>
      <c r="E790" s="194"/>
      <c r="F790" s="194"/>
      <c r="G790" s="194"/>
      <c r="H790" s="195"/>
      <c r="I790" s="194"/>
      <c r="J790" s="194"/>
      <c r="K790" s="194"/>
      <c r="L790" s="194"/>
      <c r="M790" s="194"/>
      <c r="N790" s="194"/>
      <c r="O790" s="194"/>
      <c r="P790" s="194"/>
      <c r="Q790" s="194"/>
      <c r="R790" s="194"/>
      <c r="S790" s="194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94"/>
      <c r="AN790" s="194"/>
      <c r="AO790" s="194"/>
      <c r="AP790" s="194"/>
      <c r="AQ790" s="194"/>
      <c r="AR790" s="194"/>
      <c r="AS790" s="194"/>
      <c r="AT790" s="194"/>
      <c r="AU790" s="194"/>
      <c r="AV790" s="194"/>
      <c r="AW790" s="194"/>
      <c r="AX790" s="194"/>
      <c r="AY790" s="194"/>
      <c r="AZ790" s="194"/>
      <c r="BA790" s="194"/>
      <c r="BB790" s="194"/>
      <c r="BC790" s="194"/>
      <c r="BD790" s="194"/>
      <c r="BE790" s="194"/>
      <c r="BF790" s="194"/>
      <c r="BG790" s="194"/>
      <c r="BH790" s="194"/>
      <c r="BI790" s="194"/>
      <c r="BJ790" s="194"/>
      <c r="BK790" s="196"/>
      <c r="BL790" s="197"/>
      <c r="BM790" s="197"/>
      <c r="BN790" s="197"/>
      <c r="BO790" s="197"/>
      <c r="BP790" s="197"/>
      <c r="BQ790" s="197"/>
      <c r="BR790" s="197"/>
      <c r="BS790" s="197"/>
      <c r="BT790" s="197"/>
      <c r="BU790" s="197"/>
      <c r="BV790" s="197"/>
      <c r="BW790" s="197"/>
      <c r="BX790" s="197"/>
      <c r="BY790" s="197"/>
      <c r="BZ790" s="197"/>
      <c r="CA790" s="197"/>
      <c r="CB790" s="197"/>
      <c r="CC790" s="197"/>
      <c r="CD790" s="197"/>
      <c r="CE790" s="197"/>
      <c r="CF790" s="197"/>
      <c r="CG790" s="197"/>
      <c r="CH790" s="197"/>
      <c r="CI790" s="197"/>
      <c r="CJ790" s="197"/>
      <c r="CK790" s="197"/>
      <c r="CL790" s="197"/>
      <c r="CM790" s="197"/>
      <c r="CN790" s="197"/>
      <c r="CO790" s="197"/>
      <c r="CP790" s="197"/>
      <c r="CQ790" s="197"/>
      <c r="CR790" s="197"/>
      <c r="CS790" s="197"/>
      <c r="CT790" s="197"/>
      <c r="CU790" s="197"/>
      <c r="CV790" s="197"/>
      <c r="CW790" s="197"/>
      <c r="CX790" s="197"/>
      <c r="CY790" s="197"/>
      <c r="CZ790" s="197"/>
      <c r="DA790" s="197"/>
      <c r="DB790" s="197"/>
      <c r="DC790" s="197"/>
      <c r="DD790" s="197"/>
      <c r="DE790" s="197"/>
      <c r="DF790" s="197"/>
      <c r="DG790" s="197"/>
      <c r="DH790" s="197"/>
      <c r="DI790" s="197"/>
      <c r="DJ790" s="197"/>
      <c r="DK790" s="197"/>
      <c r="DL790" s="197"/>
      <c r="DM790" s="197"/>
      <c r="DN790" s="197"/>
      <c r="DO790" s="197"/>
      <c r="DP790" s="197"/>
      <c r="DQ790" s="197"/>
      <c r="DR790" s="197"/>
      <c r="DS790" s="197"/>
      <c r="DT790" s="197"/>
      <c r="DU790" s="197"/>
      <c r="DV790" s="197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</row>
    <row r="791" customFormat="false" ht="12.75" hidden="false" customHeight="false" outlineLevel="0" collapsed="false">
      <c r="B791" s="194"/>
      <c r="C791" s="194"/>
      <c r="D791" s="194"/>
      <c r="E791" s="194"/>
      <c r="F791" s="194"/>
      <c r="G791" s="194"/>
      <c r="H791" s="195"/>
      <c r="I791" s="194"/>
      <c r="J791" s="194"/>
      <c r="K791" s="194"/>
      <c r="L791" s="194"/>
      <c r="M791" s="194"/>
      <c r="N791" s="194"/>
      <c r="O791" s="194"/>
      <c r="P791" s="194"/>
      <c r="Q791" s="194"/>
      <c r="R791" s="194"/>
      <c r="S791" s="194"/>
      <c r="T791" s="194"/>
      <c r="U791" s="194"/>
      <c r="V791" s="194"/>
      <c r="W791" s="194"/>
      <c r="X791" s="194"/>
      <c r="Y791" s="194"/>
      <c r="Z791" s="194"/>
      <c r="AA791" s="194"/>
      <c r="AB791" s="194"/>
      <c r="AC791" s="194"/>
      <c r="AD791" s="194"/>
      <c r="AE791" s="194"/>
      <c r="AF791" s="194"/>
      <c r="AG791" s="194"/>
      <c r="AH791" s="194"/>
      <c r="AI791" s="194"/>
      <c r="AJ791" s="194"/>
      <c r="AK791" s="194"/>
      <c r="AL791" s="194"/>
      <c r="AM791" s="194"/>
      <c r="AN791" s="194"/>
      <c r="AO791" s="194"/>
      <c r="AP791" s="194"/>
      <c r="AQ791" s="194"/>
      <c r="AR791" s="194"/>
      <c r="AS791" s="194"/>
      <c r="AT791" s="194"/>
      <c r="AU791" s="194"/>
      <c r="AV791" s="194"/>
      <c r="AW791" s="194"/>
      <c r="AX791" s="194"/>
      <c r="AY791" s="194"/>
      <c r="AZ791" s="194"/>
      <c r="BA791" s="194"/>
      <c r="BB791" s="194"/>
      <c r="BC791" s="194"/>
      <c r="BD791" s="194"/>
      <c r="BE791" s="194"/>
      <c r="BF791" s="194"/>
      <c r="BG791" s="194"/>
      <c r="BH791" s="194"/>
      <c r="BI791" s="194"/>
      <c r="BJ791" s="194"/>
      <c r="BK791" s="196"/>
      <c r="BL791" s="197"/>
      <c r="BM791" s="197"/>
      <c r="BN791" s="197"/>
      <c r="BO791" s="197"/>
      <c r="BP791" s="197"/>
      <c r="BQ791" s="197"/>
      <c r="BR791" s="197"/>
      <c r="BS791" s="197"/>
      <c r="BT791" s="197"/>
      <c r="BU791" s="197"/>
      <c r="BV791" s="197"/>
      <c r="BW791" s="197"/>
      <c r="BX791" s="197"/>
      <c r="BY791" s="197"/>
      <c r="BZ791" s="197"/>
      <c r="CA791" s="197"/>
      <c r="CB791" s="197"/>
      <c r="CC791" s="197"/>
      <c r="CD791" s="197"/>
      <c r="CE791" s="197"/>
      <c r="CF791" s="197"/>
      <c r="CG791" s="197"/>
      <c r="CH791" s="197"/>
      <c r="CI791" s="197"/>
      <c r="CJ791" s="197"/>
      <c r="CK791" s="197"/>
      <c r="CL791" s="197"/>
      <c r="CM791" s="197"/>
      <c r="CN791" s="197"/>
      <c r="CO791" s="197"/>
      <c r="CP791" s="197"/>
      <c r="CQ791" s="197"/>
      <c r="CR791" s="197"/>
      <c r="CS791" s="197"/>
      <c r="CT791" s="197"/>
      <c r="CU791" s="197"/>
      <c r="CV791" s="197"/>
      <c r="CW791" s="197"/>
      <c r="CX791" s="197"/>
      <c r="CY791" s="197"/>
      <c r="CZ791" s="197"/>
      <c r="DA791" s="197"/>
      <c r="DB791" s="197"/>
      <c r="DC791" s="197"/>
      <c r="DD791" s="197"/>
      <c r="DE791" s="197"/>
      <c r="DF791" s="197"/>
      <c r="DG791" s="197"/>
      <c r="DH791" s="197"/>
      <c r="DI791" s="197"/>
      <c r="DJ791" s="197"/>
      <c r="DK791" s="197"/>
      <c r="DL791" s="197"/>
      <c r="DM791" s="197"/>
      <c r="DN791" s="197"/>
      <c r="DO791" s="197"/>
      <c r="DP791" s="197"/>
      <c r="DQ791" s="197"/>
      <c r="DR791" s="197"/>
      <c r="DS791" s="197"/>
      <c r="DT791" s="197"/>
      <c r="DU791" s="197"/>
      <c r="DV791" s="197"/>
      <c r="DW791" s="197"/>
      <c r="DX791" s="197"/>
      <c r="DY791" s="197"/>
      <c r="DZ791" s="197"/>
      <c r="EA791" s="197"/>
      <c r="EB791" s="197"/>
      <c r="EC791" s="197"/>
      <c r="ED791" s="197"/>
      <c r="EE791" s="197"/>
      <c r="EF791" s="197"/>
      <c r="EG791" s="197"/>
      <c r="EH791" s="197"/>
      <c r="EI791" s="197"/>
      <c r="EJ791" s="197"/>
      <c r="EK791" s="197"/>
      <c r="EL791" s="197"/>
      <c r="EM791" s="197"/>
      <c r="EN791" s="197"/>
      <c r="EO791" s="197"/>
      <c r="EP791" s="197"/>
      <c r="EQ791" s="197"/>
      <c r="ER791" s="197"/>
      <c r="ES791" s="197"/>
      <c r="ET791" s="197"/>
      <c r="EU791" s="197"/>
      <c r="EV791" s="197"/>
      <c r="EW791" s="197"/>
      <c r="EX791" s="197"/>
      <c r="EY791" s="197"/>
      <c r="EZ791" s="197"/>
      <c r="FA791" s="197"/>
      <c r="FB791" s="197"/>
      <c r="FC791" s="197"/>
      <c r="FD791" s="197"/>
      <c r="FE791" s="197"/>
      <c r="FF791" s="197"/>
      <c r="FG791" s="197"/>
      <c r="FH791" s="197"/>
      <c r="FI791" s="197"/>
      <c r="FJ791" s="197"/>
      <c r="FK791" s="197"/>
      <c r="FL791" s="197"/>
      <c r="FM791" s="197"/>
      <c r="FN791" s="197"/>
      <c r="FO791" s="197"/>
      <c r="FP791" s="197"/>
      <c r="FQ791" s="197"/>
      <c r="FR791" s="197"/>
      <c r="FS791" s="197"/>
      <c r="FT791" s="197"/>
      <c r="FU791" s="197"/>
      <c r="FV791" s="197"/>
      <c r="FW791" s="197"/>
      <c r="FX791" s="197"/>
      <c r="FY791" s="197"/>
      <c r="FZ791" s="197"/>
      <c r="GA791" s="197"/>
      <c r="GB791" s="197"/>
      <c r="GC791" s="197"/>
      <c r="GD791" s="197"/>
      <c r="GE791" s="197"/>
      <c r="GF791" s="197"/>
      <c r="GG791" s="197"/>
      <c r="GH791" s="197"/>
      <c r="GI791" s="197"/>
      <c r="GJ791" s="197"/>
      <c r="GK791" s="197"/>
      <c r="GL791" s="197"/>
      <c r="GM791" s="197"/>
      <c r="GN791" s="197"/>
      <c r="GO791" s="197"/>
      <c r="GP791" s="197"/>
      <c r="GQ791" s="197"/>
      <c r="GR791" s="197"/>
      <c r="GS791" s="197"/>
      <c r="GT791" s="197"/>
      <c r="GU791" s="197"/>
      <c r="GV791" s="197"/>
      <c r="GW791" s="197"/>
      <c r="GX791" s="197"/>
      <c r="GY791" s="197"/>
      <c r="GZ791" s="197"/>
      <c r="HA791" s="197"/>
      <c r="HB791" s="197"/>
      <c r="HC791" s="197"/>
      <c r="HD791" s="197"/>
      <c r="HE791" s="197"/>
      <c r="HF791" s="197"/>
      <c r="HG791" s="197"/>
      <c r="HH791" s="197"/>
      <c r="HI791" s="197"/>
      <c r="HJ791" s="197"/>
      <c r="HK791" s="197"/>
      <c r="HL791" s="197"/>
      <c r="HM791" s="197"/>
      <c r="HN791" s="197"/>
      <c r="HO791" s="197"/>
      <c r="HP791" s="197"/>
      <c r="HQ791" s="197"/>
      <c r="HR791" s="197"/>
      <c r="HS791" s="197"/>
      <c r="HT791" s="197"/>
      <c r="HU791" s="197"/>
      <c r="HV791" s="197"/>
      <c r="HW791" s="197"/>
      <c r="HX791" s="197"/>
      <c r="HY791" s="197"/>
      <c r="HZ791" s="197"/>
      <c r="IA791" s="197"/>
      <c r="IB791" s="197"/>
      <c r="IC791" s="197"/>
      <c r="ID791" s="197"/>
      <c r="IE791" s="197"/>
      <c r="IF791" s="197"/>
      <c r="IG791" s="197"/>
      <c r="IH791" s="197"/>
      <c r="II791" s="197"/>
      <c r="IJ791" s="197"/>
      <c r="IK791" s="197"/>
      <c r="IL791" s="197"/>
      <c r="IM791" s="197"/>
      <c r="IN791" s="197"/>
      <c r="IO791" s="197"/>
      <c r="IP791" s="197"/>
      <c r="IQ791" s="197"/>
      <c r="IR791" s="197"/>
      <c r="IS791" s="197"/>
      <c r="IT791" s="197"/>
      <c r="IU791" s="197"/>
      <c r="IV791" s="197"/>
      <c r="IW791" s="197"/>
    </row>
    <row r="792" customFormat="false" ht="12.75" hidden="false" customHeight="false" outlineLevel="0" collapsed="false">
      <c r="B792" s="194"/>
      <c r="C792" s="194"/>
      <c r="D792" s="194"/>
      <c r="E792" s="194"/>
      <c r="F792" s="194"/>
      <c r="G792" s="194"/>
      <c r="H792" s="195"/>
      <c r="I792" s="194"/>
      <c r="J792" s="194"/>
      <c r="K792" s="194"/>
      <c r="L792" s="194"/>
      <c r="M792" s="194"/>
      <c r="N792" s="194"/>
      <c r="O792" s="194"/>
      <c r="P792" s="194"/>
      <c r="Q792" s="194"/>
      <c r="R792" s="194"/>
      <c r="S792" s="194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94"/>
      <c r="AN792" s="194"/>
      <c r="AO792" s="194"/>
      <c r="AP792" s="194"/>
      <c r="AQ792" s="194"/>
      <c r="AR792" s="194"/>
      <c r="AS792" s="194"/>
      <c r="AT792" s="194"/>
      <c r="AU792" s="194"/>
      <c r="AV792" s="194"/>
      <c r="AW792" s="194"/>
      <c r="AX792" s="194"/>
      <c r="AY792" s="194"/>
      <c r="AZ792" s="194"/>
      <c r="BA792" s="194"/>
      <c r="BB792" s="194"/>
      <c r="BC792" s="194"/>
      <c r="BD792" s="194"/>
      <c r="BE792" s="194"/>
      <c r="BF792" s="194"/>
      <c r="BG792" s="194"/>
      <c r="BH792" s="194"/>
      <c r="BI792" s="194"/>
      <c r="BJ792" s="194"/>
      <c r="BK792" s="196"/>
      <c r="BL792" s="197"/>
      <c r="BM792" s="197"/>
      <c r="BN792" s="197"/>
      <c r="BO792" s="197"/>
      <c r="BP792" s="197"/>
      <c r="BQ792" s="197"/>
      <c r="BR792" s="197"/>
      <c r="BS792" s="197"/>
      <c r="BT792" s="197"/>
      <c r="BU792" s="197"/>
      <c r="BV792" s="197"/>
      <c r="BW792" s="197"/>
      <c r="BX792" s="197"/>
      <c r="BY792" s="197"/>
      <c r="BZ792" s="197"/>
      <c r="CA792" s="197"/>
      <c r="CB792" s="197"/>
      <c r="CC792" s="197"/>
      <c r="CD792" s="197"/>
      <c r="CE792" s="197"/>
      <c r="CF792" s="197"/>
      <c r="CG792" s="197"/>
      <c r="CH792" s="197"/>
      <c r="CI792" s="197"/>
      <c r="CJ792" s="197"/>
      <c r="CK792" s="197"/>
      <c r="CL792" s="197"/>
      <c r="CM792" s="197"/>
      <c r="CN792" s="197"/>
      <c r="CO792" s="197"/>
      <c r="CP792" s="197"/>
      <c r="CQ792" s="197"/>
      <c r="CR792" s="197"/>
      <c r="CS792" s="197"/>
      <c r="CT792" s="197"/>
      <c r="CU792" s="197"/>
      <c r="CV792" s="197"/>
      <c r="CW792" s="197"/>
      <c r="CX792" s="197"/>
      <c r="CY792" s="197"/>
      <c r="CZ792" s="197"/>
      <c r="DA792" s="197"/>
      <c r="DB792" s="197"/>
      <c r="DC792" s="197"/>
      <c r="DD792" s="197"/>
      <c r="DE792" s="197"/>
      <c r="DF792" s="197"/>
      <c r="DG792" s="197"/>
      <c r="DH792" s="197"/>
      <c r="DI792" s="197"/>
      <c r="DJ792" s="197"/>
      <c r="DK792" s="197"/>
      <c r="DL792" s="197"/>
      <c r="DM792" s="197"/>
      <c r="DN792" s="197"/>
      <c r="DO792" s="197"/>
      <c r="DP792" s="197"/>
      <c r="DQ792" s="197"/>
      <c r="DR792" s="197"/>
      <c r="DS792" s="197"/>
      <c r="DT792" s="197"/>
      <c r="DU792" s="197"/>
      <c r="DV792" s="197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</row>
    <row r="793" customFormat="false" ht="12.75" hidden="false" customHeight="false" outlineLevel="0" collapsed="false">
      <c r="B793" s="194"/>
      <c r="C793" s="194"/>
      <c r="D793" s="194"/>
      <c r="E793" s="194"/>
      <c r="F793" s="194"/>
      <c r="G793" s="194"/>
      <c r="H793" s="195"/>
      <c r="I793" s="194"/>
      <c r="J793" s="194"/>
      <c r="K793" s="194"/>
      <c r="L793" s="194"/>
      <c r="M793" s="194"/>
      <c r="N793" s="194"/>
      <c r="O793" s="194"/>
      <c r="P793" s="194"/>
      <c r="Q793" s="194"/>
      <c r="R793" s="194"/>
      <c r="S793" s="194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94"/>
      <c r="AN793" s="194"/>
      <c r="AO793" s="194"/>
      <c r="AP793" s="194"/>
      <c r="AQ793" s="194"/>
      <c r="AR793" s="194"/>
      <c r="AS793" s="194"/>
      <c r="AT793" s="194"/>
      <c r="AU793" s="194"/>
      <c r="AV793" s="194"/>
      <c r="AW793" s="194"/>
      <c r="AX793" s="194"/>
      <c r="AY793" s="194"/>
      <c r="AZ793" s="194"/>
      <c r="BA793" s="194"/>
      <c r="BB793" s="194"/>
      <c r="BC793" s="194"/>
      <c r="BD793" s="194"/>
      <c r="BE793" s="194"/>
      <c r="BF793" s="194"/>
      <c r="BG793" s="194"/>
      <c r="BH793" s="194"/>
      <c r="BI793" s="194"/>
      <c r="BJ793" s="194"/>
      <c r="BK793" s="196"/>
      <c r="BL793" s="197"/>
      <c r="BM793" s="197"/>
      <c r="BN793" s="197"/>
      <c r="BO793" s="197"/>
      <c r="BP793" s="197"/>
      <c r="BQ793" s="197"/>
      <c r="BR793" s="197"/>
      <c r="BS793" s="197"/>
      <c r="BT793" s="197"/>
      <c r="BU793" s="197"/>
      <c r="BV793" s="197"/>
      <c r="BW793" s="197"/>
      <c r="BX793" s="197"/>
      <c r="BY793" s="197"/>
      <c r="BZ793" s="197"/>
      <c r="CA793" s="197"/>
      <c r="CB793" s="197"/>
      <c r="CC793" s="197"/>
      <c r="CD793" s="197"/>
      <c r="CE793" s="197"/>
      <c r="CF793" s="197"/>
      <c r="CG793" s="197"/>
      <c r="CH793" s="197"/>
      <c r="CI793" s="197"/>
      <c r="CJ793" s="197"/>
      <c r="CK793" s="197"/>
      <c r="CL793" s="197"/>
      <c r="CM793" s="197"/>
      <c r="CN793" s="197"/>
      <c r="CO793" s="197"/>
      <c r="CP793" s="197"/>
      <c r="CQ793" s="197"/>
      <c r="CR793" s="197"/>
      <c r="CS793" s="197"/>
      <c r="CT793" s="197"/>
      <c r="CU793" s="197"/>
      <c r="CV793" s="197"/>
      <c r="CW793" s="197"/>
      <c r="CX793" s="197"/>
      <c r="CY793" s="197"/>
      <c r="CZ793" s="197"/>
      <c r="DA793" s="197"/>
      <c r="DB793" s="197"/>
      <c r="DC793" s="197"/>
      <c r="DD793" s="197"/>
      <c r="DE793" s="197"/>
      <c r="DF793" s="197"/>
      <c r="DG793" s="197"/>
      <c r="DH793" s="197"/>
      <c r="DI793" s="197"/>
      <c r="DJ793" s="197"/>
      <c r="DK793" s="197"/>
      <c r="DL793" s="197"/>
      <c r="DM793" s="197"/>
      <c r="DN793" s="197"/>
      <c r="DO793" s="197"/>
      <c r="DP793" s="197"/>
      <c r="DQ793" s="197"/>
      <c r="DR793" s="197"/>
      <c r="DS793" s="197"/>
      <c r="DT793" s="197"/>
      <c r="DU793" s="197"/>
      <c r="DV793" s="197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</row>
    <row r="794" customFormat="false" ht="12.75" hidden="false" customHeight="false" outlineLevel="0" collapsed="false">
      <c r="B794" s="194"/>
      <c r="C794" s="194"/>
      <c r="D794" s="194"/>
      <c r="E794" s="194"/>
      <c r="F794" s="194"/>
      <c r="G794" s="194"/>
      <c r="H794" s="195"/>
      <c r="I794" s="194"/>
      <c r="J794" s="194"/>
      <c r="K794" s="194"/>
      <c r="L794" s="194"/>
      <c r="M794" s="194"/>
      <c r="N794" s="194"/>
      <c r="O794" s="194"/>
      <c r="P794" s="194"/>
      <c r="Q794" s="194"/>
      <c r="R794" s="194"/>
      <c r="S794" s="194"/>
      <c r="T794" s="194"/>
      <c r="U794" s="194"/>
      <c r="V794" s="194"/>
      <c r="W794" s="194"/>
      <c r="X794" s="194"/>
      <c r="Y794" s="194"/>
      <c r="Z794" s="194"/>
      <c r="AA794" s="194"/>
      <c r="AB794" s="194"/>
      <c r="AC794" s="194"/>
      <c r="AD794" s="194"/>
      <c r="AE794" s="194"/>
      <c r="AF794" s="194"/>
      <c r="AG794" s="194"/>
      <c r="AH794" s="194"/>
      <c r="AI794" s="194"/>
      <c r="AJ794" s="194"/>
      <c r="AK794" s="194"/>
      <c r="AL794" s="194"/>
      <c r="AM794" s="194"/>
      <c r="AN794" s="194"/>
      <c r="AO794" s="194"/>
      <c r="AP794" s="194"/>
      <c r="AQ794" s="194"/>
      <c r="AR794" s="194"/>
      <c r="AS794" s="194"/>
      <c r="AT794" s="194"/>
      <c r="AU794" s="194"/>
      <c r="AV794" s="194"/>
      <c r="AW794" s="194"/>
      <c r="AX794" s="194"/>
      <c r="AY794" s="194"/>
      <c r="AZ794" s="194"/>
      <c r="BA794" s="194"/>
      <c r="BB794" s="194"/>
      <c r="BC794" s="194"/>
      <c r="BD794" s="194"/>
      <c r="BE794" s="194"/>
      <c r="BF794" s="194"/>
      <c r="BG794" s="194"/>
      <c r="BH794" s="194"/>
      <c r="BI794" s="194"/>
      <c r="BJ794" s="194"/>
      <c r="BK794" s="196"/>
      <c r="BL794" s="197"/>
      <c r="BM794" s="197"/>
      <c r="BN794" s="197"/>
      <c r="BO794" s="197"/>
      <c r="BP794" s="197"/>
      <c r="BQ794" s="197"/>
      <c r="BR794" s="197"/>
      <c r="BS794" s="197"/>
      <c r="BT794" s="197"/>
      <c r="BU794" s="197"/>
      <c r="BV794" s="197"/>
      <c r="BW794" s="197"/>
      <c r="BX794" s="197"/>
      <c r="BY794" s="197"/>
      <c r="BZ794" s="197"/>
      <c r="CA794" s="197"/>
      <c r="CB794" s="197"/>
      <c r="CC794" s="197"/>
      <c r="CD794" s="197"/>
      <c r="CE794" s="197"/>
      <c r="CF794" s="197"/>
      <c r="CG794" s="197"/>
      <c r="CH794" s="197"/>
      <c r="CI794" s="197"/>
      <c r="CJ794" s="197"/>
      <c r="CK794" s="197"/>
      <c r="CL794" s="197"/>
      <c r="CM794" s="197"/>
      <c r="CN794" s="197"/>
      <c r="CO794" s="197"/>
      <c r="CP794" s="197"/>
      <c r="CQ794" s="197"/>
      <c r="CR794" s="197"/>
      <c r="CS794" s="197"/>
      <c r="CT794" s="197"/>
      <c r="CU794" s="197"/>
      <c r="CV794" s="197"/>
      <c r="CW794" s="197"/>
      <c r="CX794" s="197"/>
      <c r="CY794" s="197"/>
      <c r="CZ794" s="197"/>
      <c r="DA794" s="197"/>
      <c r="DB794" s="197"/>
      <c r="DC794" s="197"/>
      <c r="DD794" s="197"/>
      <c r="DE794" s="197"/>
      <c r="DF794" s="197"/>
      <c r="DG794" s="197"/>
      <c r="DH794" s="197"/>
      <c r="DI794" s="197"/>
      <c r="DJ794" s="197"/>
      <c r="DK794" s="197"/>
      <c r="DL794" s="197"/>
      <c r="DM794" s="197"/>
      <c r="DN794" s="197"/>
      <c r="DO794" s="197"/>
      <c r="DP794" s="197"/>
      <c r="DQ794" s="197"/>
      <c r="DR794" s="197"/>
      <c r="DS794" s="197"/>
      <c r="DT794" s="197"/>
      <c r="DU794" s="197"/>
      <c r="DV794" s="197"/>
      <c r="DW794" s="197"/>
      <c r="DX794" s="197"/>
      <c r="DY794" s="197"/>
      <c r="DZ794" s="197"/>
      <c r="EA794" s="197"/>
      <c r="EB794" s="197"/>
      <c r="EC794" s="197"/>
      <c r="ED794" s="197"/>
      <c r="EE794" s="197"/>
      <c r="EF794" s="197"/>
      <c r="EG794" s="197"/>
      <c r="EH794" s="197"/>
      <c r="EI794" s="197"/>
      <c r="EJ794" s="197"/>
      <c r="EK794" s="197"/>
      <c r="EL794" s="197"/>
      <c r="EM794" s="197"/>
      <c r="EN794" s="197"/>
      <c r="EO794" s="197"/>
      <c r="EP794" s="197"/>
      <c r="EQ794" s="197"/>
      <c r="ER794" s="197"/>
      <c r="ES794" s="197"/>
      <c r="ET794" s="197"/>
      <c r="EU794" s="197"/>
      <c r="EV794" s="197"/>
      <c r="EW794" s="197"/>
      <c r="EX794" s="197"/>
      <c r="EY794" s="197"/>
      <c r="EZ794" s="197"/>
      <c r="FA794" s="197"/>
      <c r="FB794" s="197"/>
      <c r="FC794" s="197"/>
      <c r="FD794" s="197"/>
      <c r="FE794" s="197"/>
      <c r="FF794" s="197"/>
      <c r="FG794" s="197"/>
      <c r="FH794" s="197"/>
      <c r="FI794" s="197"/>
      <c r="FJ794" s="197"/>
      <c r="FK794" s="197"/>
      <c r="FL794" s="197"/>
      <c r="FM794" s="197"/>
      <c r="FN794" s="197"/>
      <c r="FO794" s="197"/>
      <c r="FP794" s="197"/>
      <c r="FQ794" s="197"/>
      <c r="FR794" s="197"/>
      <c r="FS794" s="197"/>
      <c r="FT794" s="197"/>
      <c r="FU794" s="197"/>
      <c r="FV794" s="197"/>
      <c r="FW794" s="197"/>
      <c r="FX794" s="197"/>
      <c r="FY794" s="197"/>
      <c r="FZ794" s="197"/>
      <c r="GA794" s="197"/>
      <c r="GB794" s="197"/>
      <c r="GC794" s="197"/>
      <c r="GD794" s="197"/>
      <c r="GE794" s="197"/>
      <c r="GF794" s="197"/>
      <c r="GG794" s="197"/>
      <c r="GH794" s="197"/>
      <c r="GI794" s="197"/>
      <c r="GJ794" s="197"/>
      <c r="GK794" s="197"/>
      <c r="GL794" s="197"/>
      <c r="GM794" s="197"/>
      <c r="GN794" s="197"/>
      <c r="GO794" s="197"/>
      <c r="GP794" s="197"/>
      <c r="GQ794" s="197"/>
      <c r="GR794" s="197"/>
      <c r="GS794" s="197"/>
      <c r="GT794" s="197"/>
      <c r="GU794" s="197"/>
      <c r="GV794" s="197"/>
      <c r="GW794" s="197"/>
      <c r="GX794" s="197"/>
      <c r="GY794" s="197"/>
      <c r="GZ794" s="197"/>
      <c r="HA794" s="197"/>
      <c r="HB794" s="197"/>
      <c r="HC794" s="197"/>
      <c r="HD794" s="197"/>
      <c r="HE794" s="197"/>
      <c r="HF794" s="197"/>
      <c r="HG794" s="197"/>
      <c r="HH794" s="197"/>
      <c r="HI794" s="197"/>
      <c r="HJ794" s="197"/>
      <c r="HK794" s="197"/>
      <c r="HL794" s="197"/>
      <c r="HM794" s="197"/>
      <c r="HN794" s="197"/>
      <c r="HO794" s="197"/>
      <c r="HP794" s="197"/>
      <c r="HQ794" s="197"/>
      <c r="HR794" s="197"/>
      <c r="HS794" s="197"/>
      <c r="HT794" s="197"/>
      <c r="HU794" s="197"/>
      <c r="HV794" s="197"/>
      <c r="HW794" s="197"/>
      <c r="HX794" s="197"/>
      <c r="HY794" s="197"/>
      <c r="HZ794" s="197"/>
      <c r="IA794" s="197"/>
      <c r="IB794" s="197"/>
      <c r="IC794" s="197"/>
      <c r="ID794" s="197"/>
      <c r="IE794" s="197"/>
      <c r="IF794" s="197"/>
      <c r="IG794" s="197"/>
      <c r="IH794" s="197"/>
      <c r="II794" s="197"/>
      <c r="IJ794" s="197"/>
      <c r="IK794" s="197"/>
      <c r="IL794" s="197"/>
      <c r="IM794" s="197"/>
      <c r="IN794" s="197"/>
      <c r="IO794" s="197"/>
      <c r="IP794" s="197"/>
      <c r="IQ794" s="197"/>
      <c r="IR794" s="197"/>
      <c r="IS794" s="197"/>
      <c r="IT794" s="197"/>
      <c r="IU794" s="197"/>
      <c r="IV794" s="197"/>
      <c r="IW794" s="197"/>
    </row>
    <row r="795" customFormat="false" ht="12.75" hidden="false" customHeight="false" outlineLevel="0" collapsed="false">
      <c r="B795" s="194"/>
      <c r="C795" s="194"/>
      <c r="D795" s="194"/>
      <c r="E795" s="194"/>
      <c r="F795" s="194"/>
      <c r="G795" s="194"/>
      <c r="H795" s="195"/>
      <c r="I795" s="194"/>
      <c r="J795" s="194"/>
      <c r="K795" s="194"/>
      <c r="L795" s="194"/>
      <c r="M795" s="194"/>
      <c r="N795" s="194"/>
      <c r="O795" s="194"/>
      <c r="P795" s="194"/>
      <c r="Q795" s="194"/>
      <c r="R795" s="194"/>
      <c r="S795" s="194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94"/>
      <c r="AN795" s="194"/>
      <c r="AO795" s="194"/>
      <c r="AP795" s="194"/>
      <c r="AQ795" s="194"/>
      <c r="AR795" s="194"/>
      <c r="AS795" s="194"/>
      <c r="AT795" s="194"/>
      <c r="AU795" s="194"/>
      <c r="AV795" s="194"/>
      <c r="AW795" s="194"/>
      <c r="AX795" s="194"/>
      <c r="AY795" s="194"/>
      <c r="AZ795" s="194"/>
      <c r="BA795" s="194"/>
      <c r="BB795" s="194"/>
      <c r="BC795" s="194"/>
      <c r="BD795" s="194"/>
      <c r="BE795" s="194"/>
      <c r="BF795" s="194"/>
      <c r="BG795" s="194"/>
      <c r="BH795" s="194"/>
      <c r="BI795" s="194"/>
      <c r="BJ795" s="194"/>
      <c r="BK795" s="196"/>
      <c r="BL795" s="197"/>
      <c r="BM795" s="197"/>
      <c r="BN795" s="197"/>
      <c r="BO795" s="197"/>
      <c r="BP795" s="197"/>
      <c r="BQ795" s="197"/>
      <c r="BR795" s="197"/>
      <c r="BS795" s="197"/>
      <c r="BT795" s="197"/>
      <c r="BU795" s="197"/>
      <c r="BV795" s="197"/>
      <c r="BW795" s="197"/>
      <c r="BX795" s="197"/>
      <c r="BY795" s="197"/>
      <c r="BZ795" s="197"/>
      <c r="CA795" s="197"/>
      <c r="CB795" s="197"/>
      <c r="CC795" s="197"/>
      <c r="CD795" s="197"/>
      <c r="CE795" s="197"/>
      <c r="CF795" s="197"/>
      <c r="CG795" s="197"/>
      <c r="CH795" s="197"/>
      <c r="CI795" s="197"/>
      <c r="CJ795" s="197"/>
      <c r="CK795" s="197"/>
      <c r="CL795" s="197"/>
      <c r="CM795" s="197"/>
      <c r="CN795" s="197"/>
      <c r="CO795" s="197"/>
      <c r="CP795" s="197"/>
      <c r="CQ795" s="197"/>
      <c r="CR795" s="197"/>
      <c r="CS795" s="197"/>
      <c r="CT795" s="197"/>
      <c r="CU795" s="197"/>
      <c r="CV795" s="197"/>
      <c r="CW795" s="197"/>
      <c r="CX795" s="197"/>
      <c r="CY795" s="197"/>
      <c r="CZ795" s="197"/>
      <c r="DA795" s="197"/>
      <c r="DB795" s="197"/>
      <c r="DC795" s="197"/>
      <c r="DD795" s="197"/>
      <c r="DE795" s="197"/>
      <c r="DF795" s="197"/>
      <c r="DG795" s="197"/>
      <c r="DH795" s="197"/>
      <c r="DI795" s="197"/>
      <c r="DJ795" s="197"/>
      <c r="DK795" s="197"/>
      <c r="DL795" s="197"/>
      <c r="DM795" s="197"/>
      <c r="DN795" s="197"/>
      <c r="DO795" s="197"/>
      <c r="DP795" s="197"/>
      <c r="DQ795" s="197"/>
      <c r="DR795" s="197"/>
      <c r="DS795" s="197"/>
      <c r="DT795" s="197"/>
      <c r="DU795" s="197"/>
      <c r="DV795" s="197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</row>
    <row r="796" customFormat="false" ht="12.75" hidden="false" customHeight="false" outlineLevel="0" collapsed="false">
      <c r="B796" s="194"/>
      <c r="C796" s="194"/>
      <c r="D796" s="194"/>
      <c r="E796" s="194"/>
      <c r="F796" s="194"/>
      <c r="G796" s="194"/>
      <c r="H796" s="195"/>
      <c r="I796" s="194"/>
      <c r="J796" s="194"/>
      <c r="K796" s="194"/>
      <c r="L796" s="194"/>
      <c r="M796" s="194"/>
      <c r="N796" s="194"/>
      <c r="O796" s="194"/>
      <c r="P796" s="194"/>
      <c r="Q796" s="194"/>
      <c r="R796" s="194"/>
      <c r="S796" s="194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94"/>
      <c r="AN796" s="194"/>
      <c r="AO796" s="194"/>
      <c r="AP796" s="194"/>
      <c r="AQ796" s="194"/>
      <c r="AR796" s="194"/>
      <c r="AS796" s="194"/>
      <c r="AT796" s="194"/>
      <c r="AU796" s="194"/>
      <c r="AV796" s="194"/>
      <c r="AW796" s="194"/>
      <c r="AX796" s="194"/>
      <c r="AY796" s="194"/>
      <c r="AZ796" s="194"/>
      <c r="BA796" s="194"/>
      <c r="BB796" s="194"/>
      <c r="BC796" s="194"/>
      <c r="BD796" s="194"/>
      <c r="BE796" s="194"/>
      <c r="BF796" s="194"/>
      <c r="BG796" s="194"/>
      <c r="BH796" s="194"/>
      <c r="BI796" s="194"/>
      <c r="BJ796" s="194"/>
      <c r="BK796" s="196"/>
      <c r="BL796" s="197"/>
      <c r="BM796" s="197"/>
      <c r="BN796" s="197"/>
      <c r="BO796" s="197"/>
      <c r="BP796" s="197"/>
      <c r="BQ796" s="197"/>
      <c r="BR796" s="197"/>
      <c r="BS796" s="197"/>
      <c r="BT796" s="197"/>
      <c r="BU796" s="197"/>
      <c r="BV796" s="197"/>
      <c r="BW796" s="197"/>
      <c r="BX796" s="197"/>
      <c r="BY796" s="197"/>
      <c r="BZ796" s="197"/>
      <c r="CA796" s="197"/>
      <c r="CB796" s="197"/>
      <c r="CC796" s="197"/>
      <c r="CD796" s="197"/>
      <c r="CE796" s="197"/>
      <c r="CF796" s="197"/>
      <c r="CG796" s="197"/>
      <c r="CH796" s="197"/>
      <c r="CI796" s="197"/>
      <c r="CJ796" s="197"/>
      <c r="CK796" s="197"/>
      <c r="CL796" s="197"/>
      <c r="CM796" s="197"/>
      <c r="CN796" s="197"/>
      <c r="CO796" s="197"/>
      <c r="CP796" s="197"/>
      <c r="CQ796" s="197"/>
      <c r="CR796" s="197"/>
      <c r="CS796" s="197"/>
      <c r="CT796" s="197"/>
      <c r="CU796" s="197"/>
      <c r="CV796" s="197"/>
      <c r="CW796" s="197"/>
      <c r="CX796" s="197"/>
      <c r="CY796" s="197"/>
      <c r="CZ796" s="197"/>
      <c r="DA796" s="197"/>
      <c r="DB796" s="197"/>
      <c r="DC796" s="197"/>
      <c r="DD796" s="197"/>
      <c r="DE796" s="197"/>
      <c r="DF796" s="197"/>
      <c r="DG796" s="197"/>
      <c r="DH796" s="197"/>
      <c r="DI796" s="197"/>
      <c r="DJ796" s="197"/>
      <c r="DK796" s="197"/>
      <c r="DL796" s="197"/>
      <c r="DM796" s="197"/>
      <c r="DN796" s="197"/>
      <c r="DO796" s="197"/>
      <c r="DP796" s="197"/>
      <c r="DQ796" s="197"/>
      <c r="DR796" s="197"/>
      <c r="DS796" s="197"/>
      <c r="DT796" s="197"/>
      <c r="DU796" s="197"/>
      <c r="DV796" s="197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</row>
    <row r="797" customFormat="false" ht="12.75" hidden="false" customHeight="false" outlineLevel="0" collapsed="false">
      <c r="B797" s="194"/>
      <c r="C797" s="194"/>
      <c r="D797" s="194"/>
      <c r="E797" s="194"/>
      <c r="F797" s="194"/>
      <c r="G797" s="194"/>
      <c r="H797" s="195"/>
      <c r="I797" s="194"/>
      <c r="J797" s="194"/>
      <c r="K797" s="194"/>
      <c r="L797" s="194"/>
      <c r="M797" s="194"/>
      <c r="N797" s="194"/>
      <c r="O797" s="194"/>
      <c r="P797" s="194"/>
      <c r="Q797" s="194"/>
      <c r="R797" s="194"/>
      <c r="S797" s="194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94"/>
      <c r="AN797" s="194"/>
      <c r="AO797" s="194"/>
      <c r="AP797" s="194"/>
      <c r="AQ797" s="194"/>
      <c r="AR797" s="194"/>
      <c r="AS797" s="194"/>
      <c r="AT797" s="194"/>
      <c r="AU797" s="194"/>
      <c r="AV797" s="194"/>
      <c r="AW797" s="194"/>
      <c r="AX797" s="194"/>
      <c r="AY797" s="194"/>
      <c r="AZ797" s="194"/>
      <c r="BA797" s="194"/>
      <c r="BB797" s="194"/>
      <c r="BC797" s="194"/>
      <c r="BD797" s="194"/>
      <c r="BE797" s="194"/>
      <c r="BF797" s="194"/>
      <c r="BG797" s="194"/>
      <c r="BH797" s="194"/>
      <c r="BI797" s="194"/>
      <c r="BJ797" s="194"/>
      <c r="BK797" s="196"/>
      <c r="BL797" s="197"/>
      <c r="BM797" s="197"/>
      <c r="BN797" s="197"/>
      <c r="BO797" s="197"/>
      <c r="BP797" s="197"/>
      <c r="BQ797" s="197"/>
      <c r="BR797" s="197"/>
      <c r="BS797" s="197"/>
      <c r="BT797" s="197"/>
      <c r="BU797" s="197"/>
      <c r="BV797" s="197"/>
      <c r="BW797" s="197"/>
      <c r="BX797" s="197"/>
      <c r="BY797" s="197"/>
      <c r="BZ797" s="197"/>
      <c r="CA797" s="197"/>
      <c r="CB797" s="197"/>
      <c r="CC797" s="197"/>
      <c r="CD797" s="197"/>
      <c r="CE797" s="197"/>
      <c r="CF797" s="197"/>
      <c r="CG797" s="197"/>
      <c r="CH797" s="197"/>
      <c r="CI797" s="197"/>
      <c r="CJ797" s="197"/>
      <c r="CK797" s="197"/>
      <c r="CL797" s="197"/>
      <c r="CM797" s="197"/>
      <c r="CN797" s="197"/>
      <c r="CO797" s="197"/>
      <c r="CP797" s="197"/>
      <c r="CQ797" s="197"/>
      <c r="CR797" s="197"/>
      <c r="CS797" s="197"/>
      <c r="CT797" s="197"/>
      <c r="CU797" s="197"/>
      <c r="CV797" s="197"/>
      <c r="CW797" s="197"/>
      <c r="CX797" s="197"/>
      <c r="CY797" s="197"/>
      <c r="CZ797" s="197"/>
      <c r="DA797" s="197"/>
      <c r="DB797" s="197"/>
      <c r="DC797" s="197"/>
      <c r="DD797" s="197"/>
      <c r="DE797" s="197"/>
      <c r="DF797" s="197"/>
      <c r="DG797" s="197"/>
      <c r="DH797" s="197"/>
      <c r="DI797" s="197"/>
      <c r="DJ797" s="197"/>
      <c r="DK797" s="197"/>
      <c r="DL797" s="197"/>
      <c r="DM797" s="197"/>
      <c r="DN797" s="197"/>
      <c r="DO797" s="197"/>
      <c r="DP797" s="197"/>
      <c r="DQ797" s="197"/>
      <c r="DR797" s="197"/>
      <c r="DS797" s="197"/>
      <c r="DT797" s="197"/>
      <c r="DU797" s="197"/>
      <c r="DV797" s="197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</row>
    <row r="798" customFormat="false" ht="12.75" hidden="false" customHeight="false" outlineLevel="0" collapsed="false">
      <c r="B798" s="194"/>
      <c r="C798" s="194"/>
      <c r="D798" s="194"/>
      <c r="E798" s="194"/>
      <c r="F798" s="194"/>
      <c r="G798" s="194"/>
      <c r="H798" s="195"/>
      <c r="I798" s="194"/>
      <c r="J798" s="194"/>
      <c r="K798" s="194"/>
      <c r="L798" s="194"/>
      <c r="M798" s="194"/>
      <c r="N798" s="194"/>
      <c r="O798" s="194"/>
      <c r="P798" s="194"/>
      <c r="Q798" s="194"/>
      <c r="R798" s="194"/>
      <c r="S798" s="194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94"/>
      <c r="AN798" s="194"/>
      <c r="AO798" s="194"/>
      <c r="AP798" s="194"/>
      <c r="AQ798" s="194"/>
      <c r="AR798" s="194"/>
      <c r="AS798" s="194"/>
      <c r="AT798" s="194"/>
      <c r="AU798" s="194"/>
      <c r="AV798" s="194"/>
      <c r="AW798" s="194"/>
      <c r="AX798" s="194"/>
      <c r="AY798" s="194"/>
      <c r="AZ798" s="194"/>
      <c r="BA798" s="194"/>
      <c r="BB798" s="194"/>
      <c r="BC798" s="194"/>
      <c r="BD798" s="194"/>
      <c r="BE798" s="194"/>
      <c r="BF798" s="194"/>
      <c r="BG798" s="194"/>
      <c r="BH798" s="194"/>
      <c r="BI798" s="194"/>
      <c r="BJ798" s="194"/>
      <c r="BK798" s="196"/>
      <c r="BL798" s="197"/>
      <c r="BM798" s="197"/>
      <c r="BN798" s="197"/>
      <c r="BO798" s="197"/>
      <c r="BP798" s="197"/>
      <c r="BQ798" s="197"/>
      <c r="BR798" s="197"/>
      <c r="BS798" s="197"/>
      <c r="BT798" s="197"/>
      <c r="BU798" s="197"/>
      <c r="BV798" s="197"/>
      <c r="BW798" s="197"/>
      <c r="BX798" s="197"/>
      <c r="BY798" s="197"/>
      <c r="BZ798" s="197"/>
      <c r="CA798" s="197"/>
      <c r="CB798" s="197"/>
      <c r="CC798" s="197"/>
      <c r="CD798" s="197"/>
      <c r="CE798" s="197"/>
      <c r="CF798" s="197"/>
      <c r="CG798" s="197"/>
      <c r="CH798" s="197"/>
      <c r="CI798" s="197"/>
      <c r="CJ798" s="197"/>
      <c r="CK798" s="197"/>
      <c r="CL798" s="197"/>
      <c r="CM798" s="197"/>
      <c r="CN798" s="197"/>
      <c r="CO798" s="197"/>
      <c r="CP798" s="197"/>
      <c r="CQ798" s="197"/>
      <c r="CR798" s="197"/>
      <c r="CS798" s="197"/>
      <c r="CT798" s="197"/>
      <c r="CU798" s="197"/>
      <c r="CV798" s="197"/>
      <c r="CW798" s="197"/>
      <c r="CX798" s="197"/>
      <c r="CY798" s="197"/>
      <c r="CZ798" s="197"/>
      <c r="DA798" s="197"/>
      <c r="DB798" s="197"/>
      <c r="DC798" s="197"/>
      <c r="DD798" s="197"/>
      <c r="DE798" s="197"/>
      <c r="DF798" s="197"/>
      <c r="DG798" s="197"/>
      <c r="DH798" s="197"/>
      <c r="DI798" s="197"/>
      <c r="DJ798" s="197"/>
      <c r="DK798" s="197"/>
      <c r="DL798" s="197"/>
      <c r="DM798" s="197"/>
      <c r="DN798" s="197"/>
      <c r="DO798" s="197"/>
      <c r="DP798" s="197"/>
      <c r="DQ798" s="197"/>
      <c r="DR798" s="197"/>
      <c r="DS798" s="197"/>
      <c r="DT798" s="197"/>
      <c r="DU798" s="197"/>
      <c r="DV798" s="197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</row>
    <row r="799" customFormat="false" ht="12.75" hidden="false" customHeight="false" outlineLevel="0" collapsed="false">
      <c r="B799" s="194"/>
      <c r="C799" s="194"/>
      <c r="D799" s="194"/>
      <c r="E799" s="194"/>
      <c r="F799" s="194"/>
      <c r="G799" s="194"/>
      <c r="H799" s="195"/>
      <c r="I799" s="194"/>
      <c r="J799" s="194"/>
      <c r="K799" s="194"/>
      <c r="L799" s="194"/>
      <c r="M799" s="194"/>
      <c r="N799" s="194"/>
      <c r="O799" s="194"/>
      <c r="P799" s="194"/>
      <c r="Q799" s="194"/>
      <c r="R799" s="194"/>
      <c r="S799" s="194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94"/>
      <c r="AN799" s="194"/>
      <c r="AO799" s="194"/>
      <c r="AP799" s="194"/>
      <c r="AQ799" s="194"/>
      <c r="AR799" s="194"/>
      <c r="AS799" s="194"/>
      <c r="AT799" s="194"/>
      <c r="AU799" s="194"/>
      <c r="AV799" s="194"/>
      <c r="AW799" s="194"/>
      <c r="AX799" s="194"/>
      <c r="AY799" s="194"/>
      <c r="AZ799" s="194"/>
      <c r="BA799" s="194"/>
      <c r="BB799" s="194"/>
      <c r="BC799" s="194"/>
      <c r="BD799" s="194"/>
      <c r="BE799" s="194"/>
      <c r="BF799" s="194"/>
      <c r="BG799" s="194"/>
      <c r="BH799" s="194"/>
      <c r="BI799" s="194"/>
      <c r="BJ799" s="194"/>
      <c r="BK799" s="196"/>
      <c r="BL799" s="197"/>
      <c r="BM799" s="197"/>
      <c r="BN799" s="197"/>
      <c r="BO799" s="197"/>
      <c r="BP799" s="197"/>
      <c r="BQ799" s="197"/>
      <c r="BR799" s="197"/>
      <c r="BS799" s="197"/>
      <c r="BT799" s="197"/>
      <c r="BU799" s="197"/>
      <c r="BV799" s="197"/>
      <c r="BW799" s="197"/>
      <c r="BX799" s="197"/>
      <c r="BY799" s="197"/>
      <c r="BZ799" s="197"/>
      <c r="CA799" s="197"/>
      <c r="CB799" s="197"/>
      <c r="CC799" s="197"/>
      <c r="CD799" s="197"/>
      <c r="CE799" s="197"/>
      <c r="CF799" s="197"/>
      <c r="CG799" s="197"/>
      <c r="CH799" s="197"/>
      <c r="CI799" s="197"/>
      <c r="CJ799" s="197"/>
      <c r="CK799" s="197"/>
      <c r="CL799" s="197"/>
      <c r="CM799" s="197"/>
      <c r="CN799" s="197"/>
      <c r="CO799" s="197"/>
      <c r="CP799" s="197"/>
      <c r="CQ799" s="197"/>
      <c r="CR799" s="197"/>
      <c r="CS799" s="197"/>
      <c r="CT799" s="197"/>
      <c r="CU799" s="197"/>
      <c r="CV799" s="197"/>
      <c r="CW799" s="197"/>
      <c r="CX799" s="197"/>
      <c r="CY799" s="197"/>
      <c r="CZ799" s="197"/>
      <c r="DA799" s="197"/>
      <c r="DB799" s="197"/>
      <c r="DC799" s="197"/>
      <c r="DD799" s="197"/>
      <c r="DE799" s="197"/>
      <c r="DF799" s="197"/>
      <c r="DG799" s="197"/>
      <c r="DH799" s="197"/>
      <c r="DI799" s="197"/>
      <c r="DJ799" s="197"/>
      <c r="DK799" s="197"/>
      <c r="DL799" s="197"/>
      <c r="DM799" s="197"/>
      <c r="DN799" s="197"/>
      <c r="DO799" s="197"/>
      <c r="DP799" s="197"/>
      <c r="DQ799" s="197"/>
      <c r="DR799" s="197"/>
      <c r="DS799" s="197"/>
      <c r="DT799" s="197"/>
      <c r="DU799" s="197"/>
      <c r="DV799" s="197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</row>
    <row r="800" customFormat="false" ht="12.75" hidden="false" customHeight="false" outlineLevel="0" collapsed="false">
      <c r="B800" s="194"/>
      <c r="C800" s="194"/>
      <c r="D800" s="194"/>
      <c r="E800" s="194"/>
      <c r="F800" s="194"/>
      <c r="G800" s="194"/>
      <c r="H800" s="195"/>
      <c r="I800" s="194"/>
      <c r="J800" s="194"/>
      <c r="K800" s="194"/>
      <c r="L800" s="194"/>
      <c r="M800" s="194"/>
      <c r="N800" s="194"/>
      <c r="O800" s="194"/>
      <c r="P800" s="194"/>
      <c r="Q800" s="194"/>
      <c r="R800" s="194"/>
      <c r="S800" s="194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94"/>
      <c r="AN800" s="194"/>
      <c r="AO800" s="194"/>
      <c r="AP800" s="194"/>
      <c r="AQ800" s="194"/>
      <c r="AR800" s="194"/>
      <c r="AS800" s="194"/>
      <c r="AT800" s="194"/>
      <c r="AU800" s="194"/>
      <c r="AV800" s="194"/>
      <c r="AW800" s="194"/>
      <c r="AX800" s="194"/>
      <c r="AY800" s="194"/>
      <c r="AZ800" s="194"/>
      <c r="BA800" s="194"/>
      <c r="BB800" s="194"/>
      <c r="BC800" s="194"/>
      <c r="BD800" s="194"/>
      <c r="BE800" s="194"/>
      <c r="BF800" s="194"/>
      <c r="BG800" s="194"/>
      <c r="BH800" s="194"/>
      <c r="BI800" s="194"/>
      <c r="BJ800" s="194"/>
      <c r="BK800" s="196"/>
      <c r="BL800" s="197"/>
      <c r="BM800" s="197"/>
      <c r="BN800" s="197"/>
      <c r="BO800" s="197"/>
      <c r="BP800" s="197"/>
      <c r="BQ800" s="197"/>
      <c r="BR800" s="197"/>
      <c r="BS800" s="197"/>
      <c r="BT800" s="197"/>
      <c r="BU800" s="197"/>
      <c r="BV800" s="197"/>
      <c r="BW800" s="197"/>
      <c r="BX800" s="197"/>
      <c r="BY800" s="197"/>
      <c r="BZ800" s="197"/>
      <c r="CA800" s="197"/>
      <c r="CB800" s="197"/>
      <c r="CC800" s="197"/>
      <c r="CD800" s="197"/>
      <c r="CE800" s="197"/>
      <c r="CF800" s="197"/>
      <c r="CG800" s="197"/>
      <c r="CH800" s="197"/>
      <c r="CI800" s="197"/>
      <c r="CJ800" s="197"/>
      <c r="CK800" s="197"/>
      <c r="CL800" s="197"/>
      <c r="CM800" s="197"/>
      <c r="CN800" s="197"/>
      <c r="CO800" s="197"/>
      <c r="CP800" s="197"/>
      <c r="CQ800" s="197"/>
      <c r="CR800" s="197"/>
      <c r="CS800" s="197"/>
      <c r="CT800" s="197"/>
      <c r="CU800" s="197"/>
      <c r="CV800" s="197"/>
      <c r="CW800" s="197"/>
      <c r="CX800" s="197"/>
      <c r="CY800" s="197"/>
      <c r="CZ800" s="197"/>
      <c r="DA800" s="197"/>
      <c r="DB800" s="197"/>
      <c r="DC800" s="197"/>
      <c r="DD800" s="197"/>
      <c r="DE800" s="197"/>
      <c r="DF800" s="197"/>
      <c r="DG800" s="197"/>
      <c r="DH800" s="197"/>
      <c r="DI800" s="197"/>
      <c r="DJ800" s="197"/>
      <c r="DK800" s="197"/>
      <c r="DL800" s="197"/>
      <c r="DM800" s="197"/>
      <c r="DN800" s="197"/>
      <c r="DO800" s="197"/>
      <c r="DP800" s="197"/>
      <c r="DQ800" s="197"/>
      <c r="DR800" s="197"/>
      <c r="DS800" s="197"/>
      <c r="DT800" s="197"/>
      <c r="DU800" s="197"/>
      <c r="DV800" s="197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</row>
    <row r="801" customFormat="false" ht="12.75" hidden="false" customHeight="false" outlineLevel="0" collapsed="false">
      <c r="B801" s="194"/>
      <c r="C801" s="194"/>
      <c r="D801" s="194"/>
      <c r="E801" s="194"/>
      <c r="F801" s="194"/>
      <c r="G801" s="194"/>
      <c r="H801" s="195"/>
      <c r="I801" s="194"/>
      <c r="J801" s="194"/>
      <c r="K801" s="194"/>
      <c r="L801" s="194"/>
      <c r="M801" s="194"/>
      <c r="N801" s="194"/>
      <c r="O801" s="194"/>
      <c r="P801" s="194"/>
      <c r="Q801" s="194"/>
      <c r="R801" s="194"/>
      <c r="S801" s="194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94"/>
      <c r="AN801" s="194"/>
      <c r="AO801" s="194"/>
      <c r="AP801" s="194"/>
      <c r="AQ801" s="194"/>
      <c r="AR801" s="194"/>
      <c r="AS801" s="194"/>
      <c r="AT801" s="194"/>
      <c r="AU801" s="194"/>
      <c r="AV801" s="194"/>
      <c r="AW801" s="194"/>
      <c r="AX801" s="194"/>
      <c r="AY801" s="194"/>
      <c r="AZ801" s="194"/>
      <c r="BA801" s="194"/>
      <c r="BB801" s="194"/>
      <c r="BC801" s="194"/>
      <c r="BD801" s="194"/>
      <c r="BE801" s="194"/>
      <c r="BF801" s="194"/>
      <c r="BG801" s="194"/>
      <c r="BH801" s="194"/>
      <c r="BI801" s="194"/>
      <c r="BJ801" s="194"/>
      <c r="BK801" s="196"/>
      <c r="BL801" s="197"/>
      <c r="BM801" s="197"/>
      <c r="BN801" s="197"/>
      <c r="BO801" s="197"/>
      <c r="BP801" s="197"/>
      <c r="BQ801" s="197"/>
      <c r="BR801" s="197"/>
      <c r="BS801" s="197"/>
      <c r="BT801" s="197"/>
      <c r="BU801" s="197"/>
      <c r="BV801" s="197"/>
      <c r="BW801" s="197"/>
      <c r="BX801" s="197"/>
      <c r="BY801" s="197"/>
      <c r="BZ801" s="197"/>
      <c r="CA801" s="197"/>
      <c r="CB801" s="197"/>
      <c r="CC801" s="197"/>
      <c r="CD801" s="197"/>
      <c r="CE801" s="197"/>
      <c r="CF801" s="197"/>
      <c r="CG801" s="197"/>
      <c r="CH801" s="197"/>
      <c r="CI801" s="197"/>
      <c r="CJ801" s="197"/>
      <c r="CK801" s="197"/>
      <c r="CL801" s="197"/>
      <c r="CM801" s="197"/>
      <c r="CN801" s="197"/>
      <c r="CO801" s="197"/>
      <c r="CP801" s="197"/>
      <c r="CQ801" s="197"/>
      <c r="CR801" s="197"/>
      <c r="CS801" s="197"/>
      <c r="CT801" s="197"/>
      <c r="CU801" s="197"/>
      <c r="CV801" s="197"/>
      <c r="CW801" s="197"/>
      <c r="CX801" s="197"/>
      <c r="CY801" s="197"/>
      <c r="CZ801" s="197"/>
      <c r="DA801" s="197"/>
      <c r="DB801" s="197"/>
      <c r="DC801" s="197"/>
      <c r="DD801" s="197"/>
      <c r="DE801" s="197"/>
      <c r="DF801" s="197"/>
      <c r="DG801" s="197"/>
      <c r="DH801" s="197"/>
      <c r="DI801" s="197"/>
      <c r="DJ801" s="197"/>
      <c r="DK801" s="197"/>
      <c r="DL801" s="197"/>
      <c r="DM801" s="197"/>
      <c r="DN801" s="197"/>
      <c r="DO801" s="197"/>
      <c r="DP801" s="197"/>
      <c r="DQ801" s="197"/>
      <c r="DR801" s="197"/>
      <c r="DS801" s="197"/>
      <c r="DT801" s="197"/>
      <c r="DU801" s="197"/>
      <c r="DV801" s="197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</row>
    <row r="802" customFormat="false" ht="12.75" hidden="false" customHeight="false" outlineLevel="0" collapsed="false">
      <c r="B802" s="194"/>
      <c r="C802" s="194"/>
      <c r="D802" s="194"/>
      <c r="E802" s="194"/>
      <c r="F802" s="194"/>
      <c r="G802" s="194"/>
      <c r="H802" s="195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94"/>
      <c r="AN802" s="194"/>
      <c r="AO802" s="194"/>
      <c r="AP802" s="194"/>
      <c r="AQ802" s="194"/>
      <c r="AR802" s="194"/>
      <c r="AS802" s="194"/>
      <c r="AT802" s="194"/>
      <c r="AU802" s="194"/>
      <c r="AV802" s="194"/>
      <c r="AW802" s="194"/>
      <c r="AX802" s="194"/>
      <c r="AY802" s="194"/>
      <c r="AZ802" s="194"/>
      <c r="BA802" s="194"/>
      <c r="BB802" s="194"/>
      <c r="BC802" s="194"/>
      <c r="BD802" s="194"/>
      <c r="BE802" s="194"/>
      <c r="BF802" s="194"/>
      <c r="BG802" s="194"/>
      <c r="BH802" s="194"/>
      <c r="BI802" s="194"/>
      <c r="BJ802" s="194"/>
      <c r="BK802" s="196"/>
      <c r="BL802" s="197"/>
      <c r="BM802" s="197"/>
      <c r="BN802" s="197"/>
      <c r="BO802" s="197"/>
      <c r="BP802" s="197"/>
      <c r="BQ802" s="197"/>
      <c r="BR802" s="197"/>
      <c r="BS802" s="197"/>
      <c r="BT802" s="197"/>
      <c r="BU802" s="197"/>
      <c r="BV802" s="197"/>
      <c r="BW802" s="197"/>
      <c r="BX802" s="197"/>
      <c r="BY802" s="197"/>
      <c r="BZ802" s="197"/>
      <c r="CA802" s="197"/>
      <c r="CB802" s="197"/>
      <c r="CC802" s="197"/>
      <c r="CD802" s="197"/>
      <c r="CE802" s="197"/>
      <c r="CF802" s="197"/>
      <c r="CG802" s="197"/>
      <c r="CH802" s="197"/>
      <c r="CI802" s="197"/>
      <c r="CJ802" s="197"/>
      <c r="CK802" s="197"/>
      <c r="CL802" s="197"/>
      <c r="CM802" s="197"/>
      <c r="CN802" s="197"/>
      <c r="CO802" s="197"/>
      <c r="CP802" s="197"/>
      <c r="CQ802" s="197"/>
      <c r="CR802" s="197"/>
      <c r="CS802" s="197"/>
      <c r="CT802" s="197"/>
      <c r="CU802" s="197"/>
      <c r="CV802" s="197"/>
      <c r="CW802" s="197"/>
      <c r="CX802" s="197"/>
      <c r="CY802" s="197"/>
      <c r="CZ802" s="197"/>
      <c r="DA802" s="197"/>
      <c r="DB802" s="197"/>
      <c r="DC802" s="197"/>
      <c r="DD802" s="197"/>
      <c r="DE802" s="197"/>
      <c r="DF802" s="197"/>
      <c r="DG802" s="197"/>
      <c r="DH802" s="197"/>
      <c r="DI802" s="197"/>
      <c r="DJ802" s="197"/>
      <c r="DK802" s="197"/>
      <c r="DL802" s="197"/>
      <c r="DM802" s="197"/>
      <c r="DN802" s="197"/>
      <c r="DO802" s="197"/>
      <c r="DP802" s="197"/>
      <c r="DQ802" s="197"/>
      <c r="DR802" s="197"/>
      <c r="DS802" s="197"/>
      <c r="DT802" s="197"/>
      <c r="DU802" s="197"/>
      <c r="DV802" s="197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</row>
    <row r="803" customFormat="false" ht="12.75" hidden="false" customHeight="false" outlineLevel="0" collapsed="false">
      <c r="B803" s="194"/>
      <c r="C803" s="194"/>
      <c r="D803" s="194"/>
      <c r="E803" s="194"/>
      <c r="F803" s="194"/>
      <c r="G803" s="194"/>
      <c r="H803" s="195"/>
      <c r="I803" s="194"/>
      <c r="J803" s="194"/>
      <c r="K803" s="194"/>
      <c r="L803" s="194"/>
      <c r="M803" s="194"/>
      <c r="N803" s="194"/>
      <c r="O803" s="194"/>
      <c r="P803" s="194"/>
      <c r="Q803" s="194"/>
      <c r="R803" s="194"/>
      <c r="S803" s="194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4"/>
      <c r="AG803" s="194"/>
      <c r="AH803" s="194"/>
      <c r="AI803" s="194"/>
      <c r="AJ803" s="194"/>
      <c r="AK803" s="194"/>
      <c r="AL803" s="194"/>
      <c r="AM803" s="194"/>
      <c r="AN803" s="194"/>
      <c r="AO803" s="194"/>
      <c r="AP803" s="194"/>
      <c r="AQ803" s="194"/>
      <c r="AR803" s="194"/>
      <c r="AS803" s="194"/>
      <c r="AT803" s="194"/>
      <c r="AU803" s="194"/>
      <c r="AV803" s="194"/>
      <c r="AW803" s="194"/>
      <c r="AX803" s="194"/>
      <c r="AY803" s="194"/>
      <c r="AZ803" s="194"/>
      <c r="BA803" s="194"/>
      <c r="BB803" s="194"/>
      <c r="BC803" s="194"/>
      <c r="BD803" s="194"/>
      <c r="BE803" s="194"/>
      <c r="BF803" s="194"/>
      <c r="BG803" s="194"/>
      <c r="BH803" s="194"/>
      <c r="BI803" s="194"/>
      <c r="BJ803" s="194"/>
      <c r="BK803" s="196"/>
      <c r="BL803" s="197"/>
      <c r="BM803" s="197"/>
      <c r="BN803" s="197"/>
      <c r="BO803" s="197"/>
      <c r="BP803" s="197"/>
      <c r="BQ803" s="197"/>
      <c r="BR803" s="197"/>
      <c r="BS803" s="197"/>
      <c r="BT803" s="197"/>
      <c r="BU803" s="197"/>
      <c r="BV803" s="197"/>
      <c r="BW803" s="197"/>
      <c r="BX803" s="197"/>
      <c r="BY803" s="197"/>
      <c r="BZ803" s="197"/>
      <c r="CA803" s="197"/>
      <c r="CB803" s="197"/>
      <c r="CC803" s="197"/>
      <c r="CD803" s="197"/>
      <c r="CE803" s="197"/>
      <c r="CF803" s="197"/>
      <c r="CG803" s="197"/>
      <c r="CH803" s="197"/>
      <c r="CI803" s="197"/>
      <c r="CJ803" s="197"/>
      <c r="CK803" s="197"/>
      <c r="CL803" s="197"/>
      <c r="CM803" s="197"/>
      <c r="CN803" s="197"/>
      <c r="CO803" s="197"/>
      <c r="CP803" s="197"/>
      <c r="CQ803" s="197"/>
      <c r="CR803" s="197"/>
      <c r="CS803" s="197"/>
      <c r="CT803" s="197"/>
      <c r="CU803" s="197"/>
      <c r="CV803" s="197"/>
      <c r="CW803" s="197"/>
      <c r="CX803" s="197"/>
      <c r="CY803" s="197"/>
      <c r="CZ803" s="197"/>
      <c r="DA803" s="197"/>
      <c r="DB803" s="197"/>
      <c r="DC803" s="197"/>
      <c r="DD803" s="197"/>
      <c r="DE803" s="197"/>
      <c r="DF803" s="197"/>
      <c r="DG803" s="197"/>
      <c r="DH803" s="197"/>
      <c r="DI803" s="197"/>
      <c r="DJ803" s="197"/>
      <c r="DK803" s="197"/>
      <c r="DL803" s="197"/>
      <c r="DM803" s="197"/>
      <c r="DN803" s="197"/>
      <c r="DO803" s="197"/>
      <c r="DP803" s="197"/>
      <c r="DQ803" s="197"/>
      <c r="DR803" s="197"/>
      <c r="DS803" s="197"/>
      <c r="DT803" s="197"/>
      <c r="DU803" s="197"/>
      <c r="DV803" s="197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</row>
    <row r="804" customFormat="false" ht="12.75" hidden="false" customHeight="false" outlineLevel="0" collapsed="false">
      <c r="B804" s="194"/>
      <c r="C804" s="194"/>
      <c r="D804" s="194"/>
      <c r="E804" s="194"/>
      <c r="F804" s="194"/>
      <c r="G804" s="194"/>
      <c r="H804" s="195"/>
      <c r="I804" s="194"/>
      <c r="J804" s="194"/>
      <c r="K804" s="194"/>
      <c r="L804" s="194"/>
      <c r="M804" s="194"/>
      <c r="N804" s="194"/>
      <c r="O804" s="194"/>
      <c r="P804" s="194"/>
      <c r="Q804" s="194"/>
      <c r="R804" s="194"/>
      <c r="S804" s="194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94"/>
      <c r="AN804" s="194"/>
      <c r="AO804" s="194"/>
      <c r="AP804" s="194"/>
      <c r="AQ804" s="194"/>
      <c r="AR804" s="194"/>
      <c r="AS804" s="194"/>
      <c r="AT804" s="194"/>
      <c r="AU804" s="194"/>
      <c r="AV804" s="194"/>
      <c r="AW804" s="194"/>
      <c r="AX804" s="194"/>
      <c r="AY804" s="194"/>
      <c r="AZ804" s="194"/>
      <c r="BA804" s="194"/>
      <c r="BB804" s="194"/>
      <c r="BC804" s="194"/>
      <c r="BD804" s="194"/>
      <c r="BE804" s="194"/>
      <c r="BF804" s="194"/>
      <c r="BG804" s="194"/>
      <c r="BH804" s="194"/>
      <c r="BI804" s="194"/>
      <c r="BJ804" s="194"/>
      <c r="BK804" s="196"/>
      <c r="BL804" s="197"/>
      <c r="BM804" s="197"/>
      <c r="BN804" s="197"/>
      <c r="BO804" s="197"/>
      <c r="BP804" s="197"/>
      <c r="BQ804" s="197"/>
      <c r="BR804" s="197"/>
      <c r="BS804" s="197"/>
      <c r="BT804" s="197"/>
      <c r="BU804" s="197"/>
      <c r="BV804" s="197"/>
      <c r="BW804" s="197"/>
      <c r="BX804" s="197"/>
      <c r="BY804" s="197"/>
      <c r="BZ804" s="197"/>
      <c r="CA804" s="197"/>
      <c r="CB804" s="197"/>
      <c r="CC804" s="197"/>
      <c r="CD804" s="197"/>
      <c r="CE804" s="197"/>
      <c r="CF804" s="197"/>
      <c r="CG804" s="197"/>
      <c r="CH804" s="197"/>
      <c r="CI804" s="197"/>
      <c r="CJ804" s="197"/>
      <c r="CK804" s="197"/>
      <c r="CL804" s="197"/>
      <c r="CM804" s="197"/>
      <c r="CN804" s="197"/>
      <c r="CO804" s="197"/>
      <c r="CP804" s="197"/>
      <c r="CQ804" s="197"/>
      <c r="CR804" s="197"/>
      <c r="CS804" s="197"/>
      <c r="CT804" s="197"/>
      <c r="CU804" s="197"/>
      <c r="CV804" s="197"/>
      <c r="CW804" s="197"/>
      <c r="CX804" s="197"/>
      <c r="CY804" s="197"/>
      <c r="CZ804" s="197"/>
      <c r="DA804" s="197"/>
      <c r="DB804" s="197"/>
      <c r="DC804" s="197"/>
      <c r="DD804" s="197"/>
      <c r="DE804" s="197"/>
      <c r="DF804" s="197"/>
      <c r="DG804" s="197"/>
      <c r="DH804" s="197"/>
      <c r="DI804" s="197"/>
      <c r="DJ804" s="197"/>
      <c r="DK804" s="197"/>
      <c r="DL804" s="197"/>
      <c r="DM804" s="197"/>
      <c r="DN804" s="197"/>
      <c r="DO804" s="197"/>
      <c r="DP804" s="197"/>
      <c r="DQ804" s="197"/>
      <c r="DR804" s="197"/>
      <c r="DS804" s="197"/>
      <c r="DT804" s="197"/>
      <c r="DU804" s="197"/>
      <c r="DV804" s="197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</row>
    <row r="805" customFormat="false" ht="12.75" hidden="false" customHeight="false" outlineLevel="0" collapsed="false">
      <c r="B805" s="194"/>
      <c r="C805" s="194"/>
      <c r="D805" s="194"/>
      <c r="E805" s="194"/>
      <c r="F805" s="194"/>
      <c r="G805" s="194"/>
      <c r="H805" s="195"/>
      <c r="I805" s="194"/>
      <c r="J805" s="194"/>
      <c r="K805" s="194"/>
      <c r="L805" s="194"/>
      <c r="M805" s="194"/>
      <c r="N805" s="194"/>
      <c r="O805" s="194"/>
      <c r="P805" s="194"/>
      <c r="Q805" s="194"/>
      <c r="R805" s="194"/>
      <c r="S805" s="194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94"/>
      <c r="AN805" s="194"/>
      <c r="AO805" s="194"/>
      <c r="AP805" s="194"/>
      <c r="AQ805" s="194"/>
      <c r="AR805" s="194"/>
      <c r="AS805" s="194"/>
      <c r="AT805" s="194"/>
      <c r="AU805" s="194"/>
      <c r="AV805" s="194"/>
      <c r="AW805" s="194"/>
      <c r="AX805" s="194"/>
      <c r="AY805" s="194"/>
      <c r="AZ805" s="194"/>
      <c r="BA805" s="194"/>
      <c r="BB805" s="194"/>
      <c r="BC805" s="194"/>
      <c r="BD805" s="194"/>
      <c r="BE805" s="194"/>
      <c r="BF805" s="194"/>
      <c r="BG805" s="194"/>
      <c r="BH805" s="194"/>
      <c r="BI805" s="194"/>
      <c r="BJ805" s="194"/>
      <c r="BK805" s="196"/>
      <c r="BL805" s="197"/>
      <c r="BM805" s="197"/>
      <c r="BN805" s="197"/>
      <c r="BO805" s="197"/>
      <c r="BP805" s="197"/>
      <c r="BQ805" s="197"/>
      <c r="BR805" s="197"/>
      <c r="BS805" s="197"/>
      <c r="BT805" s="197"/>
      <c r="BU805" s="197"/>
      <c r="BV805" s="197"/>
      <c r="BW805" s="197"/>
      <c r="BX805" s="197"/>
      <c r="BY805" s="197"/>
      <c r="BZ805" s="197"/>
      <c r="CA805" s="197"/>
      <c r="CB805" s="197"/>
      <c r="CC805" s="197"/>
      <c r="CD805" s="197"/>
      <c r="CE805" s="197"/>
      <c r="CF805" s="197"/>
      <c r="CG805" s="197"/>
      <c r="CH805" s="197"/>
      <c r="CI805" s="197"/>
      <c r="CJ805" s="197"/>
      <c r="CK805" s="197"/>
      <c r="CL805" s="197"/>
      <c r="CM805" s="197"/>
      <c r="CN805" s="197"/>
      <c r="CO805" s="197"/>
      <c r="CP805" s="197"/>
      <c r="CQ805" s="197"/>
      <c r="CR805" s="197"/>
      <c r="CS805" s="197"/>
      <c r="CT805" s="197"/>
      <c r="CU805" s="197"/>
      <c r="CV805" s="197"/>
      <c r="CW805" s="197"/>
      <c r="CX805" s="197"/>
      <c r="CY805" s="197"/>
      <c r="CZ805" s="197"/>
      <c r="DA805" s="197"/>
      <c r="DB805" s="197"/>
      <c r="DC805" s="197"/>
      <c r="DD805" s="197"/>
      <c r="DE805" s="197"/>
      <c r="DF805" s="197"/>
      <c r="DG805" s="197"/>
      <c r="DH805" s="197"/>
      <c r="DI805" s="197"/>
      <c r="DJ805" s="197"/>
      <c r="DK805" s="197"/>
      <c r="DL805" s="197"/>
      <c r="DM805" s="197"/>
      <c r="DN805" s="197"/>
      <c r="DO805" s="197"/>
      <c r="DP805" s="197"/>
      <c r="DQ805" s="197"/>
      <c r="DR805" s="197"/>
      <c r="DS805" s="197"/>
      <c r="DT805" s="197"/>
      <c r="DU805" s="197"/>
      <c r="DV805" s="197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</row>
    <row r="806" customFormat="false" ht="12.75" hidden="false" customHeight="false" outlineLevel="0" collapsed="false">
      <c r="B806" s="194"/>
      <c r="C806" s="194"/>
      <c r="D806" s="194"/>
      <c r="E806" s="194"/>
      <c r="F806" s="194"/>
      <c r="G806" s="194"/>
      <c r="H806" s="195"/>
      <c r="I806" s="194"/>
      <c r="J806" s="194"/>
      <c r="K806" s="194"/>
      <c r="L806" s="194"/>
      <c r="M806" s="194"/>
      <c r="N806" s="194"/>
      <c r="O806" s="194"/>
      <c r="P806" s="194"/>
      <c r="Q806" s="194"/>
      <c r="R806" s="194"/>
      <c r="S806" s="194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94"/>
      <c r="AN806" s="194"/>
      <c r="AO806" s="194"/>
      <c r="AP806" s="194"/>
      <c r="AQ806" s="194"/>
      <c r="AR806" s="194"/>
      <c r="AS806" s="194"/>
      <c r="AT806" s="194"/>
      <c r="AU806" s="194"/>
      <c r="AV806" s="194"/>
      <c r="AW806" s="194"/>
      <c r="AX806" s="194"/>
      <c r="AY806" s="194"/>
      <c r="AZ806" s="194"/>
      <c r="BA806" s="194"/>
      <c r="BB806" s="194"/>
      <c r="BC806" s="194"/>
      <c r="BD806" s="194"/>
      <c r="BE806" s="194"/>
      <c r="BF806" s="194"/>
      <c r="BG806" s="194"/>
      <c r="BH806" s="194"/>
      <c r="BI806" s="194"/>
      <c r="BJ806" s="194"/>
      <c r="BK806" s="196"/>
      <c r="BL806" s="197"/>
      <c r="BM806" s="197"/>
      <c r="BN806" s="197"/>
      <c r="BO806" s="197"/>
      <c r="BP806" s="197"/>
      <c r="BQ806" s="197"/>
      <c r="BR806" s="197"/>
      <c r="BS806" s="197"/>
      <c r="BT806" s="197"/>
      <c r="BU806" s="197"/>
      <c r="BV806" s="197"/>
      <c r="BW806" s="197"/>
      <c r="BX806" s="197"/>
      <c r="BY806" s="197"/>
      <c r="BZ806" s="197"/>
      <c r="CA806" s="197"/>
      <c r="CB806" s="197"/>
      <c r="CC806" s="197"/>
      <c r="CD806" s="197"/>
      <c r="CE806" s="197"/>
      <c r="CF806" s="197"/>
      <c r="CG806" s="197"/>
      <c r="CH806" s="197"/>
      <c r="CI806" s="197"/>
      <c r="CJ806" s="197"/>
      <c r="CK806" s="197"/>
      <c r="CL806" s="197"/>
      <c r="CM806" s="197"/>
      <c r="CN806" s="197"/>
      <c r="CO806" s="197"/>
      <c r="CP806" s="197"/>
      <c r="CQ806" s="197"/>
      <c r="CR806" s="197"/>
      <c r="CS806" s="197"/>
      <c r="CT806" s="197"/>
      <c r="CU806" s="197"/>
      <c r="CV806" s="197"/>
      <c r="CW806" s="197"/>
      <c r="CX806" s="197"/>
      <c r="CY806" s="197"/>
      <c r="CZ806" s="197"/>
      <c r="DA806" s="197"/>
      <c r="DB806" s="197"/>
      <c r="DC806" s="197"/>
      <c r="DD806" s="197"/>
      <c r="DE806" s="197"/>
      <c r="DF806" s="197"/>
      <c r="DG806" s="197"/>
      <c r="DH806" s="197"/>
      <c r="DI806" s="197"/>
      <c r="DJ806" s="197"/>
      <c r="DK806" s="197"/>
      <c r="DL806" s="197"/>
      <c r="DM806" s="197"/>
      <c r="DN806" s="197"/>
      <c r="DO806" s="197"/>
      <c r="DP806" s="197"/>
      <c r="DQ806" s="197"/>
      <c r="DR806" s="197"/>
      <c r="DS806" s="197"/>
      <c r="DT806" s="197"/>
      <c r="DU806" s="197"/>
      <c r="DV806" s="197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</row>
    <row r="807" customFormat="false" ht="12.75" hidden="false" customHeight="false" outlineLevel="0" collapsed="false">
      <c r="B807" s="194"/>
      <c r="C807" s="194"/>
      <c r="D807" s="194"/>
      <c r="E807" s="194"/>
      <c r="F807" s="194"/>
      <c r="G807" s="194"/>
      <c r="H807" s="195"/>
      <c r="I807" s="194"/>
      <c r="J807" s="194"/>
      <c r="K807" s="194"/>
      <c r="L807" s="194"/>
      <c r="M807" s="194"/>
      <c r="N807" s="194"/>
      <c r="O807" s="194"/>
      <c r="P807" s="194"/>
      <c r="Q807" s="194"/>
      <c r="R807" s="194"/>
      <c r="S807" s="194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94"/>
      <c r="AN807" s="194"/>
      <c r="AO807" s="194"/>
      <c r="AP807" s="194"/>
      <c r="AQ807" s="194"/>
      <c r="AR807" s="194"/>
      <c r="AS807" s="194"/>
      <c r="AT807" s="194"/>
      <c r="AU807" s="194"/>
      <c r="AV807" s="194"/>
      <c r="AW807" s="194"/>
      <c r="AX807" s="194"/>
      <c r="AY807" s="194"/>
      <c r="AZ807" s="194"/>
      <c r="BA807" s="194"/>
      <c r="BB807" s="194"/>
      <c r="BC807" s="194"/>
      <c r="BD807" s="194"/>
      <c r="BE807" s="194"/>
      <c r="BF807" s="194"/>
      <c r="BG807" s="194"/>
      <c r="BH807" s="194"/>
      <c r="BI807" s="194"/>
      <c r="BJ807" s="194"/>
      <c r="BK807" s="196"/>
      <c r="BL807" s="197"/>
      <c r="BM807" s="197"/>
      <c r="BN807" s="197"/>
      <c r="BO807" s="197"/>
      <c r="BP807" s="197"/>
      <c r="BQ807" s="197"/>
      <c r="BR807" s="197"/>
      <c r="BS807" s="197"/>
      <c r="BT807" s="197"/>
      <c r="BU807" s="197"/>
      <c r="BV807" s="197"/>
      <c r="BW807" s="197"/>
      <c r="BX807" s="197"/>
      <c r="BY807" s="197"/>
      <c r="BZ807" s="197"/>
      <c r="CA807" s="197"/>
      <c r="CB807" s="197"/>
      <c r="CC807" s="197"/>
      <c r="CD807" s="197"/>
      <c r="CE807" s="197"/>
      <c r="CF807" s="197"/>
      <c r="CG807" s="197"/>
      <c r="CH807" s="197"/>
      <c r="CI807" s="197"/>
      <c r="CJ807" s="197"/>
      <c r="CK807" s="197"/>
      <c r="CL807" s="197"/>
      <c r="CM807" s="197"/>
      <c r="CN807" s="197"/>
      <c r="CO807" s="197"/>
      <c r="CP807" s="197"/>
      <c r="CQ807" s="197"/>
      <c r="CR807" s="197"/>
      <c r="CS807" s="197"/>
      <c r="CT807" s="197"/>
      <c r="CU807" s="197"/>
      <c r="CV807" s="197"/>
      <c r="CW807" s="197"/>
      <c r="CX807" s="197"/>
      <c r="CY807" s="197"/>
      <c r="CZ807" s="197"/>
      <c r="DA807" s="197"/>
      <c r="DB807" s="197"/>
      <c r="DC807" s="197"/>
      <c r="DD807" s="197"/>
      <c r="DE807" s="197"/>
      <c r="DF807" s="197"/>
      <c r="DG807" s="197"/>
      <c r="DH807" s="197"/>
      <c r="DI807" s="197"/>
      <c r="DJ807" s="197"/>
      <c r="DK807" s="197"/>
      <c r="DL807" s="197"/>
      <c r="DM807" s="197"/>
      <c r="DN807" s="197"/>
      <c r="DO807" s="197"/>
      <c r="DP807" s="197"/>
      <c r="DQ807" s="197"/>
      <c r="DR807" s="197"/>
      <c r="DS807" s="197"/>
      <c r="DT807" s="197"/>
      <c r="DU807" s="197"/>
      <c r="DV807" s="197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</row>
    <row r="808" customFormat="false" ht="12.75" hidden="false" customHeight="false" outlineLevel="0" collapsed="false">
      <c r="B808" s="194"/>
      <c r="C808" s="194"/>
      <c r="D808" s="194"/>
      <c r="E808" s="194"/>
      <c r="F808" s="194"/>
      <c r="G808" s="194"/>
      <c r="H808" s="195"/>
      <c r="I808" s="194"/>
      <c r="J808" s="194"/>
      <c r="K808" s="194"/>
      <c r="L808" s="194"/>
      <c r="M808" s="194"/>
      <c r="N808" s="194"/>
      <c r="O808" s="194"/>
      <c r="P808" s="194"/>
      <c r="Q808" s="194"/>
      <c r="R808" s="194"/>
      <c r="S808" s="194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94"/>
      <c r="AN808" s="194"/>
      <c r="AO808" s="194"/>
      <c r="AP808" s="194"/>
      <c r="AQ808" s="194"/>
      <c r="AR808" s="194"/>
      <c r="AS808" s="194"/>
      <c r="AT808" s="194"/>
      <c r="AU808" s="194"/>
      <c r="AV808" s="194"/>
      <c r="AW808" s="194"/>
      <c r="AX808" s="194"/>
      <c r="AY808" s="194"/>
      <c r="AZ808" s="194"/>
      <c r="BA808" s="194"/>
      <c r="BB808" s="194"/>
      <c r="BC808" s="194"/>
      <c r="BD808" s="194"/>
      <c r="BE808" s="194"/>
      <c r="BF808" s="194"/>
      <c r="BG808" s="194"/>
      <c r="BH808" s="194"/>
      <c r="BI808" s="194"/>
      <c r="BJ808" s="194"/>
      <c r="BK808" s="196"/>
      <c r="BL808" s="197"/>
      <c r="BM808" s="197"/>
      <c r="BN808" s="197"/>
      <c r="BO808" s="197"/>
      <c r="BP808" s="197"/>
      <c r="BQ808" s="197"/>
      <c r="BR808" s="197"/>
      <c r="BS808" s="197"/>
      <c r="BT808" s="197"/>
      <c r="BU808" s="197"/>
      <c r="BV808" s="197"/>
      <c r="BW808" s="197"/>
      <c r="BX808" s="197"/>
      <c r="BY808" s="197"/>
      <c r="BZ808" s="197"/>
      <c r="CA808" s="197"/>
      <c r="CB808" s="197"/>
      <c r="CC808" s="197"/>
      <c r="CD808" s="197"/>
      <c r="CE808" s="197"/>
      <c r="CF808" s="197"/>
      <c r="CG808" s="197"/>
      <c r="CH808" s="197"/>
      <c r="CI808" s="197"/>
      <c r="CJ808" s="197"/>
      <c r="CK808" s="197"/>
      <c r="CL808" s="197"/>
      <c r="CM808" s="197"/>
      <c r="CN808" s="197"/>
      <c r="CO808" s="197"/>
      <c r="CP808" s="197"/>
      <c r="CQ808" s="197"/>
      <c r="CR808" s="197"/>
      <c r="CS808" s="197"/>
      <c r="CT808" s="197"/>
      <c r="CU808" s="197"/>
      <c r="CV808" s="197"/>
      <c r="CW808" s="197"/>
      <c r="CX808" s="197"/>
      <c r="CY808" s="197"/>
      <c r="CZ808" s="197"/>
      <c r="DA808" s="197"/>
      <c r="DB808" s="197"/>
      <c r="DC808" s="197"/>
      <c r="DD808" s="197"/>
      <c r="DE808" s="197"/>
      <c r="DF808" s="197"/>
      <c r="DG808" s="197"/>
      <c r="DH808" s="197"/>
      <c r="DI808" s="197"/>
      <c r="DJ808" s="197"/>
      <c r="DK808" s="197"/>
      <c r="DL808" s="197"/>
      <c r="DM808" s="197"/>
      <c r="DN808" s="197"/>
      <c r="DO808" s="197"/>
      <c r="DP808" s="197"/>
      <c r="DQ808" s="197"/>
      <c r="DR808" s="197"/>
      <c r="DS808" s="197"/>
      <c r="DT808" s="197"/>
      <c r="DU808" s="197"/>
      <c r="DV808" s="197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</row>
    <row r="809" customFormat="false" ht="12.75" hidden="false" customHeight="false" outlineLevel="0" collapsed="false">
      <c r="B809" s="194"/>
      <c r="C809" s="194"/>
      <c r="D809" s="194"/>
      <c r="E809" s="194"/>
      <c r="F809" s="194"/>
      <c r="G809" s="194"/>
      <c r="H809" s="195"/>
      <c r="I809" s="194"/>
      <c r="J809" s="194"/>
      <c r="K809" s="194"/>
      <c r="L809" s="194"/>
      <c r="M809" s="194"/>
      <c r="N809" s="194"/>
      <c r="O809" s="194"/>
      <c r="P809" s="194"/>
      <c r="Q809" s="194"/>
      <c r="R809" s="194"/>
      <c r="S809" s="194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94"/>
      <c r="AN809" s="194"/>
      <c r="AO809" s="194"/>
      <c r="AP809" s="194"/>
      <c r="AQ809" s="194"/>
      <c r="AR809" s="194"/>
      <c r="AS809" s="194"/>
      <c r="AT809" s="194"/>
      <c r="AU809" s="194"/>
      <c r="AV809" s="194"/>
      <c r="AW809" s="194"/>
      <c r="AX809" s="194"/>
      <c r="AY809" s="194"/>
      <c r="AZ809" s="194"/>
      <c r="BA809" s="194"/>
      <c r="BB809" s="194"/>
      <c r="BC809" s="194"/>
      <c r="BD809" s="194"/>
      <c r="BE809" s="194"/>
      <c r="BF809" s="194"/>
      <c r="BG809" s="194"/>
      <c r="BH809" s="194"/>
      <c r="BI809" s="194"/>
      <c r="BJ809" s="194"/>
      <c r="BK809" s="196"/>
      <c r="BL809" s="197"/>
      <c r="BM809" s="197"/>
      <c r="BN809" s="197"/>
      <c r="BO809" s="197"/>
      <c r="BP809" s="197"/>
      <c r="BQ809" s="197"/>
      <c r="BR809" s="197"/>
      <c r="BS809" s="197"/>
      <c r="BT809" s="197"/>
      <c r="BU809" s="197"/>
      <c r="BV809" s="197"/>
      <c r="BW809" s="197"/>
      <c r="BX809" s="197"/>
      <c r="BY809" s="197"/>
      <c r="BZ809" s="197"/>
      <c r="CA809" s="197"/>
      <c r="CB809" s="197"/>
      <c r="CC809" s="197"/>
      <c r="CD809" s="197"/>
      <c r="CE809" s="197"/>
      <c r="CF809" s="197"/>
      <c r="CG809" s="197"/>
      <c r="CH809" s="197"/>
      <c r="CI809" s="197"/>
      <c r="CJ809" s="197"/>
      <c r="CK809" s="197"/>
      <c r="CL809" s="197"/>
      <c r="CM809" s="197"/>
      <c r="CN809" s="197"/>
      <c r="CO809" s="197"/>
      <c r="CP809" s="197"/>
      <c r="CQ809" s="197"/>
      <c r="CR809" s="197"/>
      <c r="CS809" s="197"/>
      <c r="CT809" s="197"/>
      <c r="CU809" s="197"/>
      <c r="CV809" s="197"/>
      <c r="CW809" s="197"/>
      <c r="CX809" s="197"/>
      <c r="CY809" s="197"/>
      <c r="CZ809" s="197"/>
      <c r="DA809" s="197"/>
      <c r="DB809" s="197"/>
      <c r="DC809" s="197"/>
      <c r="DD809" s="197"/>
      <c r="DE809" s="197"/>
      <c r="DF809" s="197"/>
      <c r="DG809" s="197"/>
      <c r="DH809" s="197"/>
      <c r="DI809" s="197"/>
      <c r="DJ809" s="197"/>
      <c r="DK809" s="197"/>
      <c r="DL809" s="197"/>
      <c r="DM809" s="197"/>
      <c r="DN809" s="197"/>
      <c r="DO809" s="197"/>
      <c r="DP809" s="197"/>
      <c r="DQ809" s="197"/>
      <c r="DR809" s="197"/>
      <c r="DS809" s="197"/>
      <c r="DT809" s="197"/>
      <c r="DU809" s="197"/>
      <c r="DV809" s="197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</row>
    <row r="810" customFormat="false" ht="12.75" hidden="false" customHeight="false" outlineLevel="0" collapsed="false">
      <c r="B810" s="194"/>
      <c r="C810" s="194"/>
      <c r="D810" s="194"/>
      <c r="E810" s="194"/>
      <c r="F810" s="194"/>
      <c r="G810" s="194"/>
      <c r="H810" s="195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94"/>
      <c r="AN810" s="194"/>
      <c r="AO810" s="194"/>
      <c r="AP810" s="194"/>
      <c r="AQ810" s="194"/>
      <c r="AR810" s="194"/>
      <c r="AS810" s="194"/>
      <c r="AT810" s="194"/>
      <c r="AU810" s="194"/>
      <c r="AV810" s="194"/>
      <c r="AW810" s="194"/>
      <c r="AX810" s="194"/>
      <c r="AY810" s="194"/>
      <c r="AZ810" s="194"/>
      <c r="BA810" s="194"/>
      <c r="BB810" s="194"/>
      <c r="BC810" s="194"/>
      <c r="BD810" s="194"/>
      <c r="BE810" s="194"/>
      <c r="BF810" s="194"/>
      <c r="BG810" s="194"/>
      <c r="BH810" s="194"/>
      <c r="BI810" s="194"/>
      <c r="BJ810" s="194"/>
      <c r="BK810" s="196"/>
      <c r="BL810" s="197"/>
      <c r="BM810" s="197"/>
      <c r="BN810" s="197"/>
      <c r="BO810" s="197"/>
      <c r="BP810" s="197"/>
      <c r="BQ810" s="197"/>
      <c r="BR810" s="197"/>
      <c r="BS810" s="197"/>
      <c r="BT810" s="197"/>
      <c r="BU810" s="197"/>
      <c r="BV810" s="197"/>
      <c r="BW810" s="197"/>
      <c r="BX810" s="197"/>
      <c r="BY810" s="197"/>
      <c r="BZ810" s="197"/>
      <c r="CA810" s="197"/>
      <c r="CB810" s="197"/>
      <c r="CC810" s="197"/>
      <c r="CD810" s="197"/>
      <c r="CE810" s="197"/>
      <c r="CF810" s="197"/>
      <c r="CG810" s="197"/>
      <c r="CH810" s="197"/>
      <c r="CI810" s="197"/>
      <c r="CJ810" s="197"/>
      <c r="CK810" s="197"/>
      <c r="CL810" s="197"/>
      <c r="CM810" s="197"/>
      <c r="CN810" s="197"/>
      <c r="CO810" s="197"/>
      <c r="CP810" s="197"/>
      <c r="CQ810" s="197"/>
      <c r="CR810" s="197"/>
      <c r="CS810" s="197"/>
      <c r="CT810" s="197"/>
      <c r="CU810" s="197"/>
      <c r="CV810" s="197"/>
      <c r="CW810" s="197"/>
      <c r="CX810" s="197"/>
      <c r="CY810" s="197"/>
      <c r="CZ810" s="197"/>
      <c r="DA810" s="197"/>
      <c r="DB810" s="197"/>
      <c r="DC810" s="197"/>
      <c r="DD810" s="197"/>
      <c r="DE810" s="197"/>
      <c r="DF810" s="197"/>
      <c r="DG810" s="197"/>
      <c r="DH810" s="197"/>
      <c r="DI810" s="197"/>
      <c r="DJ810" s="197"/>
      <c r="DK810" s="197"/>
      <c r="DL810" s="197"/>
      <c r="DM810" s="197"/>
      <c r="DN810" s="197"/>
      <c r="DO810" s="197"/>
      <c r="DP810" s="197"/>
      <c r="DQ810" s="197"/>
      <c r="DR810" s="197"/>
      <c r="DS810" s="197"/>
      <c r="DT810" s="197"/>
      <c r="DU810" s="197"/>
      <c r="DV810" s="197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</row>
    <row r="811" customFormat="false" ht="12.75" hidden="false" customHeight="false" outlineLevel="0" collapsed="false">
      <c r="B811" s="194"/>
      <c r="C811" s="194"/>
      <c r="D811" s="194"/>
      <c r="E811" s="194"/>
      <c r="F811" s="194"/>
      <c r="G811" s="194"/>
      <c r="H811" s="195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94"/>
      <c r="AN811" s="194"/>
      <c r="AO811" s="194"/>
      <c r="AP811" s="194"/>
      <c r="AQ811" s="194"/>
      <c r="AR811" s="194"/>
      <c r="AS811" s="194"/>
      <c r="AT811" s="194"/>
      <c r="AU811" s="194"/>
      <c r="AV811" s="194"/>
      <c r="AW811" s="194"/>
      <c r="AX811" s="194"/>
      <c r="AY811" s="194"/>
      <c r="AZ811" s="194"/>
      <c r="BA811" s="194"/>
      <c r="BB811" s="194"/>
      <c r="BC811" s="194"/>
      <c r="BD811" s="194"/>
      <c r="BE811" s="194"/>
      <c r="BF811" s="194"/>
      <c r="BG811" s="194"/>
      <c r="BH811" s="194"/>
      <c r="BI811" s="194"/>
      <c r="BJ811" s="194"/>
      <c r="BK811" s="196"/>
      <c r="BL811" s="197"/>
      <c r="BM811" s="197"/>
      <c r="BN811" s="197"/>
      <c r="BO811" s="197"/>
      <c r="BP811" s="197"/>
      <c r="BQ811" s="197"/>
      <c r="BR811" s="197"/>
      <c r="BS811" s="197"/>
      <c r="BT811" s="197"/>
      <c r="BU811" s="197"/>
      <c r="BV811" s="197"/>
      <c r="BW811" s="197"/>
      <c r="BX811" s="197"/>
      <c r="BY811" s="197"/>
      <c r="BZ811" s="197"/>
      <c r="CA811" s="197"/>
      <c r="CB811" s="197"/>
      <c r="CC811" s="197"/>
      <c r="CD811" s="197"/>
      <c r="CE811" s="197"/>
      <c r="CF811" s="197"/>
      <c r="CG811" s="197"/>
      <c r="CH811" s="197"/>
      <c r="CI811" s="197"/>
      <c r="CJ811" s="197"/>
      <c r="CK811" s="197"/>
      <c r="CL811" s="197"/>
      <c r="CM811" s="197"/>
      <c r="CN811" s="197"/>
      <c r="CO811" s="197"/>
      <c r="CP811" s="197"/>
      <c r="CQ811" s="197"/>
      <c r="CR811" s="197"/>
      <c r="CS811" s="197"/>
      <c r="CT811" s="197"/>
      <c r="CU811" s="197"/>
      <c r="CV811" s="197"/>
      <c r="CW811" s="197"/>
      <c r="CX811" s="197"/>
      <c r="CY811" s="197"/>
      <c r="CZ811" s="197"/>
      <c r="DA811" s="197"/>
      <c r="DB811" s="197"/>
      <c r="DC811" s="197"/>
      <c r="DD811" s="197"/>
      <c r="DE811" s="197"/>
      <c r="DF811" s="197"/>
      <c r="DG811" s="197"/>
      <c r="DH811" s="197"/>
      <c r="DI811" s="197"/>
      <c r="DJ811" s="197"/>
      <c r="DK811" s="197"/>
      <c r="DL811" s="197"/>
      <c r="DM811" s="197"/>
      <c r="DN811" s="197"/>
      <c r="DO811" s="197"/>
      <c r="DP811" s="197"/>
      <c r="DQ811" s="197"/>
      <c r="DR811" s="197"/>
      <c r="DS811" s="197"/>
      <c r="DT811" s="197"/>
      <c r="DU811" s="197"/>
      <c r="DV811" s="197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</row>
    <row r="812" customFormat="false" ht="12.75" hidden="false" customHeight="false" outlineLevel="0" collapsed="false">
      <c r="B812" s="194"/>
      <c r="C812" s="194"/>
      <c r="D812" s="194"/>
      <c r="E812" s="194"/>
      <c r="F812" s="194"/>
      <c r="G812" s="194"/>
      <c r="H812" s="195"/>
      <c r="I812" s="194"/>
      <c r="J812" s="194"/>
      <c r="K812" s="194"/>
      <c r="L812" s="194"/>
      <c r="M812" s="194"/>
      <c r="N812" s="194"/>
      <c r="O812" s="194"/>
      <c r="P812" s="194"/>
      <c r="Q812" s="194"/>
      <c r="R812" s="194"/>
      <c r="S812" s="194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  <c r="AD812" s="194"/>
      <c r="AE812" s="194"/>
      <c r="AF812" s="194"/>
      <c r="AG812" s="194"/>
      <c r="AH812" s="194"/>
      <c r="AI812" s="194"/>
      <c r="AJ812" s="194"/>
      <c r="AK812" s="194"/>
      <c r="AL812" s="194"/>
      <c r="AM812" s="194"/>
      <c r="AN812" s="194"/>
      <c r="AO812" s="194"/>
      <c r="AP812" s="194"/>
      <c r="AQ812" s="194"/>
      <c r="AR812" s="194"/>
      <c r="AS812" s="194"/>
      <c r="AT812" s="194"/>
      <c r="AU812" s="194"/>
      <c r="AV812" s="194"/>
      <c r="AW812" s="194"/>
      <c r="AX812" s="194"/>
      <c r="AY812" s="194"/>
      <c r="AZ812" s="194"/>
      <c r="BA812" s="194"/>
      <c r="BB812" s="194"/>
      <c r="BC812" s="194"/>
      <c r="BD812" s="194"/>
      <c r="BE812" s="194"/>
      <c r="BF812" s="194"/>
      <c r="BG812" s="194"/>
      <c r="BH812" s="194"/>
      <c r="BI812" s="194"/>
      <c r="BJ812" s="194"/>
      <c r="BK812" s="196"/>
      <c r="BL812" s="197"/>
      <c r="BM812" s="197"/>
      <c r="BN812" s="197"/>
      <c r="BO812" s="197"/>
      <c r="BP812" s="197"/>
      <c r="BQ812" s="197"/>
      <c r="BR812" s="197"/>
      <c r="BS812" s="197"/>
      <c r="BT812" s="197"/>
      <c r="BU812" s="197"/>
      <c r="BV812" s="197"/>
      <c r="BW812" s="197"/>
      <c r="BX812" s="197"/>
      <c r="BY812" s="197"/>
      <c r="BZ812" s="197"/>
      <c r="CA812" s="197"/>
      <c r="CB812" s="197"/>
      <c r="CC812" s="197"/>
      <c r="CD812" s="197"/>
      <c r="CE812" s="197"/>
      <c r="CF812" s="197"/>
      <c r="CG812" s="197"/>
      <c r="CH812" s="197"/>
      <c r="CI812" s="197"/>
      <c r="CJ812" s="197"/>
      <c r="CK812" s="197"/>
      <c r="CL812" s="197"/>
      <c r="CM812" s="197"/>
      <c r="CN812" s="197"/>
      <c r="CO812" s="197"/>
      <c r="CP812" s="197"/>
      <c r="CQ812" s="197"/>
      <c r="CR812" s="197"/>
      <c r="CS812" s="197"/>
      <c r="CT812" s="197"/>
      <c r="CU812" s="197"/>
      <c r="CV812" s="197"/>
      <c r="CW812" s="197"/>
      <c r="CX812" s="197"/>
      <c r="CY812" s="197"/>
      <c r="CZ812" s="197"/>
      <c r="DA812" s="197"/>
      <c r="DB812" s="197"/>
      <c r="DC812" s="197"/>
      <c r="DD812" s="197"/>
      <c r="DE812" s="197"/>
      <c r="DF812" s="197"/>
      <c r="DG812" s="197"/>
      <c r="DH812" s="197"/>
      <c r="DI812" s="197"/>
      <c r="DJ812" s="197"/>
      <c r="DK812" s="197"/>
      <c r="DL812" s="197"/>
      <c r="DM812" s="197"/>
      <c r="DN812" s="197"/>
      <c r="DO812" s="197"/>
      <c r="DP812" s="197"/>
      <c r="DQ812" s="197"/>
      <c r="DR812" s="197"/>
      <c r="DS812" s="197"/>
      <c r="DT812" s="197"/>
      <c r="DU812" s="197"/>
      <c r="DV812" s="197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</row>
    <row r="813" customFormat="false" ht="12.75" hidden="false" customHeight="false" outlineLevel="0" collapsed="false">
      <c r="B813" s="194"/>
      <c r="C813" s="194"/>
      <c r="D813" s="194"/>
      <c r="E813" s="194"/>
      <c r="F813" s="194"/>
      <c r="G813" s="194"/>
      <c r="H813" s="195"/>
      <c r="I813" s="194"/>
      <c r="J813" s="194"/>
      <c r="K813" s="194"/>
      <c r="L813" s="194"/>
      <c r="M813" s="194"/>
      <c r="N813" s="194"/>
      <c r="O813" s="194"/>
      <c r="P813" s="194"/>
      <c r="Q813" s="194"/>
      <c r="R813" s="194"/>
      <c r="S813" s="194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94"/>
      <c r="AN813" s="194"/>
      <c r="AO813" s="194"/>
      <c r="AP813" s="194"/>
      <c r="AQ813" s="194"/>
      <c r="AR813" s="194"/>
      <c r="AS813" s="194"/>
      <c r="AT813" s="194"/>
      <c r="AU813" s="194"/>
      <c r="AV813" s="194"/>
      <c r="AW813" s="194"/>
      <c r="AX813" s="194"/>
      <c r="AY813" s="194"/>
      <c r="AZ813" s="194"/>
      <c r="BA813" s="194"/>
      <c r="BB813" s="194"/>
      <c r="BC813" s="194"/>
      <c r="BD813" s="194"/>
      <c r="BE813" s="194"/>
      <c r="BF813" s="194"/>
      <c r="BG813" s="194"/>
      <c r="BH813" s="194"/>
      <c r="BI813" s="194"/>
      <c r="BJ813" s="194"/>
      <c r="BK813" s="196"/>
      <c r="BL813" s="197"/>
      <c r="BM813" s="197"/>
      <c r="BN813" s="197"/>
      <c r="BO813" s="197"/>
      <c r="BP813" s="197"/>
      <c r="BQ813" s="197"/>
      <c r="BR813" s="197"/>
      <c r="BS813" s="197"/>
      <c r="BT813" s="197"/>
      <c r="BU813" s="197"/>
      <c r="BV813" s="197"/>
      <c r="BW813" s="197"/>
      <c r="BX813" s="197"/>
      <c r="BY813" s="197"/>
      <c r="BZ813" s="197"/>
      <c r="CA813" s="197"/>
      <c r="CB813" s="197"/>
      <c r="CC813" s="197"/>
      <c r="CD813" s="197"/>
      <c r="CE813" s="197"/>
      <c r="CF813" s="197"/>
      <c r="CG813" s="197"/>
      <c r="CH813" s="197"/>
      <c r="CI813" s="197"/>
      <c r="CJ813" s="197"/>
      <c r="CK813" s="197"/>
      <c r="CL813" s="197"/>
      <c r="CM813" s="197"/>
      <c r="CN813" s="197"/>
      <c r="CO813" s="197"/>
      <c r="CP813" s="197"/>
      <c r="CQ813" s="197"/>
      <c r="CR813" s="197"/>
      <c r="CS813" s="197"/>
      <c r="CT813" s="197"/>
      <c r="CU813" s="197"/>
      <c r="CV813" s="197"/>
      <c r="CW813" s="197"/>
      <c r="CX813" s="197"/>
      <c r="CY813" s="197"/>
      <c r="CZ813" s="197"/>
      <c r="DA813" s="197"/>
      <c r="DB813" s="197"/>
      <c r="DC813" s="197"/>
      <c r="DD813" s="197"/>
      <c r="DE813" s="197"/>
      <c r="DF813" s="197"/>
      <c r="DG813" s="197"/>
      <c r="DH813" s="197"/>
      <c r="DI813" s="197"/>
      <c r="DJ813" s="197"/>
      <c r="DK813" s="197"/>
      <c r="DL813" s="197"/>
      <c r="DM813" s="197"/>
      <c r="DN813" s="197"/>
      <c r="DO813" s="197"/>
      <c r="DP813" s="197"/>
      <c r="DQ813" s="197"/>
      <c r="DR813" s="197"/>
      <c r="DS813" s="197"/>
      <c r="DT813" s="197"/>
      <c r="DU813" s="197"/>
      <c r="DV813" s="197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</row>
    <row r="814" customFormat="false" ht="12.75" hidden="false" customHeight="false" outlineLevel="0" collapsed="false">
      <c r="B814" s="194"/>
      <c r="C814" s="194"/>
      <c r="D814" s="194"/>
      <c r="E814" s="194"/>
      <c r="F814" s="194"/>
      <c r="G814" s="194"/>
      <c r="H814" s="195"/>
      <c r="I814" s="194"/>
      <c r="J814" s="194"/>
      <c r="K814" s="194"/>
      <c r="L814" s="194"/>
      <c r="M814" s="194"/>
      <c r="N814" s="194"/>
      <c r="O814" s="194"/>
      <c r="P814" s="194"/>
      <c r="Q814" s="194"/>
      <c r="R814" s="194"/>
      <c r="S814" s="194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  <c r="AR814" s="194"/>
      <c r="AS814" s="194"/>
      <c r="AT814" s="194"/>
      <c r="AU814" s="194"/>
      <c r="AV814" s="194"/>
      <c r="AW814" s="194"/>
      <c r="AX814" s="194"/>
      <c r="AY814" s="194"/>
      <c r="AZ814" s="194"/>
      <c r="BA814" s="194"/>
      <c r="BB814" s="194"/>
      <c r="BC814" s="194"/>
      <c r="BD814" s="194"/>
      <c r="BE814" s="194"/>
      <c r="BF814" s="194"/>
      <c r="BG814" s="194"/>
      <c r="BH814" s="194"/>
      <c r="BI814" s="194"/>
      <c r="BJ814" s="194"/>
      <c r="BK814" s="196"/>
      <c r="BL814" s="197"/>
      <c r="BM814" s="197"/>
      <c r="BN814" s="197"/>
      <c r="BO814" s="197"/>
      <c r="BP814" s="197"/>
      <c r="BQ814" s="197"/>
      <c r="BR814" s="197"/>
      <c r="BS814" s="197"/>
      <c r="BT814" s="197"/>
      <c r="BU814" s="197"/>
      <c r="BV814" s="197"/>
      <c r="BW814" s="197"/>
      <c r="BX814" s="197"/>
      <c r="BY814" s="197"/>
      <c r="BZ814" s="197"/>
      <c r="CA814" s="197"/>
      <c r="CB814" s="197"/>
      <c r="CC814" s="197"/>
      <c r="CD814" s="197"/>
      <c r="CE814" s="197"/>
      <c r="CF814" s="197"/>
      <c r="CG814" s="197"/>
      <c r="CH814" s="197"/>
      <c r="CI814" s="197"/>
      <c r="CJ814" s="197"/>
      <c r="CK814" s="197"/>
      <c r="CL814" s="197"/>
      <c r="CM814" s="197"/>
      <c r="CN814" s="197"/>
      <c r="CO814" s="197"/>
      <c r="CP814" s="197"/>
      <c r="CQ814" s="197"/>
      <c r="CR814" s="197"/>
      <c r="CS814" s="197"/>
      <c r="CT814" s="197"/>
      <c r="CU814" s="197"/>
      <c r="CV814" s="197"/>
      <c r="CW814" s="197"/>
      <c r="CX814" s="197"/>
      <c r="CY814" s="197"/>
      <c r="CZ814" s="197"/>
      <c r="DA814" s="197"/>
      <c r="DB814" s="197"/>
      <c r="DC814" s="197"/>
      <c r="DD814" s="197"/>
      <c r="DE814" s="197"/>
      <c r="DF814" s="197"/>
      <c r="DG814" s="197"/>
      <c r="DH814" s="197"/>
      <c r="DI814" s="197"/>
      <c r="DJ814" s="197"/>
      <c r="DK814" s="197"/>
      <c r="DL814" s="197"/>
      <c r="DM814" s="197"/>
      <c r="DN814" s="197"/>
      <c r="DO814" s="197"/>
      <c r="DP814" s="197"/>
      <c r="DQ814" s="197"/>
      <c r="DR814" s="197"/>
      <c r="DS814" s="197"/>
      <c r="DT814" s="197"/>
      <c r="DU814" s="197"/>
      <c r="DV814" s="197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</row>
    <row r="815" customFormat="false" ht="12.75" hidden="false" customHeight="false" outlineLevel="0" collapsed="false">
      <c r="B815" s="194"/>
      <c r="C815" s="194"/>
      <c r="D815" s="194"/>
      <c r="E815" s="194"/>
      <c r="F815" s="194"/>
      <c r="G815" s="194"/>
      <c r="H815" s="195"/>
      <c r="I815" s="194"/>
      <c r="J815" s="194"/>
      <c r="K815" s="194"/>
      <c r="L815" s="194"/>
      <c r="M815" s="194"/>
      <c r="N815" s="194"/>
      <c r="O815" s="194"/>
      <c r="P815" s="194"/>
      <c r="Q815" s="194"/>
      <c r="R815" s="194"/>
      <c r="S815" s="194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  <c r="AR815" s="194"/>
      <c r="AS815" s="194"/>
      <c r="AT815" s="194"/>
      <c r="AU815" s="194"/>
      <c r="AV815" s="194"/>
      <c r="AW815" s="194"/>
      <c r="AX815" s="194"/>
      <c r="AY815" s="194"/>
      <c r="AZ815" s="194"/>
      <c r="BA815" s="194"/>
      <c r="BB815" s="194"/>
      <c r="BC815" s="194"/>
      <c r="BD815" s="194"/>
      <c r="BE815" s="194"/>
      <c r="BF815" s="194"/>
      <c r="BG815" s="194"/>
      <c r="BH815" s="194"/>
      <c r="BI815" s="194"/>
      <c r="BJ815" s="194"/>
      <c r="BK815" s="196"/>
      <c r="BL815" s="197"/>
      <c r="BM815" s="197"/>
      <c r="BN815" s="197"/>
      <c r="BO815" s="197"/>
      <c r="BP815" s="197"/>
      <c r="BQ815" s="197"/>
      <c r="BR815" s="197"/>
      <c r="BS815" s="197"/>
      <c r="BT815" s="197"/>
      <c r="BU815" s="197"/>
      <c r="BV815" s="197"/>
      <c r="BW815" s="197"/>
      <c r="BX815" s="197"/>
      <c r="BY815" s="197"/>
      <c r="BZ815" s="197"/>
      <c r="CA815" s="197"/>
      <c r="CB815" s="197"/>
      <c r="CC815" s="197"/>
      <c r="CD815" s="197"/>
      <c r="CE815" s="197"/>
      <c r="CF815" s="197"/>
      <c r="CG815" s="197"/>
      <c r="CH815" s="197"/>
      <c r="CI815" s="197"/>
      <c r="CJ815" s="197"/>
      <c r="CK815" s="197"/>
      <c r="CL815" s="197"/>
      <c r="CM815" s="197"/>
      <c r="CN815" s="197"/>
      <c r="CO815" s="197"/>
      <c r="CP815" s="197"/>
      <c r="CQ815" s="197"/>
      <c r="CR815" s="197"/>
      <c r="CS815" s="197"/>
      <c r="CT815" s="197"/>
      <c r="CU815" s="197"/>
      <c r="CV815" s="197"/>
      <c r="CW815" s="197"/>
      <c r="CX815" s="197"/>
      <c r="CY815" s="197"/>
      <c r="CZ815" s="197"/>
      <c r="DA815" s="197"/>
      <c r="DB815" s="197"/>
      <c r="DC815" s="197"/>
      <c r="DD815" s="197"/>
      <c r="DE815" s="197"/>
      <c r="DF815" s="197"/>
      <c r="DG815" s="197"/>
      <c r="DH815" s="197"/>
      <c r="DI815" s="197"/>
      <c r="DJ815" s="197"/>
      <c r="DK815" s="197"/>
      <c r="DL815" s="197"/>
      <c r="DM815" s="197"/>
      <c r="DN815" s="197"/>
      <c r="DO815" s="197"/>
      <c r="DP815" s="197"/>
      <c r="DQ815" s="197"/>
      <c r="DR815" s="197"/>
      <c r="DS815" s="197"/>
      <c r="DT815" s="197"/>
      <c r="DU815" s="197"/>
      <c r="DV815" s="197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</row>
    <row r="816" customFormat="false" ht="12.75" hidden="false" customHeight="false" outlineLevel="0" collapsed="false">
      <c r="B816" s="194"/>
      <c r="C816" s="194"/>
      <c r="D816" s="194"/>
      <c r="E816" s="194"/>
      <c r="F816" s="194"/>
      <c r="G816" s="194"/>
      <c r="H816" s="195"/>
      <c r="I816" s="194"/>
      <c r="J816" s="194"/>
      <c r="K816" s="194"/>
      <c r="L816" s="194"/>
      <c r="M816" s="194"/>
      <c r="N816" s="194"/>
      <c r="O816" s="194"/>
      <c r="P816" s="194"/>
      <c r="Q816" s="194"/>
      <c r="R816" s="194"/>
      <c r="S816" s="194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  <c r="AR816" s="194"/>
      <c r="AS816" s="194"/>
      <c r="AT816" s="194"/>
      <c r="AU816" s="194"/>
      <c r="AV816" s="194"/>
      <c r="AW816" s="194"/>
      <c r="AX816" s="194"/>
      <c r="AY816" s="194"/>
      <c r="AZ816" s="194"/>
      <c r="BA816" s="194"/>
      <c r="BB816" s="194"/>
      <c r="BC816" s="194"/>
      <c r="BD816" s="194"/>
      <c r="BE816" s="194"/>
      <c r="BF816" s="194"/>
      <c r="BG816" s="194"/>
      <c r="BH816" s="194"/>
      <c r="BI816" s="194"/>
      <c r="BJ816" s="194"/>
      <c r="BK816" s="196"/>
      <c r="BL816" s="197"/>
      <c r="BM816" s="197"/>
      <c r="BN816" s="197"/>
      <c r="BO816" s="197"/>
      <c r="BP816" s="197"/>
      <c r="BQ816" s="197"/>
      <c r="BR816" s="197"/>
      <c r="BS816" s="197"/>
      <c r="BT816" s="197"/>
      <c r="BU816" s="197"/>
      <c r="BV816" s="197"/>
      <c r="BW816" s="197"/>
      <c r="BX816" s="197"/>
      <c r="BY816" s="197"/>
      <c r="BZ816" s="197"/>
      <c r="CA816" s="197"/>
      <c r="CB816" s="197"/>
      <c r="CC816" s="197"/>
      <c r="CD816" s="197"/>
      <c r="CE816" s="197"/>
      <c r="CF816" s="197"/>
      <c r="CG816" s="197"/>
      <c r="CH816" s="197"/>
      <c r="CI816" s="197"/>
      <c r="CJ816" s="197"/>
      <c r="CK816" s="197"/>
      <c r="CL816" s="197"/>
      <c r="CM816" s="197"/>
      <c r="CN816" s="197"/>
      <c r="CO816" s="197"/>
      <c r="CP816" s="197"/>
      <c r="CQ816" s="197"/>
      <c r="CR816" s="197"/>
      <c r="CS816" s="197"/>
      <c r="CT816" s="197"/>
      <c r="CU816" s="197"/>
      <c r="CV816" s="197"/>
      <c r="CW816" s="197"/>
      <c r="CX816" s="197"/>
      <c r="CY816" s="197"/>
      <c r="CZ816" s="197"/>
      <c r="DA816" s="197"/>
      <c r="DB816" s="197"/>
      <c r="DC816" s="197"/>
      <c r="DD816" s="197"/>
      <c r="DE816" s="197"/>
      <c r="DF816" s="197"/>
      <c r="DG816" s="197"/>
      <c r="DH816" s="197"/>
      <c r="DI816" s="197"/>
      <c r="DJ816" s="197"/>
      <c r="DK816" s="197"/>
      <c r="DL816" s="197"/>
      <c r="DM816" s="197"/>
      <c r="DN816" s="197"/>
      <c r="DO816" s="197"/>
      <c r="DP816" s="197"/>
      <c r="DQ816" s="197"/>
      <c r="DR816" s="197"/>
      <c r="DS816" s="197"/>
      <c r="DT816" s="197"/>
      <c r="DU816" s="197"/>
      <c r="DV816" s="197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</row>
    <row r="817" customFormat="false" ht="12.75" hidden="false" customHeight="false" outlineLevel="0" collapsed="false">
      <c r="B817" s="194"/>
      <c r="C817" s="194"/>
      <c r="D817" s="194"/>
      <c r="E817" s="194"/>
      <c r="F817" s="194"/>
      <c r="G817" s="194"/>
      <c r="H817" s="195"/>
      <c r="I817" s="194"/>
      <c r="J817" s="194"/>
      <c r="K817" s="194"/>
      <c r="L817" s="194"/>
      <c r="M817" s="194"/>
      <c r="N817" s="194"/>
      <c r="O817" s="194"/>
      <c r="P817" s="194"/>
      <c r="Q817" s="194"/>
      <c r="R817" s="194"/>
      <c r="S817" s="194"/>
      <c r="T817" s="194"/>
      <c r="U817" s="194"/>
      <c r="V817" s="194"/>
      <c r="W817" s="194"/>
      <c r="X817" s="194"/>
      <c r="Y817" s="194"/>
      <c r="Z817" s="194"/>
      <c r="AA817" s="194"/>
      <c r="AB817" s="194"/>
      <c r="AC817" s="194"/>
      <c r="AD817" s="194"/>
      <c r="AE817" s="194"/>
      <c r="AF817" s="194"/>
      <c r="AG817" s="194"/>
      <c r="AH817" s="194"/>
      <c r="AI817" s="194"/>
      <c r="AJ817" s="194"/>
      <c r="AK817" s="194"/>
      <c r="AL817" s="194"/>
      <c r="AM817" s="194"/>
      <c r="AN817" s="194"/>
      <c r="AO817" s="194"/>
      <c r="AP817" s="194"/>
      <c r="AQ817" s="194"/>
      <c r="AR817" s="194"/>
      <c r="AS817" s="194"/>
      <c r="AT817" s="194"/>
      <c r="AU817" s="194"/>
      <c r="AV817" s="194"/>
      <c r="AW817" s="194"/>
      <c r="AX817" s="194"/>
      <c r="AY817" s="194"/>
      <c r="AZ817" s="194"/>
      <c r="BA817" s="194"/>
      <c r="BB817" s="194"/>
      <c r="BC817" s="194"/>
      <c r="BD817" s="194"/>
      <c r="BE817" s="194"/>
      <c r="BF817" s="194"/>
      <c r="BG817" s="194"/>
      <c r="BH817" s="194"/>
      <c r="BI817" s="194"/>
      <c r="BJ817" s="194"/>
      <c r="BK817" s="196"/>
      <c r="BL817" s="197"/>
      <c r="BM817" s="197"/>
      <c r="BN817" s="197"/>
      <c r="BO817" s="197"/>
      <c r="BP817" s="197"/>
      <c r="BQ817" s="197"/>
      <c r="BR817" s="197"/>
      <c r="BS817" s="197"/>
      <c r="BT817" s="197"/>
      <c r="BU817" s="197"/>
      <c r="BV817" s="197"/>
      <c r="BW817" s="197"/>
      <c r="BX817" s="197"/>
      <c r="BY817" s="197"/>
      <c r="BZ817" s="197"/>
      <c r="CA817" s="197"/>
      <c r="CB817" s="197"/>
      <c r="CC817" s="197"/>
      <c r="CD817" s="197"/>
      <c r="CE817" s="197"/>
      <c r="CF817" s="197"/>
      <c r="CG817" s="197"/>
      <c r="CH817" s="197"/>
      <c r="CI817" s="197"/>
      <c r="CJ817" s="197"/>
      <c r="CK817" s="197"/>
      <c r="CL817" s="197"/>
      <c r="CM817" s="197"/>
      <c r="CN817" s="197"/>
      <c r="CO817" s="197"/>
      <c r="CP817" s="197"/>
      <c r="CQ817" s="197"/>
      <c r="CR817" s="197"/>
      <c r="CS817" s="197"/>
      <c r="CT817" s="197"/>
      <c r="CU817" s="197"/>
      <c r="CV817" s="197"/>
      <c r="CW817" s="197"/>
      <c r="CX817" s="197"/>
      <c r="CY817" s="197"/>
      <c r="CZ817" s="197"/>
      <c r="DA817" s="197"/>
      <c r="DB817" s="197"/>
      <c r="DC817" s="197"/>
      <c r="DD817" s="197"/>
      <c r="DE817" s="197"/>
      <c r="DF817" s="197"/>
      <c r="DG817" s="197"/>
      <c r="DH817" s="197"/>
      <c r="DI817" s="197"/>
      <c r="DJ817" s="197"/>
      <c r="DK817" s="197"/>
      <c r="DL817" s="197"/>
      <c r="DM817" s="197"/>
      <c r="DN817" s="197"/>
      <c r="DO817" s="197"/>
      <c r="DP817" s="197"/>
      <c r="DQ817" s="197"/>
      <c r="DR817" s="197"/>
      <c r="DS817" s="197"/>
      <c r="DT817" s="197"/>
      <c r="DU817" s="197"/>
      <c r="DV817" s="197"/>
      <c r="DW817" s="197"/>
      <c r="DX817" s="197"/>
      <c r="DY817" s="197"/>
      <c r="DZ817" s="197"/>
      <c r="EA817" s="197"/>
      <c r="EB817" s="197"/>
      <c r="EC817" s="197"/>
      <c r="ED817" s="197"/>
      <c r="EE817" s="197"/>
      <c r="EF817" s="197"/>
      <c r="EG817" s="197"/>
      <c r="EH817" s="197"/>
      <c r="EI817" s="197"/>
      <c r="EJ817" s="197"/>
      <c r="EK817" s="197"/>
      <c r="EL817" s="197"/>
      <c r="EM817" s="197"/>
      <c r="EN817" s="197"/>
      <c r="EO817" s="197"/>
      <c r="EP817" s="197"/>
      <c r="EQ817" s="197"/>
      <c r="ER817" s="197"/>
      <c r="ES817" s="197"/>
      <c r="ET817" s="197"/>
      <c r="EU817" s="197"/>
      <c r="EV817" s="197"/>
      <c r="EW817" s="197"/>
      <c r="EX817" s="197"/>
      <c r="EY817" s="197"/>
      <c r="EZ817" s="197"/>
      <c r="FA817" s="197"/>
      <c r="FB817" s="197"/>
      <c r="FC817" s="197"/>
      <c r="FD817" s="197"/>
      <c r="FE817" s="197"/>
      <c r="FF817" s="197"/>
      <c r="FG817" s="197"/>
      <c r="FH817" s="197"/>
      <c r="FI817" s="197"/>
      <c r="FJ817" s="197"/>
      <c r="FK817" s="197"/>
      <c r="FL817" s="197"/>
      <c r="FM817" s="197"/>
      <c r="FN817" s="197"/>
      <c r="FO817" s="197"/>
      <c r="FP817" s="197"/>
      <c r="FQ817" s="197"/>
      <c r="FR817" s="197"/>
      <c r="FS817" s="197"/>
      <c r="FT817" s="197"/>
      <c r="FU817" s="197"/>
      <c r="FV817" s="197"/>
      <c r="FW817" s="197"/>
      <c r="FX817" s="197"/>
      <c r="FY817" s="197"/>
      <c r="FZ817" s="197"/>
      <c r="GA817" s="197"/>
      <c r="GB817" s="197"/>
      <c r="GC817" s="197"/>
      <c r="GD817" s="197"/>
      <c r="GE817" s="197"/>
      <c r="GF817" s="197"/>
      <c r="GG817" s="197"/>
      <c r="GH817" s="197"/>
      <c r="GI817" s="197"/>
      <c r="GJ817" s="197"/>
      <c r="GK817" s="197"/>
      <c r="GL817" s="197"/>
      <c r="GM817" s="197"/>
      <c r="GN817" s="197"/>
      <c r="GO817" s="197"/>
      <c r="GP817" s="197"/>
      <c r="GQ817" s="197"/>
      <c r="GR817" s="197"/>
      <c r="GS817" s="197"/>
      <c r="GT817" s="197"/>
      <c r="GU817" s="197"/>
      <c r="GV817" s="197"/>
      <c r="GW817" s="197"/>
      <c r="GX817" s="197"/>
      <c r="GY817" s="197"/>
      <c r="GZ817" s="197"/>
      <c r="HA817" s="197"/>
      <c r="HB817" s="197"/>
      <c r="HC817" s="197"/>
      <c r="HD817" s="197"/>
      <c r="HE817" s="197"/>
      <c r="HF817" s="197"/>
      <c r="HG817" s="197"/>
      <c r="HH817" s="197"/>
      <c r="HI817" s="197"/>
      <c r="HJ817" s="197"/>
      <c r="HK817" s="197"/>
      <c r="HL817" s="197"/>
      <c r="HM817" s="197"/>
      <c r="HN817" s="197"/>
      <c r="HO817" s="197"/>
      <c r="HP817" s="197"/>
      <c r="HQ817" s="197"/>
      <c r="HR817" s="197"/>
      <c r="HS817" s="197"/>
      <c r="HT817" s="197"/>
      <c r="HU817" s="197"/>
      <c r="HV817" s="197"/>
      <c r="HW817" s="197"/>
      <c r="HX817" s="197"/>
      <c r="HY817" s="197"/>
      <c r="HZ817" s="197"/>
      <c r="IA817" s="197"/>
      <c r="IB817" s="197"/>
      <c r="IC817" s="197"/>
      <c r="ID817" s="197"/>
      <c r="IE817" s="197"/>
      <c r="IF817" s="197"/>
      <c r="IG817" s="197"/>
      <c r="IH817" s="197"/>
      <c r="II817" s="197"/>
      <c r="IJ817" s="197"/>
      <c r="IK817" s="197"/>
      <c r="IL817" s="197"/>
      <c r="IM817" s="197"/>
      <c r="IN817" s="197"/>
      <c r="IO817" s="197"/>
      <c r="IP817" s="197"/>
      <c r="IQ817" s="197"/>
      <c r="IR817" s="197"/>
      <c r="IS817" s="197"/>
      <c r="IT817" s="197"/>
      <c r="IU817" s="197"/>
      <c r="IV817" s="197"/>
      <c r="IW817" s="197"/>
    </row>
    <row r="818" customFormat="false" ht="12.75" hidden="false" customHeight="false" outlineLevel="0" collapsed="false">
      <c r="B818" s="194"/>
      <c r="C818" s="194"/>
      <c r="D818" s="194"/>
      <c r="E818" s="194"/>
      <c r="F818" s="194"/>
      <c r="G818" s="194"/>
      <c r="H818" s="195"/>
      <c r="I818" s="194"/>
      <c r="J818" s="194"/>
      <c r="K818" s="194"/>
      <c r="L818" s="194"/>
      <c r="M818" s="194"/>
      <c r="N818" s="194"/>
      <c r="O818" s="194"/>
      <c r="P818" s="194"/>
      <c r="Q818" s="194"/>
      <c r="R818" s="194"/>
      <c r="S818" s="194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  <c r="AR818" s="194"/>
      <c r="AS818" s="194"/>
      <c r="AT818" s="194"/>
      <c r="AU818" s="194"/>
      <c r="AV818" s="194"/>
      <c r="AW818" s="194"/>
      <c r="AX818" s="194"/>
      <c r="AY818" s="194"/>
      <c r="AZ818" s="194"/>
      <c r="BA818" s="194"/>
      <c r="BB818" s="194"/>
      <c r="BC818" s="194"/>
      <c r="BD818" s="194"/>
      <c r="BE818" s="194"/>
      <c r="BF818" s="194"/>
      <c r="BG818" s="194"/>
      <c r="BH818" s="194"/>
      <c r="BI818" s="194"/>
      <c r="BJ818" s="194"/>
      <c r="BK818" s="196"/>
      <c r="BL818" s="197"/>
      <c r="BM818" s="197"/>
      <c r="BN818" s="197"/>
      <c r="BO818" s="197"/>
      <c r="BP818" s="197"/>
      <c r="BQ818" s="197"/>
      <c r="BR818" s="197"/>
      <c r="BS818" s="197"/>
      <c r="BT818" s="197"/>
      <c r="BU818" s="197"/>
      <c r="BV818" s="197"/>
      <c r="BW818" s="197"/>
      <c r="BX818" s="197"/>
      <c r="BY818" s="197"/>
      <c r="BZ818" s="197"/>
      <c r="CA818" s="197"/>
      <c r="CB818" s="197"/>
      <c r="CC818" s="197"/>
      <c r="CD818" s="197"/>
      <c r="CE818" s="197"/>
      <c r="CF818" s="197"/>
      <c r="CG818" s="197"/>
      <c r="CH818" s="197"/>
      <c r="CI818" s="197"/>
      <c r="CJ818" s="197"/>
      <c r="CK818" s="197"/>
      <c r="CL818" s="197"/>
      <c r="CM818" s="197"/>
      <c r="CN818" s="197"/>
      <c r="CO818" s="197"/>
      <c r="CP818" s="197"/>
      <c r="CQ818" s="197"/>
      <c r="CR818" s="197"/>
      <c r="CS818" s="197"/>
      <c r="CT818" s="197"/>
      <c r="CU818" s="197"/>
      <c r="CV818" s="197"/>
      <c r="CW818" s="197"/>
      <c r="CX818" s="197"/>
      <c r="CY818" s="197"/>
      <c r="CZ818" s="197"/>
      <c r="DA818" s="197"/>
      <c r="DB818" s="197"/>
      <c r="DC818" s="197"/>
      <c r="DD818" s="197"/>
      <c r="DE818" s="197"/>
      <c r="DF818" s="197"/>
      <c r="DG818" s="197"/>
      <c r="DH818" s="197"/>
      <c r="DI818" s="197"/>
      <c r="DJ818" s="197"/>
      <c r="DK818" s="197"/>
      <c r="DL818" s="197"/>
      <c r="DM818" s="197"/>
      <c r="DN818" s="197"/>
      <c r="DO818" s="197"/>
      <c r="DP818" s="197"/>
      <c r="DQ818" s="197"/>
      <c r="DR818" s="197"/>
      <c r="DS818" s="197"/>
      <c r="DT818" s="197"/>
      <c r="DU818" s="197"/>
      <c r="DV818" s="197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</row>
    <row r="819" customFormat="false" ht="12.75" hidden="false" customHeight="false" outlineLevel="0" collapsed="false">
      <c r="B819" s="194"/>
      <c r="C819" s="194"/>
      <c r="D819" s="194"/>
      <c r="E819" s="194"/>
      <c r="F819" s="194"/>
      <c r="G819" s="194"/>
      <c r="H819" s="195"/>
      <c r="I819" s="194"/>
      <c r="J819" s="194"/>
      <c r="K819" s="194"/>
      <c r="L819" s="194"/>
      <c r="M819" s="194"/>
      <c r="N819" s="194"/>
      <c r="O819" s="194"/>
      <c r="P819" s="194"/>
      <c r="Q819" s="194"/>
      <c r="R819" s="194"/>
      <c r="S819" s="194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  <c r="AR819" s="194"/>
      <c r="AS819" s="194"/>
      <c r="AT819" s="194"/>
      <c r="AU819" s="194"/>
      <c r="AV819" s="194"/>
      <c r="AW819" s="194"/>
      <c r="AX819" s="194"/>
      <c r="AY819" s="194"/>
      <c r="AZ819" s="194"/>
      <c r="BA819" s="194"/>
      <c r="BB819" s="194"/>
      <c r="BC819" s="194"/>
      <c r="BD819" s="194"/>
      <c r="BE819" s="194"/>
      <c r="BF819" s="194"/>
      <c r="BG819" s="194"/>
      <c r="BH819" s="194"/>
      <c r="BI819" s="194"/>
      <c r="BJ819" s="194"/>
      <c r="BK819" s="196"/>
      <c r="BL819" s="197"/>
      <c r="BM819" s="197"/>
      <c r="BN819" s="197"/>
      <c r="BO819" s="197"/>
      <c r="BP819" s="197"/>
      <c r="BQ819" s="197"/>
      <c r="BR819" s="197"/>
      <c r="BS819" s="197"/>
      <c r="BT819" s="197"/>
      <c r="BU819" s="197"/>
      <c r="BV819" s="197"/>
      <c r="BW819" s="197"/>
      <c r="BX819" s="197"/>
      <c r="BY819" s="197"/>
      <c r="BZ819" s="197"/>
      <c r="CA819" s="197"/>
      <c r="CB819" s="197"/>
      <c r="CC819" s="197"/>
      <c r="CD819" s="197"/>
      <c r="CE819" s="197"/>
      <c r="CF819" s="197"/>
      <c r="CG819" s="197"/>
      <c r="CH819" s="197"/>
      <c r="CI819" s="197"/>
      <c r="CJ819" s="197"/>
      <c r="CK819" s="197"/>
      <c r="CL819" s="197"/>
      <c r="CM819" s="197"/>
      <c r="CN819" s="197"/>
      <c r="CO819" s="197"/>
      <c r="CP819" s="197"/>
      <c r="CQ819" s="197"/>
      <c r="CR819" s="197"/>
      <c r="CS819" s="197"/>
      <c r="CT819" s="197"/>
      <c r="CU819" s="197"/>
      <c r="CV819" s="197"/>
      <c r="CW819" s="197"/>
      <c r="CX819" s="197"/>
      <c r="CY819" s="197"/>
      <c r="CZ819" s="197"/>
      <c r="DA819" s="197"/>
      <c r="DB819" s="197"/>
      <c r="DC819" s="197"/>
      <c r="DD819" s="197"/>
      <c r="DE819" s="197"/>
      <c r="DF819" s="197"/>
      <c r="DG819" s="197"/>
      <c r="DH819" s="197"/>
      <c r="DI819" s="197"/>
      <c r="DJ819" s="197"/>
      <c r="DK819" s="197"/>
      <c r="DL819" s="197"/>
      <c r="DM819" s="197"/>
      <c r="DN819" s="197"/>
      <c r="DO819" s="197"/>
      <c r="DP819" s="197"/>
      <c r="DQ819" s="197"/>
      <c r="DR819" s="197"/>
      <c r="DS819" s="197"/>
      <c r="DT819" s="197"/>
      <c r="DU819" s="197"/>
      <c r="DV819" s="197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</row>
    <row r="820" customFormat="false" ht="12.75" hidden="false" customHeight="false" outlineLevel="0" collapsed="false">
      <c r="B820" s="194"/>
      <c r="C820" s="194"/>
      <c r="D820" s="194"/>
      <c r="E820" s="194"/>
      <c r="F820" s="194"/>
      <c r="G820" s="194"/>
      <c r="H820" s="195"/>
      <c r="I820" s="194"/>
      <c r="J820" s="194"/>
      <c r="K820" s="194"/>
      <c r="L820" s="194"/>
      <c r="M820" s="194"/>
      <c r="N820" s="194"/>
      <c r="O820" s="194"/>
      <c r="P820" s="194"/>
      <c r="Q820" s="194"/>
      <c r="R820" s="194"/>
      <c r="S820" s="194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  <c r="AR820" s="194"/>
      <c r="AS820" s="194"/>
      <c r="AT820" s="194"/>
      <c r="AU820" s="194"/>
      <c r="AV820" s="194"/>
      <c r="AW820" s="194"/>
      <c r="AX820" s="194"/>
      <c r="AY820" s="194"/>
      <c r="AZ820" s="194"/>
      <c r="BA820" s="194"/>
      <c r="BB820" s="194"/>
      <c r="BC820" s="194"/>
      <c r="BD820" s="194"/>
      <c r="BE820" s="194"/>
      <c r="BF820" s="194"/>
      <c r="BG820" s="194"/>
      <c r="BH820" s="194"/>
      <c r="BI820" s="194"/>
      <c r="BJ820" s="194"/>
      <c r="BK820" s="196"/>
      <c r="BL820" s="197"/>
      <c r="BM820" s="197"/>
      <c r="BN820" s="197"/>
      <c r="BO820" s="197"/>
      <c r="BP820" s="197"/>
      <c r="BQ820" s="197"/>
      <c r="BR820" s="197"/>
      <c r="BS820" s="197"/>
      <c r="BT820" s="197"/>
      <c r="BU820" s="197"/>
      <c r="BV820" s="197"/>
      <c r="BW820" s="197"/>
      <c r="BX820" s="197"/>
      <c r="BY820" s="197"/>
      <c r="BZ820" s="197"/>
      <c r="CA820" s="197"/>
      <c r="CB820" s="197"/>
      <c r="CC820" s="197"/>
      <c r="CD820" s="197"/>
      <c r="CE820" s="197"/>
      <c r="CF820" s="197"/>
      <c r="CG820" s="197"/>
      <c r="CH820" s="197"/>
      <c r="CI820" s="197"/>
      <c r="CJ820" s="197"/>
      <c r="CK820" s="197"/>
      <c r="CL820" s="197"/>
      <c r="CM820" s="197"/>
      <c r="CN820" s="197"/>
      <c r="CO820" s="197"/>
      <c r="CP820" s="197"/>
      <c r="CQ820" s="197"/>
      <c r="CR820" s="197"/>
      <c r="CS820" s="197"/>
      <c r="CT820" s="197"/>
      <c r="CU820" s="197"/>
      <c r="CV820" s="197"/>
      <c r="CW820" s="197"/>
      <c r="CX820" s="197"/>
      <c r="CY820" s="197"/>
      <c r="CZ820" s="197"/>
      <c r="DA820" s="197"/>
      <c r="DB820" s="197"/>
      <c r="DC820" s="197"/>
      <c r="DD820" s="197"/>
      <c r="DE820" s="197"/>
      <c r="DF820" s="197"/>
      <c r="DG820" s="197"/>
      <c r="DH820" s="197"/>
      <c r="DI820" s="197"/>
      <c r="DJ820" s="197"/>
      <c r="DK820" s="197"/>
      <c r="DL820" s="197"/>
      <c r="DM820" s="197"/>
      <c r="DN820" s="197"/>
      <c r="DO820" s="197"/>
      <c r="DP820" s="197"/>
      <c r="DQ820" s="197"/>
      <c r="DR820" s="197"/>
      <c r="DS820" s="197"/>
      <c r="DT820" s="197"/>
      <c r="DU820" s="197"/>
      <c r="DV820" s="197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</row>
    <row r="821" customFormat="false" ht="12.75" hidden="false" customHeight="false" outlineLevel="0" collapsed="false">
      <c r="B821" s="194"/>
      <c r="C821" s="194"/>
      <c r="D821" s="194"/>
      <c r="E821" s="194"/>
      <c r="F821" s="194"/>
      <c r="G821" s="194"/>
      <c r="H821" s="195"/>
      <c r="I821" s="194"/>
      <c r="J821" s="194"/>
      <c r="K821" s="194"/>
      <c r="L821" s="194"/>
      <c r="M821" s="194"/>
      <c r="N821" s="194"/>
      <c r="O821" s="194"/>
      <c r="P821" s="194"/>
      <c r="Q821" s="194"/>
      <c r="R821" s="194"/>
      <c r="S821" s="194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  <c r="AR821" s="194"/>
      <c r="AS821" s="194"/>
      <c r="AT821" s="194"/>
      <c r="AU821" s="194"/>
      <c r="AV821" s="194"/>
      <c r="AW821" s="194"/>
      <c r="AX821" s="194"/>
      <c r="AY821" s="194"/>
      <c r="AZ821" s="194"/>
      <c r="BA821" s="194"/>
      <c r="BB821" s="194"/>
      <c r="BC821" s="194"/>
      <c r="BD821" s="194"/>
      <c r="BE821" s="194"/>
      <c r="BF821" s="194"/>
      <c r="BG821" s="194"/>
      <c r="BH821" s="194"/>
      <c r="BI821" s="194"/>
      <c r="BJ821" s="194"/>
      <c r="BK821" s="196"/>
      <c r="BL821" s="197"/>
      <c r="BM821" s="197"/>
      <c r="BN821" s="197"/>
      <c r="BO821" s="197"/>
      <c r="BP821" s="197"/>
      <c r="BQ821" s="197"/>
      <c r="BR821" s="197"/>
      <c r="BS821" s="197"/>
      <c r="BT821" s="197"/>
      <c r="BU821" s="197"/>
      <c r="BV821" s="197"/>
      <c r="BW821" s="197"/>
      <c r="BX821" s="197"/>
      <c r="BY821" s="197"/>
      <c r="BZ821" s="197"/>
      <c r="CA821" s="197"/>
      <c r="CB821" s="197"/>
      <c r="CC821" s="197"/>
      <c r="CD821" s="197"/>
      <c r="CE821" s="197"/>
      <c r="CF821" s="197"/>
      <c r="CG821" s="197"/>
      <c r="CH821" s="197"/>
      <c r="CI821" s="197"/>
      <c r="CJ821" s="197"/>
      <c r="CK821" s="197"/>
      <c r="CL821" s="197"/>
      <c r="CM821" s="197"/>
      <c r="CN821" s="197"/>
      <c r="CO821" s="197"/>
      <c r="CP821" s="197"/>
      <c r="CQ821" s="197"/>
      <c r="CR821" s="197"/>
      <c r="CS821" s="197"/>
      <c r="CT821" s="197"/>
      <c r="CU821" s="197"/>
      <c r="CV821" s="197"/>
      <c r="CW821" s="197"/>
      <c r="CX821" s="197"/>
      <c r="CY821" s="197"/>
      <c r="CZ821" s="197"/>
      <c r="DA821" s="197"/>
      <c r="DB821" s="197"/>
      <c r="DC821" s="197"/>
      <c r="DD821" s="197"/>
      <c r="DE821" s="197"/>
      <c r="DF821" s="197"/>
      <c r="DG821" s="197"/>
      <c r="DH821" s="197"/>
      <c r="DI821" s="197"/>
      <c r="DJ821" s="197"/>
      <c r="DK821" s="197"/>
      <c r="DL821" s="197"/>
      <c r="DM821" s="197"/>
      <c r="DN821" s="197"/>
      <c r="DO821" s="197"/>
      <c r="DP821" s="197"/>
      <c r="DQ821" s="197"/>
      <c r="DR821" s="197"/>
      <c r="DS821" s="197"/>
      <c r="DT821" s="197"/>
      <c r="DU821" s="197"/>
      <c r="DV821" s="197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</row>
    <row r="822" customFormat="false" ht="12.75" hidden="false" customHeight="false" outlineLevel="0" collapsed="false">
      <c r="B822" s="194"/>
      <c r="C822" s="194"/>
      <c r="D822" s="194"/>
      <c r="E822" s="194"/>
      <c r="F822" s="194"/>
      <c r="G822" s="194"/>
      <c r="H822" s="195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  <c r="AD822" s="194"/>
      <c r="AE822" s="194"/>
      <c r="AF822" s="194"/>
      <c r="AG822" s="194"/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  <c r="AR822" s="194"/>
      <c r="AS822" s="194"/>
      <c r="AT822" s="194"/>
      <c r="AU822" s="194"/>
      <c r="AV822" s="194"/>
      <c r="AW822" s="194"/>
      <c r="AX822" s="194"/>
      <c r="AY822" s="194"/>
      <c r="AZ822" s="194"/>
      <c r="BA822" s="194"/>
      <c r="BB822" s="194"/>
      <c r="BC822" s="194"/>
      <c r="BD822" s="194"/>
      <c r="BE822" s="194"/>
      <c r="BF822" s="194"/>
      <c r="BG822" s="194"/>
      <c r="BH822" s="194"/>
      <c r="BI822" s="194"/>
      <c r="BJ822" s="194"/>
      <c r="BK822" s="196"/>
      <c r="BL822" s="197"/>
      <c r="BM822" s="197"/>
      <c r="BN822" s="197"/>
      <c r="BO822" s="197"/>
      <c r="BP822" s="197"/>
      <c r="BQ822" s="197"/>
      <c r="BR822" s="197"/>
      <c r="BS822" s="197"/>
      <c r="BT822" s="197"/>
      <c r="BU822" s="197"/>
      <c r="BV822" s="197"/>
      <c r="BW822" s="197"/>
      <c r="BX822" s="197"/>
      <c r="BY822" s="197"/>
      <c r="BZ822" s="197"/>
      <c r="CA822" s="197"/>
      <c r="CB822" s="197"/>
      <c r="CC822" s="197"/>
      <c r="CD822" s="197"/>
      <c r="CE822" s="197"/>
      <c r="CF822" s="197"/>
      <c r="CG822" s="197"/>
      <c r="CH822" s="197"/>
      <c r="CI822" s="197"/>
      <c r="CJ822" s="197"/>
      <c r="CK822" s="197"/>
      <c r="CL822" s="197"/>
      <c r="CM822" s="197"/>
      <c r="CN822" s="197"/>
      <c r="CO822" s="197"/>
      <c r="CP822" s="197"/>
      <c r="CQ822" s="197"/>
      <c r="CR822" s="197"/>
      <c r="CS822" s="197"/>
      <c r="CT822" s="197"/>
      <c r="CU822" s="197"/>
      <c r="CV822" s="197"/>
      <c r="CW822" s="197"/>
      <c r="CX822" s="197"/>
      <c r="CY822" s="197"/>
      <c r="CZ822" s="197"/>
      <c r="DA822" s="197"/>
      <c r="DB822" s="197"/>
      <c r="DC822" s="197"/>
      <c r="DD822" s="197"/>
      <c r="DE822" s="197"/>
      <c r="DF822" s="197"/>
      <c r="DG822" s="197"/>
      <c r="DH822" s="197"/>
      <c r="DI822" s="197"/>
      <c r="DJ822" s="197"/>
      <c r="DK822" s="197"/>
      <c r="DL822" s="197"/>
      <c r="DM822" s="197"/>
      <c r="DN822" s="197"/>
      <c r="DO822" s="197"/>
      <c r="DP822" s="197"/>
      <c r="DQ822" s="197"/>
      <c r="DR822" s="197"/>
      <c r="DS822" s="197"/>
      <c r="DT822" s="197"/>
      <c r="DU822" s="197"/>
      <c r="DV822" s="197"/>
      <c r="DW822" s="197"/>
      <c r="DX822" s="197"/>
      <c r="DY822" s="197"/>
      <c r="DZ822" s="197"/>
      <c r="EA822" s="197"/>
      <c r="EB822" s="197"/>
      <c r="EC822" s="197"/>
      <c r="ED822" s="197"/>
      <c r="EE822" s="197"/>
      <c r="EF822" s="197"/>
      <c r="EG822" s="197"/>
      <c r="EH822" s="197"/>
      <c r="EI822" s="197"/>
      <c r="EJ822" s="197"/>
      <c r="EK822" s="197"/>
      <c r="EL822" s="197"/>
      <c r="EM822" s="197"/>
      <c r="EN822" s="197"/>
      <c r="EO822" s="197"/>
      <c r="EP822" s="197"/>
      <c r="EQ822" s="197"/>
      <c r="ER822" s="197"/>
      <c r="ES822" s="197"/>
      <c r="ET822" s="197"/>
      <c r="EU822" s="197"/>
      <c r="EV822" s="197"/>
      <c r="EW822" s="197"/>
      <c r="EX822" s="197"/>
      <c r="EY822" s="197"/>
      <c r="EZ822" s="197"/>
      <c r="FA822" s="197"/>
      <c r="FB822" s="197"/>
      <c r="FC822" s="197"/>
      <c r="FD822" s="197"/>
      <c r="FE822" s="197"/>
      <c r="FF822" s="197"/>
      <c r="FG822" s="197"/>
      <c r="FH822" s="197"/>
      <c r="FI822" s="197"/>
      <c r="FJ822" s="197"/>
      <c r="FK822" s="197"/>
      <c r="FL822" s="197"/>
      <c r="FM822" s="197"/>
      <c r="FN822" s="197"/>
      <c r="FO822" s="197"/>
      <c r="FP822" s="197"/>
      <c r="FQ822" s="197"/>
      <c r="FR822" s="197"/>
      <c r="FS822" s="197"/>
      <c r="FT822" s="197"/>
      <c r="FU822" s="197"/>
      <c r="FV822" s="197"/>
      <c r="FW822" s="197"/>
      <c r="FX822" s="197"/>
      <c r="FY822" s="197"/>
      <c r="FZ822" s="197"/>
      <c r="GA822" s="197"/>
      <c r="GB822" s="197"/>
      <c r="GC822" s="197"/>
      <c r="GD822" s="197"/>
      <c r="GE822" s="197"/>
      <c r="GF822" s="197"/>
      <c r="GG822" s="197"/>
      <c r="GH822" s="197"/>
      <c r="GI822" s="197"/>
      <c r="GJ822" s="197"/>
      <c r="GK822" s="197"/>
      <c r="GL822" s="197"/>
      <c r="GM822" s="197"/>
      <c r="GN822" s="197"/>
      <c r="GO822" s="197"/>
      <c r="GP822" s="197"/>
      <c r="GQ822" s="197"/>
      <c r="GR822" s="197"/>
      <c r="GS822" s="197"/>
      <c r="GT822" s="197"/>
      <c r="GU822" s="197"/>
      <c r="GV822" s="197"/>
      <c r="GW822" s="197"/>
      <c r="GX822" s="197"/>
      <c r="GY822" s="197"/>
      <c r="GZ822" s="197"/>
      <c r="HA822" s="197"/>
      <c r="HB822" s="197"/>
      <c r="HC822" s="197"/>
      <c r="HD822" s="197"/>
      <c r="HE822" s="197"/>
      <c r="HF822" s="197"/>
      <c r="HG822" s="197"/>
      <c r="HH822" s="197"/>
      <c r="HI822" s="197"/>
      <c r="HJ822" s="197"/>
      <c r="HK822" s="197"/>
      <c r="HL822" s="197"/>
      <c r="HM822" s="197"/>
      <c r="HN822" s="197"/>
      <c r="HO822" s="197"/>
      <c r="HP822" s="197"/>
      <c r="HQ822" s="197"/>
      <c r="HR822" s="197"/>
      <c r="HS822" s="197"/>
      <c r="HT822" s="197"/>
      <c r="HU822" s="197"/>
      <c r="HV822" s="197"/>
      <c r="HW822" s="197"/>
      <c r="HX822" s="197"/>
      <c r="HY822" s="197"/>
      <c r="HZ822" s="197"/>
      <c r="IA822" s="197"/>
      <c r="IB822" s="197"/>
      <c r="IC822" s="197"/>
      <c r="ID822" s="197"/>
      <c r="IE822" s="197"/>
      <c r="IF822" s="197"/>
      <c r="IG822" s="197"/>
      <c r="IH822" s="197"/>
      <c r="II822" s="197"/>
      <c r="IJ822" s="197"/>
      <c r="IK822" s="197"/>
      <c r="IL822" s="197"/>
      <c r="IM822" s="197"/>
      <c r="IN822" s="197"/>
      <c r="IO822" s="197"/>
      <c r="IP822" s="197"/>
      <c r="IQ822" s="197"/>
      <c r="IR822" s="197"/>
      <c r="IS822" s="197"/>
      <c r="IT822" s="197"/>
      <c r="IU822" s="197"/>
      <c r="IV822" s="197"/>
      <c r="IW822" s="197"/>
    </row>
    <row r="823" customFormat="false" ht="12.75" hidden="false" customHeight="false" outlineLevel="0" collapsed="false">
      <c r="B823" s="194"/>
      <c r="C823" s="194"/>
      <c r="D823" s="194"/>
      <c r="E823" s="194"/>
      <c r="F823" s="194"/>
      <c r="G823" s="194"/>
      <c r="H823" s="195"/>
      <c r="I823" s="194"/>
      <c r="J823" s="194"/>
      <c r="K823" s="194"/>
      <c r="L823" s="194"/>
      <c r="M823" s="194"/>
      <c r="N823" s="194"/>
      <c r="O823" s="194"/>
      <c r="P823" s="194"/>
      <c r="Q823" s="194"/>
      <c r="R823" s="194"/>
      <c r="S823" s="194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  <c r="AR823" s="194"/>
      <c r="AS823" s="194"/>
      <c r="AT823" s="194"/>
      <c r="AU823" s="194"/>
      <c r="AV823" s="194"/>
      <c r="AW823" s="194"/>
      <c r="AX823" s="194"/>
      <c r="AY823" s="194"/>
      <c r="AZ823" s="194"/>
      <c r="BA823" s="194"/>
      <c r="BB823" s="194"/>
      <c r="BC823" s="194"/>
      <c r="BD823" s="194"/>
      <c r="BE823" s="194"/>
      <c r="BF823" s="194"/>
      <c r="BG823" s="194"/>
      <c r="BH823" s="194"/>
      <c r="BI823" s="194"/>
      <c r="BJ823" s="194"/>
      <c r="BK823" s="196"/>
      <c r="BL823" s="197"/>
      <c r="BM823" s="197"/>
      <c r="BN823" s="197"/>
      <c r="BO823" s="197"/>
      <c r="BP823" s="197"/>
      <c r="BQ823" s="197"/>
      <c r="BR823" s="197"/>
      <c r="BS823" s="197"/>
      <c r="BT823" s="197"/>
      <c r="BU823" s="197"/>
      <c r="BV823" s="197"/>
      <c r="BW823" s="197"/>
      <c r="BX823" s="197"/>
      <c r="BY823" s="197"/>
      <c r="BZ823" s="197"/>
      <c r="CA823" s="197"/>
      <c r="CB823" s="197"/>
      <c r="CC823" s="197"/>
      <c r="CD823" s="197"/>
      <c r="CE823" s="197"/>
      <c r="CF823" s="197"/>
      <c r="CG823" s="197"/>
      <c r="CH823" s="197"/>
      <c r="CI823" s="197"/>
      <c r="CJ823" s="197"/>
      <c r="CK823" s="197"/>
      <c r="CL823" s="197"/>
      <c r="CM823" s="197"/>
      <c r="CN823" s="197"/>
      <c r="CO823" s="197"/>
      <c r="CP823" s="197"/>
      <c r="CQ823" s="197"/>
      <c r="CR823" s="197"/>
      <c r="CS823" s="197"/>
      <c r="CT823" s="197"/>
      <c r="CU823" s="197"/>
      <c r="CV823" s="197"/>
      <c r="CW823" s="197"/>
      <c r="CX823" s="197"/>
      <c r="CY823" s="197"/>
      <c r="CZ823" s="197"/>
      <c r="DA823" s="197"/>
      <c r="DB823" s="197"/>
      <c r="DC823" s="197"/>
      <c r="DD823" s="197"/>
      <c r="DE823" s="197"/>
      <c r="DF823" s="197"/>
      <c r="DG823" s="197"/>
      <c r="DH823" s="197"/>
      <c r="DI823" s="197"/>
      <c r="DJ823" s="197"/>
      <c r="DK823" s="197"/>
      <c r="DL823" s="197"/>
      <c r="DM823" s="197"/>
      <c r="DN823" s="197"/>
      <c r="DO823" s="197"/>
      <c r="DP823" s="197"/>
      <c r="DQ823" s="197"/>
      <c r="DR823" s="197"/>
      <c r="DS823" s="197"/>
      <c r="DT823" s="197"/>
      <c r="DU823" s="197"/>
      <c r="DV823" s="197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</row>
    <row r="824" customFormat="false" ht="12.75" hidden="false" customHeight="false" outlineLevel="0" collapsed="false">
      <c r="B824" s="194"/>
      <c r="C824" s="194"/>
      <c r="D824" s="194"/>
      <c r="E824" s="194"/>
      <c r="F824" s="194"/>
      <c r="G824" s="194"/>
      <c r="H824" s="195"/>
      <c r="I824" s="194"/>
      <c r="J824" s="194"/>
      <c r="K824" s="194"/>
      <c r="L824" s="194"/>
      <c r="M824" s="194"/>
      <c r="N824" s="194"/>
      <c r="O824" s="194"/>
      <c r="P824" s="194"/>
      <c r="Q824" s="194"/>
      <c r="R824" s="194"/>
      <c r="S824" s="194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  <c r="AR824" s="194"/>
      <c r="AS824" s="194"/>
      <c r="AT824" s="194"/>
      <c r="AU824" s="194"/>
      <c r="AV824" s="194"/>
      <c r="AW824" s="194"/>
      <c r="AX824" s="194"/>
      <c r="AY824" s="194"/>
      <c r="AZ824" s="194"/>
      <c r="BA824" s="194"/>
      <c r="BB824" s="194"/>
      <c r="BC824" s="194"/>
      <c r="BD824" s="194"/>
      <c r="BE824" s="194"/>
      <c r="BF824" s="194"/>
      <c r="BG824" s="194"/>
      <c r="BH824" s="194"/>
      <c r="BI824" s="194"/>
      <c r="BJ824" s="194"/>
      <c r="BK824" s="196"/>
      <c r="BL824" s="197"/>
      <c r="BM824" s="197"/>
      <c r="BN824" s="197"/>
      <c r="BO824" s="197"/>
      <c r="BP824" s="197"/>
      <c r="BQ824" s="197"/>
      <c r="BR824" s="197"/>
      <c r="BS824" s="197"/>
      <c r="BT824" s="197"/>
      <c r="BU824" s="197"/>
      <c r="BV824" s="197"/>
      <c r="BW824" s="197"/>
      <c r="BX824" s="197"/>
      <c r="BY824" s="197"/>
      <c r="BZ824" s="197"/>
      <c r="CA824" s="197"/>
      <c r="CB824" s="197"/>
      <c r="CC824" s="197"/>
      <c r="CD824" s="197"/>
      <c r="CE824" s="197"/>
      <c r="CF824" s="197"/>
      <c r="CG824" s="197"/>
      <c r="CH824" s="197"/>
      <c r="CI824" s="197"/>
      <c r="CJ824" s="197"/>
      <c r="CK824" s="197"/>
      <c r="CL824" s="197"/>
      <c r="CM824" s="197"/>
      <c r="CN824" s="197"/>
      <c r="CO824" s="197"/>
      <c r="CP824" s="197"/>
      <c r="CQ824" s="197"/>
      <c r="CR824" s="197"/>
      <c r="CS824" s="197"/>
      <c r="CT824" s="197"/>
      <c r="CU824" s="197"/>
      <c r="CV824" s="197"/>
      <c r="CW824" s="197"/>
      <c r="CX824" s="197"/>
      <c r="CY824" s="197"/>
      <c r="CZ824" s="197"/>
      <c r="DA824" s="197"/>
      <c r="DB824" s="197"/>
      <c r="DC824" s="197"/>
      <c r="DD824" s="197"/>
      <c r="DE824" s="197"/>
      <c r="DF824" s="197"/>
      <c r="DG824" s="197"/>
      <c r="DH824" s="197"/>
      <c r="DI824" s="197"/>
      <c r="DJ824" s="197"/>
      <c r="DK824" s="197"/>
      <c r="DL824" s="197"/>
      <c r="DM824" s="197"/>
      <c r="DN824" s="197"/>
      <c r="DO824" s="197"/>
      <c r="DP824" s="197"/>
      <c r="DQ824" s="197"/>
      <c r="DR824" s="197"/>
      <c r="DS824" s="197"/>
      <c r="DT824" s="197"/>
      <c r="DU824" s="197"/>
      <c r="DV824" s="197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</row>
    <row r="825" customFormat="false" ht="12.75" hidden="false" customHeight="false" outlineLevel="0" collapsed="false">
      <c r="B825" s="194"/>
      <c r="C825" s="194"/>
      <c r="D825" s="194"/>
      <c r="E825" s="194"/>
      <c r="F825" s="194"/>
      <c r="G825" s="194"/>
      <c r="H825" s="195"/>
      <c r="I825" s="194"/>
      <c r="J825" s="194"/>
      <c r="K825" s="194"/>
      <c r="L825" s="194"/>
      <c r="M825" s="194"/>
      <c r="N825" s="194"/>
      <c r="O825" s="194"/>
      <c r="P825" s="194"/>
      <c r="Q825" s="194"/>
      <c r="R825" s="194"/>
      <c r="S825" s="194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  <c r="AR825" s="194"/>
      <c r="AS825" s="194"/>
      <c r="AT825" s="194"/>
      <c r="AU825" s="194"/>
      <c r="AV825" s="194"/>
      <c r="AW825" s="194"/>
      <c r="AX825" s="194"/>
      <c r="AY825" s="194"/>
      <c r="AZ825" s="194"/>
      <c r="BA825" s="194"/>
      <c r="BB825" s="194"/>
      <c r="BC825" s="194"/>
      <c r="BD825" s="194"/>
      <c r="BE825" s="194"/>
      <c r="BF825" s="194"/>
      <c r="BG825" s="194"/>
      <c r="BH825" s="194"/>
      <c r="BI825" s="194"/>
      <c r="BJ825" s="194"/>
      <c r="BK825" s="196"/>
      <c r="BL825" s="197"/>
      <c r="BM825" s="197"/>
      <c r="BN825" s="197"/>
      <c r="BO825" s="197"/>
      <c r="BP825" s="197"/>
      <c r="BQ825" s="197"/>
      <c r="BR825" s="197"/>
      <c r="BS825" s="197"/>
      <c r="BT825" s="197"/>
      <c r="BU825" s="197"/>
      <c r="BV825" s="197"/>
      <c r="BW825" s="197"/>
      <c r="BX825" s="197"/>
      <c r="BY825" s="197"/>
      <c r="BZ825" s="197"/>
      <c r="CA825" s="197"/>
      <c r="CB825" s="197"/>
      <c r="CC825" s="197"/>
      <c r="CD825" s="197"/>
      <c r="CE825" s="197"/>
      <c r="CF825" s="197"/>
      <c r="CG825" s="197"/>
      <c r="CH825" s="197"/>
      <c r="CI825" s="197"/>
      <c r="CJ825" s="197"/>
      <c r="CK825" s="197"/>
      <c r="CL825" s="197"/>
      <c r="CM825" s="197"/>
      <c r="CN825" s="197"/>
      <c r="CO825" s="197"/>
      <c r="CP825" s="197"/>
      <c r="CQ825" s="197"/>
      <c r="CR825" s="197"/>
      <c r="CS825" s="197"/>
      <c r="CT825" s="197"/>
      <c r="CU825" s="197"/>
      <c r="CV825" s="197"/>
      <c r="CW825" s="197"/>
      <c r="CX825" s="197"/>
      <c r="CY825" s="197"/>
      <c r="CZ825" s="197"/>
      <c r="DA825" s="197"/>
      <c r="DB825" s="197"/>
      <c r="DC825" s="197"/>
      <c r="DD825" s="197"/>
      <c r="DE825" s="197"/>
      <c r="DF825" s="197"/>
      <c r="DG825" s="197"/>
      <c r="DH825" s="197"/>
      <c r="DI825" s="197"/>
      <c r="DJ825" s="197"/>
      <c r="DK825" s="197"/>
      <c r="DL825" s="197"/>
      <c r="DM825" s="197"/>
      <c r="DN825" s="197"/>
      <c r="DO825" s="197"/>
      <c r="DP825" s="197"/>
      <c r="DQ825" s="197"/>
      <c r="DR825" s="197"/>
      <c r="DS825" s="197"/>
      <c r="DT825" s="197"/>
      <c r="DU825" s="197"/>
      <c r="DV825" s="197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</row>
    <row r="826" customFormat="false" ht="12.75" hidden="false" customHeight="false" outlineLevel="0" collapsed="false">
      <c r="B826" s="194"/>
      <c r="C826" s="194"/>
      <c r="D826" s="194"/>
      <c r="E826" s="194"/>
      <c r="F826" s="194"/>
      <c r="G826" s="194"/>
      <c r="H826" s="195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4"/>
      <c r="BE826" s="194"/>
      <c r="BF826" s="194"/>
      <c r="BG826" s="194"/>
      <c r="BH826" s="194"/>
      <c r="BI826" s="194"/>
      <c r="BJ826" s="194"/>
      <c r="BK826" s="196"/>
      <c r="BL826" s="197"/>
      <c r="BM826" s="197"/>
      <c r="BN826" s="197"/>
      <c r="BO826" s="197"/>
      <c r="BP826" s="197"/>
      <c r="BQ826" s="197"/>
      <c r="BR826" s="197"/>
      <c r="BS826" s="197"/>
      <c r="BT826" s="197"/>
      <c r="BU826" s="197"/>
      <c r="BV826" s="197"/>
      <c r="BW826" s="197"/>
      <c r="BX826" s="197"/>
      <c r="BY826" s="197"/>
      <c r="BZ826" s="197"/>
      <c r="CA826" s="197"/>
      <c r="CB826" s="197"/>
      <c r="CC826" s="197"/>
      <c r="CD826" s="197"/>
      <c r="CE826" s="197"/>
      <c r="CF826" s="197"/>
      <c r="CG826" s="197"/>
      <c r="CH826" s="197"/>
      <c r="CI826" s="197"/>
      <c r="CJ826" s="197"/>
      <c r="CK826" s="197"/>
      <c r="CL826" s="197"/>
      <c r="CM826" s="197"/>
      <c r="CN826" s="197"/>
      <c r="CO826" s="197"/>
      <c r="CP826" s="197"/>
      <c r="CQ826" s="197"/>
      <c r="CR826" s="197"/>
      <c r="CS826" s="197"/>
      <c r="CT826" s="197"/>
      <c r="CU826" s="197"/>
      <c r="CV826" s="197"/>
      <c r="CW826" s="197"/>
      <c r="CX826" s="197"/>
      <c r="CY826" s="197"/>
      <c r="CZ826" s="197"/>
      <c r="DA826" s="197"/>
      <c r="DB826" s="197"/>
      <c r="DC826" s="197"/>
      <c r="DD826" s="197"/>
      <c r="DE826" s="197"/>
      <c r="DF826" s="197"/>
      <c r="DG826" s="197"/>
      <c r="DH826" s="197"/>
      <c r="DI826" s="197"/>
      <c r="DJ826" s="197"/>
      <c r="DK826" s="197"/>
      <c r="DL826" s="197"/>
      <c r="DM826" s="197"/>
      <c r="DN826" s="197"/>
      <c r="DO826" s="197"/>
      <c r="DP826" s="197"/>
      <c r="DQ826" s="197"/>
      <c r="DR826" s="197"/>
      <c r="DS826" s="197"/>
      <c r="DT826" s="197"/>
      <c r="DU826" s="197"/>
      <c r="DV826" s="197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</row>
    <row r="827" customFormat="false" ht="12.75" hidden="false" customHeight="false" outlineLevel="0" collapsed="false">
      <c r="B827" s="194"/>
      <c r="C827" s="194"/>
      <c r="D827" s="194"/>
      <c r="E827" s="194"/>
      <c r="F827" s="194"/>
      <c r="G827" s="194"/>
      <c r="H827" s="195"/>
      <c r="I827" s="194"/>
      <c r="J827" s="194"/>
      <c r="K827" s="194"/>
      <c r="L827" s="194"/>
      <c r="M827" s="194"/>
      <c r="N827" s="194"/>
      <c r="O827" s="194"/>
      <c r="P827" s="194"/>
      <c r="Q827" s="194"/>
      <c r="R827" s="194"/>
      <c r="S827" s="194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4"/>
      <c r="AG827" s="194"/>
      <c r="AH827" s="194"/>
      <c r="AI827" s="194"/>
      <c r="AJ827" s="194"/>
      <c r="AK827" s="194"/>
      <c r="AL827" s="194"/>
      <c r="AM827" s="194"/>
      <c r="AN827" s="194"/>
      <c r="AO827" s="194"/>
      <c r="AP827" s="194"/>
      <c r="AQ827" s="194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4"/>
      <c r="BB827" s="194"/>
      <c r="BC827" s="194"/>
      <c r="BD827" s="194"/>
      <c r="BE827" s="194"/>
      <c r="BF827" s="194"/>
      <c r="BG827" s="194"/>
      <c r="BH827" s="194"/>
      <c r="BI827" s="194"/>
      <c r="BJ827" s="194"/>
      <c r="BK827" s="196"/>
      <c r="BL827" s="197"/>
      <c r="BM827" s="197"/>
      <c r="BN827" s="197"/>
      <c r="BO827" s="197"/>
      <c r="BP827" s="197"/>
      <c r="BQ827" s="197"/>
      <c r="BR827" s="197"/>
      <c r="BS827" s="197"/>
      <c r="BT827" s="197"/>
      <c r="BU827" s="197"/>
      <c r="BV827" s="197"/>
      <c r="BW827" s="197"/>
      <c r="BX827" s="197"/>
      <c r="BY827" s="197"/>
      <c r="BZ827" s="197"/>
      <c r="CA827" s="197"/>
      <c r="CB827" s="197"/>
      <c r="CC827" s="197"/>
      <c r="CD827" s="197"/>
      <c r="CE827" s="197"/>
      <c r="CF827" s="197"/>
      <c r="CG827" s="197"/>
      <c r="CH827" s="197"/>
      <c r="CI827" s="197"/>
      <c r="CJ827" s="197"/>
      <c r="CK827" s="197"/>
      <c r="CL827" s="197"/>
      <c r="CM827" s="197"/>
      <c r="CN827" s="197"/>
      <c r="CO827" s="197"/>
      <c r="CP827" s="197"/>
      <c r="CQ827" s="197"/>
      <c r="CR827" s="197"/>
      <c r="CS827" s="197"/>
      <c r="CT827" s="197"/>
      <c r="CU827" s="197"/>
      <c r="CV827" s="197"/>
      <c r="CW827" s="197"/>
      <c r="CX827" s="197"/>
      <c r="CY827" s="197"/>
      <c r="CZ827" s="197"/>
      <c r="DA827" s="197"/>
      <c r="DB827" s="197"/>
      <c r="DC827" s="197"/>
      <c r="DD827" s="197"/>
      <c r="DE827" s="197"/>
      <c r="DF827" s="197"/>
      <c r="DG827" s="197"/>
      <c r="DH827" s="197"/>
      <c r="DI827" s="197"/>
      <c r="DJ827" s="197"/>
      <c r="DK827" s="197"/>
      <c r="DL827" s="197"/>
      <c r="DM827" s="197"/>
      <c r="DN827" s="197"/>
      <c r="DO827" s="197"/>
      <c r="DP827" s="197"/>
      <c r="DQ827" s="197"/>
      <c r="DR827" s="197"/>
      <c r="DS827" s="197"/>
      <c r="DT827" s="197"/>
      <c r="DU827" s="197"/>
      <c r="DV827" s="197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</row>
    <row r="828" customFormat="false" ht="12.75" hidden="false" customHeight="false" outlineLevel="0" collapsed="false">
      <c r="B828" s="194"/>
      <c r="C828" s="194"/>
      <c r="D828" s="194"/>
      <c r="E828" s="194"/>
      <c r="F828" s="194"/>
      <c r="G828" s="194"/>
      <c r="H828" s="195"/>
      <c r="I828" s="194"/>
      <c r="J828" s="194"/>
      <c r="K828" s="194"/>
      <c r="L828" s="194"/>
      <c r="M828" s="194"/>
      <c r="N828" s="194"/>
      <c r="O828" s="194"/>
      <c r="P828" s="194"/>
      <c r="Q828" s="194"/>
      <c r="R828" s="194"/>
      <c r="S828" s="194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  <c r="AR828" s="194"/>
      <c r="AS828" s="194"/>
      <c r="AT828" s="194"/>
      <c r="AU828" s="194"/>
      <c r="AV828" s="194"/>
      <c r="AW828" s="194"/>
      <c r="AX828" s="194"/>
      <c r="AY828" s="194"/>
      <c r="AZ828" s="194"/>
      <c r="BA828" s="194"/>
      <c r="BB828" s="194"/>
      <c r="BC828" s="194"/>
      <c r="BD828" s="194"/>
      <c r="BE828" s="194"/>
      <c r="BF828" s="194"/>
      <c r="BG828" s="194"/>
      <c r="BH828" s="194"/>
      <c r="BI828" s="194"/>
      <c r="BJ828" s="194"/>
      <c r="BK828" s="196"/>
      <c r="BL828" s="197"/>
      <c r="BM828" s="197"/>
      <c r="BN828" s="197"/>
      <c r="BO828" s="197"/>
      <c r="BP828" s="197"/>
      <c r="BQ828" s="197"/>
      <c r="BR828" s="197"/>
      <c r="BS828" s="197"/>
      <c r="BT828" s="197"/>
      <c r="BU828" s="197"/>
      <c r="BV828" s="197"/>
      <c r="BW828" s="197"/>
      <c r="BX828" s="197"/>
      <c r="BY828" s="197"/>
      <c r="BZ828" s="197"/>
      <c r="CA828" s="197"/>
      <c r="CB828" s="197"/>
      <c r="CC828" s="197"/>
      <c r="CD828" s="197"/>
      <c r="CE828" s="197"/>
      <c r="CF828" s="197"/>
      <c r="CG828" s="197"/>
      <c r="CH828" s="197"/>
      <c r="CI828" s="197"/>
      <c r="CJ828" s="197"/>
      <c r="CK828" s="197"/>
      <c r="CL828" s="197"/>
      <c r="CM828" s="197"/>
      <c r="CN828" s="197"/>
      <c r="CO828" s="197"/>
      <c r="CP828" s="197"/>
      <c r="CQ828" s="197"/>
      <c r="CR828" s="197"/>
      <c r="CS828" s="197"/>
      <c r="CT828" s="197"/>
      <c r="CU828" s="197"/>
      <c r="CV828" s="197"/>
      <c r="CW828" s="197"/>
      <c r="CX828" s="197"/>
      <c r="CY828" s="197"/>
      <c r="CZ828" s="197"/>
      <c r="DA828" s="197"/>
      <c r="DB828" s="197"/>
      <c r="DC828" s="197"/>
      <c r="DD828" s="197"/>
      <c r="DE828" s="197"/>
      <c r="DF828" s="197"/>
      <c r="DG828" s="197"/>
      <c r="DH828" s="197"/>
      <c r="DI828" s="197"/>
      <c r="DJ828" s="197"/>
      <c r="DK828" s="197"/>
      <c r="DL828" s="197"/>
      <c r="DM828" s="197"/>
      <c r="DN828" s="197"/>
      <c r="DO828" s="197"/>
      <c r="DP828" s="197"/>
      <c r="DQ828" s="197"/>
      <c r="DR828" s="197"/>
      <c r="DS828" s="197"/>
      <c r="DT828" s="197"/>
      <c r="DU828" s="197"/>
      <c r="DV828" s="197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</row>
    <row r="829" customFormat="false" ht="12.75" hidden="false" customHeight="false" outlineLevel="0" collapsed="false">
      <c r="B829" s="194"/>
      <c r="C829" s="194"/>
      <c r="D829" s="194"/>
      <c r="E829" s="194"/>
      <c r="F829" s="194"/>
      <c r="G829" s="194"/>
      <c r="H829" s="195"/>
      <c r="I829" s="194"/>
      <c r="J829" s="194"/>
      <c r="K829" s="194"/>
      <c r="L829" s="194"/>
      <c r="M829" s="194"/>
      <c r="N829" s="194"/>
      <c r="O829" s="194"/>
      <c r="P829" s="194"/>
      <c r="Q829" s="194"/>
      <c r="R829" s="194"/>
      <c r="S829" s="194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  <c r="AR829" s="194"/>
      <c r="AS829" s="194"/>
      <c r="AT829" s="194"/>
      <c r="AU829" s="194"/>
      <c r="AV829" s="194"/>
      <c r="AW829" s="194"/>
      <c r="AX829" s="194"/>
      <c r="AY829" s="194"/>
      <c r="AZ829" s="194"/>
      <c r="BA829" s="194"/>
      <c r="BB829" s="194"/>
      <c r="BC829" s="194"/>
      <c r="BD829" s="194"/>
      <c r="BE829" s="194"/>
      <c r="BF829" s="194"/>
      <c r="BG829" s="194"/>
      <c r="BH829" s="194"/>
      <c r="BI829" s="194"/>
      <c r="BJ829" s="194"/>
      <c r="BK829" s="196"/>
      <c r="BL829" s="197"/>
      <c r="BM829" s="197"/>
      <c r="BN829" s="197"/>
      <c r="BO829" s="197"/>
      <c r="BP829" s="197"/>
      <c r="BQ829" s="197"/>
      <c r="BR829" s="197"/>
      <c r="BS829" s="197"/>
      <c r="BT829" s="197"/>
      <c r="BU829" s="197"/>
      <c r="BV829" s="197"/>
      <c r="BW829" s="197"/>
      <c r="BX829" s="197"/>
      <c r="BY829" s="197"/>
      <c r="BZ829" s="197"/>
      <c r="CA829" s="197"/>
      <c r="CB829" s="197"/>
      <c r="CC829" s="197"/>
      <c r="CD829" s="197"/>
      <c r="CE829" s="197"/>
      <c r="CF829" s="197"/>
      <c r="CG829" s="197"/>
      <c r="CH829" s="197"/>
      <c r="CI829" s="197"/>
      <c r="CJ829" s="197"/>
      <c r="CK829" s="197"/>
      <c r="CL829" s="197"/>
      <c r="CM829" s="197"/>
      <c r="CN829" s="197"/>
      <c r="CO829" s="197"/>
      <c r="CP829" s="197"/>
      <c r="CQ829" s="197"/>
      <c r="CR829" s="197"/>
      <c r="CS829" s="197"/>
      <c r="CT829" s="197"/>
      <c r="CU829" s="197"/>
      <c r="CV829" s="197"/>
      <c r="CW829" s="197"/>
      <c r="CX829" s="197"/>
      <c r="CY829" s="197"/>
      <c r="CZ829" s="197"/>
      <c r="DA829" s="197"/>
      <c r="DB829" s="197"/>
      <c r="DC829" s="197"/>
      <c r="DD829" s="197"/>
      <c r="DE829" s="197"/>
      <c r="DF829" s="197"/>
      <c r="DG829" s="197"/>
      <c r="DH829" s="197"/>
      <c r="DI829" s="197"/>
      <c r="DJ829" s="197"/>
      <c r="DK829" s="197"/>
      <c r="DL829" s="197"/>
      <c r="DM829" s="197"/>
      <c r="DN829" s="197"/>
      <c r="DO829" s="197"/>
      <c r="DP829" s="197"/>
      <c r="DQ829" s="197"/>
      <c r="DR829" s="197"/>
      <c r="DS829" s="197"/>
      <c r="DT829" s="197"/>
      <c r="DU829" s="197"/>
      <c r="DV829" s="197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</row>
    <row r="830" customFormat="false" ht="12.75" hidden="false" customHeight="false" outlineLevel="0" collapsed="false">
      <c r="B830" s="194"/>
      <c r="C830" s="194"/>
      <c r="D830" s="194"/>
      <c r="E830" s="194"/>
      <c r="F830" s="194"/>
      <c r="G830" s="194"/>
      <c r="H830" s="195"/>
      <c r="I830" s="194"/>
      <c r="J830" s="194"/>
      <c r="K830" s="194"/>
      <c r="L830" s="194"/>
      <c r="M830" s="194"/>
      <c r="N830" s="194"/>
      <c r="O830" s="194"/>
      <c r="P830" s="194"/>
      <c r="Q830" s="194"/>
      <c r="R830" s="194"/>
      <c r="S830" s="194"/>
      <c r="T830" s="194"/>
      <c r="U830" s="194"/>
      <c r="V830" s="194"/>
      <c r="W830" s="194"/>
      <c r="X830" s="194"/>
      <c r="Y830" s="194"/>
      <c r="Z830" s="194"/>
      <c r="AA830" s="194"/>
      <c r="AB830" s="194"/>
      <c r="AC830" s="194"/>
      <c r="AD830" s="194"/>
      <c r="AE830" s="194"/>
      <c r="AF830" s="194"/>
      <c r="AG830" s="194"/>
      <c r="AH830" s="194"/>
      <c r="AI830" s="194"/>
      <c r="AJ830" s="194"/>
      <c r="AK830" s="194"/>
      <c r="AL830" s="194"/>
      <c r="AM830" s="194"/>
      <c r="AN830" s="194"/>
      <c r="AO830" s="194"/>
      <c r="AP830" s="194"/>
      <c r="AQ830" s="194"/>
      <c r="AR830" s="194"/>
      <c r="AS830" s="194"/>
      <c r="AT830" s="194"/>
      <c r="AU830" s="194"/>
      <c r="AV830" s="194"/>
      <c r="AW830" s="194"/>
      <c r="AX830" s="194"/>
      <c r="AY830" s="194"/>
      <c r="AZ830" s="194"/>
      <c r="BA830" s="194"/>
      <c r="BB830" s="194"/>
      <c r="BC830" s="194"/>
      <c r="BD830" s="194"/>
      <c r="BE830" s="194"/>
      <c r="BF830" s="194"/>
      <c r="BG830" s="194"/>
      <c r="BH830" s="194"/>
      <c r="BI830" s="194"/>
      <c r="BJ830" s="194"/>
      <c r="BK830" s="196"/>
      <c r="BL830" s="197"/>
      <c r="BM830" s="197"/>
      <c r="BN830" s="197"/>
      <c r="BO830" s="197"/>
      <c r="BP830" s="197"/>
      <c r="BQ830" s="197"/>
      <c r="BR830" s="197"/>
      <c r="BS830" s="197"/>
      <c r="BT830" s="197"/>
      <c r="BU830" s="197"/>
      <c r="BV830" s="197"/>
      <c r="BW830" s="197"/>
      <c r="BX830" s="197"/>
      <c r="BY830" s="197"/>
      <c r="BZ830" s="197"/>
      <c r="CA830" s="197"/>
      <c r="CB830" s="197"/>
      <c r="CC830" s="197"/>
      <c r="CD830" s="197"/>
      <c r="CE830" s="197"/>
      <c r="CF830" s="197"/>
      <c r="CG830" s="197"/>
      <c r="CH830" s="197"/>
      <c r="CI830" s="197"/>
      <c r="CJ830" s="197"/>
      <c r="CK830" s="197"/>
      <c r="CL830" s="197"/>
      <c r="CM830" s="197"/>
      <c r="CN830" s="197"/>
      <c r="CO830" s="197"/>
      <c r="CP830" s="197"/>
      <c r="CQ830" s="197"/>
      <c r="CR830" s="197"/>
      <c r="CS830" s="197"/>
      <c r="CT830" s="197"/>
      <c r="CU830" s="197"/>
      <c r="CV830" s="197"/>
      <c r="CW830" s="197"/>
      <c r="CX830" s="197"/>
      <c r="CY830" s="197"/>
      <c r="CZ830" s="197"/>
      <c r="DA830" s="197"/>
      <c r="DB830" s="197"/>
      <c r="DC830" s="197"/>
      <c r="DD830" s="197"/>
      <c r="DE830" s="197"/>
      <c r="DF830" s="197"/>
      <c r="DG830" s="197"/>
      <c r="DH830" s="197"/>
      <c r="DI830" s="197"/>
      <c r="DJ830" s="197"/>
      <c r="DK830" s="197"/>
      <c r="DL830" s="197"/>
      <c r="DM830" s="197"/>
      <c r="DN830" s="197"/>
      <c r="DO830" s="197"/>
      <c r="DP830" s="197"/>
      <c r="DQ830" s="197"/>
      <c r="DR830" s="197"/>
      <c r="DS830" s="197"/>
      <c r="DT830" s="197"/>
      <c r="DU830" s="197"/>
      <c r="DV830" s="197"/>
      <c r="DW830" s="197"/>
      <c r="DX830" s="197"/>
      <c r="DY830" s="197"/>
      <c r="DZ830" s="197"/>
      <c r="EA830" s="197"/>
      <c r="EB830" s="197"/>
      <c r="EC830" s="197"/>
      <c r="ED830" s="197"/>
      <c r="EE830" s="197"/>
      <c r="EF830" s="197"/>
      <c r="EG830" s="197"/>
      <c r="EH830" s="197"/>
      <c r="EI830" s="197"/>
      <c r="EJ830" s="197"/>
      <c r="EK830" s="197"/>
      <c r="EL830" s="197"/>
      <c r="EM830" s="197"/>
      <c r="EN830" s="197"/>
      <c r="EO830" s="197"/>
      <c r="EP830" s="197"/>
      <c r="EQ830" s="197"/>
      <c r="ER830" s="197"/>
      <c r="ES830" s="197"/>
      <c r="ET830" s="197"/>
      <c r="EU830" s="197"/>
      <c r="EV830" s="197"/>
      <c r="EW830" s="197"/>
      <c r="EX830" s="197"/>
      <c r="EY830" s="197"/>
      <c r="EZ830" s="197"/>
      <c r="FA830" s="197"/>
      <c r="FB830" s="197"/>
      <c r="FC830" s="197"/>
      <c r="FD830" s="197"/>
      <c r="FE830" s="197"/>
      <c r="FF830" s="197"/>
      <c r="FG830" s="197"/>
      <c r="FH830" s="197"/>
      <c r="FI830" s="197"/>
      <c r="FJ830" s="197"/>
      <c r="FK830" s="197"/>
      <c r="FL830" s="197"/>
      <c r="FM830" s="197"/>
      <c r="FN830" s="197"/>
      <c r="FO830" s="197"/>
      <c r="FP830" s="197"/>
      <c r="FQ830" s="197"/>
      <c r="FR830" s="197"/>
      <c r="FS830" s="197"/>
      <c r="FT830" s="197"/>
      <c r="FU830" s="197"/>
      <c r="FV830" s="197"/>
      <c r="FW830" s="197"/>
      <c r="FX830" s="197"/>
      <c r="FY830" s="197"/>
      <c r="FZ830" s="197"/>
      <c r="GA830" s="197"/>
      <c r="GB830" s="197"/>
      <c r="GC830" s="197"/>
      <c r="GD830" s="197"/>
      <c r="GE830" s="197"/>
      <c r="GF830" s="197"/>
      <c r="GG830" s="197"/>
      <c r="GH830" s="197"/>
      <c r="GI830" s="197"/>
      <c r="GJ830" s="197"/>
      <c r="GK830" s="197"/>
      <c r="GL830" s="197"/>
      <c r="GM830" s="197"/>
      <c r="GN830" s="197"/>
      <c r="GO830" s="197"/>
      <c r="GP830" s="197"/>
      <c r="GQ830" s="197"/>
      <c r="GR830" s="197"/>
      <c r="GS830" s="197"/>
      <c r="GT830" s="197"/>
      <c r="GU830" s="197"/>
      <c r="GV830" s="197"/>
      <c r="GW830" s="197"/>
      <c r="GX830" s="197"/>
      <c r="GY830" s="197"/>
      <c r="GZ830" s="197"/>
      <c r="HA830" s="197"/>
      <c r="HB830" s="197"/>
      <c r="HC830" s="197"/>
      <c r="HD830" s="197"/>
      <c r="HE830" s="197"/>
      <c r="HF830" s="197"/>
      <c r="HG830" s="197"/>
      <c r="HH830" s="197"/>
      <c r="HI830" s="197"/>
      <c r="HJ830" s="197"/>
      <c r="HK830" s="197"/>
      <c r="HL830" s="197"/>
      <c r="HM830" s="197"/>
      <c r="HN830" s="197"/>
      <c r="HO830" s="197"/>
      <c r="HP830" s="197"/>
      <c r="HQ830" s="197"/>
      <c r="HR830" s="197"/>
      <c r="HS830" s="197"/>
      <c r="HT830" s="197"/>
      <c r="HU830" s="197"/>
      <c r="HV830" s="197"/>
      <c r="HW830" s="197"/>
      <c r="HX830" s="197"/>
      <c r="HY830" s="197"/>
      <c r="HZ830" s="197"/>
      <c r="IA830" s="197"/>
      <c r="IB830" s="197"/>
      <c r="IC830" s="197"/>
      <c r="ID830" s="197"/>
      <c r="IE830" s="197"/>
      <c r="IF830" s="197"/>
      <c r="IG830" s="197"/>
      <c r="IH830" s="197"/>
      <c r="II830" s="197"/>
      <c r="IJ830" s="197"/>
      <c r="IK830" s="197"/>
      <c r="IL830" s="197"/>
      <c r="IM830" s="197"/>
      <c r="IN830" s="197"/>
      <c r="IO830" s="197"/>
      <c r="IP830" s="197"/>
      <c r="IQ830" s="197"/>
      <c r="IR830" s="197"/>
      <c r="IS830" s="197"/>
      <c r="IT830" s="197"/>
      <c r="IU830" s="197"/>
      <c r="IV830" s="197"/>
      <c r="IW830" s="197"/>
    </row>
    <row r="831" customFormat="false" ht="12.75" hidden="false" customHeight="false" outlineLevel="0" collapsed="false">
      <c r="B831" s="194"/>
      <c r="C831" s="194"/>
      <c r="D831" s="194"/>
      <c r="E831" s="194"/>
      <c r="F831" s="194"/>
      <c r="G831" s="194"/>
      <c r="H831" s="195"/>
      <c r="I831" s="194"/>
      <c r="J831" s="194"/>
      <c r="K831" s="194"/>
      <c r="L831" s="194"/>
      <c r="M831" s="194"/>
      <c r="N831" s="194"/>
      <c r="O831" s="194"/>
      <c r="P831" s="194"/>
      <c r="Q831" s="194"/>
      <c r="R831" s="194"/>
      <c r="S831" s="194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  <c r="AR831" s="194"/>
      <c r="AS831" s="194"/>
      <c r="AT831" s="194"/>
      <c r="AU831" s="194"/>
      <c r="AV831" s="194"/>
      <c r="AW831" s="194"/>
      <c r="AX831" s="194"/>
      <c r="AY831" s="194"/>
      <c r="AZ831" s="194"/>
      <c r="BA831" s="194"/>
      <c r="BB831" s="194"/>
      <c r="BC831" s="194"/>
      <c r="BD831" s="194"/>
      <c r="BE831" s="194"/>
      <c r="BF831" s="194"/>
      <c r="BG831" s="194"/>
      <c r="BH831" s="194"/>
      <c r="BI831" s="194"/>
      <c r="BJ831" s="194"/>
      <c r="BK831" s="196"/>
      <c r="BL831" s="197"/>
      <c r="BM831" s="197"/>
      <c r="BN831" s="197"/>
      <c r="BO831" s="197"/>
      <c r="BP831" s="197"/>
      <c r="BQ831" s="197"/>
      <c r="BR831" s="197"/>
      <c r="BS831" s="197"/>
      <c r="BT831" s="197"/>
      <c r="BU831" s="197"/>
      <c r="BV831" s="197"/>
      <c r="BW831" s="197"/>
      <c r="BX831" s="197"/>
      <c r="BY831" s="197"/>
      <c r="BZ831" s="197"/>
      <c r="CA831" s="197"/>
      <c r="CB831" s="197"/>
      <c r="CC831" s="197"/>
      <c r="CD831" s="197"/>
      <c r="CE831" s="197"/>
      <c r="CF831" s="197"/>
      <c r="CG831" s="197"/>
      <c r="CH831" s="197"/>
      <c r="CI831" s="197"/>
      <c r="CJ831" s="197"/>
      <c r="CK831" s="197"/>
      <c r="CL831" s="197"/>
      <c r="CM831" s="197"/>
      <c r="CN831" s="197"/>
      <c r="CO831" s="197"/>
      <c r="CP831" s="197"/>
      <c r="CQ831" s="197"/>
      <c r="CR831" s="197"/>
      <c r="CS831" s="197"/>
      <c r="CT831" s="197"/>
      <c r="CU831" s="197"/>
      <c r="CV831" s="197"/>
      <c r="CW831" s="197"/>
      <c r="CX831" s="197"/>
      <c r="CY831" s="197"/>
      <c r="CZ831" s="197"/>
      <c r="DA831" s="197"/>
      <c r="DB831" s="197"/>
      <c r="DC831" s="197"/>
      <c r="DD831" s="197"/>
      <c r="DE831" s="197"/>
      <c r="DF831" s="197"/>
      <c r="DG831" s="197"/>
      <c r="DH831" s="197"/>
      <c r="DI831" s="197"/>
      <c r="DJ831" s="197"/>
      <c r="DK831" s="197"/>
      <c r="DL831" s="197"/>
      <c r="DM831" s="197"/>
      <c r="DN831" s="197"/>
      <c r="DO831" s="197"/>
      <c r="DP831" s="197"/>
      <c r="DQ831" s="197"/>
      <c r="DR831" s="197"/>
      <c r="DS831" s="197"/>
      <c r="DT831" s="197"/>
      <c r="DU831" s="197"/>
      <c r="DV831" s="197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</row>
    <row r="832" customFormat="false" ht="12.75" hidden="false" customHeight="false" outlineLevel="0" collapsed="false">
      <c r="B832" s="194"/>
      <c r="C832" s="194"/>
      <c r="D832" s="194"/>
      <c r="E832" s="194"/>
      <c r="F832" s="194"/>
      <c r="G832" s="194"/>
      <c r="H832" s="195"/>
      <c r="I832" s="194"/>
      <c r="J832" s="194"/>
      <c r="K832" s="194"/>
      <c r="L832" s="194"/>
      <c r="M832" s="194"/>
      <c r="N832" s="194"/>
      <c r="O832" s="194"/>
      <c r="P832" s="194"/>
      <c r="Q832" s="194"/>
      <c r="R832" s="194"/>
      <c r="S832" s="194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94"/>
      <c r="AN832" s="194"/>
      <c r="AO832" s="194"/>
      <c r="AP832" s="194"/>
      <c r="AQ832" s="194"/>
      <c r="AR832" s="194"/>
      <c r="AS832" s="194"/>
      <c r="AT832" s="194"/>
      <c r="AU832" s="194"/>
      <c r="AV832" s="194"/>
      <c r="AW832" s="194"/>
      <c r="AX832" s="194"/>
      <c r="AY832" s="194"/>
      <c r="AZ832" s="194"/>
      <c r="BA832" s="194"/>
      <c r="BB832" s="194"/>
      <c r="BC832" s="194"/>
      <c r="BD832" s="194"/>
      <c r="BE832" s="194"/>
      <c r="BF832" s="194"/>
      <c r="BG832" s="194"/>
      <c r="BH832" s="194"/>
      <c r="BI832" s="194"/>
      <c r="BJ832" s="194"/>
      <c r="BK832" s="196"/>
      <c r="BL832" s="197"/>
      <c r="BM832" s="197"/>
      <c r="BN832" s="197"/>
      <c r="BO832" s="197"/>
      <c r="BP832" s="197"/>
      <c r="BQ832" s="197"/>
      <c r="BR832" s="197"/>
      <c r="BS832" s="197"/>
      <c r="BT832" s="197"/>
      <c r="BU832" s="197"/>
      <c r="BV832" s="197"/>
      <c r="BW832" s="197"/>
      <c r="BX832" s="197"/>
      <c r="BY832" s="197"/>
      <c r="BZ832" s="197"/>
      <c r="CA832" s="197"/>
      <c r="CB832" s="197"/>
      <c r="CC832" s="197"/>
      <c r="CD832" s="197"/>
      <c r="CE832" s="197"/>
      <c r="CF832" s="197"/>
      <c r="CG832" s="197"/>
      <c r="CH832" s="197"/>
      <c r="CI832" s="197"/>
      <c r="CJ832" s="197"/>
      <c r="CK832" s="197"/>
      <c r="CL832" s="197"/>
      <c r="CM832" s="197"/>
      <c r="CN832" s="197"/>
      <c r="CO832" s="197"/>
      <c r="CP832" s="197"/>
      <c r="CQ832" s="197"/>
      <c r="CR832" s="197"/>
      <c r="CS832" s="197"/>
      <c r="CT832" s="197"/>
      <c r="CU832" s="197"/>
      <c r="CV832" s="197"/>
      <c r="CW832" s="197"/>
      <c r="CX832" s="197"/>
      <c r="CY832" s="197"/>
      <c r="CZ832" s="197"/>
      <c r="DA832" s="197"/>
      <c r="DB832" s="197"/>
      <c r="DC832" s="197"/>
      <c r="DD832" s="197"/>
      <c r="DE832" s="197"/>
      <c r="DF832" s="197"/>
      <c r="DG832" s="197"/>
      <c r="DH832" s="197"/>
      <c r="DI832" s="197"/>
      <c r="DJ832" s="197"/>
      <c r="DK832" s="197"/>
      <c r="DL832" s="197"/>
      <c r="DM832" s="197"/>
      <c r="DN832" s="197"/>
      <c r="DO832" s="197"/>
      <c r="DP832" s="197"/>
      <c r="DQ832" s="197"/>
      <c r="DR832" s="197"/>
      <c r="DS832" s="197"/>
      <c r="DT832" s="197"/>
      <c r="DU832" s="197"/>
      <c r="DV832" s="197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</row>
    <row r="833" customFormat="false" ht="12.75" hidden="false" customHeight="false" outlineLevel="0" collapsed="false">
      <c r="B833" s="194"/>
      <c r="C833" s="194"/>
      <c r="D833" s="194"/>
      <c r="E833" s="194"/>
      <c r="F833" s="194"/>
      <c r="G833" s="194"/>
      <c r="H833" s="195"/>
      <c r="I833" s="194"/>
      <c r="J833" s="194"/>
      <c r="K833" s="194"/>
      <c r="L833" s="194"/>
      <c r="M833" s="194"/>
      <c r="N833" s="194"/>
      <c r="O833" s="194"/>
      <c r="P833" s="194"/>
      <c r="Q833" s="194"/>
      <c r="R833" s="194"/>
      <c r="S833" s="194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194"/>
      <c r="AG833" s="194"/>
      <c r="AH833" s="194"/>
      <c r="AI833" s="194"/>
      <c r="AJ833" s="194"/>
      <c r="AK833" s="194"/>
      <c r="AL833" s="194"/>
      <c r="AM833" s="194"/>
      <c r="AN833" s="194"/>
      <c r="AO833" s="194"/>
      <c r="AP833" s="194"/>
      <c r="AQ833" s="194"/>
      <c r="AR833" s="194"/>
      <c r="AS833" s="194"/>
      <c r="AT833" s="194"/>
      <c r="AU833" s="194"/>
      <c r="AV833" s="194"/>
      <c r="AW833" s="194"/>
      <c r="AX833" s="194"/>
      <c r="AY833" s="194"/>
      <c r="AZ833" s="194"/>
      <c r="BA833" s="194"/>
      <c r="BB833" s="194"/>
      <c r="BC833" s="194"/>
      <c r="BD833" s="194"/>
      <c r="BE833" s="194"/>
      <c r="BF833" s="194"/>
      <c r="BG833" s="194"/>
      <c r="BH833" s="194"/>
      <c r="BI833" s="194"/>
      <c r="BJ833" s="194"/>
      <c r="BK833" s="196"/>
      <c r="BL833" s="197"/>
      <c r="BM833" s="197"/>
      <c r="BN833" s="197"/>
      <c r="BO833" s="197"/>
      <c r="BP833" s="197"/>
      <c r="BQ833" s="197"/>
      <c r="BR833" s="197"/>
      <c r="BS833" s="197"/>
      <c r="BT833" s="197"/>
      <c r="BU833" s="197"/>
      <c r="BV833" s="197"/>
      <c r="BW833" s="197"/>
      <c r="BX833" s="197"/>
      <c r="BY833" s="197"/>
      <c r="BZ833" s="197"/>
      <c r="CA833" s="197"/>
      <c r="CB833" s="197"/>
      <c r="CC833" s="197"/>
      <c r="CD833" s="197"/>
      <c r="CE833" s="197"/>
      <c r="CF833" s="197"/>
      <c r="CG833" s="197"/>
      <c r="CH833" s="197"/>
      <c r="CI833" s="197"/>
      <c r="CJ833" s="197"/>
      <c r="CK833" s="197"/>
      <c r="CL833" s="197"/>
      <c r="CM833" s="197"/>
      <c r="CN833" s="197"/>
      <c r="CO833" s="197"/>
      <c r="CP833" s="197"/>
      <c r="CQ833" s="197"/>
      <c r="CR833" s="197"/>
      <c r="CS833" s="197"/>
      <c r="CT833" s="197"/>
      <c r="CU833" s="197"/>
      <c r="CV833" s="197"/>
      <c r="CW833" s="197"/>
      <c r="CX833" s="197"/>
      <c r="CY833" s="197"/>
      <c r="CZ833" s="197"/>
      <c r="DA833" s="197"/>
      <c r="DB833" s="197"/>
      <c r="DC833" s="197"/>
      <c r="DD833" s="197"/>
      <c r="DE833" s="197"/>
      <c r="DF833" s="197"/>
      <c r="DG833" s="197"/>
      <c r="DH833" s="197"/>
      <c r="DI833" s="197"/>
      <c r="DJ833" s="197"/>
      <c r="DK833" s="197"/>
      <c r="DL833" s="197"/>
      <c r="DM833" s="197"/>
      <c r="DN833" s="197"/>
      <c r="DO833" s="197"/>
      <c r="DP833" s="197"/>
      <c r="DQ833" s="197"/>
      <c r="DR833" s="197"/>
      <c r="DS833" s="197"/>
      <c r="DT833" s="197"/>
      <c r="DU833" s="197"/>
      <c r="DV833" s="197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</row>
    <row r="834" customFormat="false" ht="12.75" hidden="false" customHeight="false" outlineLevel="0" collapsed="false">
      <c r="B834" s="194"/>
      <c r="C834" s="194"/>
      <c r="D834" s="194"/>
      <c r="E834" s="194"/>
      <c r="F834" s="194"/>
      <c r="G834" s="194"/>
      <c r="H834" s="195"/>
      <c r="I834" s="194"/>
      <c r="J834" s="194"/>
      <c r="K834" s="194"/>
      <c r="L834" s="194"/>
      <c r="M834" s="194"/>
      <c r="N834" s="194"/>
      <c r="O834" s="194"/>
      <c r="P834" s="194"/>
      <c r="Q834" s="194"/>
      <c r="R834" s="194"/>
      <c r="S834" s="194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94"/>
      <c r="AN834" s="194"/>
      <c r="AO834" s="194"/>
      <c r="AP834" s="194"/>
      <c r="AQ834" s="194"/>
      <c r="AR834" s="194"/>
      <c r="AS834" s="194"/>
      <c r="AT834" s="194"/>
      <c r="AU834" s="194"/>
      <c r="AV834" s="194"/>
      <c r="AW834" s="194"/>
      <c r="AX834" s="194"/>
      <c r="AY834" s="194"/>
      <c r="AZ834" s="194"/>
      <c r="BA834" s="194"/>
      <c r="BB834" s="194"/>
      <c r="BC834" s="194"/>
      <c r="BD834" s="194"/>
      <c r="BE834" s="194"/>
      <c r="BF834" s="194"/>
      <c r="BG834" s="194"/>
      <c r="BH834" s="194"/>
      <c r="BI834" s="194"/>
      <c r="BJ834" s="194"/>
      <c r="BK834" s="196"/>
      <c r="BL834" s="197"/>
      <c r="BM834" s="197"/>
      <c r="BN834" s="197"/>
      <c r="BO834" s="197"/>
      <c r="BP834" s="197"/>
      <c r="BQ834" s="197"/>
      <c r="BR834" s="197"/>
      <c r="BS834" s="197"/>
      <c r="BT834" s="197"/>
      <c r="BU834" s="197"/>
      <c r="BV834" s="197"/>
      <c r="BW834" s="197"/>
      <c r="BX834" s="197"/>
      <c r="BY834" s="197"/>
      <c r="BZ834" s="197"/>
      <c r="CA834" s="197"/>
      <c r="CB834" s="197"/>
      <c r="CC834" s="197"/>
      <c r="CD834" s="197"/>
      <c r="CE834" s="197"/>
      <c r="CF834" s="197"/>
      <c r="CG834" s="197"/>
      <c r="CH834" s="197"/>
      <c r="CI834" s="197"/>
      <c r="CJ834" s="197"/>
      <c r="CK834" s="197"/>
      <c r="CL834" s="197"/>
      <c r="CM834" s="197"/>
      <c r="CN834" s="197"/>
      <c r="CO834" s="197"/>
      <c r="CP834" s="197"/>
      <c r="CQ834" s="197"/>
      <c r="CR834" s="197"/>
      <c r="CS834" s="197"/>
      <c r="CT834" s="197"/>
      <c r="CU834" s="197"/>
      <c r="CV834" s="197"/>
      <c r="CW834" s="197"/>
      <c r="CX834" s="197"/>
      <c r="CY834" s="197"/>
      <c r="CZ834" s="197"/>
      <c r="DA834" s="197"/>
      <c r="DB834" s="197"/>
      <c r="DC834" s="197"/>
      <c r="DD834" s="197"/>
      <c r="DE834" s="197"/>
      <c r="DF834" s="197"/>
      <c r="DG834" s="197"/>
      <c r="DH834" s="197"/>
      <c r="DI834" s="197"/>
      <c r="DJ834" s="197"/>
      <c r="DK834" s="197"/>
      <c r="DL834" s="197"/>
      <c r="DM834" s="197"/>
      <c r="DN834" s="197"/>
      <c r="DO834" s="197"/>
      <c r="DP834" s="197"/>
      <c r="DQ834" s="197"/>
      <c r="DR834" s="197"/>
      <c r="DS834" s="197"/>
      <c r="DT834" s="197"/>
      <c r="DU834" s="197"/>
      <c r="DV834" s="197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</row>
    <row r="835" customFormat="false" ht="12.75" hidden="false" customHeight="false" outlineLevel="0" collapsed="false">
      <c r="B835" s="194"/>
      <c r="C835" s="194"/>
      <c r="D835" s="194"/>
      <c r="E835" s="194"/>
      <c r="F835" s="194"/>
      <c r="G835" s="194"/>
      <c r="H835" s="195"/>
      <c r="I835" s="194"/>
      <c r="J835" s="194"/>
      <c r="K835" s="194"/>
      <c r="L835" s="194"/>
      <c r="M835" s="194"/>
      <c r="N835" s="194"/>
      <c r="O835" s="194"/>
      <c r="P835" s="194"/>
      <c r="Q835" s="194"/>
      <c r="R835" s="194"/>
      <c r="S835" s="194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94"/>
      <c r="AN835" s="194"/>
      <c r="AO835" s="194"/>
      <c r="AP835" s="194"/>
      <c r="AQ835" s="194"/>
      <c r="AR835" s="194"/>
      <c r="AS835" s="194"/>
      <c r="AT835" s="194"/>
      <c r="AU835" s="194"/>
      <c r="AV835" s="194"/>
      <c r="AW835" s="194"/>
      <c r="AX835" s="194"/>
      <c r="AY835" s="194"/>
      <c r="AZ835" s="194"/>
      <c r="BA835" s="194"/>
      <c r="BB835" s="194"/>
      <c r="BC835" s="194"/>
      <c r="BD835" s="194"/>
      <c r="BE835" s="194"/>
      <c r="BF835" s="194"/>
      <c r="BG835" s="194"/>
      <c r="BH835" s="194"/>
      <c r="BI835" s="194"/>
      <c r="BJ835" s="194"/>
      <c r="BK835" s="196"/>
      <c r="BL835" s="197"/>
      <c r="BM835" s="197"/>
      <c r="BN835" s="197"/>
      <c r="BO835" s="197"/>
      <c r="BP835" s="197"/>
      <c r="BQ835" s="197"/>
      <c r="BR835" s="197"/>
      <c r="BS835" s="197"/>
      <c r="BT835" s="197"/>
      <c r="BU835" s="197"/>
      <c r="BV835" s="197"/>
      <c r="BW835" s="197"/>
      <c r="BX835" s="197"/>
      <c r="BY835" s="197"/>
      <c r="BZ835" s="197"/>
      <c r="CA835" s="197"/>
      <c r="CB835" s="197"/>
      <c r="CC835" s="197"/>
      <c r="CD835" s="197"/>
      <c r="CE835" s="197"/>
      <c r="CF835" s="197"/>
      <c r="CG835" s="197"/>
      <c r="CH835" s="197"/>
      <c r="CI835" s="197"/>
      <c r="CJ835" s="197"/>
      <c r="CK835" s="197"/>
      <c r="CL835" s="197"/>
      <c r="CM835" s="197"/>
      <c r="CN835" s="197"/>
      <c r="CO835" s="197"/>
      <c r="CP835" s="197"/>
      <c r="CQ835" s="197"/>
      <c r="CR835" s="197"/>
      <c r="CS835" s="197"/>
      <c r="CT835" s="197"/>
      <c r="CU835" s="197"/>
      <c r="CV835" s="197"/>
      <c r="CW835" s="197"/>
      <c r="CX835" s="197"/>
      <c r="CY835" s="197"/>
      <c r="CZ835" s="197"/>
      <c r="DA835" s="197"/>
      <c r="DB835" s="197"/>
      <c r="DC835" s="197"/>
      <c r="DD835" s="197"/>
      <c r="DE835" s="197"/>
      <c r="DF835" s="197"/>
      <c r="DG835" s="197"/>
      <c r="DH835" s="197"/>
      <c r="DI835" s="197"/>
      <c r="DJ835" s="197"/>
      <c r="DK835" s="197"/>
      <c r="DL835" s="197"/>
      <c r="DM835" s="197"/>
      <c r="DN835" s="197"/>
      <c r="DO835" s="197"/>
      <c r="DP835" s="197"/>
      <c r="DQ835" s="197"/>
      <c r="DR835" s="197"/>
      <c r="DS835" s="197"/>
      <c r="DT835" s="197"/>
      <c r="DU835" s="197"/>
      <c r="DV835" s="197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</row>
    <row r="836" customFormat="false" ht="12.75" hidden="false" customHeight="false" outlineLevel="0" collapsed="false">
      <c r="B836" s="194"/>
      <c r="C836" s="194"/>
      <c r="D836" s="194"/>
      <c r="E836" s="194"/>
      <c r="F836" s="194"/>
      <c r="G836" s="194"/>
      <c r="H836" s="195"/>
      <c r="I836" s="194"/>
      <c r="J836" s="194"/>
      <c r="K836" s="194"/>
      <c r="L836" s="194"/>
      <c r="M836" s="194"/>
      <c r="N836" s="194"/>
      <c r="O836" s="194"/>
      <c r="P836" s="194"/>
      <c r="Q836" s="194"/>
      <c r="R836" s="194"/>
      <c r="S836" s="194"/>
      <c r="T836" s="194"/>
      <c r="U836" s="194"/>
      <c r="V836" s="194"/>
      <c r="W836" s="194"/>
      <c r="X836" s="194"/>
      <c r="Y836" s="194"/>
      <c r="Z836" s="194"/>
      <c r="AA836" s="194"/>
      <c r="AB836" s="194"/>
      <c r="AC836" s="194"/>
      <c r="AD836" s="194"/>
      <c r="AE836" s="194"/>
      <c r="AF836" s="194"/>
      <c r="AG836" s="194"/>
      <c r="AH836" s="194"/>
      <c r="AI836" s="194"/>
      <c r="AJ836" s="194"/>
      <c r="AK836" s="194"/>
      <c r="AL836" s="194"/>
      <c r="AM836" s="194"/>
      <c r="AN836" s="194"/>
      <c r="AO836" s="194"/>
      <c r="AP836" s="194"/>
      <c r="AQ836" s="194"/>
      <c r="AR836" s="194"/>
      <c r="AS836" s="194"/>
      <c r="AT836" s="194"/>
      <c r="AU836" s="194"/>
      <c r="AV836" s="194"/>
      <c r="AW836" s="194"/>
      <c r="AX836" s="194"/>
      <c r="AY836" s="194"/>
      <c r="AZ836" s="194"/>
      <c r="BA836" s="194"/>
      <c r="BB836" s="194"/>
      <c r="BC836" s="194"/>
      <c r="BD836" s="194"/>
      <c r="BE836" s="194"/>
      <c r="BF836" s="194"/>
      <c r="BG836" s="194"/>
      <c r="BH836" s="194"/>
      <c r="BI836" s="194"/>
      <c r="BJ836" s="194"/>
      <c r="BK836" s="196"/>
      <c r="BL836" s="197"/>
      <c r="BM836" s="197"/>
      <c r="BN836" s="197"/>
      <c r="BO836" s="197"/>
      <c r="BP836" s="197"/>
      <c r="BQ836" s="197"/>
      <c r="BR836" s="197"/>
      <c r="BS836" s="197"/>
      <c r="BT836" s="197"/>
      <c r="BU836" s="197"/>
      <c r="BV836" s="197"/>
      <c r="BW836" s="197"/>
      <c r="BX836" s="197"/>
      <c r="BY836" s="197"/>
      <c r="BZ836" s="197"/>
      <c r="CA836" s="197"/>
      <c r="CB836" s="197"/>
      <c r="CC836" s="197"/>
      <c r="CD836" s="197"/>
      <c r="CE836" s="197"/>
      <c r="CF836" s="197"/>
      <c r="CG836" s="197"/>
      <c r="CH836" s="197"/>
      <c r="CI836" s="197"/>
      <c r="CJ836" s="197"/>
      <c r="CK836" s="197"/>
      <c r="CL836" s="197"/>
      <c r="CM836" s="197"/>
      <c r="CN836" s="197"/>
      <c r="CO836" s="197"/>
      <c r="CP836" s="197"/>
      <c r="CQ836" s="197"/>
      <c r="CR836" s="197"/>
      <c r="CS836" s="197"/>
      <c r="CT836" s="197"/>
      <c r="CU836" s="197"/>
      <c r="CV836" s="197"/>
      <c r="CW836" s="197"/>
      <c r="CX836" s="197"/>
      <c r="CY836" s="197"/>
      <c r="CZ836" s="197"/>
      <c r="DA836" s="197"/>
      <c r="DB836" s="197"/>
      <c r="DC836" s="197"/>
      <c r="DD836" s="197"/>
      <c r="DE836" s="197"/>
      <c r="DF836" s="197"/>
      <c r="DG836" s="197"/>
      <c r="DH836" s="197"/>
      <c r="DI836" s="197"/>
      <c r="DJ836" s="197"/>
      <c r="DK836" s="197"/>
      <c r="DL836" s="197"/>
      <c r="DM836" s="197"/>
      <c r="DN836" s="197"/>
      <c r="DO836" s="197"/>
      <c r="DP836" s="197"/>
      <c r="DQ836" s="197"/>
      <c r="DR836" s="197"/>
      <c r="DS836" s="197"/>
      <c r="DT836" s="197"/>
      <c r="DU836" s="197"/>
      <c r="DV836" s="197"/>
      <c r="DW836" s="197"/>
      <c r="DX836" s="197"/>
      <c r="DY836" s="197"/>
      <c r="DZ836" s="197"/>
      <c r="EA836" s="197"/>
      <c r="EB836" s="197"/>
      <c r="EC836" s="197"/>
      <c r="ED836" s="197"/>
      <c r="EE836" s="197"/>
      <c r="EF836" s="197"/>
      <c r="EG836" s="197"/>
      <c r="EH836" s="197"/>
      <c r="EI836" s="197"/>
      <c r="EJ836" s="197"/>
      <c r="EK836" s="197"/>
      <c r="EL836" s="197"/>
      <c r="EM836" s="197"/>
      <c r="EN836" s="197"/>
      <c r="EO836" s="197"/>
      <c r="EP836" s="197"/>
      <c r="EQ836" s="197"/>
      <c r="ER836" s="197"/>
      <c r="ES836" s="197"/>
      <c r="ET836" s="197"/>
      <c r="EU836" s="197"/>
      <c r="EV836" s="197"/>
      <c r="EW836" s="197"/>
      <c r="EX836" s="197"/>
      <c r="EY836" s="197"/>
      <c r="EZ836" s="197"/>
      <c r="FA836" s="197"/>
      <c r="FB836" s="197"/>
      <c r="FC836" s="197"/>
      <c r="FD836" s="197"/>
      <c r="FE836" s="197"/>
      <c r="FF836" s="197"/>
      <c r="FG836" s="197"/>
      <c r="FH836" s="197"/>
      <c r="FI836" s="197"/>
      <c r="FJ836" s="197"/>
      <c r="FK836" s="197"/>
      <c r="FL836" s="197"/>
      <c r="FM836" s="197"/>
      <c r="FN836" s="197"/>
      <c r="FO836" s="197"/>
      <c r="FP836" s="197"/>
      <c r="FQ836" s="197"/>
      <c r="FR836" s="197"/>
      <c r="FS836" s="197"/>
      <c r="FT836" s="197"/>
      <c r="FU836" s="197"/>
      <c r="FV836" s="197"/>
      <c r="FW836" s="197"/>
      <c r="FX836" s="197"/>
      <c r="FY836" s="197"/>
      <c r="FZ836" s="197"/>
      <c r="GA836" s="197"/>
      <c r="GB836" s="197"/>
      <c r="GC836" s="197"/>
      <c r="GD836" s="197"/>
      <c r="GE836" s="197"/>
      <c r="GF836" s="197"/>
      <c r="GG836" s="197"/>
      <c r="GH836" s="197"/>
      <c r="GI836" s="197"/>
      <c r="GJ836" s="197"/>
      <c r="GK836" s="197"/>
      <c r="GL836" s="197"/>
      <c r="GM836" s="197"/>
      <c r="GN836" s="197"/>
      <c r="GO836" s="197"/>
      <c r="GP836" s="197"/>
      <c r="GQ836" s="197"/>
      <c r="GR836" s="197"/>
      <c r="GS836" s="197"/>
      <c r="GT836" s="197"/>
      <c r="GU836" s="197"/>
      <c r="GV836" s="197"/>
      <c r="GW836" s="197"/>
      <c r="GX836" s="197"/>
      <c r="GY836" s="197"/>
      <c r="GZ836" s="197"/>
      <c r="HA836" s="197"/>
      <c r="HB836" s="197"/>
      <c r="HC836" s="197"/>
      <c r="HD836" s="197"/>
      <c r="HE836" s="197"/>
      <c r="HF836" s="197"/>
      <c r="HG836" s="197"/>
      <c r="HH836" s="197"/>
      <c r="HI836" s="197"/>
      <c r="HJ836" s="197"/>
      <c r="HK836" s="197"/>
      <c r="HL836" s="197"/>
      <c r="HM836" s="197"/>
      <c r="HN836" s="197"/>
      <c r="HO836" s="197"/>
      <c r="HP836" s="197"/>
      <c r="HQ836" s="197"/>
      <c r="HR836" s="197"/>
      <c r="HS836" s="197"/>
      <c r="HT836" s="197"/>
      <c r="HU836" s="197"/>
      <c r="HV836" s="197"/>
      <c r="HW836" s="197"/>
      <c r="HX836" s="197"/>
      <c r="HY836" s="197"/>
      <c r="HZ836" s="197"/>
      <c r="IA836" s="197"/>
      <c r="IB836" s="197"/>
      <c r="IC836" s="197"/>
      <c r="ID836" s="197"/>
      <c r="IE836" s="197"/>
      <c r="IF836" s="197"/>
      <c r="IG836" s="197"/>
      <c r="IH836" s="197"/>
      <c r="II836" s="197"/>
      <c r="IJ836" s="197"/>
      <c r="IK836" s="197"/>
      <c r="IL836" s="197"/>
      <c r="IM836" s="197"/>
      <c r="IN836" s="197"/>
      <c r="IO836" s="197"/>
      <c r="IP836" s="197"/>
      <c r="IQ836" s="197"/>
      <c r="IR836" s="197"/>
      <c r="IS836" s="197"/>
      <c r="IT836" s="197"/>
      <c r="IU836" s="197"/>
      <c r="IV836" s="197"/>
      <c r="IW836" s="197"/>
    </row>
    <row r="837" customFormat="false" ht="12.75" hidden="false" customHeight="false" outlineLevel="0" collapsed="false">
      <c r="B837" s="194"/>
      <c r="C837" s="194"/>
      <c r="D837" s="194"/>
      <c r="E837" s="194"/>
      <c r="F837" s="194"/>
      <c r="G837" s="194"/>
      <c r="H837" s="195"/>
      <c r="I837" s="194"/>
      <c r="J837" s="194"/>
      <c r="K837" s="194"/>
      <c r="L837" s="194"/>
      <c r="M837" s="194"/>
      <c r="N837" s="194"/>
      <c r="O837" s="194"/>
      <c r="P837" s="194"/>
      <c r="Q837" s="194"/>
      <c r="R837" s="194"/>
      <c r="S837" s="194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94"/>
      <c r="AN837" s="194"/>
      <c r="AO837" s="194"/>
      <c r="AP837" s="194"/>
      <c r="AQ837" s="194"/>
      <c r="AR837" s="194"/>
      <c r="AS837" s="194"/>
      <c r="AT837" s="194"/>
      <c r="AU837" s="194"/>
      <c r="AV837" s="194"/>
      <c r="AW837" s="194"/>
      <c r="AX837" s="194"/>
      <c r="AY837" s="194"/>
      <c r="AZ837" s="194"/>
      <c r="BA837" s="194"/>
      <c r="BB837" s="194"/>
      <c r="BC837" s="194"/>
      <c r="BD837" s="194"/>
      <c r="BE837" s="194"/>
      <c r="BF837" s="194"/>
      <c r="BG837" s="194"/>
      <c r="BH837" s="194"/>
      <c r="BI837" s="194"/>
      <c r="BJ837" s="194"/>
      <c r="BK837" s="196"/>
      <c r="BL837" s="197"/>
      <c r="BM837" s="197"/>
      <c r="BN837" s="197"/>
      <c r="BO837" s="197"/>
      <c r="BP837" s="197"/>
      <c r="BQ837" s="197"/>
      <c r="BR837" s="197"/>
      <c r="BS837" s="197"/>
      <c r="BT837" s="197"/>
      <c r="BU837" s="197"/>
      <c r="BV837" s="197"/>
      <c r="BW837" s="197"/>
      <c r="BX837" s="197"/>
      <c r="BY837" s="197"/>
      <c r="BZ837" s="197"/>
      <c r="CA837" s="197"/>
      <c r="CB837" s="197"/>
      <c r="CC837" s="197"/>
      <c r="CD837" s="197"/>
      <c r="CE837" s="197"/>
      <c r="CF837" s="197"/>
      <c r="CG837" s="197"/>
      <c r="CH837" s="197"/>
      <c r="CI837" s="197"/>
      <c r="CJ837" s="197"/>
      <c r="CK837" s="197"/>
      <c r="CL837" s="197"/>
      <c r="CM837" s="197"/>
      <c r="CN837" s="197"/>
      <c r="CO837" s="197"/>
      <c r="CP837" s="197"/>
      <c r="CQ837" s="197"/>
      <c r="CR837" s="197"/>
      <c r="CS837" s="197"/>
      <c r="CT837" s="197"/>
      <c r="CU837" s="197"/>
      <c r="CV837" s="197"/>
      <c r="CW837" s="197"/>
      <c r="CX837" s="197"/>
      <c r="CY837" s="197"/>
      <c r="CZ837" s="197"/>
      <c r="DA837" s="197"/>
      <c r="DB837" s="197"/>
      <c r="DC837" s="197"/>
      <c r="DD837" s="197"/>
      <c r="DE837" s="197"/>
      <c r="DF837" s="197"/>
      <c r="DG837" s="197"/>
      <c r="DH837" s="197"/>
      <c r="DI837" s="197"/>
      <c r="DJ837" s="197"/>
      <c r="DK837" s="197"/>
      <c r="DL837" s="197"/>
      <c r="DM837" s="197"/>
      <c r="DN837" s="197"/>
      <c r="DO837" s="197"/>
      <c r="DP837" s="197"/>
      <c r="DQ837" s="197"/>
      <c r="DR837" s="197"/>
      <c r="DS837" s="197"/>
      <c r="DT837" s="197"/>
      <c r="DU837" s="197"/>
      <c r="DV837" s="197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</row>
    <row r="838" customFormat="false" ht="12.75" hidden="false" customHeight="false" outlineLevel="0" collapsed="false">
      <c r="B838" s="194"/>
      <c r="C838" s="194"/>
      <c r="D838" s="194"/>
      <c r="E838" s="194"/>
      <c r="F838" s="194"/>
      <c r="G838" s="194"/>
      <c r="H838" s="195"/>
      <c r="I838" s="194"/>
      <c r="J838" s="194"/>
      <c r="K838" s="194"/>
      <c r="L838" s="194"/>
      <c r="M838" s="194"/>
      <c r="N838" s="194"/>
      <c r="O838" s="194"/>
      <c r="P838" s="194"/>
      <c r="Q838" s="194"/>
      <c r="R838" s="194"/>
      <c r="S838" s="194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94"/>
      <c r="AN838" s="194"/>
      <c r="AO838" s="194"/>
      <c r="AP838" s="194"/>
      <c r="AQ838" s="194"/>
      <c r="AR838" s="194"/>
      <c r="AS838" s="194"/>
      <c r="AT838" s="194"/>
      <c r="AU838" s="194"/>
      <c r="AV838" s="194"/>
      <c r="AW838" s="194"/>
      <c r="AX838" s="194"/>
      <c r="AY838" s="194"/>
      <c r="AZ838" s="194"/>
      <c r="BA838" s="194"/>
      <c r="BB838" s="194"/>
      <c r="BC838" s="194"/>
      <c r="BD838" s="194"/>
      <c r="BE838" s="194"/>
      <c r="BF838" s="194"/>
      <c r="BG838" s="194"/>
      <c r="BH838" s="194"/>
      <c r="BI838" s="194"/>
      <c r="BJ838" s="194"/>
      <c r="BK838" s="196"/>
      <c r="BL838" s="197"/>
      <c r="BM838" s="197"/>
      <c r="BN838" s="197"/>
      <c r="BO838" s="197"/>
      <c r="BP838" s="197"/>
      <c r="BQ838" s="197"/>
      <c r="BR838" s="197"/>
      <c r="BS838" s="197"/>
      <c r="BT838" s="197"/>
      <c r="BU838" s="197"/>
      <c r="BV838" s="197"/>
      <c r="BW838" s="197"/>
      <c r="BX838" s="197"/>
      <c r="BY838" s="197"/>
      <c r="BZ838" s="197"/>
      <c r="CA838" s="197"/>
      <c r="CB838" s="197"/>
      <c r="CC838" s="197"/>
      <c r="CD838" s="197"/>
      <c r="CE838" s="197"/>
      <c r="CF838" s="197"/>
      <c r="CG838" s="197"/>
      <c r="CH838" s="197"/>
      <c r="CI838" s="197"/>
      <c r="CJ838" s="197"/>
      <c r="CK838" s="197"/>
      <c r="CL838" s="197"/>
      <c r="CM838" s="197"/>
      <c r="CN838" s="197"/>
      <c r="CO838" s="197"/>
      <c r="CP838" s="197"/>
      <c r="CQ838" s="197"/>
      <c r="CR838" s="197"/>
      <c r="CS838" s="197"/>
      <c r="CT838" s="197"/>
      <c r="CU838" s="197"/>
      <c r="CV838" s="197"/>
      <c r="CW838" s="197"/>
      <c r="CX838" s="197"/>
      <c r="CY838" s="197"/>
      <c r="CZ838" s="197"/>
      <c r="DA838" s="197"/>
      <c r="DB838" s="197"/>
      <c r="DC838" s="197"/>
      <c r="DD838" s="197"/>
      <c r="DE838" s="197"/>
      <c r="DF838" s="197"/>
      <c r="DG838" s="197"/>
      <c r="DH838" s="197"/>
      <c r="DI838" s="197"/>
      <c r="DJ838" s="197"/>
      <c r="DK838" s="197"/>
      <c r="DL838" s="197"/>
      <c r="DM838" s="197"/>
      <c r="DN838" s="197"/>
      <c r="DO838" s="197"/>
      <c r="DP838" s="197"/>
      <c r="DQ838" s="197"/>
      <c r="DR838" s="197"/>
      <c r="DS838" s="197"/>
      <c r="DT838" s="197"/>
      <c r="DU838" s="197"/>
      <c r="DV838" s="197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</row>
    <row r="839" customFormat="false" ht="12.75" hidden="false" customHeight="false" outlineLevel="0" collapsed="false">
      <c r="B839" s="194"/>
      <c r="C839" s="194"/>
      <c r="D839" s="194"/>
      <c r="E839" s="194"/>
      <c r="F839" s="194"/>
      <c r="G839" s="194"/>
      <c r="H839" s="195"/>
      <c r="I839" s="194"/>
      <c r="J839" s="194"/>
      <c r="K839" s="194"/>
      <c r="L839" s="194"/>
      <c r="M839" s="194"/>
      <c r="N839" s="194"/>
      <c r="O839" s="194"/>
      <c r="P839" s="194"/>
      <c r="Q839" s="194"/>
      <c r="R839" s="194"/>
      <c r="S839" s="194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94"/>
      <c r="AN839" s="194"/>
      <c r="AO839" s="194"/>
      <c r="AP839" s="194"/>
      <c r="AQ839" s="194"/>
      <c r="AR839" s="194"/>
      <c r="AS839" s="194"/>
      <c r="AT839" s="194"/>
      <c r="AU839" s="194"/>
      <c r="AV839" s="194"/>
      <c r="AW839" s="194"/>
      <c r="AX839" s="194"/>
      <c r="AY839" s="194"/>
      <c r="AZ839" s="194"/>
      <c r="BA839" s="194"/>
      <c r="BB839" s="194"/>
      <c r="BC839" s="194"/>
      <c r="BD839" s="194"/>
      <c r="BE839" s="194"/>
      <c r="BF839" s="194"/>
      <c r="BG839" s="194"/>
      <c r="BH839" s="194"/>
      <c r="BI839" s="194"/>
      <c r="BJ839" s="194"/>
      <c r="BK839" s="196"/>
      <c r="BL839" s="197"/>
      <c r="BM839" s="197"/>
      <c r="BN839" s="197"/>
      <c r="BO839" s="197"/>
      <c r="BP839" s="197"/>
      <c r="BQ839" s="197"/>
      <c r="BR839" s="197"/>
      <c r="BS839" s="197"/>
      <c r="BT839" s="197"/>
      <c r="BU839" s="197"/>
      <c r="BV839" s="197"/>
      <c r="BW839" s="197"/>
      <c r="BX839" s="197"/>
      <c r="BY839" s="197"/>
      <c r="BZ839" s="197"/>
      <c r="CA839" s="197"/>
      <c r="CB839" s="197"/>
      <c r="CC839" s="197"/>
      <c r="CD839" s="197"/>
      <c r="CE839" s="197"/>
      <c r="CF839" s="197"/>
      <c r="CG839" s="197"/>
      <c r="CH839" s="197"/>
      <c r="CI839" s="197"/>
      <c r="CJ839" s="197"/>
      <c r="CK839" s="197"/>
      <c r="CL839" s="197"/>
      <c r="CM839" s="197"/>
      <c r="CN839" s="197"/>
      <c r="CO839" s="197"/>
      <c r="CP839" s="197"/>
      <c r="CQ839" s="197"/>
      <c r="CR839" s="197"/>
      <c r="CS839" s="197"/>
      <c r="CT839" s="197"/>
      <c r="CU839" s="197"/>
      <c r="CV839" s="197"/>
      <c r="CW839" s="197"/>
      <c r="CX839" s="197"/>
      <c r="CY839" s="197"/>
      <c r="CZ839" s="197"/>
      <c r="DA839" s="197"/>
      <c r="DB839" s="197"/>
      <c r="DC839" s="197"/>
      <c r="DD839" s="197"/>
      <c r="DE839" s="197"/>
      <c r="DF839" s="197"/>
      <c r="DG839" s="197"/>
      <c r="DH839" s="197"/>
      <c r="DI839" s="197"/>
      <c r="DJ839" s="197"/>
      <c r="DK839" s="197"/>
      <c r="DL839" s="197"/>
      <c r="DM839" s="197"/>
      <c r="DN839" s="197"/>
      <c r="DO839" s="197"/>
      <c r="DP839" s="197"/>
      <c r="DQ839" s="197"/>
      <c r="DR839" s="197"/>
      <c r="DS839" s="197"/>
      <c r="DT839" s="197"/>
      <c r="DU839" s="197"/>
      <c r="DV839" s="197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</row>
    <row r="840" customFormat="false" ht="12.75" hidden="false" customHeight="false" outlineLevel="0" collapsed="false">
      <c r="B840" s="194"/>
      <c r="C840" s="194"/>
      <c r="D840" s="194"/>
      <c r="E840" s="194"/>
      <c r="F840" s="194"/>
      <c r="G840" s="194"/>
      <c r="H840" s="195"/>
      <c r="I840" s="194"/>
      <c r="J840" s="194"/>
      <c r="K840" s="194"/>
      <c r="L840" s="194"/>
      <c r="M840" s="194"/>
      <c r="N840" s="194"/>
      <c r="O840" s="194"/>
      <c r="P840" s="194"/>
      <c r="Q840" s="194"/>
      <c r="R840" s="194"/>
      <c r="S840" s="194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94"/>
      <c r="AN840" s="194"/>
      <c r="AO840" s="194"/>
      <c r="AP840" s="194"/>
      <c r="AQ840" s="194"/>
      <c r="AR840" s="194"/>
      <c r="AS840" s="194"/>
      <c r="AT840" s="194"/>
      <c r="AU840" s="194"/>
      <c r="AV840" s="194"/>
      <c r="AW840" s="194"/>
      <c r="AX840" s="194"/>
      <c r="AY840" s="194"/>
      <c r="AZ840" s="194"/>
      <c r="BA840" s="194"/>
      <c r="BB840" s="194"/>
      <c r="BC840" s="194"/>
      <c r="BD840" s="194"/>
      <c r="BE840" s="194"/>
      <c r="BF840" s="194"/>
      <c r="BG840" s="194"/>
      <c r="BH840" s="194"/>
      <c r="BI840" s="194"/>
      <c r="BJ840" s="194"/>
      <c r="BK840" s="196"/>
      <c r="BL840" s="197"/>
      <c r="BM840" s="197"/>
      <c r="BN840" s="197"/>
      <c r="BO840" s="197"/>
      <c r="BP840" s="197"/>
      <c r="BQ840" s="197"/>
      <c r="BR840" s="197"/>
      <c r="BS840" s="197"/>
      <c r="BT840" s="197"/>
      <c r="BU840" s="197"/>
      <c r="BV840" s="197"/>
      <c r="BW840" s="197"/>
      <c r="BX840" s="197"/>
      <c r="BY840" s="197"/>
      <c r="BZ840" s="197"/>
      <c r="CA840" s="197"/>
      <c r="CB840" s="197"/>
      <c r="CC840" s="197"/>
      <c r="CD840" s="197"/>
      <c r="CE840" s="197"/>
      <c r="CF840" s="197"/>
      <c r="CG840" s="197"/>
      <c r="CH840" s="197"/>
      <c r="CI840" s="197"/>
      <c r="CJ840" s="197"/>
      <c r="CK840" s="197"/>
      <c r="CL840" s="197"/>
      <c r="CM840" s="197"/>
      <c r="CN840" s="197"/>
      <c r="CO840" s="197"/>
      <c r="CP840" s="197"/>
      <c r="CQ840" s="197"/>
      <c r="CR840" s="197"/>
      <c r="CS840" s="197"/>
      <c r="CT840" s="197"/>
      <c r="CU840" s="197"/>
      <c r="CV840" s="197"/>
      <c r="CW840" s="197"/>
      <c r="CX840" s="197"/>
      <c r="CY840" s="197"/>
      <c r="CZ840" s="197"/>
      <c r="DA840" s="197"/>
      <c r="DB840" s="197"/>
      <c r="DC840" s="197"/>
      <c r="DD840" s="197"/>
      <c r="DE840" s="197"/>
      <c r="DF840" s="197"/>
      <c r="DG840" s="197"/>
      <c r="DH840" s="197"/>
      <c r="DI840" s="197"/>
      <c r="DJ840" s="197"/>
      <c r="DK840" s="197"/>
      <c r="DL840" s="197"/>
      <c r="DM840" s="197"/>
      <c r="DN840" s="197"/>
      <c r="DO840" s="197"/>
      <c r="DP840" s="197"/>
      <c r="DQ840" s="197"/>
      <c r="DR840" s="197"/>
      <c r="DS840" s="197"/>
      <c r="DT840" s="197"/>
      <c r="DU840" s="197"/>
      <c r="DV840" s="197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</row>
    <row r="841" customFormat="false" ht="12.75" hidden="false" customHeight="false" outlineLevel="0" collapsed="false">
      <c r="B841" s="194"/>
      <c r="C841" s="194"/>
      <c r="D841" s="194"/>
      <c r="E841" s="194"/>
      <c r="F841" s="194"/>
      <c r="G841" s="194"/>
      <c r="H841" s="195"/>
      <c r="I841" s="194"/>
      <c r="J841" s="194"/>
      <c r="K841" s="194"/>
      <c r="L841" s="194"/>
      <c r="M841" s="194"/>
      <c r="N841" s="194"/>
      <c r="O841" s="194"/>
      <c r="P841" s="194"/>
      <c r="Q841" s="194"/>
      <c r="R841" s="194"/>
      <c r="S841" s="194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94"/>
      <c r="AN841" s="194"/>
      <c r="AO841" s="194"/>
      <c r="AP841" s="194"/>
      <c r="AQ841" s="194"/>
      <c r="AR841" s="194"/>
      <c r="AS841" s="194"/>
      <c r="AT841" s="194"/>
      <c r="AU841" s="194"/>
      <c r="AV841" s="194"/>
      <c r="AW841" s="194"/>
      <c r="AX841" s="194"/>
      <c r="AY841" s="194"/>
      <c r="AZ841" s="194"/>
      <c r="BA841" s="194"/>
      <c r="BB841" s="194"/>
      <c r="BC841" s="194"/>
      <c r="BD841" s="194"/>
      <c r="BE841" s="194"/>
      <c r="BF841" s="194"/>
      <c r="BG841" s="194"/>
      <c r="BH841" s="194"/>
      <c r="BI841" s="194"/>
      <c r="BJ841" s="194"/>
      <c r="BK841" s="196"/>
      <c r="BL841" s="197"/>
      <c r="BM841" s="197"/>
      <c r="BN841" s="197"/>
      <c r="BO841" s="197"/>
      <c r="BP841" s="197"/>
      <c r="BQ841" s="197"/>
      <c r="BR841" s="197"/>
      <c r="BS841" s="197"/>
      <c r="BT841" s="197"/>
      <c r="BU841" s="197"/>
      <c r="BV841" s="197"/>
      <c r="BW841" s="197"/>
      <c r="BX841" s="197"/>
      <c r="BY841" s="197"/>
      <c r="BZ841" s="197"/>
      <c r="CA841" s="197"/>
      <c r="CB841" s="197"/>
      <c r="CC841" s="197"/>
      <c r="CD841" s="197"/>
      <c r="CE841" s="197"/>
      <c r="CF841" s="197"/>
      <c r="CG841" s="197"/>
      <c r="CH841" s="197"/>
      <c r="CI841" s="197"/>
      <c r="CJ841" s="197"/>
      <c r="CK841" s="197"/>
      <c r="CL841" s="197"/>
      <c r="CM841" s="197"/>
      <c r="CN841" s="197"/>
      <c r="CO841" s="197"/>
      <c r="CP841" s="197"/>
      <c r="CQ841" s="197"/>
      <c r="CR841" s="197"/>
      <c r="CS841" s="197"/>
      <c r="CT841" s="197"/>
      <c r="CU841" s="197"/>
      <c r="CV841" s="197"/>
      <c r="CW841" s="197"/>
      <c r="CX841" s="197"/>
      <c r="CY841" s="197"/>
      <c r="CZ841" s="197"/>
      <c r="DA841" s="197"/>
      <c r="DB841" s="197"/>
      <c r="DC841" s="197"/>
      <c r="DD841" s="197"/>
      <c r="DE841" s="197"/>
      <c r="DF841" s="197"/>
      <c r="DG841" s="197"/>
      <c r="DH841" s="197"/>
      <c r="DI841" s="197"/>
      <c r="DJ841" s="197"/>
      <c r="DK841" s="197"/>
      <c r="DL841" s="197"/>
      <c r="DM841" s="197"/>
      <c r="DN841" s="197"/>
      <c r="DO841" s="197"/>
      <c r="DP841" s="197"/>
      <c r="DQ841" s="197"/>
      <c r="DR841" s="197"/>
      <c r="DS841" s="197"/>
      <c r="DT841" s="197"/>
      <c r="DU841" s="197"/>
      <c r="DV841" s="197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</row>
    <row r="842" customFormat="false" ht="12.75" hidden="false" customHeight="false" outlineLevel="0" collapsed="false">
      <c r="B842" s="194"/>
      <c r="C842" s="194"/>
      <c r="D842" s="194"/>
      <c r="E842" s="194"/>
      <c r="F842" s="194"/>
      <c r="G842" s="194"/>
      <c r="H842" s="195"/>
      <c r="I842" s="194"/>
      <c r="J842" s="194"/>
      <c r="K842" s="194"/>
      <c r="L842" s="194"/>
      <c r="M842" s="194"/>
      <c r="N842" s="194"/>
      <c r="O842" s="194"/>
      <c r="P842" s="194"/>
      <c r="Q842" s="194"/>
      <c r="R842" s="194"/>
      <c r="S842" s="194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94"/>
      <c r="AN842" s="194"/>
      <c r="AO842" s="194"/>
      <c r="AP842" s="194"/>
      <c r="AQ842" s="194"/>
      <c r="AR842" s="194"/>
      <c r="AS842" s="194"/>
      <c r="AT842" s="194"/>
      <c r="AU842" s="194"/>
      <c r="AV842" s="194"/>
      <c r="AW842" s="194"/>
      <c r="AX842" s="194"/>
      <c r="AY842" s="194"/>
      <c r="AZ842" s="194"/>
      <c r="BA842" s="194"/>
      <c r="BB842" s="194"/>
      <c r="BC842" s="194"/>
      <c r="BD842" s="194"/>
      <c r="BE842" s="194"/>
      <c r="BF842" s="194"/>
      <c r="BG842" s="194"/>
      <c r="BH842" s="194"/>
      <c r="BI842" s="194"/>
      <c r="BJ842" s="194"/>
      <c r="BK842" s="196"/>
      <c r="BL842" s="197"/>
      <c r="BM842" s="197"/>
      <c r="BN842" s="197"/>
      <c r="BO842" s="197"/>
      <c r="BP842" s="197"/>
      <c r="BQ842" s="197"/>
      <c r="BR842" s="197"/>
      <c r="BS842" s="197"/>
      <c r="BT842" s="197"/>
      <c r="BU842" s="197"/>
      <c r="BV842" s="197"/>
      <c r="BW842" s="197"/>
      <c r="BX842" s="197"/>
      <c r="BY842" s="197"/>
      <c r="BZ842" s="197"/>
      <c r="CA842" s="197"/>
      <c r="CB842" s="197"/>
      <c r="CC842" s="197"/>
      <c r="CD842" s="197"/>
      <c r="CE842" s="197"/>
      <c r="CF842" s="197"/>
      <c r="CG842" s="197"/>
      <c r="CH842" s="197"/>
      <c r="CI842" s="197"/>
      <c r="CJ842" s="197"/>
      <c r="CK842" s="197"/>
      <c r="CL842" s="197"/>
      <c r="CM842" s="197"/>
      <c r="CN842" s="197"/>
      <c r="CO842" s="197"/>
      <c r="CP842" s="197"/>
      <c r="CQ842" s="197"/>
      <c r="CR842" s="197"/>
      <c r="CS842" s="197"/>
      <c r="CT842" s="197"/>
      <c r="CU842" s="197"/>
      <c r="CV842" s="197"/>
      <c r="CW842" s="197"/>
      <c r="CX842" s="197"/>
      <c r="CY842" s="197"/>
      <c r="CZ842" s="197"/>
      <c r="DA842" s="197"/>
      <c r="DB842" s="197"/>
      <c r="DC842" s="197"/>
      <c r="DD842" s="197"/>
      <c r="DE842" s="197"/>
      <c r="DF842" s="197"/>
      <c r="DG842" s="197"/>
      <c r="DH842" s="197"/>
      <c r="DI842" s="197"/>
      <c r="DJ842" s="197"/>
      <c r="DK842" s="197"/>
      <c r="DL842" s="197"/>
      <c r="DM842" s="197"/>
      <c r="DN842" s="197"/>
      <c r="DO842" s="197"/>
      <c r="DP842" s="197"/>
      <c r="DQ842" s="197"/>
      <c r="DR842" s="197"/>
      <c r="DS842" s="197"/>
      <c r="DT842" s="197"/>
      <c r="DU842" s="197"/>
      <c r="DV842" s="197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</row>
    <row r="843" customFormat="false" ht="12.75" hidden="false" customHeight="false" outlineLevel="0" collapsed="false">
      <c r="B843" s="194"/>
      <c r="C843" s="194"/>
      <c r="D843" s="194"/>
      <c r="E843" s="194"/>
      <c r="F843" s="194"/>
      <c r="G843" s="194"/>
      <c r="H843" s="195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94"/>
      <c r="AN843" s="194"/>
      <c r="AO843" s="194"/>
      <c r="AP843" s="194"/>
      <c r="AQ843" s="194"/>
      <c r="AR843" s="194"/>
      <c r="AS843" s="194"/>
      <c r="AT843" s="194"/>
      <c r="AU843" s="194"/>
      <c r="AV843" s="194"/>
      <c r="AW843" s="194"/>
      <c r="AX843" s="194"/>
      <c r="AY843" s="194"/>
      <c r="AZ843" s="194"/>
      <c r="BA843" s="194"/>
      <c r="BB843" s="194"/>
      <c r="BC843" s="194"/>
      <c r="BD843" s="194"/>
      <c r="BE843" s="194"/>
      <c r="BF843" s="194"/>
      <c r="BG843" s="194"/>
      <c r="BH843" s="194"/>
      <c r="BI843" s="194"/>
      <c r="BJ843" s="194"/>
      <c r="BK843" s="196"/>
      <c r="BL843" s="197"/>
      <c r="BM843" s="197"/>
      <c r="BN843" s="197"/>
      <c r="BO843" s="197"/>
      <c r="BP843" s="197"/>
      <c r="BQ843" s="197"/>
      <c r="BR843" s="197"/>
      <c r="BS843" s="197"/>
      <c r="BT843" s="197"/>
      <c r="BU843" s="197"/>
      <c r="BV843" s="197"/>
      <c r="BW843" s="197"/>
      <c r="BX843" s="197"/>
      <c r="BY843" s="197"/>
      <c r="BZ843" s="197"/>
      <c r="CA843" s="197"/>
      <c r="CB843" s="197"/>
      <c r="CC843" s="197"/>
      <c r="CD843" s="197"/>
      <c r="CE843" s="197"/>
      <c r="CF843" s="197"/>
      <c r="CG843" s="197"/>
      <c r="CH843" s="197"/>
      <c r="CI843" s="197"/>
      <c r="CJ843" s="197"/>
      <c r="CK843" s="197"/>
      <c r="CL843" s="197"/>
      <c r="CM843" s="197"/>
      <c r="CN843" s="197"/>
      <c r="CO843" s="197"/>
      <c r="CP843" s="197"/>
      <c r="CQ843" s="197"/>
      <c r="CR843" s="197"/>
      <c r="CS843" s="197"/>
      <c r="CT843" s="197"/>
      <c r="CU843" s="197"/>
      <c r="CV843" s="197"/>
      <c r="CW843" s="197"/>
      <c r="CX843" s="197"/>
      <c r="CY843" s="197"/>
      <c r="CZ843" s="197"/>
      <c r="DA843" s="197"/>
      <c r="DB843" s="197"/>
      <c r="DC843" s="197"/>
      <c r="DD843" s="197"/>
      <c r="DE843" s="197"/>
      <c r="DF843" s="197"/>
      <c r="DG843" s="197"/>
      <c r="DH843" s="197"/>
      <c r="DI843" s="197"/>
      <c r="DJ843" s="197"/>
      <c r="DK843" s="197"/>
      <c r="DL843" s="197"/>
      <c r="DM843" s="197"/>
      <c r="DN843" s="197"/>
      <c r="DO843" s="197"/>
      <c r="DP843" s="197"/>
      <c r="DQ843" s="197"/>
      <c r="DR843" s="197"/>
      <c r="DS843" s="197"/>
      <c r="DT843" s="197"/>
      <c r="DU843" s="197"/>
      <c r="DV843" s="197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</row>
    <row r="844" customFormat="false" ht="12.75" hidden="false" customHeight="false" outlineLevel="0" collapsed="false">
      <c r="B844" s="194"/>
      <c r="C844" s="194"/>
      <c r="D844" s="194"/>
      <c r="E844" s="194"/>
      <c r="F844" s="194"/>
      <c r="G844" s="194"/>
      <c r="H844" s="195"/>
      <c r="I844" s="194"/>
      <c r="J844" s="194"/>
      <c r="K844" s="194"/>
      <c r="L844" s="194"/>
      <c r="M844" s="194"/>
      <c r="N844" s="194"/>
      <c r="O844" s="194"/>
      <c r="P844" s="194"/>
      <c r="Q844" s="194"/>
      <c r="R844" s="194"/>
      <c r="S844" s="194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94"/>
      <c r="AN844" s="194"/>
      <c r="AO844" s="194"/>
      <c r="AP844" s="194"/>
      <c r="AQ844" s="194"/>
      <c r="AR844" s="194"/>
      <c r="AS844" s="194"/>
      <c r="AT844" s="194"/>
      <c r="AU844" s="194"/>
      <c r="AV844" s="194"/>
      <c r="AW844" s="194"/>
      <c r="AX844" s="194"/>
      <c r="AY844" s="194"/>
      <c r="AZ844" s="194"/>
      <c r="BA844" s="194"/>
      <c r="BB844" s="194"/>
      <c r="BC844" s="194"/>
      <c r="BD844" s="194"/>
      <c r="BE844" s="194"/>
      <c r="BF844" s="194"/>
      <c r="BG844" s="194"/>
      <c r="BH844" s="194"/>
      <c r="BI844" s="194"/>
      <c r="BJ844" s="194"/>
      <c r="BK844" s="196"/>
      <c r="BL844" s="197"/>
      <c r="BM844" s="197"/>
      <c r="BN844" s="197"/>
      <c r="BO844" s="197"/>
      <c r="BP844" s="197"/>
      <c r="BQ844" s="197"/>
      <c r="BR844" s="197"/>
      <c r="BS844" s="197"/>
      <c r="BT844" s="197"/>
      <c r="BU844" s="197"/>
      <c r="BV844" s="197"/>
      <c r="BW844" s="197"/>
      <c r="BX844" s="197"/>
      <c r="BY844" s="197"/>
      <c r="BZ844" s="197"/>
      <c r="CA844" s="197"/>
      <c r="CB844" s="197"/>
      <c r="CC844" s="197"/>
      <c r="CD844" s="197"/>
      <c r="CE844" s="197"/>
      <c r="CF844" s="197"/>
      <c r="CG844" s="197"/>
      <c r="CH844" s="197"/>
      <c r="CI844" s="197"/>
      <c r="CJ844" s="197"/>
      <c r="CK844" s="197"/>
      <c r="CL844" s="197"/>
      <c r="CM844" s="197"/>
      <c r="CN844" s="197"/>
      <c r="CO844" s="197"/>
      <c r="CP844" s="197"/>
      <c r="CQ844" s="197"/>
      <c r="CR844" s="197"/>
      <c r="CS844" s="197"/>
      <c r="CT844" s="197"/>
      <c r="CU844" s="197"/>
      <c r="CV844" s="197"/>
      <c r="CW844" s="197"/>
      <c r="CX844" s="197"/>
      <c r="CY844" s="197"/>
      <c r="CZ844" s="197"/>
      <c r="DA844" s="197"/>
      <c r="DB844" s="197"/>
      <c r="DC844" s="197"/>
      <c r="DD844" s="197"/>
      <c r="DE844" s="197"/>
      <c r="DF844" s="197"/>
      <c r="DG844" s="197"/>
      <c r="DH844" s="197"/>
      <c r="DI844" s="197"/>
      <c r="DJ844" s="197"/>
      <c r="DK844" s="197"/>
      <c r="DL844" s="197"/>
      <c r="DM844" s="197"/>
      <c r="DN844" s="197"/>
      <c r="DO844" s="197"/>
      <c r="DP844" s="197"/>
      <c r="DQ844" s="197"/>
      <c r="DR844" s="197"/>
      <c r="DS844" s="197"/>
      <c r="DT844" s="197"/>
      <c r="DU844" s="197"/>
      <c r="DV844" s="197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</row>
    <row r="845" customFormat="false" ht="12.75" hidden="false" customHeight="false" outlineLevel="0" collapsed="false">
      <c r="B845" s="194"/>
      <c r="C845" s="194"/>
      <c r="D845" s="194"/>
      <c r="E845" s="194"/>
      <c r="F845" s="194"/>
      <c r="G845" s="194"/>
      <c r="H845" s="195"/>
      <c r="I845" s="194"/>
      <c r="J845" s="194"/>
      <c r="K845" s="194"/>
      <c r="L845" s="194"/>
      <c r="M845" s="194"/>
      <c r="N845" s="194"/>
      <c r="O845" s="194"/>
      <c r="P845" s="194"/>
      <c r="Q845" s="194"/>
      <c r="R845" s="194"/>
      <c r="S845" s="194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94"/>
      <c r="AN845" s="194"/>
      <c r="AO845" s="194"/>
      <c r="AP845" s="194"/>
      <c r="AQ845" s="194"/>
      <c r="AR845" s="194"/>
      <c r="AS845" s="194"/>
      <c r="AT845" s="194"/>
      <c r="AU845" s="194"/>
      <c r="AV845" s="194"/>
      <c r="AW845" s="194"/>
      <c r="AX845" s="194"/>
      <c r="AY845" s="194"/>
      <c r="AZ845" s="194"/>
      <c r="BA845" s="194"/>
      <c r="BB845" s="194"/>
      <c r="BC845" s="194"/>
      <c r="BD845" s="194"/>
      <c r="BE845" s="194"/>
      <c r="BF845" s="194"/>
      <c r="BG845" s="194"/>
      <c r="BH845" s="194"/>
      <c r="BI845" s="194"/>
      <c r="BJ845" s="194"/>
      <c r="BK845" s="196"/>
      <c r="BL845" s="197"/>
      <c r="BM845" s="197"/>
      <c r="BN845" s="197"/>
      <c r="BO845" s="197"/>
      <c r="BP845" s="197"/>
      <c r="BQ845" s="197"/>
      <c r="BR845" s="197"/>
      <c r="BS845" s="197"/>
      <c r="BT845" s="197"/>
      <c r="BU845" s="197"/>
      <c r="BV845" s="197"/>
      <c r="BW845" s="197"/>
      <c r="BX845" s="197"/>
      <c r="BY845" s="197"/>
      <c r="BZ845" s="197"/>
      <c r="CA845" s="197"/>
      <c r="CB845" s="197"/>
      <c r="CC845" s="197"/>
      <c r="CD845" s="197"/>
      <c r="CE845" s="197"/>
      <c r="CF845" s="197"/>
      <c r="CG845" s="197"/>
      <c r="CH845" s="197"/>
      <c r="CI845" s="197"/>
      <c r="CJ845" s="197"/>
      <c r="CK845" s="197"/>
      <c r="CL845" s="197"/>
      <c r="CM845" s="197"/>
      <c r="CN845" s="197"/>
      <c r="CO845" s="197"/>
      <c r="CP845" s="197"/>
      <c r="CQ845" s="197"/>
      <c r="CR845" s="197"/>
      <c r="CS845" s="197"/>
      <c r="CT845" s="197"/>
      <c r="CU845" s="197"/>
      <c r="CV845" s="197"/>
      <c r="CW845" s="197"/>
      <c r="CX845" s="197"/>
      <c r="CY845" s="197"/>
      <c r="CZ845" s="197"/>
      <c r="DA845" s="197"/>
      <c r="DB845" s="197"/>
      <c r="DC845" s="197"/>
      <c r="DD845" s="197"/>
      <c r="DE845" s="197"/>
      <c r="DF845" s="197"/>
      <c r="DG845" s="197"/>
      <c r="DH845" s="197"/>
      <c r="DI845" s="197"/>
      <c r="DJ845" s="197"/>
      <c r="DK845" s="197"/>
      <c r="DL845" s="197"/>
      <c r="DM845" s="197"/>
      <c r="DN845" s="197"/>
      <c r="DO845" s="197"/>
      <c r="DP845" s="197"/>
      <c r="DQ845" s="197"/>
      <c r="DR845" s="197"/>
      <c r="DS845" s="197"/>
      <c r="DT845" s="197"/>
      <c r="DU845" s="197"/>
      <c r="DV845" s="197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</row>
    <row r="846" customFormat="false" ht="12.75" hidden="false" customHeight="false" outlineLevel="0" collapsed="false">
      <c r="B846" s="194"/>
      <c r="C846" s="194"/>
      <c r="D846" s="194"/>
      <c r="E846" s="194"/>
      <c r="F846" s="194"/>
      <c r="G846" s="194"/>
      <c r="H846" s="195"/>
      <c r="I846" s="194"/>
      <c r="J846" s="194"/>
      <c r="K846" s="194"/>
      <c r="L846" s="194"/>
      <c r="M846" s="194"/>
      <c r="N846" s="194"/>
      <c r="O846" s="194"/>
      <c r="P846" s="194"/>
      <c r="Q846" s="194"/>
      <c r="R846" s="194"/>
      <c r="S846" s="194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94"/>
      <c r="AN846" s="194"/>
      <c r="AO846" s="194"/>
      <c r="AP846" s="194"/>
      <c r="AQ846" s="194"/>
      <c r="AR846" s="194"/>
      <c r="AS846" s="194"/>
      <c r="AT846" s="194"/>
      <c r="AU846" s="194"/>
      <c r="AV846" s="194"/>
      <c r="AW846" s="194"/>
      <c r="AX846" s="194"/>
      <c r="AY846" s="194"/>
      <c r="AZ846" s="194"/>
      <c r="BA846" s="194"/>
      <c r="BB846" s="194"/>
      <c r="BC846" s="194"/>
      <c r="BD846" s="194"/>
      <c r="BE846" s="194"/>
      <c r="BF846" s="194"/>
      <c r="BG846" s="194"/>
      <c r="BH846" s="194"/>
      <c r="BI846" s="194"/>
      <c r="BJ846" s="194"/>
      <c r="BK846" s="196"/>
      <c r="BL846" s="197"/>
      <c r="BM846" s="197"/>
      <c r="BN846" s="197"/>
      <c r="BO846" s="197"/>
      <c r="BP846" s="197"/>
      <c r="BQ846" s="197"/>
      <c r="BR846" s="197"/>
      <c r="BS846" s="197"/>
      <c r="BT846" s="197"/>
      <c r="BU846" s="197"/>
      <c r="BV846" s="197"/>
      <c r="BW846" s="197"/>
      <c r="BX846" s="197"/>
      <c r="BY846" s="197"/>
      <c r="BZ846" s="197"/>
      <c r="CA846" s="197"/>
      <c r="CB846" s="197"/>
      <c r="CC846" s="197"/>
      <c r="CD846" s="197"/>
      <c r="CE846" s="197"/>
      <c r="CF846" s="197"/>
      <c r="CG846" s="197"/>
      <c r="CH846" s="197"/>
      <c r="CI846" s="197"/>
      <c r="CJ846" s="197"/>
      <c r="CK846" s="197"/>
      <c r="CL846" s="197"/>
      <c r="CM846" s="197"/>
      <c r="CN846" s="197"/>
      <c r="CO846" s="197"/>
      <c r="CP846" s="197"/>
      <c r="CQ846" s="197"/>
      <c r="CR846" s="197"/>
      <c r="CS846" s="197"/>
      <c r="CT846" s="197"/>
      <c r="CU846" s="197"/>
      <c r="CV846" s="197"/>
      <c r="CW846" s="197"/>
      <c r="CX846" s="197"/>
      <c r="CY846" s="197"/>
      <c r="CZ846" s="197"/>
      <c r="DA846" s="197"/>
      <c r="DB846" s="197"/>
      <c r="DC846" s="197"/>
      <c r="DD846" s="197"/>
      <c r="DE846" s="197"/>
      <c r="DF846" s="197"/>
      <c r="DG846" s="197"/>
      <c r="DH846" s="197"/>
      <c r="DI846" s="197"/>
      <c r="DJ846" s="197"/>
      <c r="DK846" s="197"/>
      <c r="DL846" s="197"/>
      <c r="DM846" s="197"/>
      <c r="DN846" s="197"/>
      <c r="DO846" s="197"/>
      <c r="DP846" s="197"/>
      <c r="DQ846" s="197"/>
      <c r="DR846" s="197"/>
      <c r="DS846" s="197"/>
      <c r="DT846" s="197"/>
      <c r="DU846" s="197"/>
      <c r="DV846" s="197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</row>
    <row r="847" customFormat="false" ht="12.75" hidden="false" customHeight="false" outlineLevel="0" collapsed="false">
      <c r="B847" s="194"/>
      <c r="C847" s="194"/>
      <c r="D847" s="194"/>
      <c r="E847" s="194"/>
      <c r="F847" s="194"/>
      <c r="G847" s="194"/>
      <c r="H847" s="195"/>
      <c r="I847" s="194"/>
      <c r="J847" s="194"/>
      <c r="K847" s="194"/>
      <c r="L847" s="194"/>
      <c r="M847" s="194"/>
      <c r="N847" s="194"/>
      <c r="O847" s="194"/>
      <c r="P847" s="194"/>
      <c r="Q847" s="194"/>
      <c r="R847" s="194"/>
      <c r="S847" s="194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4"/>
      <c r="AG847" s="194"/>
      <c r="AH847" s="194"/>
      <c r="AI847" s="194"/>
      <c r="AJ847" s="194"/>
      <c r="AK847" s="194"/>
      <c r="AL847" s="194"/>
      <c r="AM847" s="194"/>
      <c r="AN847" s="194"/>
      <c r="AO847" s="194"/>
      <c r="AP847" s="194"/>
      <c r="AQ847" s="194"/>
      <c r="AR847" s="194"/>
      <c r="AS847" s="194"/>
      <c r="AT847" s="194"/>
      <c r="AU847" s="194"/>
      <c r="AV847" s="194"/>
      <c r="AW847" s="194"/>
      <c r="AX847" s="194"/>
      <c r="AY847" s="194"/>
      <c r="AZ847" s="194"/>
      <c r="BA847" s="194"/>
      <c r="BB847" s="194"/>
      <c r="BC847" s="194"/>
      <c r="BD847" s="194"/>
      <c r="BE847" s="194"/>
      <c r="BF847" s="194"/>
      <c r="BG847" s="194"/>
      <c r="BH847" s="194"/>
      <c r="BI847" s="194"/>
      <c r="BJ847" s="194"/>
      <c r="BK847" s="196"/>
      <c r="BL847" s="197"/>
      <c r="BM847" s="197"/>
      <c r="BN847" s="197"/>
      <c r="BO847" s="197"/>
      <c r="BP847" s="197"/>
      <c r="BQ847" s="197"/>
      <c r="BR847" s="197"/>
      <c r="BS847" s="197"/>
      <c r="BT847" s="197"/>
      <c r="BU847" s="197"/>
      <c r="BV847" s="197"/>
      <c r="BW847" s="197"/>
      <c r="BX847" s="197"/>
      <c r="BY847" s="197"/>
      <c r="BZ847" s="197"/>
      <c r="CA847" s="197"/>
      <c r="CB847" s="197"/>
      <c r="CC847" s="197"/>
      <c r="CD847" s="197"/>
      <c r="CE847" s="197"/>
      <c r="CF847" s="197"/>
      <c r="CG847" s="197"/>
      <c r="CH847" s="197"/>
      <c r="CI847" s="197"/>
      <c r="CJ847" s="197"/>
      <c r="CK847" s="197"/>
      <c r="CL847" s="197"/>
      <c r="CM847" s="197"/>
      <c r="CN847" s="197"/>
      <c r="CO847" s="197"/>
      <c r="CP847" s="197"/>
      <c r="CQ847" s="197"/>
      <c r="CR847" s="197"/>
      <c r="CS847" s="197"/>
      <c r="CT847" s="197"/>
      <c r="CU847" s="197"/>
      <c r="CV847" s="197"/>
      <c r="CW847" s="197"/>
      <c r="CX847" s="197"/>
      <c r="CY847" s="197"/>
      <c r="CZ847" s="197"/>
      <c r="DA847" s="197"/>
      <c r="DB847" s="197"/>
      <c r="DC847" s="197"/>
      <c r="DD847" s="197"/>
      <c r="DE847" s="197"/>
      <c r="DF847" s="197"/>
      <c r="DG847" s="197"/>
      <c r="DH847" s="197"/>
      <c r="DI847" s="197"/>
      <c r="DJ847" s="197"/>
      <c r="DK847" s="197"/>
      <c r="DL847" s="197"/>
      <c r="DM847" s="197"/>
      <c r="DN847" s="197"/>
      <c r="DO847" s="197"/>
      <c r="DP847" s="197"/>
      <c r="DQ847" s="197"/>
      <c r="DR847" s="197"/>
      <c r="DS847" s="197"/>
      <c r="DT847" s="197"/>
      <c r="DU847" s="197"/>
      <c r="DV847" s="197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</row>
    <row r="848" customFormat="false" ht="12.75" hidden="false" customHeight="false" outlineLevel="0" collapsed="false">
      <c r="B848" s="194"/>
      <c r="C848" s="194"/>
      <c r="D848" s="194"/>
      <c r="E848" s="194"/>
      <c r="F848" s="194"/>
      <c r="G848" s="194"/>
      <c r="H848" s="195"/>
      <c r="I848" s="194"/>
      <c r="J848" s="194"/>
      <c r="K848" s="194"/>
      <c r="L848" s="194"/>
      <c r="M848" s="194"/>
      <c r="N848" s="194"/>
      <c r="O848" s="194"/>
      <c r="P848" s="194"/>
      <c r="Q848" s="194"/>
      <c r="R848" s="194"/>
      <c r="S848" s="194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94"/>
      <c r="AN848" s="194"/>
      <c r="AO848" s="194"/>
      <c r="AP848" s="194"/>
      <c r="AQ848" s="194"/>
      <c r="AR848" s="194"/>
      <c r="AS848" s="194"/>
      <c r="AT848" s="194"/>
      <c r="AU848" s="194"/>
      <c r="AV848" s="194"/>
      <c r="AW848" s="194"/>
      <c r="AX848" s="194"/>
      <c r="AY848" s="194"/>
      <c r="AZ848" s="194"/>
      <c r="BA848" s="194"/>
      <c r="BB848" s="194"/>
      <c r="BC848" s="194"/>
      <c r="BD848" s="194"/>
      <c r="BE848" s="194"/>
      <c r="BF848" s="194"/>
      <c r="BG848" s="194"/>
      <c r="BH848" s="194"/>
      <c r="BI848" s="194"/>
      <c r="BJ848" s="194"/>
      <c r="BK848" s="196"/>
      <c r="BL848" s="197"/>
      <c r="BM848" s="197"/>
      <c r="BN848" s="197"/>
      <c r="BO848" s="197"/>
      <c r="BP848" s="197"/>
      <c r="BQ848" s="197"/>
      <c r="BR848" s="197"/>
      <c r="BS848" s="197"/>
      <c r="BT848" s="197"/>
      <c r="BU848" s="197"/>
      <c r="BV848" s="197"/>
      <c r="BW848" s="197"/>
      <c r="BX848" s="197"/>
      <c r="BY848" s="197"/>
      <c r="BZ848" s="197"/>
      <c r="CA848" s="197"/>
      <c r="CB848" s="197"/>
      <c r="CC848" s="197"/>
      <c r="CD848" s="197"/>
      <c r="CE848" s="197"/>
      <c r="CF848" s="197"/>
      <c r="CG848" s="197"/>
      <c r="CH848" s="197"/>
      <c r="CI848" s="197"/>
      <c r="CJ848" s="197"/>
      <c r="CK848" s="197"/>
      <c r="CL848" s="197"/>
      <c r="CM848" s="197"/>
      <c r="CN848" s="197"/>
      <c r="CO848" s="197"/>
      <c r="CP848" s="197"/>
      <c r="CQ848" s="197"/>
      <c r="CR848" s="197"/>
      <c r="CS848" s="197"/>
      <c r="CT848" s="197"/>
      <c r="CU848" s="197"/>
      <c r="CV848" s="197"/>
      <c r="CW848" s="197"/>
      <c r="CX848" s="197"/>
      <c r="CY848" s="197"/>
      <c r="CZ848" s="197"/>
      <c r="DA848" s="197"/>
      <c r="DB848" s="197"/>
      <c r="DC848" s="197"/>
      <c r="DD848" s="197"/>
      <c r="DE848" s="197"/>
      <c r="DF848" s="197"/>
      <c r="DG848" s="197"/>
      <c r="DH848" s="197"/>
      <c r="DI848" s="197"/>
      <c r="DJ848" s="197"/>
      <c r="DK848" s="197"/>
      <c r="DL848" s="197"/>
      <c r="DM848" s="197"/>
      <c r="DN848" s="197"/>
      <c r="DO848" s="197"/>
      <c r="DP848" s="197"/>
      <c r="DQ848" s="197"/>
      <c r="DR848" s="197"/>
      <c r="DS848" s="197"/>
      <c r="DT848" s="197"/>
      <c r="DU848" s="197"/>
      <c r="DV848" s="197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</row>
    <row r="849" customFormat="false" ht="12.75" hidden="false" customHeight="false" outlineLevel="0" collapsed="false">
      <c r="B849" s="194"/>
      <c r="C849" s="194"/>
      <c r="D849" s="194"/>
      <c r="E849" s="194"/>
      <c r="F849" s="194"/>
      <c r="G849" s="194"/>
      <c r="H849" s="195"/>
      <c r="I849" s="194"/>
      <c r="J849" s="194"/>
      <c r="K849" s="194"/>
      <c r="L849" s="194"/>
      <c r="M849" s="194"/>
      <c r="N849" s="194"/>
      <c r="O849" s="194"/>
      <c r="P849" s="194"/>
      <c r="Q849" s="194"/>
      <c r="R849" s="194"/>
      <c r="S849" s="194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94"/>
      <c r="AN849" s="194"/>
      <c r="AO849" s="194"/>
      <c r="AP849" s="194"/>
      <c r="AQ849" s="194"/>
      <c r="AR849" s="194"/>
      <c r="AS849" s="194"/>
      <c r="AT849" s="194"/>
      <c r="AU849" s="194"/>
      <c r="AV849" s="194"/>
      <c r="AW849" s="194"/>
      <c r="AX849" s="194"/>
      <c r="AY849" s="194"/>
      <c r="AZ849" s="194"/>
      <c r="BA849" s="194"/>
      <c r="BB849" s="194"/>
      <c r="BC849" s="194"/>
      <c r="BD849" s="194"/>
      <c r="BE849" s="194"/>
      <c r="BF849" s="194"/>
      <c r="BG849" s="194"/>
      <c r="BH849" s="194"/>
      <c r="BI849" s="194"/>
      <c r="BJ849" s="194"/>
      <c r="BK849" s="196"/>
      <c r="BL849" s="197"/>
      <c r="BM849" s="197"/>
      <c r="BN849" s="197"/>
      <c r="BO849" s="197"/>
      <c r="BP849" s="197"/>
      <c r="BQ849" s="197"/>
      <c r="BR849" s="197"/>
      <c r="BS849" s="197"/>
      <c r="BT849" s="197"/>
      <c r="BU849" s="197"/>
      <c r="BV849" s="197"/>
      <c r="BW849" s="197"/>
      <c r="BX849" s="197"/>
      <c r="BY849" s="197"/>
      <c r="BZ849" s="197"/>
      <c r="CA849" s="197"/>
      <c r="CB849" s="197"/>
      <c r="CC849" s="197"/>
      <c r="CD849" s="197"/>
      <c r="CE849" s="197"/>
      <c r="CF849" s="197"/>
      <c r="CG849" s="197"/>
      <c r="CH849" s="197"/>
      <c r="CI849" s="197"/>
      <c r="CJ849" s="197"/>
      <c r="CK849" s="197"/>
      <c r="CL849" s="197"/>
      <c r="CM849" s="197"/>
      <c r="CN849" s="197"/>
      <c r="CO849" s="197"/>
      <c r="CP849" s="197"/>
      <c r="CQ849" s="197"/>
      <c r="CR849" s="197"/>
      <c r="CS849" s="197"/>
      <c r="CT849" s="197"/>
      <c r="CU849" s="197"/>
      <c r="CV849" s="197"/>
      <c r="CW849" s="197"/>
      <c r="CX849" s="197"/>
      <c r="CY849" s="197"/>
      <c r="CZ849" s="197"/>
      <c r="DA849" s="197"/>
      <c r="DB849" s="197"/>
      <c r="DC849" s="197"/>
      <c r="DD849" s="197"/>
      <c r="DE849" s="197"/>
      <c r="DF849" s="197"/>
      <c r="DG849" s="197"/>
      <c r="DH849" s="197"/>
      <c r="DI849" s="197"/>
      <c r="DJ849" s="197"/>
      <c r="DK849" s="197"/>
      <c r="DL849" s="197"/>
      <c r="DM849" s="197"/>
      <c r="DN849" s="197"/>
      <c r="DO849" s="197"/>
      <c r="DP849" s="197"/>
      <c r="DQ849" s="197"/>
      <c r="DR849" s="197"/>
      <c r="DS849" s="197"/>
      <c r="DT849" s="197"/>
      <c r="DU849" s="197"/>
      <c r="DV849" s="197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</row>
    <row r="850" customFormat="false" ht="12.75" hidden="false" customHeight="false" outlineLevel="0" collapsed="false">
      <c r="B850" s="194"/>
      <c r="C850" s="194"/>
      <c r="D850" s="194"/>
      <c r="E850" s="194"/>
      <c r="F850" s="194"/>
      <c r="G850" s="194"/>
      <c r="H850" s="195"/>
      <c r="I850" s="194"/>
      <c r="J850" s="194"/>
      <c r="K850" s="194"/>
      <c r="L850" s="194"/>
      <c r="M850" s="194"/>
      <c r="N850" s="194"/>
      <c r="O850" s="194"/>
      <c r="P850" s="194"/>
      <c r="Q850" s="194"/>
      <c r="R850" s="194"/>
      <c r="S850" s="194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94"/>
      <c r="AN850" s="194"/>
      <c r="AO850" s="194"/>
      <c r="AP850" s="194"/>
      <c r="AQ850" s="194"/>
      <c r="AR850" s="194"/>
      <c r="AS850" s="194"/>
      <c r="AT850" s="194"/>
      <c r="AU850" s="194"/>
      <c r="AV850" s="194"/>
      <c r="AW850" s="194"/>
      <c r="AX850" s="194"/>
      <c r="AY850" s="194"/>
      <c r="AZ850" s="194"/>
      <c r="BA850" s="194"/>
      <c r="BB850" s="194"/>
      <c r="BC850" s="194"/>
      <c r="BD850" s="194"/>
      <c r="BE850" s="194"/>
      <c r="BF850" s="194"/>
      <c r="BG850" s="194"/>
      <c r="BH850" s="194"/>
      <c r="BI850" s="194"/>
      <c r="BJ850" s="194"/>
      <c r="BK850" s="196"/>
      <c r="BL850" s="197"/>
      <c r="BM850" s="197"/>
      <c r="BN850" s="197"/>
      <c r="BO850" s="197"/>
      <c r="BP850" s="197"/>
      <c r="BQ850" s="197"/>
      <c r="BR850" s="197"/>
      <c r="BS850" s="197"/>
      <c r="BT850" s="197"/>
      <c r="BU850" s="197"/>
      <c r="BV850" s="197"/>
      <c r="BW850" s="197"/>
      <c r="BX850" s="197"/>
      <c r="BY850" s="197"/>
      <c r="BZ850" s="197"/>
      <c r="CA850" s="197"/>
      <c r="CB850" s="197"/>
      <c r="CC850" s="197"/>
      <c r="CD850" s="197"/>
      <c r="CE850" s="197"/>
      <c r="CF850" s="197"/>
      <c r="CG850" s="197"/>
      <c r="CH850" s="197"/>
      <c r="CI850" s="197"/>
      <c r="CJ850" s="197"/>
      <c r="CK850" s="197"/>
      <c r="CL850" s="197"/>
      <c r="CM850" s="197"/>
      <c r="CN850" s="197"/>
      <c r="CO850" s="197"/>
      <c r="CP850" s="197"/>
      <c r="CQ850" s="197"/>
      <c r="CR850" s="197"/>
      <c r="CS850" s="197"/>
      <c r="CT850" s="197"/>
      <c r="CU850" s="197"/>
      <c r="CV850" s="197"/>
      <c r="CW850" s="197"/>
      <c r="CX850" s="197"/>
      <c r="CY850" s="197"/>
      <c r="CZ850" s="197"/>
      <c r="DA850" s="197"/>
      <c r="DB850" s="197"/>
      <c r="DC850" s="197"/>
      <c r="DD850" s="197"/>
      <c r="DE850" s="197"/>
      <c r="DF850" s="197"/>
      <c r="DG850" s="197"/>
      <c r="DH850" s="197"/>
      <c r="DI850" s="197"/>
      <c r="DJ850" s="197"/>
      <c r="DK850" s="197"/>
      <c r="DL850" s="197"/>
      <c r="DM850" s="197"/>
      <c r="DN850" s="197"/>
      <c r="DO850" s="197"/>
      <c r="DP850" s="197"/>
      <c r="DQ850" s="197"/>
      <c r="DR850" s="197"/>
      <c r="DS850" s="197"/>
      <c r="DT850" s="197"/>
      <c r="DU850" s="197"/>
      <c r="DV850" s="197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</row>
    <row r="851" customFormat="false" ht="12.75" hidden="false" customHeight="false" outlineLevel="0" collapsed="false">
      <c r="B851" s="194"/>
      <c r="C851" s="194"/>
      <c r="D851" s="194"/>
      <c r="E851" s="194"/>
      <c r="F851" s="194"/>
      <c r="G851" s="194"/>
      <c r="H851" s="195"/>
      <c r="I851" s="194"/>
      <c r="J851" s="194"/>
      <c r="K851" s="194"/>
      <c r="L851" s="194"/>
      <c r="M851" s="194"/>
      <c r="N851" s="194"/>
      <c r="O851" s="194"/>
      <c r="P851" s="194"/>
      <c r="Q851" s="194"/>
      <c r="R851" s="194"/>
      <c r="S851" s="194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94"/>
      <c r="AN851" s="194"/>
      <c r="AO851" s="194"/>
      <c r="AP851" s="194"/>
      <c r="AQ851" s="194"/>
      <c r="AR851" s="194"/>
      <c r="AS851" s="194"/>
      <c r="AT851" s="194"/>
      <c r="AU851" s="194"/>
      <c r="AV851" s="194"/>
      <c r="AW851" s="194"/>
      <c r="AX851" s="194"/>
      <c r="AY851" s="194"/>
      <c r="AZ851" s="194"/>
      <c r="BA851" s="194"/>
      <c r="BB851" s="194"/>
      <c r="BC851" s="194"/>
      <c r="BD851" s="194"/>
      <c r="BE851" s="194"/>
      <c r="BF851" s="194"/>
      <c r="BG851" s="194"/>
      <c r="BH851" s="194"/>
      <c r="BI851" s="194"/>
      <c r="BJ851" s="194"/>
      <c r="BK851" s="196"/>
      <c r="BL851" s="197"/>
      <c r="BM851" s="197"/>
      <c r="BN851" s="197"/>
      <c r="BO851" s="197"/>
      <c r="BP851" s="197"/>
      <c r="BQ851" s="197"/>
      <c r="BR851" s="197"/>
      <c r="BS851" s="197"/>
      <c r="BT851" s="197"/>
      <c r="BU851" s="197"/>
      <c r="BV851" s="197"/>
      <c r="BW851" s="197"/>
      <c r="BX851" s="197"/>
      <c r="BY851" s="197"/>
      <c r="BZ851" s="197"/>
      <c r="CA851" s="197"/>
      <c r="CB851" s="197"/>
      <c r="CC851" s="197"/>
      <c r="CD851" s="197"/>
      <c r="CE851" s="197"/>
      <c r="CF851" s="197"/>
      <c r="CG851" s="197"/>
      <c r="CH851" s="197"/>
      <c r="CI851" s="197"/>
      <c r="CJ851" s="197"/>
      <c r="CK851" s="197"/>
      <c r="CL851" s="197"/>
      <c r="CM851" s="197"/>
      <c r="CN851" s="197"/>
      <c r="CO851" s="197"/>
      <c r="CP851" s="197"/>
      <c r="CQ851" s="197"/>
      <c r="CR851" s="197"/>
      <c r="CS851" s="197"/>
      <c r="CT851" s="197"/>
      <c r="CU851" s="197"/>
      <c r="CV851" s="197"/>
      <c r="CW851" s="197"/>
      <c r="CX851" s="197"/>
      <c r="CY851" s="197"/>
      <c r="CZ851" s="197"/>
      <c r="DA851" s="197"/>
      <c r="DB851" s="197"/>
      <c r="DC851" s="197"/>
      <c r="DD851" s="197"/>
      <c r="DE851" s="197"/>
      <c r="DF851" s="197"/>
      <c r="DG851" s="197"/>
      <c r="DH851" s="197"/>
      <c r="DI851" s="197"/>
      <c r="DJ851" s="197"/>
      <c r="DK851" s="197"/>
      <c r="DL851" s="197"/>
      <c r="DM851" s="197"/>
      <c r="DN851" s="197"/>
      <c r="DO851" s="197"/>
      <c r="DP851" s="197"/>
      <c r="DQ851" s="197"/>
      <c r="DR851" s="197"/>
      <c r="DS851" s="197"/>
      <c r="DT851" s="197"/>
      <c r="DU851" s="197"/>
      <c r="DV851" s="197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</row>
    <row r="852" customFormat="false" ht="12.75" hidden="false" customHeight="false" outlineLevel="0" collapsed="false">
      <c r="B852" s="194"/>
      <c r="C852" s="194"/>
      <c r="D852" s="194"/>
      <c r="E852" s="194"/>
      <c r="F852" s="194"/>
      <c r="G852" s="194"/>
      <c r="H852" s="195"/>
      <c r="I852" s="194"/>
      <c r="J852" s="194"/>
      <c r="K852" s="194"/>
      <c r="L852" s="194"/>
      <c r="M852" s="194"/>
      <c r="N852" s="194"/>
      <c r="O852" s="194"/>
      <c r="P852" s="194"/>
      <c r="Q852" s="194"/>
      <c r="R852" s="194"/>
      <c r="S852" s="194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94"/>
      <c r="AN852" s="194"/>
      <c r="AO852" s="194"/>
      <c r="AP852" s="194"/>
      <c r="AQ852" s="194"/>
      <c r="AR852" s="194"/>
      <c r="AS852" s="194"/>
      <c r="AT852" s="194"/>
      <c r="AU852" s="194"/>
      <c r="AV852" s="194"/>
      <c r="AW852" s="194"/>
      <c r="AX852" s="194"/>
      <c r="AY852" s="194"/>
      <c r="AZ852" s="194"/>
      <c r="BA852" s="194"/>
      <c r="BB852" s="194"/>
      <c r="BC852" s="194"/>
      <c r="BD852" s="194"/>
      <c r="BE852" s="194"/>
      <c r="BF852" s="194"/>
      <c r="BG852" s="194"/>
      <c r="BH852" s="194"/>
      <c r="BI852" s="194"/>
      <c r="BJ852" s="194"/>
      <c r="BK852" s="196"/>
      <c r="BL852" s="197"/>
      <c r="BM852" s="197"/>
      <c r="BN852" s="197"/>
      <c r="BO852" s="197"/>
      <c r="BP852" s="197"/>
      <c r="BQ852" s="197"/>
      <c r="BR852" s="197"/>
      <c r="BS852" s="197"/>
      <c r="BT852" s="197"/>
      <c r="BU852" s="197"/>
      <c r="BV852" s="197"/>
      <c r="BW852" s="197"/>
      <c r="BX852" s="197"/>
      <c r="BY852" s="197"/>
      <c r="BZ852" s="197"/>
      <c r="CA852" s="197"/>
      <c r="CB852" s="197"/>
      <c r="CC852" s="197"/>
      <c r="CD852" s="197"/>
      <c r="CE852" s="197"/>
      <c r="CF852" s="197"/>
      <c r="CG852" s="197"/>
      <c r="CH852" s="197"/>
      <c r="CI852" s="197"/>
      <c r="CJ852" s="197"/>
      <c r="CK852" s="197"/>
      <c r="CL852" s="197"/>
      <c r="CM852" s="197"/>
      <c r="CN852" s="197"/>
      <c r="CO852" s="197"/>
      <c r="CP852" s="197"/>
      <c r="CQ852" s="197"/>
      <c r="CR852" s="197"/>
      <c r="CS852" s="197"/>
      <c r="CT852" s="197"/>
      <c r="CU852" s="197"/>
      <c r="CV852" s="197"/>
      <c r="CW852" s="197"/>
      <c r="CX852" s="197"/>
      <c r="CY852" s="197"/>
      <c r="CZ852" s="197"/>
      <c r="DA852" s="197"/>
      <c r="DB852" s="197"/>
      <c r="DC852" s="197"/>
      <c r="DD852" s="197"/>
      <c r="DE852" s="197"/>
      <c r="DF852" s="197"/>
      <c r="DG852" s="197"/>
      <c r="DH852" s="197"/>
      <c r="DI852" s="197"/>
      <c r="DJ852" s="197"/>
      <c r="DK852" s="197"/>
      <c r="DL852" s="197"/>
      <c r="DM852" s="197"/>
      <c r="DN852" s="197"/>
      <c r="DO852" s="197"/>
      <c r="DP852" s="197"/>
      <c r="DQ852" s="197"/>
      <c r="DR852" s="197"/>
      <c r="DS852" s="197"/>
      <c r="DT852" s="197"/>
      <c r="DU852" s="197"/>
      <c r="DV852" s="197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</row>
    <row r="853" customFormat="false" ht="12.75" hidden="false" customHeight="false" outlineLevel="0" collapsed="false">
      <c r="B853" s="194"/>
      <c r="C853" s="194"/>
      <c r="D853" s="194"/>
      <c r="E853" s="194"/>
      <c r="F853" s="194"/>
      <c r="G853" s="194"/>
      <c r="H853" s="195"/>
      <c r="I853" s="194"/>
      <c r="J853" s="194"/>
      <c r="K853" s="194"/>
      <c r="L853" s="194"/>
      <c r="M853" s="194"/>
      <c r="N853" s="194"/>
      <c r="O853" s="194"/>
      <c r="P853" s="194"/>
      <c r="Q853" s="194"/>
      <c r="R853" s="194"/>
      <c r="S853" s="194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94"/>
      <c r="AN853" s="194"/>
      <c r="AO853" s="194"/>
      <c r="AP853" s="194"/>
      <c r="AQ853" s="194"/>
      <c r="AR853" s="194"/>
      <c r="AS853" s="194"/>
      <c r="AT853" s="194"/>
      <c r="AU853" s="194"/>
      <c r="AV853" s="194"/>
      <c r="AW853" s="194"/>
      <c r="AX853" s="194"/>
      <c r="AY853" s="194"/>
      <c r="AZ853" s="194"/>
      <c r="BA853" s="194"/>
      <c r="BB853" s="194"/>
      <c r="BC853" s="194"/>
      <c r="BD853" s="194"/>
      <c r="BE853" s="194"/>
      <c r="BF853" s="194"/>
      <c r="BG853" s="194"/>
      <c r="BH853" s="194"/>
      <c r="BI853" s="194"/>
      <c r="BJ853" s="194"/>
      <c r="BK853" s="196"/>
      <c r="BL853" s="197"/>
      <c r="BM853" s="197"/>
      <c r="BN853" s="197"/>
      <c r="BO853" s="197"/>
      <c r="BP853" s="197"/>
      <c r="BQ853" s="197"/>
      <c r="BR853" s="197"/>
      <c r="BS853" s="197"/>
      <c r="BT853" s="197"/>
      <c r="BU853" s="197"/>
      <c r="BV853" s="197"/>
      <c r="BW853" s="197"/>
      <c r="BX853" s="197"/>
      <c r="BY853" s="197"/>
      <c r="BZ853" s="197"/>
      <c r="CA853" s="197"/>
      <c r="CB853" s="197"/>
      <c r="CC853" s="197"/>
      <c r="CD853" s="197"/>
      <c r="CE853" s="197"/>
      <c r="CF853" s="197"/>
      <c r="CG853" s="197"/>
      <c r="CH853" s="197"/>
      <c r="CI853" s="197"/>
      <c r="CJ853" s="197"/>
      <c r="CK853" s="197"/>
      <c r="CL853" s="197"/>
      <c r="CM853" s="197"/>
      <c r="CN853" s="197"/>
      <c r="CO853" s="197"/>
      <c r="CP853" s="197"/>
      <c r="CQ853" s="197"/>
      <c r="CR853" s="197"/>
      <c r="CS853" s="197"/>
      <c r="CT853" s="197"/>
      <c r="CU853" s="197"/>
      <c r="CV853" s="197"/>
      <c r="CW853" s="197"/>
      <c r="CX853" s="197"/>
      <c r="CY853" s="197"/>
      <c r="CZ853" s="197"/>
      <c r="DA853" s="197"/>
      <c r="DB853" s="197"/>
      <c r="DC853" s="197"/>
      <c r="DD853" s="197"/>
      <c r="DE853" s="197"/>
      <c r="DF853" s="197"/>
      <c r="DG853" s="197"/>
      <c r="DH853" s="197"/>
      <c r="DI853" s="197"/>
      <c r="DJ853" s="197"/>
      <c r="DK853" s="197"/>
      <c r="DL853" s="197"/>
      <c r="DM853" s="197"/>
      <c r="DN853" s="197"/>
      <c r="DO853" s="197"/>
      <c r="DP853" s="197"/>
      <c r="DQ853" s="197"/>
      <c r="DR853" s="197"/>
      <c r="DS853" s="197"/>
      <c r="DT853" s="197"/>
      <c r="DU853" s="197"/>
      <c r="DV853" s="197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</row>
    <row r="854" customFormat="false" ht="12.75" hidden="false" customHeight="false" outlineLevel="0" collapsed="false">
      <c r="B854" s="194"/>
      <c r="C854" s="194"/>
      <c r="D854" s="194"/>
      <c r="E854" s="194"/>
      <c r="F854" s="194"/>
      <c r="G854" s="194"/>
      <c r="H854" s="195"/>
      <c r="I854" s="194"/>
      <c r="J854" s="194"/>
      <c r="K854" s="194"/>
      <c r="L854" s="194"/>
      <c r="M854" s="194"/>
      <c r="N854" s="194"/>
      <c r="O854" s="194"/>
      <c r="P854" s="194"/>
      <c r="Q854" s="194"/>
      <c r="R854" s="194"/>
      <c r="S854" s="194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94"/>
      <c r="AN854" s="194"/>
      <c r="AO854" s="194"/>
      <c r="AP854" s="194"/>
      <c r="AQ854" s="194"/>
      <c r="AR854" s="194"/>
      <c r="AS854" s="194"/>
      <c r="AT854" s="194"/>
      <c r="AU854" s="194"/>
      <c r="AV854" s="194"/>
      <c r="AW854" s="194"/>
      <c r="AX854" s="194"/>
      <c r="AY854" s="194"/>
      <c r="AZ854" s="194"/>
      <c r="BA854" s="194"/>
      <c r="BB854" s="194"/>
      <c r="BC854" s="194"/>
      <c r="BD854" s="194"/>
      <c r="BE854" s="194"/>
      <c r="BF854" s="194"/>
      <c r="BG854" s="194"/>
      <c r="BH854" s="194"/>
      <c r="BI854" s="194"/>
      <c r="BJ854" s="194"/>
      <c r="BK854" s="196"/>
      <c r="BL854" s="197"/>
      <c r="BM854" s="197"/>
      <c r="BN854" s="197"/>
      <c r="BO854" s="197"/>
      <c r="BP854" s="197"/>
      <c r="BQ854" s="197"/>
      <c r="BR854" s="197"/>
      <c r="BS854" s="197"/>
      <c r="BT854" s="197"/>
      <c r="BU854" s="197"/>
      <c r="BV854" s="197"/>
      <c r="BW854" s="197"/>
      <c r="BX854" s="197"/>
      <c r="BY854" s="197"/>
      <c r="BZ854" s="197"/>
      <c r="CA854" s="197"/>
      <c r="CB854" s="197"/>
      <c r="CC854" s="197"/>
      <c r="CD854" s="197"/>
      <c r="CE854" s="197"/>
      <c r="CF854" s="197"/>
      <c r="CG854" s="197"/>
      <c r="CH854" s="197"/>
      <c r="CI854" s="197"/>
      <c r="CJ854" s="197"/>
      <c r="CK854" s="197"/>
      <c r="CL854" s="197"/>
      <c r="CM854" s="197"/>
      <c r="CN854" s="197"/>
      <c r="CO854" s="197"/>
      <c r="CP854" s="197"/>
      <c r="CQ854" s="197"/>
      <c r="CR854" s="197"/>
      <c r="CS854" s="197"/>
      <c r="CT854" s="197"/>
      <c r="CU854" s="197"/>
      <c r="CV854" s="197"/>
      <c r="CW854" s="197"/>
      <c r="CX854" s="197"/>
      <c r="CY854" s="197"/>
      <c r="CZ854" s="197"/>
      <c r="DA854" s="197"/>
      <c r="DB854" s="197"/>
      <c r="DC854" s="197"/>
      <c r="DD854" s="197"/>
      <c r="DE854" s="197"/>
      <c r="DF854" s="197"/>
      <c r="DG854" s="197"/>
      <c r="DH854" s="197"/>
      <c r="DI854" s="197"/>
      <c r="DJ854" s="197"/>
      <c r="DK854" s="197"/>
      <c r="DL854" s="197"/>
      <c r="DM854" s="197"/>
      <c r="DN854" s="197"/>
      <c r="DO854" s="197"/>
      <c r="DP854" s="197"/>
      <c r="DQ854" s="197"/>
      <c r="DR854" s="197"/>
      <c r="DS854" s="197"/>
      <c r="DT854" s="197"/>
      <c r="DU854" s="197"/>
      <c r="DV854" s="197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</row>
    <row r="855" customFormat="false" ht="12.75" hidden="false" customHeight="false" outlineLevel="0" collapsed="false">
      <c r="B855" s="194"/>
      <c r="C855" s="194"/>
      <c r="D855" s="194"/>
      <c r="E855" s="194"/>
      <c r="F855" s="194"/>
      <c r="G855" s="194"/>
      <c r="H855" s="195"/>
      <c r="I855" s="194"/>
      <c r="J855" s="194"/>
      <c r="K855" s="194"/>
      <c r="L855" s="194"/>
      <c r="M855" s="194"/>
      <c r="N855" s="194"/>
      <c r="O855" s="194"/>
      <c r="P855" s="194"/>
      <c r="Q855" s="194"/>
      <c r="R855" s="194"/>
      <c r="S855" s="194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94"/>
      <c r="AN855" s="194"/>
      <c r="AO855" s="194"/>
      <c r="AP855" s="194"/>
      <c r="AQ855" s="194"/>
      <c r="AR855" s="194"/>
      <c r="AS855" s="194"/>
      <c r="AT855" s="194"/>
      <c r="AU855" s="194"/>
      <c r="AV855" s="194"/>
      <c r="AW855" s="194"/>
      <c r="AX855" s="194"/>
      <c r="AY855" s="194"/>
      <c r="AZ855" s="194"/>
      <c r="BA855" s="194"/>
      <c r="BB855" s="194"/>
      <c r="BC855" s="194"/>
      <c r="BD855" s="194"/>
      <c r="BE855" s="194"/>
      <c r="BF855" s="194"/>
      <c r="BG855" s="194"/>
      <c r="BH855" s="194"/>
      <c r="BI855" s="194"/>
      <c r="BJ855" s="194"/>
      <c r="BK855" s="196"/>
      <c r="BL855" s="197"/>
      <c r="BM855" s="197"/>
      <c r="BN855" s="197"/>
      <c r="BO855" s="197"/>
      <c r="BP855" s="197"/>
      <c r="BQ855" s="197"/>
      <c r="BR855" s="197"/>
      <c r="BS855" s="197"/>
      <c r="BT855" s="197"/>
      <c r="BU855" s="197"/>
      <c r="BV855" s="197"/>
      <c r="BW855" s="197"/>
      <c r="BX855" s="197"/>
      <c r="BY855" s="197"/>
      <c r="BZ855" s="197"/>
      <c r="CA855" s="197"/>
      <c r="CB855" s="197"/>
      <c r="CC855" s="197"/>
      <c r="CD855" s="197"/>
      <c r="CE855" s="197"/>
      <c r="CF855" s="197"/>
      <c r="CG855" s="197"/>
      <c r="CH855" s="197"/>
      <c r="CI855" s="197"/>
      <c r="CJ855" s="197"/>
      <c r="CK855" s="197"/>
      <c r="CL855" s="197"/>
      <c r="CM855" s="197"/>
      <c r="CN855" s="197"/>
      <c r="CO855" s="197"/>
      <c r="CP855" s="197"/>
      <c r="CQ855" s="197"/>
      <c r="CR855" s="197"/>
      <c r="CS855" s="197"/>
      <c r="CT855" s="197"/>
      <c r="CU855" s="197"/>
      <c r="CV855" s="197"/>
      <c r="CW855" s="197"/>
      <c r="CX855" s="197"/>
      <c r="CY855" s="197"/>
      <c r="CZ855" s="197"/>
      <c r="DA855" s="197"/>
      <c r="DB855" s="197"/>
      <c r="DC855" s="197"/>
      <c r="DD855" s="197"/>
      <c r="DE855" s="197"/>
      <c r="DF855" s="197"/>
      <c r="DG855" s="197"/>
      <c r="DH855" s="197"/>
      <c r="DI855" s="197"/>
      <c r="DJ855" s="197"/>
      <c r="DK855" s="197"/>
      <c r="DL855" s="197"/>
      <c r="DM855" s="197"/>
      <c r="DN855" s="197"/>
      <c r="DO855" s="197"/>
      <c r="DP855" s="197"/>
      <c r="DQ855" s="197"/>
      <c r="DR855" s="197"/>
      <c r="DS855" s="197"/>
      <c r="DT855" s="197"/>
      <c r="DU855" s="197"/>
      <c r="DV855" s="197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</row>
    <row r="856" customFormat="false" ht="12.75" hidden="false" customHeight="false" outlineLevel="0" collapsed="false">
      <c r="B856" s="194"/>
      <c r="C856" s="194"/>
      <c r="D856" s="194"/>
      <c r="E856" s="194"/>
      <c r="F856" s="194"/>
      <c r="G856" s="194"/>
      <c r="H856" s="195"/>
      <c r="I856" s="194"/>
      <c r="J856" s="194"/>
      <c r="K856" s="194"/>
      <c r="L856" s="194"/>
      <c r="M856" s="194"/>
      <c r="N856" s="194"/>
      <c r="O856" s="194"/>
      <c r="P856" s="194"/>
      <c r="Q856" s="194"/>
      <c r="R856" s="194"/>
      <c r="S856" s="194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94"/>
      <c r="AN856" s="194"/>
      <c r="AO856" s="194"/>
      <c r="AP856" s="194"/>
      <c r="AQ856" s="194"/>
      <c r="AR856" s="194"/>
      <c r="AS856" s="194"/>
      <c r="AT856" s="194"/>
      <c r="AU856" s="194"/>
      <c r="AV856" s="194"/>
      <c r="AW856" s="194"/>
      <c r="AX856" s="194"/>
      <c r="AY856" s="194"/>
      <c r="AZ856" s="194"/>
      <c r="BA856" s="194"/>
      <c r="BB856" s="194"/>
      <c r="BC856" s="194"/>
      <c r="BD856" s="194"/>
      <c r="BE856" s="194"/>
      <c r="BF856" s="194"/>
      <c r="BG856" s="194"/>
      <c r="BH856" s="194"/>
      <c r="BI856" s="194"/>
      <c r="BJ856" s="194"/>
      <c r="BK856" s="196"/>
      <c r="BL856" s="197"/>
      <c r="BM856" s="197"/>
      <c r="BN856" s="197"/>
      <c r="BO856" s="197"/>
      <c r="BP856" s="197"/>
      <c r="BQ856" s="197"/>
      <c r="BR856" s="197"/>
      <c r="BS856" s="197"/>
      <c r="BT856" s="197"/>
      <c r="BU856" s="197"/>
      <c r="BV856" s="197"/>
      <c r="BW856" s="197"/>
      <c r="BX856" s="197"/>
      <c r="BY856" s="197"/>
      <c r="BZ856" s="197"/>
      <c r="CA856" s="197"/>
      <c r="CB856" s="197"/>
      <c r="CC856" s="197"/>
      <c r="CD856" s="197"/>
      <c r="CE856" s="197"/>
      <c r="CF856" s="197"/>
      <c r="CG856" s="197"/>
      <c r="CH856" s="197"/>
      <c r="CI856" s="197"/>
      <c r="CJ856" s="197"/>
      <c r="CK856" s="197"/>
      <c r="CL856" s="197"/>
      <c r="CM856" s="197"/>
      <c r="CN856" s="197"/>
      <c r="CO856" s="197"/>
      <c r="CP856" s="197"/>
      <c r="CQ856" s="197"/>
      <c r="CR856" s="197"/>
      <c r="CS856" s="197"/>
      <c r="CT856" s="197"/>
      <c r="CU856" s="197"/>
      <c r="CV856" s="197"/>
      <c r="CW856" s="197"/>
      <c r="CX856" s="197"/>
      <c r="CY856" s="197"/>
      <c r="CZ856" s="197"/>
      <c r="DA856" s="197"/>
      <c r="DB856" s="197"/>
      <c r="DC856" s="197"/>
      <c r="DD856" s="197"/>
      <c r="DE856" s="197"/>
      <c r="DF856" s="197"/>
      <c r="DG856" s="197"/>
      <c r="DH856" s="197"/>
      <c r="DI856" s="197"/>
      <c r="DJ856" s="197"/>
      <c r="DK856" s="197"/>
      <c r="DL856" s="197"/>
      <c r="DM856" s="197"/>
      <c r="DN856" s="197"/>
      <c r="DO856" s="197"/>
      <c r="DP856" s="197"/>
      <c r="DQ856" s="197"/>
      <c r="DR856" s="197"/>
      <c r="DS856" s="197"/>
      <c r="DT856" s="197"/>
      <c r="DU856" s="197"/>
      <c r="DV856" s="197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</row>
    <row r="857" customFormat="false" ht="12.75" hidden="false" customHeight="false" outlineLevel="0" collapsed="false">
      <c r="B857" s="194"/>
      <c r="C857" s="194"/>
      <c r="D857" s="194"/>
      <c r="E857" s="194"/>
      <c r="F857" s="194"/>
      <c r="G857" s="194"/>
      <c r="H857" s="195"/>
      <c r="I857" s="194"/>
      <c r="J857" s="194"/>
      <c r="K857" s="194"/>
      <c r="L857" s="194"/>
      <c r="M857" s="194"/>
      <c r="N857" s="194"/>
      <c r="O857" s="194"/>
      <c r="P857" s="194"/>
      <c r="Q857" s="194"/>
      <c r="R857" s="194"/>
      <c r="S857" s="194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94"/>
      <c r="AN857" s="194"/>
      <c r="AO857" s="194"/>
      <c r="AP857" s="194"/>
      <c r="AQ857" s="194"/>
      <c r="AR857" s="194"/>
      <c r="AS857" s="194"/>
      <c r="AT857" s="194"/>
      <c r="AU857" s="194"/>
      <c r="AV857" s="194"/>
      <c r="AW857" s="194"/>
      <c r="AX857" s="194"/>
      <c r="AY857" s="194"/>
      <c r="AZ857" s="194"/>
      <c r="BA857" s="194"/>
      <c r="BB857" s="194"/>
      <c r="BC857" s="194"/>
      <c r="BD857" s="194"/>
      <c r="BE857" s="194"/>
      <c r="BF857" s="194"/>
      <c r="BG857" s="194"/>
      <c r="BH857" s="194"/>
      <c r="BI857" s="194"/>
      <c r="BJ857" s="194"/>
      <c r="BK857" s="196"/>
      <c r="BL857" s="197"/>
      <c r="BM857" s="197"/>
      <c r="BN857" s="197"/>
      <c r="BO857" s="197"/>
      <c r="BP857" s="197"/>
      <c r="BQ857" s="197"/>
      <c r="BR857" s="197"/>
      <c r="BS857" s="197"/>
      <c r="BT857" s="197"/>
      <c r="BU857" s="197"/>
      <c r="BV857" s="197"/>
      <c r="BW857" s="197"/>
      <c r="BX857" s="197"/>
      <c r="BY857" s="197"/>
      <c r="BZ857" s="197"/>
      <c r="CA857" s="197"/>
      <c r="CB857" s="197"/>
      <c r="CC857" s="197"/>
      <c r="CD857" s="197"/>
      <c r="CE857" s="197"/>
      <c r="CF857" s="197"/>
      <c r="CG857" s="197"/>
      <c r="CH857" s="197"/>
      <c r="CI857" s="197"/>
      <c r="CJ857" s="197"/>
      <c r="CK857" s="197"/>
      <c r="CL857" s="197"/>
      <c r="CM857" s="197"/>
      <c r="CN857" s="197"/>
      <c r="CO857" s="197"/>
      <c r="CP857" s="197"/>
      <c r="CQ857" s="197"/>
      <c r="CR857" s="197"/>
      <c r="CS857" s="197"/>
      <c r="CT857" s="197"/>
      <c r="CU857" s="197"/>
      <c r="CV857" s="197"/>
      <c r="CW857" s="197"/>
      <c r="CX857" s="197"/>
      <c r="CY857" s="197"/>
      <c r="CZ857" s="197"/>
      <c r="DA857" s="197"/>
      <c r="DB857" s="197"/>
      <c r="DC857" s="197"/>
      <c r="DD857" s="197"/>
      <c r="DE857" s="197"/>
      <c r="DF857" s="197"/>
      <c r="DG857" s="197"/>
      <c r="DH857" s="197"/>
      <c r="DI857" s="197"/>
      <c r="DJ857" s="197"/>
      <c r="DK857" s="197"/>
      <c r="DL857" s="197"/>
      <c r="DM857" s="197"/>
      <c r="DN857" s="197"/>
      <c r="DO857" s="197"/>
      <c r="DP857" s="197"/>
      <c r="DQ857" s="197"/>
      <c r="DR857" s="197"/>
      <c r="DS857" s="197"/>
      <c r="DT857" s="197"/>
      <c r="DU857" s="197"/>
      <c r="DV857" s="197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</row>
    <row r="858" customFormat="false" ht="12.75" hidden="false" customHeight="false" outlineLevel="0" collapsed="false">
      <c r="B858" s="194"/>
      <c r="C858" s="194"/>
      <c r="D858" s="194"/>
      <c r="E858" s="194"/>
      <c r="F858" s="194"/>
      <c r="G858" s="194"/>
      <c r="H858" s="195"/>
      <c r="I858" s="194"/>
      <c r="J858" s="194"/>
      <c r="K858" s="194"/>
      <c r="L858" s="194"/>
      <c r="M858" s="194"/>
      <c r="N858" s="194"/>
      <c r="O858" s="194"/>
      <c r="P858" s="194"/>
      <c r="Q858" s="194"/>
      <c r="R858" s="194"/>
      <c r="S858" s="194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4"/>
      <c r="AG858" s="194"/>
      <c r="AH858" s="194"/>
      <c r="AI858" s="194"/>
      <c r="AJ858" s="194"/>
      <c r="AK858" s="194"/>
      <c r="AL858" s="194"/>
      <c r="AM858" s="194"/>
      <c r="AN858" s="194"/>
      <c r="AO858" s="194"/>
      <c r="AP858" s="194"/>
      <c r="AQ858" s="194"/>
      <c r="AR858" s="194"/>
      <c r="AS858" s="194"/>
      <c r="AT858" s="194"/>
      <c r="AU858" s="194"/>
      <c r="AV858" s="194"/>
      <c r="AW858" s="194"/>
      <c r="AX858" s="194"/>
      <c r="AY858" s="194"/>
      <c r="AZ858" s="194"/>
      <c r="BA858" s="194"/>
      <c r="BB858" s="194"/>
      <c r="BC858" s="194"/>
      <c r="BD858" s="194"/>
      <c r="BE858" s="194"/>
      <c r="BF858" s="194"/>
      <c r="BG858" s="194"/>
      <c r="BH858" s="194"/>
      <c r="BI858" s="194"/>
      <c r="BJ858" s="194"/>
      <c r="BK858" s="196"/>
      <c r="BL858" s="197"/>
      <c r="BM858" s="197"/>
      <c r="BN858" s="197"/>
      <c r="BO858" s="197"/>
      <c r="BP858" s="197"/>
      <c r="BQ858" s="197"/>
      <c r="BR858" s="197"/>
      <c r="BS858" s="197"/>
      <c r="BT858" s="197"/>
      <c r="BU858" s="197"/>
      <c r="BV858" s="197"/>
      <c r="BW858" s="197"/>
      <c r="BX858" s="197"/>
      <c r="BY858" s="197"/>
      <c r="BZ858" s="197"/>
      <c r="CA858" s="197"/>
      <c r="CB858" s="197"/>
      <c r="CC858" s="197"/>
      <c r="CD858" s="197"/>
      <c r="CE858" s="197"/>
      <c r="CF858" s="197"/>
      <c r="CG858" s="197"/>
      <c r="CH858" s="197"/>
      <c r="CI858" s="197"/>
      <c r="CJ858" s="197"/>
      <c r="CK858" s="197"/>
      <c r="CL858" s="197"/>
      <c r="CM858" s="197"/>
      <c r="CN858" s="197"/>
      <c r="CO858" s="197"/>
      <c r="CP858" s="197"/>
      <c r="CQ858" s="197"/>
      <c r="CR858" s="197"/>
      <c r="CS858" s="197"/>
      <c r="CT858" s="197"/>
      <c r="CU858" s="197"/>
      <c r="CV858" s="197"/>
      <c r="CW858" s="197"/>
      <c r="CX858" s="197"/>
      <c r="CY858" s="197"/>
      <c r="CZ858" s="197"/>
      <c r="DA858" s="197"/>
      <c r="DB858" s="197"/>
      <c r="DC858" s="197"/>
      <c r="DD858" s="197"/>
      <c r="DE858" s="197"/>
      <c r="DF858" s="197"/>
      <c r="DG858" s="197"/>
      <c r="DH858" s="197"/>
      <c r="DI858" s="197"/>
      <c r="DJ858" s="197"/>
      <c r="DK858" s="197"/>
      <c r="DL858" s="197"/>
      <c r="DM858" s="197"/>
      <c r="DN858" s="197"/>
      <c r="DO858" s="197"/>
      <c r="DP858" s="197"/>
      <c r="DQ858" s="197"/>
      <c r="DR858" s="197"/>
      <c r="DS858" s="197"/>
      <c r="DT858" s="197"/>
      <c r="DU858" s="197"/>
      <c r="DV858" s="197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</row>
    <row r="859" customFormat="false" ht="12.75" hidden="false" customHeight="false" outlineLevel="0" collapsed="false">
      <c r="B859" s="194"/>
      <c r="C859" s="194"/>
      <c r="D859" s="194"/>
      <c r="E859" s="194"/>
      <c r="F859" s="194"/>
      <c r="G859" s="194"/>
      <c r="H859" s="195"/>
      <c r="I859" s="194"/>
      <c r="J859" s="194"/>
      <c r="K859" s="194"/>
      <c r="L859" s="194"/>
      <c r="M859" s="194"/>
      <c r="N859" s="194"/>
      <c r="O859" s="194"/>
      <c r="P859" s="194"/>
      <c r="Q859" s="194"/>
      <c r="R859" s="194"/>
      <c r="S859" s="194"/>
      <c r="T859" s="194"/>
      <c r="U859" s="194"/>
      <c r="V859" s="194"/>
      <c r="W859" s="194"/>
      <c r="X859" s="194"/>
      <c r="Y859" s="194"/>
      <c r="Z859" s="194"/>
      <c r="AA859" s="194"/>
      <c r="AB859" s="194"/>
      <c r="AC859" s="194"/>
      <c r="AD859" s="194"/>
      <c r="AE859" s="194"/>
      <c r="AF859" s="194"/>
      <c r="AG859" s="194"/>
      <c r="AH859" s="194"/>
      <c r="AI859" s="194"/>
      <c r="AJ859" s="194"/>
      <c r="AK859" s="194"/>
      <c r="AL859" s="194"/>
      <c r="AM859" s="194"/>
      <c r="AN859" s="194"/>
      <c r="AO859" s="194"/>
      <c r="AP859" s="194"/>
      <c r="AQ859" s="194"/>
      <c r="AR859" s="194"/>
      <c r="AS859" s="194"/>
      <c r="AT859" s="194"/>
      <c r="AU859" s="194"/>
      <c r="AV859" s="194"/>
      <c r="AW859" s="194"/>
      <c r="AX859" s="194"/>
      <c r="AY859" s="194"/>
      <c r="AZ859" s="194"/>
      <c r="BA859" s="194"/>
      <c r="BB859" s="194"/>
      <c r="BC859" s="194"/>
      <c r="BD859" s="194"/>
      <c r="BE859" s="194"/>
      <c r="BF859" s="194"/>
      <c r="BG859" s="194"/>
      <c r="BH859" s="194"/>
      <c r="BI859" s="194"/>
      <c r="BJ859" s="194"/>
      <c r="BK859" s="196"/>
      <c r="BL859" s="197"/>
      <c r="BM859" s="197"/>
      <c r="BN859" s="197"/>
      <c r="BO859" s="197"/>
      <c r="BP859" s="197"/>
      <c r="BQ859" s="197"/>
      <c r="BR859" s="197"/>
      <c r="BS859" s="197"/>
      <c r="BT859" s="197"/>
      <c r="BU859" s="197"/>
      <c r="BV859" s="197"/>
      <c r="BW859" s="197"/>
      <c r="BX859" s="197"/>
      <c r="BY859" s="197"/>
      <c r="BZ859" s="197"/>
      <c r="CA859" s="197"/>
      <c r="CB859" s="197"/>
      <c r="CC859" s="197"/>
      <c r="CD859" s="197"/>
      <c r="CE859" s="197"/>
      <c r="CF859" s="197"/>
      <c r="CG859" s="197"/>
      <c r="CH859" s="197"/>
      <c r="CI859" s="197"/>
      <c r="CJ859" s="197"/>
      <c r="CK859" s="197"/>
      <c r="CL859" s="197"/>
      <c r="CM859" s="197"/>
      <c r="CN859" s="197"/>
      <c r="CO859" s="197"/>
      <c r="CP859" s="197"/>
      <c r="CQ859" s="197"/>
      <c r="CR859" s="197"/>
      <c r="CS859" s="197"/>
      <c r="CT859" s="197"/>
      <c r="CU859" s="197"/>
      <c r="CV859" s="197"/>
      <c r="CW859" s="197"/>
      <c r="CX859" s="197"/>
      <c r="CY859" s="197"/>
      <c r="CZ859" s="197"/>
      <c r="DA859" s="197"/>
      <c r="DB859" s="197"/>
      <c r="DC859" s="197"/>
      <c r="DD859" s="197"/>
      <c r="DE859" s="197"/>
      <c r="DF859" s="197"/>
      <c r="DG859" s="197"/>
      <c r="DH859" s="197"/>
      <c r="DI859" s="197"/>
      <c r="DJ859" s="197"/>
      <c r="DK859" s="197"/>
      <c r="DL859" s="197"/>
      <c r="DM859" s="197"/>
      <c r="DN859" s="197"/>
      <c r="DO859" s="197"/>
      <c r="DP859" s="197"/>
      <c r="DQ859" s="197"/>
      <c r="DR859" s="197"/>
      <c r="DS859" s="197"/>
      <c r="DT859" s="197"/>
      <c r="DU859" s="197"/>
      <c r="DV859" s="197"/>
      <c r="DW859" s="197"/>
      <c r="DX859" s="197"/>
      <c r="DY859" s="197"/>
      <c r="DZ859" s="197"/>
      <c r="EA859" s="197"/>
      <c r="EB859" s="197"/>
      <c r="EC859" s="197"/>
      <c r="ED859" s="197"/>
      <c r="EE859" s="197"/>
      <c r="EF859" s="197"/>
      <c r="EG859" s="197"/>
      <c r="EH859" s="197"/>
      <c r="EI859" s="197"/>
      <c r="EJ859" s="197"/>
      <c r="EK859" s="197"/>
      <c r="EL859" s="197"/>
      <c r="EM859" s="197"/>
      <c r="EN859" s="197"/>
      <c r="EO859" s="197"/>
      <c r="EP859" s="197"/>
      <c r="EQ859" s="197"/>
      <c r="ER859" s="197"/>
      <c r="ES859" s="197"/>
      <c r="ET859" s="197"/>
      <c r="EU859" s="197"/>
      <c r="EV859" s="197"/>
      <c r="EW859" s="197"/>
      <c r="EX859" s="197"/>
      <c r="EY859" s="197"/>
      <c r="EZ859" s="197"/>
      <c r="FA859" s="197"/>
      <c r="FB859" s="197"/>
      <c r="FC859" s="197"/>
      <c r="FD859" s="197"/>
      <c r="FE859" s="197"/>
      <c r="FF859" s="197"/>
      <c r="FG859" s="197"/>
      <c r="FH859" s="197"/>
      <c r="FI859" s="197"/>
      <c r="FJ859" s="197"/>
      <c r="FK859" s="197"/>
      <c r="FL859" s="197"/>
      <c r="FM859" s="197"/>
      <c r="FN859" s="197"/>
      <c r="FO859" s="197"/>
      <c r="FP859" s="197"/>
      <c r="FQ859" s="197"/>
      <c r="FR859" s="197"/>
      <c r="FS859" s="197"/>
      <c r="FT859" s="197"/>
      <c r="FU859" s="197"/>
      <c r="FV859" s="197"/>
      <c r="FW859" s="197"/>
      <c r="FX859" s="197"/>
      <c r="FY859" s="197"/>
      <c r="FZ859" s="197"/>
      <c r="GA859" s="197"/>
      <c r="GB859" s="197"/>
      <c r="GC859" s="197"/>
      <c r="GD859" s="197"/>
      <c r="GE859" s="197"/>
      <c r="GF859" s="197"/>
      <c r="GG859" s="197"/>
      <c r="GH859" s="197"/>
      <c r="GI859" s="197"/>
      <c r="GJ859" s="197"/>
      <c r="GK859" s="197"/>
      <c r="GL859" s="197"/>
      <c r="GM859" s="197"/>
      <c r="GN859" s="197"/>
      <c r="GO859" s="197"/>
      <c r="GP859" s="197"/>
      <c r="GQ859" s="197"/>
      <c r="GR859" s="197"/>
      <c r="GS859" s="197"/>
      <c r="GT859" s="197"/>
      <c r="GU859" s="197"/>
      <c r="GV859" s="197"/>
      <c r="GW859" s="197"/>
      <c r="GX859" s="197"/>
      <c r="GY859" s="197"/>
      <c r="GZ859" s="197"/>
      <c r="HA859" s="197"/>
      <c r="HB859" s="197"/>
      <c r="HC859" s="197"/>
      <c r="HD859" s="197"/>
      <c r="HE859" s="197"/>
      <c r="HF859" s="197"/>
      <c r="HG859" s="197"/>
      <c r="HH859" s="197"/>
      <c r="HI859" s="197"/>
      <c r="HJ859" s="197"/>
      <c r="HK859" s="197"/>
      <c r="HL859" s="197"/>
      <c r="HM859" s="197"/>
      <c r="HN859" s="197"/>
      <c r="HO859" s="197"/>
      <c r="HP859" s="197"/>
      <c r="HQ859" s="197"/>
      <c r="HR859" s="197"/>
      <c r="HS859" s="197"/>
      <c r="HT859" s="197"/>
      <c r="HU859" s="197"/>
      <c r="HV859" s="197"/>
      <c r="HW859" s="197"/>
      <c r="HX859" s="197"/>
      <c r="HY859" s="197"/>
      <c r="HZ859" s="197"/>
      <c r="IA859" s="197"/>
      <c r="IB859" s="197"/>
      <c r="IC859" s="197"/>
      <c r="ID859" s="197"/>
      <c r="IE859" s="197"/>
      <c r="IF859" s="197"/>
      <c r="IG859" s="197"/>
      <c r="IH859" s="197"/>
      <c r="II859" s="197"/>
      <c r="IJ859" s="197"/>
      <c r="IK859" s="197"/>
      <c r="IL859" s="197"/>
      <c r="IM859" s="197"/>
      <c r="IN859" s="197"/>
      <c r="IO859" s="197"/>
      <c r="IP859" s="197"/>
      <c r="IQ859" s="197"/>
      <c r="IR859" s="197"/>
      <c r="IS859" s="197"/>
      <c r="IT859" s="197"/>
      <c r="IU859" s="197"/>
      <c r="IV859" s="197"/>
      <c r="IW859" s="197"/>
    </row>
    <row r="860" customFormat="false" ht="12.75" hidden="false" customHeight="false" outlineLevel="0" collapsed="false">
      <c r="B860" s="194"/>
      <c r="C860" s="194"/>
      <c r="D860" s="194"/>
      <c r="E860" s="194"/>
      <c r="F860" s="194"/>
      <c r="G860" s="194"/>
      <c r="H860" s="195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4"/>
      <c r="BJ860" s="194"/>
      <c r="BK860" s="196"/>
      <c r="BL860" s="197"/>
      <c r="BM860" s="197"/>
      <c r="BN860" s="197"/>
      <c r="BO860" s="197"/>
      <c r="BP860" s="197"/>
      <c r="BQ860" s="197"/>
      <c r="BR860" s="197"/>
      <c r="BS860" s="197"/>
      <c r="BT860" s="197"/>
      <c r="BU860" s="197"/>
      <c r="BV860" s="197"/>
      <c r="BW860" s="197"/>
      <c r="BX860" s="197"/>
      <c r="BY860" s="197"/>
      <c r="BZ860" s="197"/>
      <c r="CA860" s="197"/>
      <c r="CB860" s="197"/>
      <c r="CC860" s="197"/>
      <c r="CD860" s="197"/>
      <c r="CE860" s="197"/>
      <c r="CF860" s="197"/>
      <c r="CG860" s="197"/>
      <c r="CH860" s="197"/>
      <c r="CI860" s="197"/>
      <c r="CJ860" s="197"/>
      <c r="CK860" s="197"/>
      <c r="CL860" s="197"/>
      <c r="CM860" s="197"/>
      <c r="CN860" s="197"/>
      <c r="CO860" s="197"/>
      <c r="CP860" s="197"/>
      <c r="CQ860" s="197"/>
      <c r="CR860" s="197"/>
      <c r="CS860" s="197"/>
      <c r="CT860" s="197"/>
      <c r="CU860" s="197"/>
      <c r="CV860" s="197"/>
      <c r="CW860" s="197"/>
      <c r="CX860" s="197"/>
      <c r="CY860" s="197"/>
      <c r="CZ860" s="197"/>
      <c r="DA860" s="197"/>
      <c r="DB860" s="197"/>
      <c r="DC860" s="197"/>
      <c r="DD860" s="197"/>
      <c r="DE860" s="197"/>
      <c r="DF860" s="197"/>
      <c r="DG860" s="197"/>
      <c r="DH860" s="197"/>
      <c r="DI860" s="197"/>
      <c r="DJ860" s="197"/>
      <c r="DK860" s="197"/>
      <c r="DL860" s="197"/>
      <c r="DM860" s="197"/>
      <c r="DN860" s="197"/>
      <c r="DO860" s="197"/>
      <c r="DP860" s="197"/>
      <c r="DQ860" s="197"/>
      <c r="DR860" s="197"/>
      <c r="DS860" s="197"/>
      <c r="DT860" s="197"/>
      <c r="DU860" s="197"/>
      <c r="DV860" s="197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</row>
    <row r="861" customFormat="false" ht="12.75" hidden="false" customHeight="false" outlineLevel="0" collapsed="false">
      <c r="B861" s="194"/>
      <c r="C861" s="194"/>
      <c r="D861" s="194"/>
      <c r="E861" s="194"/>
      <c r="F861" s="194"/>
      <c r="G861" s="194"/>
      <c r="H861" s="195"/>
      <c r="I861" s="194"/>
      <c r="J861" s="194"/>
      <c r="K861" s="194"/>
      <c r="L861" s="194"/>
      <c r="M861" s="194"/>
      <c r="N861" s="194"/>
      <c r="O861" s="194"/>
      <c r="P861" s="194"/>
      <c r="Q861" s="194"/>
      <c r="R861" s="194"/>
      <c r="S861" s="194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94"/>
      <c r="AN861" s="194"/>
      <c r="AO861" s="194"/>
      <c r="AP861" s="194"/>
      <c r="AQ861" s="194"/>
      <c r="AR861" s="194"/>
      <c r="AS861" s="194"/>
      <c r="AT861" s="194"/>
      <c r="AU861" s="194"/>
      <c r="AV861" s="194"/>
      <c r="AW861" s="194"/>
      <c r="AX861" s="194"/>
      <c r="AY861" s="194"/>
      <c r="AZ861" s="194"/>
      <c r="BA861" s="194"/>
      <c r="BB861" s="194"/>
      <c r="BC861" s="194"/>
      <c r="BD861" s="194"/>
      <c r="BE861" s="194"/>
      <c r="BF861" s="194"/>
      <c r="BG861" s="194"/>
      <c r="BH861" s="194"/>
      <c r="BI861" s="194"/>
      <c r="BJ861" s="194"/>
      <c r="BK861" s="196"/>
      <c r="BL861" s="197"/>
      <c r="BM861" s="197"/>
      <c r="BN861" s="197"/>
      <c r="BO861" s="197"/>
      <c r="BP861" s="197"/>
      <c r="BQ861" s="197"/>
      <c r="BR861" s="197"/>
      <c r="BS861" s="197"/>
      <c r="BT861" s="197"/>
      <c r="BU861" s="197"/>
      <c r="BV861" s="197"/>
      <c r="BW861" s="197"/>
      <c r="BX861" s="197"/>
      <c r="BY861" s="197"/>
      <c r="BZ861" s="197"/>
      <c r="CA861" s="197"/>
      <c r="CB861" s="197"/>
      <c r="CC861" s="197"/>
      <c r="CD861" s="197"/>
      <c r="CE861" s="197"/>
      <c r="CF861" s="197"/>
      <c r="CG861" s="197"/>
      <c r="CH861" s="197"/>
      <c r="CI861" s="197"/>
      <c r="CJ861" s="197"/>
      <c r="CK861" s="197"/>
      <c r="CL861" s="197"/>
      <c r="CM861" s="197"/>
      <c r="CN861" s="197"/>
      <c r="CO861" s="197"/>
      <c r="CP861" s="197"/>
      <c r="CQ861" s="197"/>
      <c r="CR861" s="197"/>
      <c r="CS861" s="197"/>
      <c r="CT861" s="197"/>
      <c r="CU861" s="197"/>
      <c r="CV861" s="197"/>
      <c r="CW861" s="197"/>
      <c r="CX861" s="197"/>
      <c r="CY861" s="197"/>
      <c r="CZ861" s="197"/>
      <c r="DA861" s="197"/>
      <c r="DB861" s="197"/>
      <c r="DC861" s="197"/>
      <c r="DD861" s="197"/>
      <c r="DE861" s="197"/>
      <c r="DF861" s="197"/>
      <c r="DG861" s="197"/>
      <c r="DH861" s="197"/>
      <c r="DI861" s="197"/>
      <c r="DJ861" s="197"/>
      <c r="DK861" s="197"/>
      <c r="DL861" s="197"/>
      <c r="DM861" s="197"/>
      <c r="DN861" s="197"/>
      <c r="DO861" s="197"/>
      <c r="DP861" s="197"/>
      <c r="DQ861" s="197"/>
      <c r="DR861" s="197"/>
      <c r="DS861" s="197"/>
      <c r="DT861" s="197"/>
      <c r="DU861" s="197"/>
      <c r="DV861" s="197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</row>
    <row r="862" customFormat="false" ht="12.75" hidden="false" customHeight="false" outlineLevel="0" collapsed="false">
      <c r="B862" s="194"/>
      <c r="C862" s="194"/>
      <c r="D862" s="194"/>
      <c r="E862" s="194"/>
      <c r="F862" s="194"/>
      <c r="G862" s="194"/>
      <c r="H862" s="195"/>
      <c r="I862" s="194"/>
      <c r="J862" s="194"/>
      <c r="K862" s="194"/>
      <c r="L862" s="194"/>
      <c r="M862" s="194"/>
      <c r="N862" s="194"/>
      <c r="O862" s="194"/>
      <c r="P862" s="194"/>
      <c r="Q862" s="194"/>
      <c r="R862" s="194"/>
      <c r="S862" s="194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94"/>
      <c r="AN862" s="194"/>
      <c r="AO862" s="194"/>
      <c r="AP862" s="194"/>
      <c r="AQ862" s="194"/>
      <c r="AR862" s="194"/>
      <c r="AS862" s="194"/>
      <c r="AT862" s="194"/>
      <c r="AU862" s="194"/>
      <c r="AV862" s="194"/>
      <c r="AW862" s="194"/>
      <c r="AX862" s="194"/>
      <c r="AY862" s="194"/>
      <c r="AZ862" s="194"/>
      <c r="BA862" s="194"/>
      <c r="BB862" s="194"/>
      <c r="BC862" s="194"/>
      <c r="BD862" s="194"/>
      <c r="BE862" s="194"/>
      <c r="BF862" s="194"/>
      <c r="BG862" s="194"/>
      <c r="BH862" s="194"/>
      <c r="BI862" s="194"/>
      <c r="BJ862" s="194"/>
      <c r="BK862" s="196"/>
      <c r="BL862" s="197"/>
      <c r="BM862" s="197"/>
      <c r="BN862" s="197"/>
      <c r="BO862" s="197"/>
      <c r="BP862" s="197"/>
      <c r="BQ862" s="197"/>
      <c r="BR862" s="197"/>
      <c r="BS862" s="197"/>
      <c r="BT862" s="197"/>
      <c r="BU862" s="197"/>
      <c r="BV862" s="197"/>
      <c r="BW862" s="197"/>
      <c r="BX862" s="197"/>
      <c r="BY862" s="197"/>
      <c r="BZ862" s="197"/>
      <c r="CA862" s="197"/>
      <c r="CB862" s="197"/>
      <c r="CC862" s="197"/>
      <c r="CD862" s="197"/>
      <c r="CE862" s="197"/>
      <c r="CF862" s="197"/>
      <c r="CG862" s="197"/>
      <c r="CH862" s="197"/>
      <c r="CI862" s="197"/>
      <c r="CJ862" s="197"/>
      <c r="CK862" s="197"/>
      <c r="CL862" s="197"/>
      <c r="CM862" s="197"/>
      <c r="CN862" s="197"/>
      <c r="CO862" s="197"/>
      <c r="CP862" s="197"/>
      <c r="CQ862" s="197"/>
      <c r="CR862" s="197"/>
      <c r="CS862" s="197"/>
      <c r="CT862" s="197"/>
      <c r="CU862" s="197"/>
      <c r="CV862" s="197"/>
      <c r="CW862" s="197"/>
      <c r="CX862" s="197"/>
      <c r="CY862" s="197"/>
      <c r="CZ862" s="197"/>
      <c r="DA862" s="197"/>
      <c r="DB862" s="197"/>
      <c r="DC862" s="197"/>
      <c r="DD862" s="197"/>
      <c r="DE862" s="197"/>
      <c r="DF862" s="197"/>
      <c r="DG862" s="197"/>
      <c r="DH862" s="197"/>
      <c r="DI862" s="197"/>
      <c r="DJ862" s="197"/>
      <c r="DK862" s="197"/>
      <c r="DL862" s="197"/>
      <c r="DM862" s="197"/>
      <c r="DN862" s="197"/>
      <c r="DO862" s="197"/>
      <c r="DP862" s="197"/>
      <c r="DQ862" s="197"/>
      <c r="DR862" s="197"/>
      <c r="DS862" s="197"/>
      <c r="DT862" s="197"/>
      <c r="DU862" s="197"/>
      <c r="DV862" s="197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</row>
    <row r="863" customFormat="false" ht="12.75" hidden="false" customHeight="false" outlineLevel="0" collapsed="false">
      <c r="B863" s="194"/>
      <c r="C863" s="194"/>
      <c r="D863" s="194"/>
      <c r="E863" s="194"/>
      <c r="F863" s="194"/>
      <c r="G863" s="194"/>
      <c r="H863" s="195"/>
      <c r="I863" s="194"/>
      <c r="J863" s="194"/>
      <c r="K863" s="194"/>
      <c r="L863" s="194"/>
      <c r="M863" s="194"/>
      <c r="N863" s="194"/>
      <c r="O863" s="194"/>
      <c r="P863" s="194"/>
      <c r="Q863" s="194"/>
      <c r="R863" s="194"/>
      <c r="S863" s="194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94"/>
      <c r="AN863" s="194"/>
      <c r="AO863" s="194"/>
      <c r="AP863" s="194"/>
      <c r="AQ863" s="194"/>
      <c r="AR863" s="194"/>
      <c r="AS863" s="194"/>
      <c r="AT863" s="194"/>
      <c r="AU863" s="194"/>
      <c r="AV863" s="194"/>
      <c r="AW863" s="194"/>
      <c r="AX863" s="194"/>
      <c r="AY863" s="194"/>
      <c r="AZ863" s="194"/>
      <c r="BA863" s="194"/>
      <c r="BB863" s="194"/>
      <c r="BC863" s="194"/>
      <c r="BD863" s="194"/>
      <c r="BE863" s="194"/>
      <c r="BF863" s="194"/>
      <c r="BG863" s="194"/>
      <c r="BH863" s="194"/>
      <c r="BI863" s="194"/>
      <c r="BJ863" s="194"/>
      <c r="BK863" s="196"/>
      <c r="BL863" s="197"/>
      <c r="BM863" s="197"/>
      <c r="BN863" s="197"/>
      <c r="BO863" s="197"/>
      <c r="BP863" s="197"/>
      <c r="BQ863" s="197"/>
      <c r="BR863" s="197"/>
      <c r="BS863" s="197"/>
      <c r="BT863" s="197"/>
      <c r="BU863" s="197"/>
      <c r="BV863" s="197"/>
      <c r="BW863" s="197"/>
      <c r="BX863" s="197"/>
      <c r="BY863" s="197"/>
      <c r="BZ863" s="197"/>
      <c r="CA863" s="197"/>
      <c r="CB863" s="197"/>
      <c r="CC863" s="197"/>
      <c r="CD863" s="197"/>
      <c r="CE863" s="197"/>
      <c r="CF863" s="197"/>
      <c r="CG863" s="197"/>
      <c r="CH863" s="197"/>
      <c r="CI863" s="197"/>
      <c r="CJ863" s="197"/>
      <c r="CK863" s="197"/>
      <c r="CL863" s="197"/>
      <c r="CM863" s="197"/>
      <c r="CN863" s="197"/>
      <c r="CO863" s="197"/>
      <c r="CP863" s="197"/>
      <c r="CQ863" s="197"/>
      <c r="CR863" s="197"/>
      <c r="CS863" s="197"/>
      <c r="CT863" s="197"/>
      <c r="CU863" s="197"/>
      <c r="CV863" s="197"/>
      <c r="CW863" s="197"/>
      <c r="CX863" s="197"/>
      <c r="CY863" s="197"/>
      <c r="CZ863" s="197"/>
      <c r="DA863" s="197"/>
      <c r="DB863" s="197"/>
      <c r="DC863" s="197"/>
      <c r="DD863" s="197"/>
      <c r="DE863" s="197"/>
      <c r="DF863" s="197"/>
      <c r="DG863" s="197"/>
      <c r="DH863" s="197"/>
      <c r="DI863" s="197"/>
      <c r="DJ863" s="197"/>
      <c r="DK863" s="197"/>
      <c r="DL863" s="197"/>
      <c r="DM863" s="197"/>
      <c r="DN863" s="197"/>
      <c r="DO863" s="197"/>
      <c r="DP863" s="197"/>
      <c r="DQ863" s="197"/>
      <c r="DR863" s="197"/>
      <c r="DS863" s="197"/>
      <c r="DT863" s="197"/>
      <c r="DU863" s="197"/>
      <c r="DV863" s="197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</row>
    <row r="864" customFormat="false" ht="12.75" hidden="false" customHeight="false" outlineLevel="0" collapsed="false">
      <c r="B864" s="194"/>
      <c r="C864" s="194"/>
      <c r="D864" s="194"/>
      <c r="E864" s="194"/>
      <c r="F864" s="194"/>
      <c r="G864" s="194"/>
      <c r="H864" s="195"/>
      <c r="I864" s="194"/>
      <c r="J864" s="194"/>
      <c r="K864" s="194"/>
      <c r="L864" s="194"/>
      <c r="M864" s="194"/>
      <c r="N864" s="194"/>
      <c r="O864" s="194"/>
      <c r="P864" s="194"/>
      <c r="Q864" s="194"/>
      <c r="R864" s="194"/>
      <c r="S864" s="194"/>
      <c r="T864" s="194"/>
      <c r="U864" s="194"/>
      <c r="V864" s="194"/>
      <c r="W864" s="194"/>
      <c r="X864" s="194"/>
      <c r="Y864" s="194"/>
      <c r="Z864" s="194"/>
      <c r="AA864" s="194"/>
      <c r="AB864" s="194"/>
      <c r="AC864" s="194"/>
      <c r="AD864" s="194"/>
      <c r="AE864" s="194"/>
      <c r="AF864" s="194"/>
      <c r="AG864" s="194"/>
      <c r="AH864" s="194"/>
      <c r="AI864" s="194"/>
      <c r="AJ864" s="194"/>
      <c r="AK864" s="194"/>
      <c r="AL864" s="194"/>
      <c r="AM864" s="194"/>
      <c r="AN864" s="194"/>
      <c r="AO864" s="194"/>
      <c r="AP864" s="194"/>
      <c r="AQ864" s="194"/>
      <c r="AR864" s="194"/>
      <c r="AS864" s="194"/>
      <c r="AT864" s="194"/>
      <c r="AU864" s="194"/>
      <c r="AV864" s="194"/>
      <c r="AW864" s="194"/>
      <c r="AX864" s="194"/>
      <c r="AY864" s="194"/>
      <c r="AZ864" s="194"/>
      <c r="BA864" s="194"/>
      <c r="BB864" s="194"/>
      <c r="BC864" s="194"/>
      <c r="BD864" s="194"/>
      <c r="BE864" s="194"/>
      <c r="BF864" s="194"/>
      <c r="BG864" s="194"/>
      <c r="BH864" s="194"/>
      <c r="BI864" s="194"/>
      <c r="BJ864" s="194"/>
      <c r="BK864" s="196"/>
      <c r="BL864" s="197"/>
      <c r="BM864" s="197"/>
      <c r="BN864" s="197"/>
      <c r="BO864" s="197"/>
      <c r="BP864" s="197"/>
      <c r="BQ864" s="197"/>
      <c r="BR864" s="197"/>
      <c r="BS864" s="197"/>
      <c r="BT864" s="197"/>
      <c r="BU864" s="197"/>
      <c r="BV864" s="197"/>
      <c r="BW864" s="197"/>
      <c r="BX864" s="197"/>
      <c r="BY864" s="197"/>
      <c r="BZ864" s="197"/>
      <c r="CA864" s="197"/>
      <c r="CB864" s="197"/>
      <c r="CC864" s="197"/>
      <c r="CD864" s="197"/>
      <c r="CE864" s="197"/>
      <c r="CF864" s="197"/>
      <c r="CG864" s="197"/>
      <c r="CH864" s="197"/>
      <c r="CI864" s="197"/>
      <c r="CJ864" s="197"/>
      <c r="CK864" s="197"/>
      <c r="CL864" s="197"/>
      <c r="CM864" s="197"/>
      <c r="CN864" s="197"/>
      <c r="CO864" s="197"/>
      <c r="CP864" s="197"/>
      <c r="CQ864" s="197"/>
      <c r="CR864" s="197"/>
      <c r="CS864" s="197"/>
      <c r="CT864" s="197"/>
      <c r="CU864" s="197"/>
      <c r="CV864" s="197"/>
      <c r="CW864" s="197"/>
      <c r="CX864" s="197"/>
      <c r="CY864" s="197"/>
      <c r="CZ864" s="197"/>
      <c r="DA864" s="197"/>
      <c r="DB864" s="197"/>
      <c r="DC864" s="197"/>
      <c r="DD864" s="197"/>
      <c r="DE864" s="197"/>
      <c r="DF864" s="197"/>
      <c r="DG864" s="197"/>
      <c r="DH864" s="197"/>
      <c r="DI864" s="197"/>
      <c r="DJ864" s="197"/>
      <c r="DK864" s="197"/>
      <c r="DL864" s="197"/>
      <c r="DM864" s="197"/>
      <c r="DN864" s="197"/>
      <c r="DO864" s="197"/>
      <c r="DP864" s="197"/>
      <c r="DQ864" s="197"/>
      <c r="DR864" s="197"/>
      <c r="DS864" s="197"/>
      <c r="DT864" s="197"/>
      <c r="DU864" s="197"/>
      <c r="DV864" s="197"/>
      <c r="DW864" s="197"/>
      <c r="DX864" s="197"/>
      <c r="DY864" s="197"/>
      <c r="DZ864" s="197"/>
      <c r="EA864" s="197"/>
      <c r="EB864" s="197"/>
      <c r="EC864" s="197"/>
      <c r="ED864" s="197"/>
      <c r="EE864" s="197"/>
      <c r="EF864" s="197"/>
      <c r="EG864" s="197"/>
      <c r="EH864" s="197"/>
      <c r="EI864" s="197"/>
      <c r="EJ864" s="197"/>
      <c r="EK864" s="197"/>
      <c r="EL864" s="197"/>
      <c r="EM864" s="197"/>
      <c r="EN864" s="197"/>
      <c r="EO864" s="197"/>
      <c r="EP864" s="197"/>
      <c r="EQ864" s="197"/>
      <c r="ER864" s="197"/>
      <c r="ES864" s="197"/>
      <c r="ET864" s="197"/>
      <c r="EU864" s="197"/>
      <c r="EV864" s="197"/>
      <c r="EW864" s="197"/>
      <c r="EX864" s="197"/>
      <c r="EY864" s="197"/>
      <c r="EZ864" s="197"/>
      <c r="FA864" s="197"/>
      <c r="FB864" s="197"/>
      <c r="FC864" s="197"/>
      <c r="FD864" s="197"/>
      <c r="FE864" s="197"/>
      <c r="FF864" s="197"/>
      <c r="FG864" s="197"/>
      <c r="FH864" s="197"/>
      <c r="FI864" s="197"/>
      <c r="FJ864" s="197"/>
      <c r="FK864" s="197"/>
      <c r="FL864" s="197"/>
      <c r="FM864" s="197"/>
      <c r="FN864" s="197"/>
      <c r="FO864" s="197"/>
      <c r="FP864" s="197"/>
      <c r="FQ864" s="197"/>
      <c r="FR864" s="197"/>
      <c r="FS864" s="197"/>
      <c r="FT864" s="197"/>
      <c r="FU864" s="197"/>
      <c r="FV864" s="197"/>
      <c r="FW864" s="197"/>
      <c r="FX864" s="197"/>
      <c r="FY864" s="197"/>
      <c r="FZ864" s="197"/>
      <c r="GA864" s="197"/>
      <c r="GB864" s="197"/>
      <c r="GC864" s="197"/>
      <c r="GD864" s="197"/>
      <c r="GE864" s="197"/>
      <c r="GF864" s="197"/>
      <c r="GG864" s="197"/>
      <c r="GH864" s="197"/>
      <c r="GI864" s="197"/>
      <c r="GJ864" s="197"/>
      <c r="GK864" s="197"/>
      <c r="GL864" s="197"/>
      <c r="GM864" s="197"/>
      <c r="GN864" s="197"/>
      <c r="GO864" s="197"/>
      <c r="GP864" s="197"/>
      <c r="GQ864" s="197"/>
      <c r="GR864" s="197"/>
      <c r="GS864" s="197"/>
      <c r="GT864" s="197"/>
      <c r="GU864" s="197"/>
      <c r="GV864" s="197"/>
      <c r="GW864" s="197"/>
      <c r="GX864" s="197"/>
      <c r="GY864" s="197"/>
      <c r="GZ864" s="197"/>
      <c r="HA864" s="197"/>
      <c r="HB864" s="197"/>
      <c r="HC864" s="197"/>
      <c r="HD864" s="197"/>
      <c r="HE864" s="197"/>
      <c r="HF864" s="197"/>
      <c r="HG864" s="197"/>
      <c r="HH864" s="197"/>
      <c r="HI864" s="197"/>
      <c r="HJ864" s="197"/>
      <c r="HK864" s="197"/>
      <c r="HL864" s="197"/>
      <c r="HM864" s="197"/>
      <c r="HN864" s="197"/>
      <c r="HO864" s="197"/>
      <c r="HP864" s="197"/>
      <c r="HQ864" s="197"/>
      <c r="HR864" s="197"/>
      <c r="HS864" s="197"/>
      <c r="HT864" s="197"/>
      <c r="HU864" s="197"/>
      <c r="HV864" s="197"/>
      <c r="HW864" s="197"/>
      <c r="HX864" s="197"/>
      <c r="HY864" s="197"/>
      <c r="HZ864" s="197"/>
      <c r="IA864" s="197"/>
      <c r="IB864" s="197"/>
      <c r="IC864" s="197"/>
      <c r="ID864" s="197"/>
      <c r="IE864" s="197"/>
      <c r="IF864" s="197"/>
      <c r="IG864" s="197"/>
      <c r="IH864" s="197"/>
      <c r="II864" s="197"/>
      <c r="IJ864" s="197"/>
      <c r="IK864" s="197"/>
      <c r="IL864" s="197"/>
      <c r="IM864" s="197"/>
      <c r="IN864" s="197"/>
      <c r="IO864" s="197"/>
      <c r="IP864" s="197"/>
      <c r="IQ864" s="197"/>
      <c r="IR864" s="197"/>
      <c r="IS864" s="197"/>
      <c r="IT864" s="197"/>
      <c r="IU864" s="197"/>
      <c r="IV864" s="197"/>
      <c r="IW864" s="197"/>
    </row>
    <row r="865" customFormat="false" ht="12.75" hidden="false" customHeight="false" outlineLevel="0" collapsed="false">
      <c r="B865" s="194"/>
      <c r="C865" s="194"/>
      <c r="D865" s="194"/>
      <c r="E865" s="194"/>
      <c r="F865" s="194"/>
      <c r="G865" s="194"/>
      <c r="H865" s="195"/>
      <c r="I865" s="194"/>
      <c r="J865" s="194"/>
      <c r="K865" s="194"/>
      <c r="L865" s="194"/>
      <c r="M865" s="194"/>
      <c r="N865" s="194"/>
      <c r="O865" s="194"/>
      <c r="P865" s="194"/>
      <c r="Q865" s="194"/>
      <c r="R865" s="194"/>
      <c r="S865" s="194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94"/>
      <c r="AN865" s="194"/>
      <c r="AO865" s="194"/>
      <c r="AP865" s="194"/>
      <c r="AQ865" s="194"/>
      <c r="AR865" s="194"/>
      <c r="AS865" s="194"/>
      <c r="AT865" s="194"/>
      <c r="AU865" s="194"/>
      <c r="AV865" s="194"/>
      <c r="AW865" s="194"/>
      <c r="AX865" s="194"/>
      <c r="AY865" s="194"/>
      <c r="AZ865" s="194"/>
      <c r="BA865" s="194"/>
      <c r="BB865" s="194"/>
      <c r="BC865" s="194"/>
      <c r="BD865" s="194"/>
      <c r="BE865" s="194"/>
      <c r="BF865" s="194"/>
      <c r="BG865" s="194"/>
      <c r="BH865" s="194"/>
      <c r="BI865" s="194"/>
      <c r="BJ865" s="194"/>
      <c r="BK865" s="196"/>
      <c r="BL865" s="197"/>
      <c r="BM865" s="197"/>
      <c r="BN865" s="197"/>
      <c r="BO865" s="197"/>
      <c r="BP865" s="197"/>
      <c r="BQ865" s="197"/>
      <c r="BR865" s="197"/>
      <c r="BS865" s="197"/>
      <c r="BT865" s="197"/>
      <c r="BU865" s="197"/>
      <c r="BV865" s="197"/>
      <c r="BW865" s="197"/>
      <c r="BX865" s="197"/>
      <c r="BY865" s="197"/>
      <c r="BZ865" s="197"/>
      <c r="CA865" s="197"/>
      <c r="CB865" s="197"/>
      <c r="CC865" s="197"/>
      <c r="CD865" s="197"/>
      <c r="CE865" s="197"/>
      <c r="CF865" s="197"/>
      <c r="CG865" s="197"/>
      <c r="CH865" s="197"/>
      <c r="CI865" s="197"/>
      <c r="CJ865" s="197"/>
      <c r="CK865" s="197"/>
      <c r="CL865" s="197"/>
      <c r="CM865" s="197"/>
      <c r="CN865" s="197"/>
      <c r="CO865" s="197"/>
      <c r="CP865" s="197"/>
      <c r="CQ865" s="197"/>
      <c r="CR865" s="197"/>
      <c r="CS865" s="197"/>
      <c r="CT865" s="197"/>
      <c r="CU865" s="197"/>
      <c r="CV865" s="197"/>
      <c r="CW865" s="197"/>
      <c r="CX865" s="197"/>
      <c r="CY865" s="197"/>
      <c r="CZ865" s="197"/>
      <c r="DA865" s="197"/>
      <c r="DB865" s="197"/>
      <c r="DC865" s="197"/>
      <c r="DD865" s="197"/>
      <c r="DE865" s="197"/>
      <c r="DF865" s="197"/>
      <c r="DG865" s="197"/>
      <c r="DH865" s="197"/>
      <c r="DI865" s="197"/>
      <c r="DJ865" s="197"/>
      <c r="DK865" s="197"/>
      <c r="DL865" s="197"/>
      <c r="DM865" s="197"/>
      <c r="DN865" s="197"/>
      <c r="DO865" s="197"/>
      <c r="DP865" s="197"/>
      <c r="DQ865" s="197"/>
      <c r="DR865" s="197"/>
      <c r="DS865" s="197"/>
      <c r="DT865" s="197"/>
      <c r="DU865" s="197"/>
      <c r="DV865" s="197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</row>
    <row r="866" customFormat="false" ht="12.75" hidden="false" customHeight="false" outlineLevel="0" collapsed="false">
      <c r="B866" s="194"/>
      <c r="C866" s="194"/>
      <c r="D866" s="194"/>
      <c r="E866" s="194"/>
      <c r="F866" s="194"/>
      <c r="G866" s="194"/>
      <c r="H866" s="195"/>
      <c r="I866" s="194"/>
      <c r="J866" s="194"/>
      <c r="K866" s="194"/>
      <c r="L866" s="194"/>
      <c r="M866" s="194"/>
      <c r="N866" s="194"/>
      <c r="O866" s="194"/>
      <c r="P866" s="194"/>
      <c r="Q866" s="194"/>
      <c r="R866" s="194"/>
      <c r="S866" s="194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94"/>
      <c r="AN866" s="194"/>
      <c r="AO866" s="194"/>
      <c r="AP866" s="194"/>
      <c r="AQ866" s="194"/>
      <c r="AR866" s="194"/>
      <c r="AS866" s="194"/>
      <c r="AT866" s="194"/>
      <c r="AU866" s="194"/>
      <c r="AV866" s="194"/>
      <c r="AW866" s="194"/>
      <c r="AX866" s="194"/>
      <c r="AY866" s="194"/>
      <c r="AZ866" s="194"/>
      <c r="BA866" s="194"/>
      <c r="BB866" s="194"/>
      <c r="BC866" s="194"/>
      <c r="BD866" s="194"/>
      <c r="BE866" s="194"/>
      <c r="BF866" s="194"/>
      <c r="BG866" s="194"/>
      <c r="BH866" s="194"/>
      <c r="BI866" s="194"/>
      <c r="BJ866" s="194"/>
      <c r="BK866" s="196"/>
      <c r="BL866" s="197"/>
      <c r="BM866" s="197"/>
      <c r="BN866" s="197"/>
      <c r="BO866" s="197"/>
      <c r="BP866" s="197"/>
      <c r="BQ866" s="197"/>
      <c r="BR866" s="197"/>
      <c r="BS866" s="197"/>
      <c r="BT866" s="197"/>
      <c r="BU866" s="197"/>
      <c r="BV866" s="197"/>
      <c r="BW866" s="197"/>
      <c r="BX866" s="197"/>
      <c r="BY866" s="197"/>
      <c r="BZ866" s="197"/>
      <c r="CA866" s="197"/>
      <c r="CB866" s="197"/>
      <c r="CC866" s="197"/>
      <c r="CD866" s="197"/>
      <c r="CE866" s="197"/>
      <c r="CF866" s="197"/>
      <c r="CG866" s="197"/>
      <c r="CH866" s="197"/>
      <c r="CI866" s="197"/>
      <c r="CJ866" s="197"/>
      <c r="CK866" s="197"/>
      <c r="CL866" s="197"/>
      <c r="CM866" s="197"/>
      <c r="CN866" s="197"/>
      <c r="CO866" s="197"/>
      <c r="CP866" s="197"/>
      <c r="CQ866" s="197"/>
      <c r="CR866" s="197"/>
      <c r="CS866" s="197"/>
      <c r="CT866" s="197"/>
      <c r="CU866" s="197"/>
      <c r="CV866" s="197"/>
      <c r="CW866" s="197"/>
      <c r="CX866" s="197"/>
      <c r="CY866" s="197"/>
      <c r="CZ866" s="197"/>
      <c r="DA866" s="197"/>
      <c r="DB866" s="197"/>
      <c r="DC866" s="197"/>
      <c r="DD866" s="197"/>
      <c r="DE866" s="197"/>
      <c r="DF866" s="197"/>
      <c r="DG866" s="197"/>
      <c r="DH866" s="197"/>
      <c r="DI866" s="197"/>
      <c r="DJ866" s="197"/>
      <c r="DK866" s="197"/>
      <c r="DL866" s="197"/>
      <c r="DM866" s="197"/>
      <c r="DN866" s="197"/>
      <c r="DO866" s="197"/>
      <c r="DP866" s="197"/>
      <c r="DQ866" s="197"/>
      <c r="DR866" s="197"/>
      <c r="DS866" s="197"/>
      <c r="DT866" s="197"/>
      <c r="DU866" s="197"/>
      <c r="DV866" s="197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</row>
    <row r="867" customFormat="false" ht="12.75" hidden="false" customHeight="false" outlineLevel="0" collapsed="false">
      <c r="B867" s="194"/>
      <c r="C867" s="194"/>
      <c r="D867" s="194"/>
      <c r="E867" s="194"/>
      <c r="F867" s="194"/>
      <c r="G867" s="194"/>
      <c r="H867" s="195"/>
      <c r="I867" s="194"/>
      <c r="J867" s="194"/>
      <c r="K867" s="194"/>
      <c r="L867" s="194"/>
      <c r="M867" s="194"/>
      <c r="N867" s="194"/>
      <c r="O867" s="194"/>
      <c r="P867" s="194"/>
      <c r="Q867" s="194"/>
      <c r="R867" s="194"/>
      <c r="S867" s="194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94"/>
      <c r="AN867" s="194"/>
      <c r="AO867" s="194"/>
      <c r="AP867" s="194"/>
      <c r="AQ867" s="194"/>
      <c r="AR867" s="194"/>
      <c r="AS867" s="194"/>
      <c r="AT867" s="194"/>
      <c r="AU867" s="194"/>
      <c r="AV867" s="194"/>
      <c r="AW867" s="194"/>
      <c r="AX867" s="194"/>
      <c r="AY867" s="194"/>
      <c r="AZ867" s="194"/>
      <c r="BA867" s="194"/>
      <c r="BB867" s="194"/>
      <c r="BC867" s="194"/>
      <c r="BD867" s="194"/>
      <c r="BE867" s="194"/>
      <c r="BF867" s="194"/>
      <c r="BG867" s="194"/>
      <c r="BH867" s="194"/>
      <c r="BI867" s="194"/>
      <c r="BJ867" s="194"/>
      <c r="BK867" s="196"/>
      <c r="BL867" s="197"/>
      <c r="BM867" s="197"/>
      <c r="BN867" s="197"/>
      <c r="BO867" s="197"/>
      <c r="BP867" s="197"/>
      <c r="BQ867" s="197"/>
      <c r="BR867" s="197"/>
      <c r="BS867" s="197"/>
      <c r="BT867" s="197"/>
      <c r="BU867" s="197"/>
      <c r="BV867" s="197"/>
      <c r="BW867" s="197"/>
      <c r="BX867" s="197"/>
      <c r="BY867" s="197"/>
      <c r="BZ867" s="197"/>
      <c r="CA867" s="197"/>
      <c r="CB867" s="197"/>
      <c r="CC867" s="197"/>
      <c r="CD867" s="197"/>
      <c r="CE867" s="197"/>
      <c r="CF867" s="197"/>
      <c r="CG867" s="197"/>
      <c r="CH867" s="197"/>
      <c r="CI867" s="197"/>
      <c r="CJ867" s="197"/>
      <c r="CK867" s="197"/>
      <c r="CL867" s="197"/>
      <c r="CM867" s="197"/>
      <c r="CN867" s="197"/>
      <c r="CO867" s="197"/>
      <c r="CP867" s="197"/>
      <c r="CQ867" s="197"/>
      <c r="CR867" s="197"/>
      <c r="CS867" s="197"/>
      <c r="CT867" s="197"/>
      <c r="CU867" s="197"/>
      <c r="CV867" s="197"/>
      <c r="CW867" s="197"/>
      <c r="CX867" s="197"/>
      <c r="CY867" s="197"/>
      <c r="CZ867" s="197"/>
      <c r="DA867" s="197"/>
      <c r="DB867" s="197"/>
      <c r="DC867" s="197"/>
      <c r="DD867" s="197"/>
      <c r="DE867" s="197"/>
      <c r="DF867" s="197"/>
      <c r="DG867" s="197"/>
      <c r="DH867" s="197"/>
      <c r="DI867" s="197"/>
      <c r="DJ867" s="197"/>
      <c r="DK867" s="197"/>
      <c r="DL867" s="197"/>
      <c r="DM867" s="197"/>
      <c r="DN867" s="197"/>
      <c r="DO867" s="197"/>
      <c r="DP867" s="197"/>
      <c r="DQ867" s="197"/>
      <c r="DR867" s="197"/>
      <c r="DS867" s="197"/>
      <c r="DT867" s="197"/>
      <c r="DU867" s="197"/>
      <c r="DV867" s="197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</row>
    <row r="868" customFormat="false" ht="12.75" hidden="false" customHeight="false" outlineLevel="0" collapsed="false">
      <c r="B868" s="194"/>
      <c r="C868" s="194"/>
      <c r="D868" s="194"/>
      <c r="E868" s="194"/>
      <c r="F868" s="194"/>
      <c r="G868" s="194"/>
      <c r="H868" s="195"/>
      <c r="I868" s="194"/>
      <c r="J868" s="194"/>
      <c r="K868" s="194"/>
      <c r="L868" s="194"/>
      <c r="M868" s="194"/>
      <c r="N868" s="194"/>
      <c r="O868" s="194"/>
      <c r="P868" s="194"/>
      <c r="Q868" s="194"/>
      <c r="R868" s="194"/>
      <c r="S868" s="194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  <c r="AD868" s="194"/>
      <c r="AE868" s="194"/>
      <c r="AF868" s="194"/>
      <c r="AG868" s="194"/>
      <c r="AH868" s="194"/>
      <c r="AI868" s="194"/>
      <c r="AJ868" s="194"/>
      <c r="AK868" s="194"/>
      <c r="AL868" s="194"/>
      <c r="AM868" s="194"/>
      <c r="AN868" s="194"/>
      <c r="AO868" s="194"/>
      <c r="AP868" s="194"/>
      <c r="AQ868" s="194"/>
      <c r="AR868" s="194"/>
      <c r="AS868" s="194"/>
      <c r="AT868" s="194"/>
      <c r="AU868" s="194"/>
      <c r="AV868" s="194"/>
      <c r="AW868" s="194"/>
      <c r="AX868" s="194"/>
      <c r="AY868" s="194"/>
      <c r="AZ868" s="194"/>
      <c r="BA868" s="194"/>
      <c r="BB868" s="194"/>
      <c r="BC868" s="194"/>
      <c r="BD868" s="194"/>
      <c r="BE868" s="194"/>
      <c r="BF868" s="194"/>
      <c r="BG868" s="194"/>
      <c r="BH868" s="194"/>
      <c r="BI868" s="194"/>
      <c r="BJ868" s="194"/>
      <c r="BK868" s="196"/>
      <c r="BL868" s="197"/>
      <c r="BM868" s="197"/>
      <c r="BN868" s="197"/>
      <c r="BO868" s="197"/>
      <c r="BP868" s="197"/>
      <c r="BQ868" s="197"/>
      <c r="BR868" s="197"/>
      <c r="BS868" s="197"/>
      <c r="BT868" s="197"/>
      <c r="BU868" s="197"/>
      <c r="BV868" s="197"/>
      <c r="BW868" s="197"/>
      <c r="BX868" s="197"/>
      <c r="BY868" s="197"/>
      <c r="BZ868" s="197"/>
      <c r="CA868" s="197"/>
      <c r="CB868" s="197"/>
      <c r="CC868" s="197"/>
      <c r="CD868" s="197"/>
      <c r="CE868" s="197"/>
      <c r="CF868" s="197"/>
      <c r="CG868" s="197"/>
      <c r="CH868" s="197"/>
      <c r="CI868" s="197"/>
      <c r="CJ868" s="197"/>
      <c r="CK868" s="197"/>
      <c r="CL868" s="197"/>
      <c r="CM868" s="197"/>
      <c r="CN868" s="197"/>
      <c r="CO868" s="197"/>
      <c r="CP868" s="197"/>
      <c r="CQ868" s="197"/>
      <c r="CR868" s="197"/>
      <c r="CS868" s="197"/>
      <c r="CT868" s="197"/>
      <c r="CU868" s="197"/>
      <c r="CV868" s="197"/>
      <c r="CW868" s="197"/>
      <c r="CX868" s="197"/>
      <c r="CY868" s="197"/>
      <c r="CZ868" s="197"/>
      <c r="DA868" s="197"/>
      <c r="DB868" s="197"/>
      <c r="DC868" s="197"/>
      <c r="DD868" s="197"/>
      <c r="DE868" s="197"/>
      <c r="DF868" s="197"/>
      <c r="DG868" s="197"/>
      <c r="DH868" s="197"/>
      <c r="DI868" s="197"/>
      <c r="DJ868" s="197"/>
      <c r="DK868" s="197"/>
      <c r="DL868" s="197"/>
      <c r="DM868" s="197"/>
      <c r="DN868" s="197"/>
      <c r="DO868" s="197"/>
      <c r="DP868" s="197"/>
      <c r="DQ868" s="197"/>
      <c r="DR868" s="197"/>
      <c r="DS868" s="197"/>
      <c r="DT868" s="197"/>
      <c r="DU868" s="197"/>
      <c r="DV868" s="197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</row>
    <row r="869" customFormat="false" ht="12.75" hidden="false" customHeight="false" outlineLevel="0" collapsed="false">
      <c r="B869" s="194"/>
      <c r="C869" s="194"/>
      <c r="D869" s="194"/>
      <c r="E869" s="194"/>
      <c r="F869" s="194"/>
      <c r="G869" s="194"/>
      <c r="H869" s="195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94"/>
      <c r="AN869" s="194"/>
      <c r="AO869" s="194"/>
      <c r="AP869" s="194"/>
      <c r="AQ869" s="194"/>
      <c r="AR869" s="194"/>
      <c r="AS869" s="194"/>
      <c r="AT869" s="194"/>
      <c r="AU869" s="194"/>
      <c r="AV869" s="194"/>
      <c r="AW869" s="194"/>
      <c r="AX869" s="194"/>
      <c r="AY869" s="194"/>
      <c r="AZ869" s="194"/>
      <c r="BA869" s="194"/>
      <c r="BB869" s="194"/>
      <c r="BC869" s="194"/>
      <c r="BD869" s="194"/>
      <c r="BE869" s="194"/>
      <c r="BF869" s="194"/>
      <c r="BG869" s="194"/>
      <c r="BH869" s="194"/>
      <c r="BI869" s="194"/>
      <c r="BJ869" s="194"/>
      <c r="BK869" s="196"/>
      <c r="BL869" s="197"/>
      <c r="BM869" s="197"/>
      <c r="BN869" s="197"/>
      <c r="BO869" s="197"/>
      <c r="BP869" s="197"/>
      <c r="BQ869" s="197"/>
      <c r="BR869" s="197"/>
      <c r="BS869" s="197"/>
      <c r="BT869" s="197"/>
      <c r="BU869" s="197"/>
      <c r="BV869" s="197"/>
      <c r="BW869" s="197"/>
      <c r="BX869" s="197"/>
      <c r="BY869" s="197"/>
      <c r="BZ869" s="197"/>
      <c r="CA869" s="197"/>
      <c r="CB869" s="197"/>
      <c r="CC869" s="197"/>
      <c r="CD869" s="197"/>
      <c r="CE869" s="197"/>
      <c r="CF869" s="197"/>
      <c r="CG869" s="197"/>
      <c r="CH869" s="197"/>
      <c r="CI869" s="197"/>
      <c r="CJ869" s="197"/>
      <c r="CK869" s="197"/>
      <c r="CL869" s="197"/>
      <c r="CM869" s="197"/>
      <c r="CN869" s="197"/>
      <c r="CO869" s="197"/>
      <c r="CP869" s="197"/>
      <c r="CQ869" s="197"/>
      <c r="CR869" s="197"/>
      <c r="CS869" s="197"/>
      <c r="CT869" s="197"/>
      <c r="CU869" s="197"/>
      <c r="CV869" s="197"/>
      <c r="CW869" s="197"/>
      <c r="CX869" s="197"/>
      <c r="CY869" s="197"/>
      <c r="CZ869" s="197"/>
      <c r="DA869" s="197"/>
      <c r="DB869" s="197"/>
      <c r="DC869" s="197"/>
      <c r="DD869" s="197"/>
      <c r="DE869" s="197"/>
      <c r="DF869" s="197"/>
      <c r="DG869" s="197"/>
      <c r="DH869" s="197"/>
      <c r="DI869" s="197"/>
      <c r="DJ869" s="197"/>
      <c r="DK869" s="197"/>
      <c r="DL869" s="197"/>
      <c r="DM869" s="197"/>
      <c r="DN869" s="197"/>
      <c r="DO869" s="197"/>
      <c r="DP869" s="197"/>
      <c r="DQ869" s="197"/>
      <c r="DR869" s="197"/>
      <c r="DS869" s="197"/>
      <c r="DT869" s="197"/>
      <c r="DU869" s="197"/>
      <c r="DV869" s="197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</row>
    <row r="870" customFormat="false" ht="12.75" hidden="false" customHeight="false" outlineLevel="0" collapsed="false">
      <c r="B870" s="194"/>
      <c r="C870" s="194"/>
      <c r="D870" s="194"/>
      <c r="E870" s="194"/>
      <c r="F870" s="194"/>
      <c r="G870" s="194"/>
      <c r="H870" s="195"/>
      <c r="I870" s="194"/>
      <c r="J870" s="194"/>
      <c r="K870" s="194"/>
      <c r="L870" s="194"/>
      <c r="M870" s="194"/>
      <c r="N870" s="194"/>
      <c r="O870" s="194"/>
      <c r="P870" s="194"/>
      <c r="Q870" s="194"/>
      <c r="R870" s="194"/>
      <c r="S870" s="194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94"/>
      <c r="AN870" s="194"/>
      <c r="AO870" s="194"/>
      <c r="AP870" s="194"/>
      <c r="AQ870" s="194"/>
      <c r="AR870" s="194"/>
      <c r="AS870" s="194"/>
      <c r="AT870" s="194"/>
      <c r="AU870" s="194"/>
      <c r="AV870" s="194"/>
      <c r="AW870" s="194"/>
      <c r="AX870" s="194"/>
      <c r="AY870" s="194"/>
      <c r="AZ870" s="194"/>
      <c r="BA870" s="194"/>
      <c r="BB870" s="194"/>
      <c r="BC870" s="194"/>
      <c r="BD870" s="194"/>
      <c r="BE870" s="194"/>
      <c r="BF870" s="194"/>
      <c r="BG870" s="194"/>
      <c r="BH870" s="194"/>
      <c r="BI870" s="194"/>
      <c r="BJ870" s="194"/>
      <c r="BK870" s="196"/>
      <c r="BL870" s="197"/>
      <c r="BM870" s="197"/>
      <c r="BN870" s="197"/>
      <c r="BO870" s="197"/>
      <c r="BP870" s="197"/>
      <c r="BQ870" s="197"/>
      <c r="BR870" s="197"/>
      <c r="BS870" s="197"/>
      <c r="BT870" s="197"/>
      <c r="BU870" s="197"/>
      <c r="BV870" s="197"/>
      <c r="BW870" s="197"/>
      <c r="BX870" s="197"/>
      <c r="BY870" s="197"/>
      <c r="BZ870" s="197"/>
      <c r="CA870" s="197"/>
      <c r="CB870" s="197"/>
      <c r="CC870" s="197"/>
      <c r="CD870" s="197"/>
      <c r="CE870" s="197"/>
      <c r="CF870" s="197"/>
      <c r="CG870" s="197"/>
      <c r="CH870" s="197"/>
      <c r="CI870" s="197"/>
      <c r="CJ870" s="197"/>
      <c r="CK870" s="197"/>
      <c r="CL870" s="197"/>
      <c r="CM870" s="197"/>
      <c r="CN870" s="197"/>
      <c r="CO870" s="197"/>
      <c r="CP870" s="197"/>
      <c r="CQ870" s="197"/>
      <c r="CR870" s="197"/>
      <c r="CS870" s="197"/>
      <c r="CT870" s="197"/>
      <c r="CU870" s="197"/>
      <c r="CV870" s="197"/>
      <c r="CW870" s="197"/>
      <c r="CX870" s="197"/>
      <c r="CY870" s="197"/>
      <c r="CZ870" s="197"/>
      <c r="DA870" s="197"/>
      <c r="DB870" s="197"/>
      <c r="DC870" s="197"/>
      <c r="DD870" s="197"/>
      <c r="DE870" s="197"/>
      <c r="DF870" s="197"/>
      <c r="DG870" s="197"/>
      <c r="DH870" s="197"/>
      <c r="DI870" s="197"/>
      <c r="DJ870" s="197"/>
      <c r="DK870" s="197"/>
      <c r="DL870" s="197"/>
      <c r="DM870" s="197"/>
      <c r="DN870" s="197"/>
      <c r="DO870" s="197"/>
      <c r="DP870" s="197"/>
      <c r="DQ870" s="197"/>
      <c r="DR870" s="197"/>
      <c r="DS870" s="197"/>
      <c r="DT870" s="197"/>
      <c r="DU870" s="197"/>
      <c r="DV870" s="197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</row>
    <row r="871" customFormat="false" ht="12.75" hidden="false" customHeight="false" outlineLevel="0" collapsed="false">
      <c r="B871" s="194"/>
      <c r="C871" s="194"/>
      <c r="D871" s="194"/>
      <c r="E871" s="194"/>
      <c r="F871" s="194"/>
      <c r="G871" s="194"/>
      <c r="H871" s="195"/>
      <c r="I871" s="194"/>
      <c r="J871" s="194"/>
      <c r="K871" s="194"/>
      <c r="L871" s="194"/>
      <c r="M871" s="194"/>
      <c r="N871" s="194"/>
      <c r="O871" s="194"/>
      <c r="P871" s="194"/>
      <c r="Q871" s="194"/>
      <c r="R871" s="194"/>
      <c r="S871" s="194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94"/>
      <c r="AN871" s="194"/>
      <c r="AO871" s="194"/>
      <c r="AP871" s="194"/>
      <c r="AQ871" s="194"/>
      <c r="AR871" s="194"/>
      <c r="AS871" s="194"/>
      <c r="AT871" s="194"/>
      <c r="AU871" s="194"/>
      <c r="AV871" s="194"/>
      <c r="AW871" s="194"/>
      <c r="AX871" s="194"/>
      <c r="AY871" s="194"/>
      <c r="AZ871" s="194"/>
      <c r="BA871" s="194"/>
      <c r="BB871" s="194"/>
      <c r="BC871" s="194"/>
      <c r="BD871" s="194"/>
      <c r="BE871" s="194"/>
      <c r="BF871" s="194"/>
      <c r="BG871" s="194"/>
      <c r="BH871" s="194"/>
      <c r="BI871" s="194"/>
      <c r="BJ871" s="194"/>
      <c r="BK871" s="196"/>
      <c r="BL871" s="197"/>
      <c r="BM871" s="197"/>
      <c r="BN871" s="197"/>
      <c r="BO871" s="197"/>
      <c r="BP871" s="197"/>
      <c r="BQ871" s="197"/>
      <c r="BR871" s="197"/>
      <c r="BS871" s="197"/>
      <c r="BT871" s="197"/>
      <c r="BU871" s="197"/>
      <c r="BV871" s="197"/>
      <c r="BW871" s="197"/>
      <c r="BX871" s="197"/>
      <c r="BY871" s="197"/>
      <c r="BZ871" s="197"/>
      <c r="CA871" s="197"/>
      <c r="CB871" s="197"/>
      <c r="CC871" s="197"/>
      <c r="CD871" s="197"/>
      <c r="CE871" s="197"/>
      <c r="CF871" s="197"/>
      <c r="CG871" s="197"/>
      <c r="CH871" s="197"/>
      <c r="CI871" s="197"/>
      <c r="CJ871" s="197"/>
      <c r="CK871" s="197"/>
      <c r="CL871" s="197"/>
      <c r="CM871" s="197"/>
      <c r="CN871" s="197"/>
      <c r="CO871" s="197"/>
      <c r="CP871" s="197"/>
      <c r="CQ871" s="197"/>
      <c r="CR871" s="197"/>
      <c r="CS871" s="197"/>
      <c r="CT871" s="197"/>
      <c r="CU871" s="197"/>
      <c r="CV871" s="197"/>
      <c r="CW871" s="197"/>
      <c r="CX871" s="197"/>
      <c r="CY871" s="197"/>
      <c r="CZ871" s="197"/>
      <c r="DA871" s="197"/>
      <c r="DB871" s="197"/>
      <c r="DC871" s="197"/>
      <c r="DD871" s="197"/>
      <c r="DE871" s="197"/>
      <c r="DF871" s="197"/>
      <c r="DG871" s="197"/>
      <c r="DH871" s="197"/>
      <c r="DI871" s="197"/>
      <c r="DJ871" s="197"/>
      <c r="DK871" s="197"/>
      <c r="DL871" s="197"/>
      <c r="DM871" s="197"/>
      <c r="DN871" s="197"/>
      <c r="DO871" s="197"/>
      <c r="DP871" s="197"/>
      <c r="DQ871" s="197"/>
      <c r="DR871" s="197"/>
      <c r="DS871" s="197"/>
      <c r="DT871" s="197"/>
      <c r="DU871" s="197"/>
      <c r="DV871" s="197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</row>
    <row r="872" customFormat="false" ht="12.75" hidden="false" customHeight="false" outlineLevel="0" collapsed="false">
      <c r="B872" s="194"/>
      <c r="C872" s="194"/>
      <c r="D872" s="194"/>
      <c r="E872" s="194"/>
      <c r="F872" s="194"/>
      <c r="G872" s="194"/>
      <c r="H872" s="195"/>
      <c r="I872" s="194"/>
      <c r="J872" s="194"/>
      <c r="K872" s="194"/>
      <c r="L872" s="194"/>
      <c r="M872" s="194"/>
      <c r="N872" s="194"/>
      <c r="O872" s="194"/>
      <c r="P872" s="194"/>
      <c r="Q872" s="194"/>
      <c r="R872" s="194"/>
      <c r="S872" s="194"/>
      <c r="T872" s="194"/>
      <c r="U872" s="194"/>
      <c r="V872" s="194"/>
      <c r="W872" s="194"/>
      <c r="X872" s="194"/>
      <c r="Y872" s="194"/>
      <c r="Z872" s="194"/>
      <c r="AA872" s="194"/>
      <c r="AB872" s="194"/>
      <c r="AC872" s="194"/>
      <c r="AD872" s="194"/>
      <c r="AE872" s="194"/>
      <c r="AF872" s="194"/>
      <c r="AG872" s="194"/>
      <c r="AH872" s="194"/>
      <c r="AI872" s="194"/>
      <c r="AJ872" s="194"/>
      <c r="AK872" s="194"/>
      <c r="AL872" s="194"/>
      <c r="AM872" s="194"/>
      <c r="AN872" s="194"/>
      <c r="AO872" s="194"/>
      <c r="AP872" s="194"/>
      <c r="AQ872" s="194"/>
      <c r="AR872" s="194"/>
      <c r="AS872" s="194"/>
      <c r="AT872" s="194"/>
      <c r="AU872" s="194"/>
      <c r="AV872" s="194"/>
      <c r="AW872" s="194"/>
      <c r="AX872" s="194"/>
      <c r="AY872" s="194"/>
      <c r="AZ872" s="194"/>
      <c r="BA872" s="194"/>
      <c r="BB872" s="194"/>
      <c r="BC872" s="194"/>
      <c r="BD872" s="194"/>
      <c r="BE872" s="194"/>
      <c r="BF872" s="194"/>
      <c r="BG872" s="194"/>
      <c r="BH872" s="194"/>
      <c r="BI872" s="194"/>
      <c r="BJ872" s="194"/>
      <c r="BK872" s="196"/>
      <c r="BL872" s="197"/>
      <c r="BM872" s="197"/>
      <c r="BN872" s="197"/>
      <c r="BO872" s="197"/>
      <c r="BP872" s="197"/>
      <c r="BQ872" s="197"/>
      <c r="BR872" s="197"/>
      <c r="BS872" s="197"/>
      <c r="BT872" s="197"/>
      <c r="BU872" s="197"/>
      <c r="BV872" s="197"/>
      <c r="BW872" s="197"/>
      <c r="BX872" s="197"/>
      <c r="BY872" s="197"/>
      <c r="BZ872" s="197"/>
      <c r="CA872" s="197"/>
      <c r="CB872" s="197"/>
      <c r="CC872" s="197"/>
      <c r="CD872" s="197"/>
      <c r="CE872" s="197"/>
      <c r="CF872" s="197"/>
      <c r="CG872" s="197"/>
      <c r="CH872" s="197"/>
      <c r="CI872" s="197"/>
      <c r="CJ872" s="197"/>
      <c r="CK872" s="197"/>
      <c r="CL872" s="197"/>
      <c r="CM872" s="197"/>
      <c r="CN872" s="197"/>
      <c r="CO872" s="197"/>
      <c r="CP872" s="197"/>
      <c r="CQ872" s="197"/>
      <c r="CR872" s="197"/>
      <c r="CS872" s="197"/>
      <c r="CT872" s="197"/>
      <c r="CU872" s="197"/>
      <c r="CV872" s="197"/>
      <c r="CW872" s="197"/>
      <c r="CX872" s="197"/>
      <c r="CY872" s="197"/>
      <c r="CZ872" s="197"/>
      <c r="DA872" s="197"/>
      <c r="DB872" s="197"/>
      <c r="DC872" s="197"/>
      <c r="DD872" s="197"/>
      <c r="DE872" s="197"/>
      <c r="DF872" s="197"/>
      <c r="DG872" s="197"/>
      <c r="DH872" s="197"/>
      <c r="DI872" s="197"/>
      <c r="DJ872" s="197"/>
      <c r="DK872" s="197"/>
      <c r="DL872" s="197"/>
      <c r="DM872" s="197"/>
      <c r="DN872" s="197"/>
      <c r="DO872" s="197"/>
      <c r="DP872" s="197"/>
      <c r="DQ872" s="197"/>
      <c r="DR872" s="197"/>
      <c r="DS872" s="197"/>
      <c r="DT872" s="197"/>
      <c r="DU872" s="197"/>
      <c r="DV872" s="197"/>
      <c r="DW872" s="197"/>
      <c r="DX872" s="197"/>
      <c r="DY872" s="197"/>
      <c r="DZ872" s="197"/>
      <c r="EA872" s="197"/>
      <c r="EB872" s="197"/>
      <c r="EC872" s="197"/>
      <c r="ED872" s="197"/>
      <c r="EE872" s="197"/>
      <c r="EF872" s="197"/>
      <c r="EG872" s="197"/>
      <c r="EH872" s="197"/>
      <c r="EI872" s="197"/>
      <c r="EJ872" s="197"/>
      <c r="EK872" s="197"/>
      <c r="EL872" s="197"/>
      <c r="EM872" s="197"/>
      <c r="EN872" s="197"/>
      <c r="EO872" s="197"/>
      <c r="EP872" s="197"/>
      <c r="EQ872" s="197"/>
      <c r="ER872" s="197"/>
      <c r="ES872" s="197"/>
      <c r="ET872" s="197"/>
      <c r="EU872" s="197"/>
      <c r="EV872" s="197"/>
      <c r="EW872" s="197"/>
      <c r="EX872" s="197"/>
      <c r="EY872" s="197"/>
      <c r="EZ872" s="197"/>
      <c r="FA872" s="197"/>
      <c r="FB872" s="197"/>
      <c r="FC872" s="197"/>
      <c r="FD872" s="197"/>
      <c r="FE872" s="197"/>
      <c r="FF872" s="197"/>
      <c r="FG872" s="197"/>
      <c r="FH872" s="197"/>
      <c r="FI872" s="197"/>
      <c r="FJ872" s="197"/>
      <c r="FK872" s="197"/>
      <c r="FL872" s="197"/>
      <c r="FM872" s="197"/>
      <c r="FN872" s="197"/>
      <c r="FO872" s="197"/>
      <c r="FP872" s="197"/>
      <c r="FQ872" s="197"/>
      <c r="FR872" s="197"/>
      <c r="FS872" s="197"/>
      <c r="FT872" s="197"/>
      <c r="FU872" s="197"/>
      <c r="FV872" s="197"/>
      <c r="FW872" s="197"/>
      <c r="FX872" s="197"/>
      <c r="FY872" s="197"/>
      <c r="FZ872" s="197"/>
      <c r="GA872" s="197"/>
      <c r="GB872" s="197"/>
      <c r="GC872" s="197"/>
      <c r="GD872" s="197"/>
      <c r="GE872" s="197"/>
      <c r="GF872" s="197"/>
      <c r="GG872" s="197"/>
      <c r="GH872" s="197"/>
      <c r="GI872" s="197"/>
      <c r="GJ872" s="197"/>
      <c r="GK872" s="197"/>
      <c r="GL872" s="197"/>
      <c r="GM872" s="197"/>
      <c r="GN872" s="197"/>
      <c r="GO872" s="197"/>
      <c r="GP872" s="197"/>
      <c r="GQ872" s="197"/>
      <c r="GR872" s="197"/>
      <c r="GS872" s="197"/>
      <c r="GT872" s="197"/>
      <c r="GU872" s="197"/>
      <c r="GV872" s="197"/>
      <c r="GW872" s="197"/>
      <c r="GX872" s="197"/>
      <c r="GY872" s="197"/>
      <c r="GZ872" s="197"/>
      <c r="HA872" s="197"/>
      <c r="HB872" s="197"/>
      <c r="HC872" s="197"/>
      <c r="HD872" s="197"/>
      <c r="HE872" s="197"/>
      <c r="HF872" s="197"/>
      <c r="HG872" s="197"/>
      <c r="HH872" s="197"/>
      <c r="HI872" s="197"/>
      <c r="HJ872" s="197"/>
      <c r="HK872" s="197"/>
      <c r="HL872" s="197"/>
      <c r="HM872" s="197"/>
      <c r="HN872" s="197"/>
      <c r="HO872" s="197"/>
      <c r="HP872" s="197"/>
      <c r="HQ872" s="197"/>
      <c r="HR872" s="197"/>
      <c r="HS872" s="197"/>
      <c r="HT872" s="197"/>
      <c r="HU872" s="197"/>
      <c r="HV872" s="197"/>
      <c r="HW872" s="197"/>
      <c r="HX872" s="197"/>
      <c r="HY872" s="197"/>
      <c r="HZ872" s="197"/>
      <c r="IA872" s="197"/>
      <c r="IB872" s="197"/>
      <c r="IC872" s="197"/>
      <c r="ID872" s="197"/>
      <c r="IE872" s="197"/>
      <c r="IF872" s="197"/>
      <c r="IG872" s="197"/>
      <c r="IH872" s="197"/>
      <c r="II872" s="197"/>
      <c r="IJ872" s="197"/>
      <c r="IK872" s="197"/>
      <c r="IL872" s="197"/>
      <c r="IM872" s="197"/>
      <c r="IN872" s="197"/>
      <c r="IO872" s="197"/>
      <c r="IP872" s="197"/>
      <c r="IQ872" s="197"/>
      <c r="IR872" s="197"/>
      <c r="IS872" s="197"/>
      <c r="IT872" s="197"/>
      <c r="IU872" s="197"/>
      <c r="IV872" s="197"/>
      <c r="IW872" s="197"/>
    </row>
    <row r="873" customFormat="false" ht="12.75" hidden="false" customHeight="false" outlineLevel="0" collapsed="false">
      <c r="B873" s="194"/>
      <c r="C873" s="194"/>
      <c r="D873" s="194"/>
      <c r="E873" s="194"/>
      <c r="F873" s="194"/>
      <c r="G873" s="194"/>
      <c r="H873" s="195"/>
      <c r="I873" s="194"/>
      <c r="J873" s="194"/>
      <c r="K873" s="194"/>
      <c r="L873" s="194"/>
      <c r="M873" s="194"/>
      <c r="N873" s="194"/>
      <c r="O873" s="194"/>
      <c r="P873" s="194"/>
      <c r="Q873" s="194"/>
      <c r="R873" s="194"/>
      <c r="S873" s="194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94"/>
      <c r="AN873" s="194"/>
      <c r="AO873" s="194"/>
      <c r="AP873" s="194"/>
      <c r="AQ873" s="194"/>
      <c r="AR873" s="194"/>
      <c r="AS873" s="194"/>
      <c r="AT873" s="194"/>
      <c r="AU873" s="194"/>
      <c r="AV873" s="194"/>
      <c r="AW873" s="194"/>
      <c r="AX873" s="194"/>
      <c r="AY873" s="194"/>
      <c r="AZ873" s="194"/>
      <c r="BA873" s="194"/>
      <c r="BB873" s="194"/>
      <c r="BC873" s="194"/>
      <c r="BD873" s="194"/>
      <c r="BE873" s="194"/>
      <c r="BF873" s="194"/>
      <c r="BG873" s="194"/>
      <c r="BH873" s="194"/>
      <c r="BI873" s="194"/>
      <c r="BJ873" s="194"/>
      <c r="BK873" s="196"/>
      <c r="BL873" s="197"/>
      <c r="BM873" s="197"/>
      <c r="BN873" s="197"/>
      <c r="BO873" s="197"/>
      <c r="BP873" s="197"/>
      <c r="BQ873" s="197"/>
      <c r="BR873" s="197"/>
      <c r="BS873" s="197"/>
      <c r="BT873" s="197"/>
      <c r="BU873" s="197"/>
      <c r="BV873" s="197"/>
      <c r="BW873" s="197"/>
      <c r="BX873" s="197"/>
      <c r="BY873" s="197"/>
      <c r="BZ873" s="197"/>
      <c r="CA873" s="197"/>
      <c r="CB873" s="197"/>
      <c r="CC873" s="197"/>
      <c r="CD873" s="197"/>
      <c r="CE873" s="197"/>
      <c r="CF873" s="197"/>
      <c r="CG873" s="197"/>
      <c r="CH873" s="197"/>
      <c r="CI873" s="197"/>
      <c r="CJ873" s="197"/>
      <c r="CK873" s="197"/>
      <c r="CL873" s="197"/>
      <c r="CM873" s="197"/>
      <c r="CN873" s="197"/>
      <c r="CO873" s="197"/>
      <c r="CP873" s="197"/>
      <c r="CQ873" s="197"/>
      <c r="CR873" s="197"/>
      <c r="CS873" s="197"/>
      <c r="CT873" s="197"/>
      <c r="CU873" s="197"/>
      <c r="CV873" s="197"/>
      <c r="CW873" s="197"/>
      <c r="CX873" s="197"/>
      <c r="CY873" s="197"/>
      <c r="CZ873" s="197"/>
      <c r="DA873" s="197"/>
      <c r="DB873" s="197"/>
      <c r="DC873" s="197"/>
      <c r="DD873" s="197"/>
      <c r="DE873" s="197"/>
      <c r="DF873" s="197"/>
      <c r="DG873" s="197"/>
      <c r="DH873" s="197"/>
      <c r="DI873" s="197"/>
      <c r="DJ873" s="197"/>
      <c r="DK873" s="197"/>
      <c r="DL873" s="197"/>
      <c r="DM873" s="197"/>
      <c r="DN873" s="197"/>
      <c r="DO873" s="197"/>
      <c r="DP873" s="197"/>
      <c r="DQ873" s="197"/>
      <c r="DR873" s="197"/>
      <c r="DS873" s="197"/>
      <c r="DT873" s="197"/>
      <c r="DU873" s="197"/>
      <c r="DV873" s="197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</row>
    <row r="874" customFormat="false" ht="12.75" hidden="false" customHeight="false" outlineLevel="0" collapsed="false">
      <c r="B874" s="194"/>
      <c r="C874" s="194"/>
      <c r="D874" s="194"/>
      <c r="E874" s="194"/>
      <c r="F874" s="194"/>
      <c r="G874" s="194"/>
      <c r="H874" s="195"/>
      <c r="I874" s="194"/>
      <c r="J874" s="194"/>
      <c r="K874" s="194"/>
      <c r="L874" s="194"/>
      <c r="M874" s="194"/>
      <c r="N874" s="194"/>
      <c r="O874" s="194"/>
      <c r="P874" s="194"/>
      <c r="Q874" s="194"/>
      <c r="R874" s="194"/>
      <c r="S874" s="194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94"/>
      <c r="AN874" s="194"/>
      <c r="AO874" s="194"/>
      <c r="AP874" s="194"/>
      <c r="AQ874" s="194"/>
      <c r="AR874" s="194"/>
      <c r="AS874" s="194"/>
      <c r="AT874" s="194"/>
      <c r="AU874" s="194"/>
      <c r="AV874" s="194"/>
      <c r="AW874" s="194"/>
      <c r="AX874" s="194"/>
      <c r="AY874" s="194"/>
      <c r="AZ874" s="194"/>
      <c r="BA874" s="194"/>
      <c r="BB874" s="194"/>
      <c r="BC874" s="194"/>
      <c r="BD874" s="194"/>
      <c r="BE874" s="194"/>
      <c r="BF874" s="194"/>
      <c r="BG874" s="194"/>
      <c r="BH874" s="194"/>
      <c r="BI874" s="194"/>
      <c r="BJ874" s="194"/>
      <c r="BK874" s="196"/>
      <c r="BL874" s="197"/>
      <c r="BM874" s="197"/>
      <c r="BN874" s="197"/>
      <c r="BO874" s="197"/>
      <c r="BP874" s="197"/>
      <c r="BQ874" s="197"/>
      <c r="BR874" s="197"/>
      <c r="BS874" s="197"/>
      <c r="BT874" s="197"/>
      <c r="BU874" s="197"/>
      <c r="BV874" s="197"/>
      <c r="BW874" s="197"/>
      <c r="BX874" s="197"/>
      <c r="BY874" s="197"/>
      <c r="BZ874" s="197"/>
      <c r="CA874" s="197"/>
      <c r="CB874" s="197"/>
      <c r="CC874" s="197"/>
      <c r="CD874" s="197"/>
      <c r="CE874" s="197"/>
      <c r="CF874" s="197"/>
      <c r="CG874" s="197"/>
      <c r="CH874" s="197"/>
      <c r="CI874" s="197"/>
      <c r="CJ874" s="197"/>
      <c r="CK874" s="197"/>
      <c r="CL874" s="197"/>
      <c r="CM874" s="197"/>
      <c r="CN874" s="197"/>
      <c r="CO874" s="197"/>
      <c r="CP874" s="197"/>
      <c r="CQ874" s="197"/>
      <c r="CR874" s="197"/>
      <c r="CS874" s="197"/>
      <c r="CT874" s="197"/>
      <c r="CU874" s="197"/>
      <c r="CV874" s="197"/>
      <c r="CW874" s="197"/>
      <c r="CX874" s="197"/>
      <c r="CY874" s="197"/>
      <c r="CZ874" s="197"/>
      <c r="DA874" s="197"/>
      <c r="DB874" s="197"/>
      <c r="DC874" s="197"/>
      <c r="DD874" s="197"/>
      <c r="DE874" s="197"/>
      <c r="DF874" s="197"/>
      <c r="DG874" s="197"/>
      <c r="DH874" s="197"/>
      <c r="DI874" s="197"/>
      <c r="DJ874" s="197"/>
      <c r="DK874" s="197"/>
      <c r="DL874" s="197"/>
      <c r="DM874" s="197"/>
      <c r="DN874" s="197"/>
      <c r="DO874" s="197"/>
      <c r="DP874" s="197"/>
      <c r="DQ874" s="197"/>
      <c r="DR874" s="197"/>
      <c r="DS874" s="197"/>
      <c r="DT874" s="197"/>
      <c r="DU874" s="197"/>
      <c r="DV874" s="197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</row>
    <row r="875" customFormat="false" ht="12.75" hidden="false" customHeight="false" outlineLevel="0" collapsed="false">
      <c r="B875" s="194"/>
      <c r="C875" s="194"/>
      <c r="D875" s="194"/>
      <c r="E875" s="194"/>
      <c r="F875" s="194"/>
      <c r="G875" s="194"/>
      <c r="H875" s="195"/>
      <c r="I875" s="194"/>
      <c r="J875" s="194"/>
      <c r="K875" s="194"/>
      <c r="L875" s="194"/>
      <c r="M875" s="194"/>
      <c r="N875" s="194"/>
      <c r="O875" s="194"/>
      <c r="P875" s="194"/>
      <c r="Q875" s="194"/>
      <c r="R875" s="194"/>
      <c r="S875" s="194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94"/>
      <c r="AN875" s="194"/>
      <c r="AO875" s="194"/>
      <c r="AP875" s="194"/>
      <c r="AQ875" s="194"/>
      <c r="AR875" s="194"/>
      <c r="AS875" s="194"/>
      <c r="AT875" s="194"/>
      <c r="AU875" s="194"/>
      <c r="AV875" s="194"/>
      <c r="AW875" s="194"/>
      <c r="AX875" s="194"/>
      <c r="AY875" s="194"/>
      <c r="AZ875" s="194"/>
      <c r="BA875" s="194"/>
      <c r="BB875" s="194"/>
      <c r="BC875" s="194"/>
      <c r="BD875" s="194"/>
      <c r="BE875" s="194"/>
      <c r="BF875" s="194"/>
      <c r="BG875" s="194"/>
      <c r="BH875" s="194"/>
      <c r="BI875" s="194"/>
      <c r="BJ875" s="194"/>
      <c r="BK875" s="196"/>
      <c r="BL875" s="197"/>
      <c r="BM875" s="197"/>
      <c r="BN875" s="197"/>
      <c r="BO875" s="197"/>
      <c r="BP875" s="197"/>
      <c r="BQ875" s="197"/>
      <c r="BR875" s="197"/>
      <c r="BS875" s="197"/>
      <c r="BT875" s="197"/>
      <c r="BU875" s="197"/>
      <c r="BV875" s="197"/>
      <c r="BW875" s="197"/>
      <c r="BX875" s="197"/>
      <c r="BY875" s="197"/>
      <c r="BZ875" s="197"/>
      <c r="CA875" s="197"/>
      <c r="CB875" s="197"/>
      <c r="CC875" s="197"/>
      <c r="CD875" s="197"/>
      <c r="CE875" s="197"/>
      <c r="CF875" s="197"/>
      <c r="CG875" s="197"/>
      <c r="CH875" s="197"/>
      <c r="CI875" s="197"/>
      <c r="CJ875" s="197"/>
      <c r="CK875" s="197"/>
      <c r="CL875" s="197"/>
      <c r="CM875" s="197"/>
      <c r="CN875" s="197"/>
      <c r="CO875" s="197"/>
      <c r="CP875" s="197"/>
      <c r="CQ875" s="197"/>
      <c r="CR875" s="197"/>
      <c r="CS875" s="197"/>
      <c r="CT875" s="197"/>
      <c r="CU875" s="197"/>
      <c r="CV875" s="197"/>
      <c r="CW875" s="197"/>
      <c r="CX875" s="197"/>
      <c r="CY875" s="197"/>
      <c r="CZ875" s="197"/>
      <c r="DA875" s="197"/>
      <c r="DB875" s="197"/>
      <c r="DC875" s="197"/>
      <c r="DD875" s="197"/>
      <c r="DE875" s="197"/>
      <c r="DF875" s="197"/>
      <c r="DG875" s="197"/>
      <c r="DH875" s="197"/>
      <c r="DI875" s="197"/>
      <c r="DJ875" s="197"/>
      <c r="DK875" s="197"/>
      <c r="DL875" s="197"/>
      <c r="DM875" s="197"/>
      <c r="DN875" s="197"/>
      <c r="DO875" s="197"/>
      <c r="DP875" s="197"/>
      <c r="DQ875" s="197"/>
      <c r="DR875" s="197"/>
      <c r="DS875" s="197"/>
      <c r="DT875" s="197"/>
      <c r="DU875" s="197"/>
      <c r="DV875" s="197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</row>
    <row r="876" customFormat="false" ht="12.75" hidden="false" customHeight="false" outlineLevel="0" collapsed="false">
      <c r="B876" s="194"/>
      <c r="C876" s="194"/>
      <c r="D876" s="194"/>
      <c r="E876" s="194"/>
      <c r="F876" s="194"/>
      <c r="G876" s="194"/>
      <c r="H876" s="195"/>
      <c r="I876" s="194"/>
      <c r="J876" s="194"/>
      <c r="K876" s="194"/>
      <c r="L876" s="194"/>
      <c r="M876" s="194"/>
      <c r="N876" s="194"/>
      <c r="O876" s="194"/>
      <c r="P876" s="194"/>
      <c r="Q876" s="194"/>
      <c r="R876" s="194"/>
      <c r="S876" s="194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94"/>
      <c r="AN876" s="194"/>
      <c r="AO876" s="194"/>
      <c r="AP876" s="194"/>
      <c r="AQ876" s="194"/>
      <c r="AR876" s="194"/>
      <c r="AS876" s="194"/>
      <c r="AT876" s="194"/>
      <c r="AU876" s="194"/>
      <c r="AV876" s="194"/>
      <c r="AW876" s="194"/>
      <c r="AX876" s="194"/>
      <c r="AY876" s="194"/>
      <c r="AZ876" s="194"/>
      <c r="BA876" s="194"/>
      <c r="BB876" s="194"/>
      <c r="BC876" s="194"/>
      <c r="BD876" s="194"/>
      <c r="BE876" s="194"/>
      <c r="BF876" s="194"/>
      <c r="BG876" s="194"/>
      <c r="BH876" s="194"/>
      <c r="BI876" s="194"/>
      <c r="BJ876" s="194"/>
      <c r="BK876" s="196"/>
      <c r="BL876" s="197"/>
      <c r="BM876" s="197"/>
      <c r="BN876" s="197"/>
      <c r="BO876" s="197"/>
      <c r="BP876" s="197"/>
      <c r="BQ876" s="197"/>
      <c r="BR876" s="197"/>
      <c r="BS876" s="197"/>
      <c r="BT876" s="197"/>
      <c r="BU876" s="197"/>
      <c r="BV876" s="197"/>
      <c r="BW876" s="197"/>
      <c r="BX876" s="197"/>
      <c r="BY876" s="197"/>
      <c r="BZ876" s="197"/>
      <c r="CA876" s="197"/>
      <c r="CB876" s="197"/>
      <c r="CC876" s="197"/>
      <c r="CD876" s="197"/>
      <c r="CE876" s="197"/>
      <c r="CF876" s="197"/>
      <c r="CG876" s="197"/>
      <c r="CH876" s="197"/>
      <c r="CI876" s="197"/>
      <c r="CJ876" s="197"/>
      <c r="CK876" s="197"/>
      <c r="CL876" s="197"/>
      <c r="CM876" s="197"/>
      <c r="CN876" s="197"/>
      <c r="CO876" s="197"/>
      <c r="CP876" s="197"/>
      <c r="CQ876" s="197"/>
      <c r="CR876" s="197"/>
      <c r="CS876" s="197"/>
      <c r="CT876" s="197"/>
      <c r="CU876" s="197"/>
      <c r="CV876" s="197"/>
      <c r="CW876" s="197"/>
      <c r="CX876" s="197"/>
      <c r="CY876" s="197"/>
      <c r="CZ876" s="197"/>
      <c r="DA876" s="197"/>
      <c r="DB876" s="197"/>
      <c r="DC876" s="197"/>
      <c r="DD876" s="197"/>
      <c r="DE876" s="197"/>
      <c r="DF876" s="197"/>
      <c r="DG876" s="197"/>
      <c r="DH876" s="197"/>
      <c r="DI876" s="197"/>
      <c r="DJ876" s="197"/>
      <c r="DK876" s="197"/>
      <c r="DL876" s="197"/>
      <c r="DM876" s="197"/>
      <c r="DN876" s="197"/>
      <c r="DO876" s="197"/>
      <c r="DP876" s="197"/>
      <c r="DQ876" s="197"/>
      <c r="DR876" s="197"/>
      <c r="DS876" s="197"/>
      <c r="DT876" s="197"/>
      <c r="DU876" s="197"/>
      <c r="DV876" s="197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</row>
    <row r="877" customFormat="false" ht="12.75" hidden="false" customHeight="false" outlineLevel="0" collapsed="false">
      <c r="B877" s="194"/>
      <c r="C877" s="194"/>
      <c r="D877" s="194"/>
      <c r="E877" s="194"/>
      <c r="F877" s="194"/>
      <c r="G877" s="194"/>
      <c r="H877" s="195"/>
      <c r="I877" s="194"/>
      <c r="J877" s="194"/>
      <c r="K877" s="194"/>
      <c r="L877" s="194"/>
      <c r="M877" s="194"/>
      <c r="N877" s="194"/>
      <c r="O877" s="194"/>
      <c r="P877" s="194"/>
      <c r="Q877" s="194"/>
      <c r="R877" s="194"/>
      <c r="S877" s="194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94"/>
      <c r="AN877" s="194"/>
      <c r="AO877" s="194"/>
      <c r="AP877" s="194"/>
      <c r="AQ877" s="194"/>
      <c r="AR877" s="194"/>
      <c r="AS877" s="194"/>
      <c r="AT877" s="194"/>
      <c r="AU877" s="194"/>
      <c r="AV877" s="194"/>
      <c r="AW877" s="194"/>
      <c r="AX877" s="194"/>
      <c r="AY877" s="194"/>
      <c r="AZ877" s="194"/>
      <c r="BA877" s="194"/>
      <c r="BB877" s="194"/>
      <c r="BC877" s="194"/>
      <c r="BD877" s="194"/>
      <c r="BE877" s="194"/>
      <c r="BF877" s="194"/>
      <c r="BG877" s="194"/>
      <c r="BH877" s="194"/>
      <c r="BI877" s="194"/>
      <c r="BJ877" s="194"/>
      <c r="BK877" s="196"/>
      <c r="BL877" s="197"/>
      <c r="BM877" s="197"/>
      <c r="BN877" s="197"/>
      <c r="BO877" s="197"/>
      <c r="BP877" s="197"/>
      <c r="BQ877" s="197"/>
      <c r="BR877" s="197"/>
      <c r="BS877" s="197"/>
      <c r="BT877" s="197"/>
      <c r="BU877" s="197"/>
      <c r="BV877" s="197"/>
      <c r="BW877" s="197"/>
      <c r="BX877" s="197"/>
      <c r="BY877" s="197"/>
      <c r="BZ877" s="197"/>
      <c r="CA877" s="197"/>
      <c r="CB877" s="197"/>
      <c r="CC877" s="197"/>
      <c r="CD877" s="197"/>
      <c r="CE877" s="197"/>
      <c r="CF877" s="197"/>
      <c r="CG877" s="197"/>
      <c r="CH877" s="197"/>
      <c r="CI877" s="197"/>
      <c r="CJ877" s="197"/>
      <c r="CK877" s="197"/>
      <c r="CL877" s="197"/>
      <c r="CM877" s="197"/>
      <c r="CN877" s="197"/>
      <c r="CO877" s="197"/>
      <c r="CP877" s="197"/>
      <c r="CQ877" s="197"/>
      <c r="CR877" s="197"/>
      <c r="CS877" s="197"/>
      <c r="CT877" s="197"/>
      <c r="CU877" s="197"/>
      <c r="CV877" s="197"/>
      <c r="CW877" s="197"/>
      <c r="CX877" s="197"/>
      <c r="CY877" s="197"/>
      <c r="CZ877" s="197"/>
      <c r="DA877" s="197"/>
      <c r="DB877" s="197"/>
      <c r="DC877" s="197"/>
      <c r="DD877" s="197"/>
      <c r="DE877" s="197"/>
      <c r="DF877" s="197"/>
      <c r="DG877" s="197"/>
      <c r="DH877" s="197"/>
      <c r="DI877" s="197"/>
      <c r="DJ877" s="197"/>
      <c r="DK877" s="197"/>
      <c r="DL877" s="197"/>
      <c r="DM877" s="197"/>
      <c r="DN877" s="197"/>
      <c r="DO877" s="197"/>
      <c r="DP877" s="197"/>
      <c r="DQ877" s="197"/>
      <c r="DR877" s="197"/>
      <c r="DS877" s="197"/>
      <c r="DT877" s="197"/>
      <c r="DU877" s="197"/>
      <c r="DV877" s="197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</row>
    <row r="878" customFormat="false" ht="12.75" hidden="false" customHeight="false" outlineLevel="0" collapsed="false">
      <c r="B878" s="194"/>
      <c r="C878" s="194"/>
      <c r="D878" s="194"/>
      <c r="E878" s="194"/>
      <c r="F878" s="194"/>
      <c r="G878" s="194"/>
      <c r="H878" s="195"/>
      <c r="I878" s="194"/>
      <c r="J878" s="194"/>
      <c r="K878" s="194"/>
      <c r="L878" s="194"/>
      <c r="M878" s="194"/>
      <c r="N878" s="194"/>
      <c r="O878" s="194"/>
      <c r="P878" s="194"/>
      <c r="Q878" s="194"/>
      <c r="R878" s="194"/>
      <c r="S878" s="194"/>
      <c r="T878" s="194"/>
      <c r="U878" s="194"/>
      <c r="V878" s="194"/>
      <c r="W878" s="194"/>
      <c r="X878" s="194"/>
      <c r="Y878" s="194"/>
      <c r="Z878" s="194"/>
      <c r="AA878" s="194"/>
      <c r="AB878" s="194"/>
      <c r="AC878" s="194"/>
      <c r="AD878" s="194"/>
      <c r="AE878" s="194"/>
      <c r="AF878" s="194"/>
      <c r="AG878" s="194"/>
      <c r="AH878" s="194"/>
      <c r="AI878" s="194"/>
      <c r="AJ878" s="194"/>
      <c r="AK878" s="194"/>
      <c r="AL878" s="194"/>
      <c r="AM878" s="194"/>
      <c r="AN878" s="194"/>
      <c r="AO878" s="194"/>
      <c r="AP878" s="194"/>
      <c r="AQ878" s="194"/>
      <c r="AR878" s="194"/>
      <c r="AS878" s="194"/>
      <c r="AT878" s="194"/>
      <c r="AU878" s="194"/>
      <c r="AV878" s="194"/>
      <c r="AW878" s="194"/>
      <c r="AX878" s="194"/>
      <c r="AY878" s="194"/>
      <c r="AZ878" s="194"/>
      <c r="BA878" s="194"/>
      <c r="BB878" s="194"/>
      <c r="BC878" s="194"/>
      <c r="BD878" s="194"/>
      <c r="BE878" s="194"/>
      <c r="BF878" s="194"/>
      <c r="BG878" s="194"/>
      <c r="BH878" s="194"/>
      <c r="BI878" s="194"/>
      <c r="BJ878" s="194"/>
      <c r="BK878" s="196"/>
      <c r="BL878" s="197"/>
      <c r="BM878" s="197"/>
      <c r="BN878" s="197"/>
      <c r="BO878" s="197"/>
      <c r="BP878" s="197"/>
      <c r="BQ878" s="197"/>
      <c r="BR878" s="197"/>
      <c r="BS878" s="197"/>
      <c r="BT878" s="197"/>
      <c r="BU878" s="197"/>
      <c r="BV878" s="197"/>
      <c r="BW878" s="197"/>
      <c r="BX878" s="197"/>
      <c r="BY878" s="197"/>
      <c r="BZ878" s="197"/>
      <c r="CA878" s="197"/>
      <c r="CB878" s="197"/>
      <c r="CC878" s="197"/>
      <c r="CD878" s="197"/>
      <c r="CE878" s="197"/>
      <c r="CF878" s="197"/>
      <c r="CG878" s="197"/>
      <c r="CH878" s="197"/>
      <c r="CI878" s="197"/>
      <c r="CJ878" s="197"/>
      <c r="CK878" s="197"/>
      <c r="CL878" s="197"/>
      <c r="CM878" s="197"/>
      <c r="CN878" s="197"/>
      <c r="CO878" s="197"/>
      <c r="CP878" s="197"/>
      <c r="CQ878" s="197"/>
      <c r="CR878" s="197"/>
      <c r="CS878" s="197"/>
      <c r="CT878" s="197"/>
      <c r="CU878" s="197"/>
      <c r="CV878" s="197"/>
      <c r="CW878" s="197"/>
      <c r="CX878" s="197"/>
      <c r="CY878" s="197"/>
      <c r="CZ878" s="197"/>
      <c r="DA878" s="197"/>
      <c r="DB878" s="197"/>
      <c r="DC878" s="197"/>
      <c r="DD878" s="197"/>
      <c r="DE878" s="197"/>
      <c r="DF878" s="197"/>
      <c r="DG878" s="197"/>
      <c r="DH878" s="197"/>
      <c r="DI878" s="197"/>
      <c r="DJ878" s="197"/>
      <c r="DK878" s="197"/>
      <c r="DL878" s="197"/>
      <c r="DM878" s="197"/>
      <c r="DN878" s="197"/>
      <c r="DO878" s="197"/>
      <c r="DP878" s="197"/>
      <c r="DQ878" s="197"/>
      <c r="DR878" s="197"/>
      <c r="DS878" s="197"/>
      <c r="DT878" s="197"/>
      <c r="DU878" s="197"/>
      <c r="DV878" s="197"/>
      <c r="DW878" s="197"/>
      <c r="DX878" s="197"/>
      <c r="DY878" s="197"/>
      <c r="DZ878" s="197"/>
      <c r="EA878" s="197"/>
      <c r="EB878" s="197"/>
      <c r="EC878" s="197"/>
      <c r="ED878" s="197"/>
      <c r="EE878" s="197"/>
      <c r="EF878" s="197"/>
      <c r="EG878" s="197"/>
      <c r="EH878" s="197"/>
      <c r="EI878" s="197"/>
      <c r="EJ878" s="197"/>
      <c r="EK878" s="197"/>
      <c r="EL878" s="197"/>
      <c r="EM878" s="197"/>
      <c r="EN878" s="197"/>
      <c r="EO878" s="197"/>
      <c r="EP878" s="197"/>
      <c r="EQ878" s="197"/>
      <c r="ER878" s="197"/>
      <c r="ES878" s="197"/>
      <c r="ET878" s="197"/>
      <c r="EU878" s="197"/>
      <c r="EV878" s="197"/>
      <c r="EW878" s="197"/>
      <c r="EX878" s="197"/>
      <c r="EY878" s="197"/>
      <c r="EZ878" s="197"/>
      <c r="FA878" s="197"/>
      <c r="FB878" s="197"/>
      <c r="FC878" s="197"/>
      <c r="FD878" s="197"/>
      <c r="FE878" s="197"/>
      <c r="FF878" s="197"/>
      <c r="FG878" s="197"/>
      <c r="FH878" s="197"/>
      <c r="FI878" s="197"/>
      <c r="FJ878" s="197"/>
      <c r="FK878" s="197"/>
      <c r="FL878" s="197"/>
      <c r="FM878" s="197"/>
      <c r="FN878" s="197"/>
      <c r="FO878" s="197"/>
      <c r="FP878" s="197"/>
      <c r="FQ878" s="197"/>
      <c r="FR878" s="197"/>
      <c r="FS878" s="197"/>
      <c r="FT878" s="197"/>
      <c r="FU878" s="197"/>
      <c r="FV878" s="197"/>
      <c r="FW878" s="197"/>
      <c r="FX878" s="197"/>
      <c r="FY878" s="197"/>
      <c r="FZ878" s="197"/>
      <c r="GA878" s="197"/>
      <c r="GB878" s="197"/>
      <c r="GC878" s="197"/>
      <c r="GD878" s="197"/>
      <c r="GE878" s="197"/>
      <c r="GF878" s="197"/>
      <c r="GG878" s="197"/>
      <c r="GH878" s="197"/>
      <c r="GI878" s="197"/>
      <c r="GJ878" s="197"/>
      <c r="GK878" s="197"/>
      <c r="GL878" s="197"/>
      <c r="GM878" s="197"/>
      <c r="GN878" s="197"/>
      <c r="GO878" s="197"/>
      <c r="GP878" s="197"/>
      <c r="GQ878" s="197"/>
      <c r="GR878" s="197"/>
      <c r="GS878" s="197"/>
      <c r="GT878" s="197"/>
      <c r="GU878" s="197"/>
      <c r="GV878" s="197"/>
      <c r="GW878" s="197"/>
      <c r="GX878" s="197"/>
      <c r="GY878" s="197"/>
      <c r="GZ878" s="197"/>
      <c r="HA878" s="197"/>
      <c r="HB878" s="197"/>
      <c r="HC878" s="197"/>
      <c r="HD878" s="197"/>
      <c r="HE878" s="197"/>
      <c r="HF878" s="197"/>
      <c r="HG878" s="197"/>
      <c r="HH878" s="197"/>
      <c r="HI878" s="197"/>
      <c r="HJ878" s="197"/>
      <c r="HK878" s="197"/>
      <c r="HL878" s="197"/>
      <c r="HM878" s="197"/>
      <c r="HN878" s="197"/>
      <c r="HO878" s="197"/>
      <c r="HP878" s="197"/>
      <c r="HQ878" s="197"/>
      <c r="HR878" s="197"/>
      <c r="HS878" s="197"/>
      <c r="HT878" s="197"/>
      <c r="HU878" s="197"/>
      <c r="HV878" s="197"/>
      <c r="HW878" s="197"/>
      <c r="HX878" s="197"/>
      <c r="HY878" s="197"/>
      <c r="HZ878" s="197"/>
      <c r="IA878" s="197"/>
      <c r="IB878" s="197"/>
      <c r="IC878" s="197"/>
      <c r="ID878" s="197"/>
      <c r="IE878" s="197"/>
      <c r="IF878" s="197"/>
      <c r="IG878" s="197"/>
      <c r="IH878" s="197"/>
      <c r="II878" s="197"/>
      <c r="IJ878" s="197"/>
      <c r="IK878" s="197"/>
      <c r="IL878" s="197"/>
      <c r="IM878" s="197"/>
      <c r="IN878" s="197"/>
      <c r="IO878" s="197"/>
      <c r="IP878" s="197"/>
      <c r="IQ878" s="197"/>
      <c r="IR878" s="197"/>
      <c r="IS878" s="197"/>
      <c r="IT878" s="197"/>
      <c r="IU878" s="197"/>
      <c r="IV878" s="197"/>
      <c r="IW878" s="197"/>
    </row>
    <row r="879" customFormat="false" ht="12.75" hidden="false" customHeight="false" outlineLevel="0" collapsed="false">
      <c r="B879" s="194"/>
      <c r="C879" s="194"/>
      <c r="D879" s="194"/>
      <c r="E879" s="194"/>
      <c r="F879" s="194"/>
      <c r="G879" s="194"/>
      <c r="H879" s="195"/>
      <c r="I879" s="194"/>
      <c r="J879" s="194"/>
      <c r="K879" s="194"/>
      <c r="L879" s="194"/>
      <c r="M879" s="194"/>
      <c r="N879" s="194"/>
      <c r="O879" s="194"/>
      <c r="P879" s="194"/>
      <c r="Q879" s="194"/>
      <c r="R879" s="194"/>
      <c r="S879" s="194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  <c r="AD879" s="194"/>
      <c r="AE879" s="194"/>
      <c r="AF879" s="194"/>
      <c r="AG879" s="194"/>
      <c r="AH879" s="194"/>
      <c r="AI879" s="194"/>
      <c r="AJ879" s="194"/>
      <c r="AK879" s="194"/>
      <c r="AL879" s="194"/>
      <c r="AM879" s="194"/>
      <c r="AN879" s="194"/>
      <c r="AO879" s="194"/>
      <c r="AP879" s="194"/>
      <c r="AQ879" s="194"/>
      <c r="AR879" s="194"/>
      <c r="AS879" s="194"/>
      <c r="AT879" s="194"/>
      <c r="AU879" s="194"/>
      <c r="AV879" s="194"/>
      <c r="AW879" s="194"/>
      <c r="AX879" s="194"/>
      <c r="AY879" s="194"/>
      <c r="AZ879" s="194"/>
      <c r="BA879" s="194"/>
      <c r="BB879" s="194"/>
      <c r="BC879" s="194"/>
      <c r="BD879" s="194"/>
      <c r="BE879" s="194"/>
      <c r="BF879" s="194"/>
      <c r="BG879" s="194"/>
      <c r="BH879" s="194"/>
      <c r="BI879" s="194"/>
      <c r="BJ879" s="194"/>
      <c r="BK879" s="196"/>
      <c r="BL879" s="197"/>
      <c r="BM879" s="197"/>
      <c r="BN879" s="197"/>
      <c r="BO879" s="197"/>
      <c r="BP879" s="197"/>
      <c r="BQ879" s="197"/>
      <c r="BR879" s="197"/>
      <c r="BS879" s="197"/>
      <c r="BT879" s="197"/>
      <c r="BU879" s="197"/>
      <c r="BV879" s="197"/>
      <c r="BW879" s="197"/>
      <c r="BX879" s="197"/>
      <c r="BY879" s="197"/>
      <c r="BZ879" s="197"/>
      <c r="CA879" s="197"/>
      <c r="CB879" s="197"/>
      <c r="CC879" s="197"/>
      <c r="CD879" s="197"/>
      <c r="CE879" s="197"/>
      <c r="CF879" s="197"/>
      <c r="CG879" s="197"/>
      <c r="CH879" s="197"/>
      <c r="CI879" s="197"/>
      <c r="CJ879" s="197"/>
      <c r="CK879" s="197"/>
      <c r="CL879" s="197"/>
      <c r="CM879" s="197"/>
      <c r="CN879" s="197"/>
      <c r="CO879" s="197"/>
      <c r="CP879" s="197"/>
      <c r="CQ879" s="197"/>
      <c r="CR879" s="197"/>
      <c r="CS879" s="197"/>
      <c r="CT879" s="197"/>
      <c r="CU879" s="197"/>
      <c r="CV879" s="197"/>
      <c r="CW879" s="197"/>
      <c r="CX879" s="197"/>
      <c r="CY879" s="197"/>
      <c r="CZ879" s="197"/>
      <c r="DA879" s="197"/>
      <c r="DB879" s="197"/>
      <c r="DC879" s="197"/>
      <c r="DD879" s="197"/>
      <c r="DE879" s="197"/>
      <c r="DF879" s="197"/>
      <c r="DG879" s="197"/>
      <c r="DH879" s="197"/>
      <c r="DI879" s="197"/>
      <c r="DJ879" s="197"/>
      <c r="DK879" s="197"/>
      <c r="DL879" s="197"/>
      <c r="DM879" s="197"/>
      <c r="DN879" s="197"/>
      <c r="DO879" s="197"/>
      <c r="DP879" s="197"/>
      <c r="DQ879" s="197"/>
      <c r="DR879" s="197"/>
      <c r="DS879" s="197"/>
      <c r="DT879" s="197"/>
      <c r="DU879" s="197"/>
      <c r="DV879" s="197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</row>
    <row r="880" customFormat="false" ht="12.75" hidden="false" customHeight="false" outlineLevel="0" collapsed="false">
      <c r="B880" s="194"/>
      <c r="C880" s="194"/>
      <c r="D880" s="194"/>
      <c r="E880" s="194"/>
      <c r="F880" s="194"/>
      <c r="G880" s="194"/>
      <c r="H880" s="195"/>
      <c r="I880" s="194"/>
      <c r="J880" s="194"/>
      <c r="K880" s="194"/>
      <c r="L880" s="194"/>
      <c r="M880" s="194"/>
      <c r="N880" s="194"/>
      <c r="O880" s="194"/>
      <c r="P880" s="194"/>
      <c r="Q880" s="194"/>
      <c r="R880" s="194"/>
      <c r="S880" s="194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  <c r="AR880" s="194"/>
      <c r="AS880" s="194"/>
      <c r="AT880" s="194"/>
      <c r="AU880" s="194"/>
      <c r="AV880" s="194"/>
      <c r="AW880" s="194"/>
      <c r="AX880" s="194"/>
      <c r="AY880" s="194"/>
      <c r="AZ880" s="194"/>
      <c r="BA880" s="194"/>
      <c r="BB880" s="194"/>
      <c r="BC880" s="194"/>
      <c r="BD880" s="194"/>
      <c r="BE880" s="194"/>
      <c r="BF880" s="194"/>
      <c r="BG880" s="194"/>
      <c r="BH880" s="194"/>
      <c r="BI880" s="194"/>
      <c r="BJ880" s="194"/>
      <c r="BK880" s="196"/>
      <c r="BL880" s="197"/>
      <c r="BM880" s="197"/>
      <c r="BN880" s="197"/>
      <c r="BO880" s="197"/>
      <c r="BP880" s="197"/>
      <c r="BQ880" s="197"/>
      <c r="BR880" s="197"/>
      <c r="BS880" s="197"/>
      <c r="BT880" s="197"/>
      <c r="BU880" s="197"/>
      <c r="BV880" s="197"/>
      <c r="BW880" s="197"/>
      <c r="BX880" s="197"/>
      <c r="BY880" s="197"/>
      <c r="BZ880" s="197"/>
      <c r="CA880" s="197"/>
      <c r="CB880" s="197"/>
      <c r="CC880" s="197"/>
      <c r="CD880" s="197"/>
      <c r="CE880" s="197"/>
      <c r="CF880" s="197"/>
      <c r="CG880" s="197"/>
      <c r="CH880" s="197"/>
      <c r="CI880" s="197"/>
      <c r="CJ880" s="197"/>
      <c r="CK880" s="197"/>
      <c r="CL880" s="197"/>
      <c r="CM880" s="197"/>
      <c r="CN880" s="197"/>
      <c r="CO880" s="197"/>
      <c r="CP880" s="197"/>
      <c r="CQ880" s="197"/>
      <c r="CR880" s="197"/>
      <c r="CS880" s="197"/>
      <c r="CT880" s="197"/>
      <c r="CU880" s="197"/>
      <c r="CV880" s="197"/>
      <c r="CW880" s="197"/>
      <c r="CX880" s="197"/>
      <c r="CY880" s="197"/>
      <c r="CZ880" s="197"/>
      <c r="DA880" s="197"/>
      <c r="DB880" s="197"/>
      <c r="DC880" s="197"/>
      <c r="DD880" s="197"/>
      <c r="DE880" s="197"/>
      <c r="DF880" s="197"/>
      <c r="DG880" s="197"/>
      <c r="DH880" s="197"/>
      <c r="DI880" s="197"/>
      <c r="DJ880" s="197"/>
      <c r="DK880" s="197"/>
      <c r="DL880" s="197"/>
      <c r="DM880" s="197"/>
      <c r="DN880" s="197"/>
      <c r="DO880" s="197"/>
      <c r="DP880" s="197"/>
      <c r="DQ880" s="197"/>
      <c r="DR880" s="197"/>
      <c r="DS880" s="197"/>
      <c r="DT880" s="197"/>
      <c r="DU880" s="197"/>
      <c r="DV880" s="197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</row>
    <row r="881" customFormat="false" ht="12.75" hidden="false" customHeight="false" outlineLevel="0" collapsed="false">
      <c r="B881" s="194"/>
      <c r="C881" s="194"/>
      <c r="D881" s="194"/>
      <c r="E881" s="194"/>
      <c r="F881" s="194"/>
      <c r="G881" s="194"/>
      <c r="H881" s="195"/>
      <c r="I881" s="194"/>
      <c r="J881" s="194"/>
      <c r="K881" s="194"/>
      <c r="L881" s="194"/>
      <c r="M881" s="194"/>
      <c r="N881" s="194"/>
      <c r="O881" s="194"/>
      <c r="P881" s="194"/>
      <c r="Q881" s="194"/>
      <c r="R881" s="194"/>
      <c r="S881" s="194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  <c r="AR881" s="194"/>
      <c r="AS881" s="194"/>
      <c r="AT881" s="194"/>
      <c r="AU881" s="194"/>
      <c r="AV881" s="194"/>
      <c r="AW881" s="194"/>
      <c r="AX881" s="194"/>
      <c r="AY881" s="194"/>
      <c r="AZ881" s="194"/>
      <c r="BA881" s="194"/>
      <c r="BB881" s="194"/>
      <c r="BC881" s="194"/>
      <c r="BD881" s="194"/>
      <c r="BE881" s="194"/>
      <c r="BF881" s="194"/>
      <c r="BG881" s="194"/>
      <c r="BH881" s="194"/>
      <c r="BI881" s="194"/>
      <c r="BJ881" s="194"/>
      <c r="BK881" s="196"/>
      <c r="BL881" s="197"/>
      <c r="BM881" s="197"/>
      <c r="BN881" s="197"/>
      <c r="BO881" s="197"/>
      <c r="BP881" s="197"/>
      <c r="BQ881" s="197"/>
      <c r="BR881" s="197"/>
      <c r="BS881" s="197"/>
      <c r="BT881" s="197"/>
      <c r="BU881" s="197"/>
      <c r="BV881" s="197"/>
      <c r="BW881" s="197"/>
      <c r="BX881" s="197"/>
      <c r="BY881" s="197"/>
      <c r="BZ881" s="197"/>
      <c r="CA881" s="197"/>
      <c r="CB881" s="197"/>
      <c r="CC881" s="197"/>
      <c r="CD881" s="197"/>
      <c r="CE881" s="197"/>
      <c r="CF881" s="197"/>
      <c r="CG881" s="197"/>
      <c r="CH881" s="197"/>
      <c r="CI881" s="197"/>
      <c r="CJ881" s="197"/>
      <c r="CK881" s="197"/>
      <c r="CL881" s="197"/>
      <c r="CM881" s="197"/>
      <c r="CN881" s="197"/>
      <c r="CO881" s="197"/>
      <c r="CP881" s="197"/>
      <c r="CQ881" s="197"/>
      <c r="CR881" s="197"/>
      <c r="CS881" s="197"/>
      <c r="CT881" s="197"/>
      <c r="CU881" s="197"/>
      <c r="CV881" s="197"/>
      <c r="CW881" s="197"/>
      <c r="CX881" s="197"/>
      <c r="CY881" s="197"/>
      <c r="CZ881" s="197"/>
      <c r="DA881" s="197"/>
      <c r="DB881" s="197"/>
      <c r="DC881" s="197"/>
      <c r="DD881" s="197"/>
      <c r="DE881" s="197"/>
      <c r="DF881" s="197"/>
      <c r="DG881" s="197"/>
      <c r="DH881" s="197"/>
      <c r="DI881" s="197"/>
      <c r="DJ881" s="197"/>
      <c r="DK881" s="197"/>
      <c r="DL881" s="197"/>
      <c r="DM881" s="197"/>
      <c r="DN881" s="197"/>
      <c r="DO881" s="197"/>
      <c r="DP881" s="197"/>
      <c r="DQ881" s="197"/>
      <c r="DR881" s="197"/>
      <c r="DS881" s="197"/>
      <c r="DT881" s="197"/>
      <c r="DU881" s="197"/>
      <c r="DV881" s="197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</row>
    <row r="882" customFormat="false" ht="12.75" hidden="false" customHeight="false" outlineLevel="0" collapsed="false">
      <c r="B882" s="194"/>
      <c r="C882" s="194"/>
      <c r="D882" s="194"/>
      <c r="E882" s="194"/>
      <c r="F882" s="194"/>
      <c r="G882" s="194"/>
      <c r="H882" s="195"/>
      <c r="I882" s="194"/>
      <c r="J882" s="194"/>
      <c r="K882" s="194"/>
      <c r="L882" s="194"/>
      <c r="M882" s="194"/>
      <c r="N882" s="194"/>
      <c r="O882" s="194"/>
      <c r="P882" s="194"/>
      <c r="Q882" s="194"/>
      <c r="R882" s="194"/>
      <c r="S882" s="194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  <c r="AR882" s="194"/>
      <c r="AS882" s="194"/>
      <c r="AT882" s="194"/>
      <c r="AU882" s="194"/>
      <c r="AV882" s="194"/>
      <c r="AW882" s="194"/>
      <c r="AX882" s="194"/>
      <c r="AY882" s="194"/>
      <c r="AZ882" s="194"/>
      <c r="BA882" s="194"/>
      <c r="BB882" s="194"/>
      <c r="BC882" s="194"/>
      <c r="BD882" s="194"/>
      <c r="BE882" s="194"/>
      <c r="BF882" s="194"/>
      <c r="BG882" s="194"/>
      <c r="BH882" s="194"/>
      <c r="BI882" s="194"/>
      <c r="BJ882" s="194"/>
      <c r="BK882" s="196"/>
      <c r="BL882" s="197"/>
      <c r="BM882" s="197"/>
      <c r="BN882" s="197"/>
      <c r="BO882" s="197"/>
      <c r="BP882" s="197"/>
      <c r="BQ882" s="197"/>
      <c r="BR882" s="197"/>
      <c r="BS882" s="197"/>
      <c r="BT882" s="197"/>
      <c r="BU882" s="197"/>
      <c r="BV882" s="197"/>
      <c r="BW882" s="197"/>
      <c r="BX882" s="197"/>
      <c r="BY882" s="197"/>
      <c r="BZ882" s="197"/>
      <c r="CA882" s="197"/>
      <c r="CB882" s="197"/>
      <c r="CC882" s="197"/>
      <c r="CD882" s="197"/>
      <c r="CE882" s="197"/>
      <c r="CF882" s="197"/>
      <c r="CG882" s="197"/>
      <c r="CH882" s="197"/>
      <c r="CI882" s="197"/>
      <c r="CJ882" s="197"/>
      <c r="CK882" s="197"/>
      <c r="CL882" s="197"/>
      <c r="CM882" s="197"/>
      <c r="CN882" s="197"/>
      <c r="CO882" s="197"/>
      <c r="CP882" s="197"/>
      <c r="CQ882" s="197"/>
      <c r="CR882" s="197"/>
      <c r="CS882" s="197"/>
      <c r="CT882" s="197"/>
      <c r="CU882" s="197"/>
      <c r="CV882" s="197"/>
      <c r="CW882" s="197"/>
      <c r="CX882" s="197"/>
      <c r="CY882" s="197"/>
      <c r="CZ882" s="197"/>
      <c r="DA882" s="197"/>
      <c r="DB882" s="197"/>
      <c r="DC882" s="197"/>
      <c r="DD882" s="197"/>
      <c r="DE882" s="197"/>
      <c r="DF882" s="197"/>
      <c r="DG882" s="197"/>
      <c r="DH882" s="197"/>
      <c r="DI882" s="197"/>
      <c r="DJ882" s="197"/>
      <c r="DK882" s="197"/>
      <c r="DL882" s="197"/>
      <c r="DM882" s="197"/>
      <c r="DN882" s="197"/>
      <c r="DO882" s="197"/>
      <c r="DP882" s="197"/>
      <c r="DQ882" s="197"/>
      <c r="DR882" s="197"/>
      <c r="DS882" s="197"/>
      <c r="DT882" s="197"/>
      <c r="DU882" s="197"/>
      <c r="DV882" s="197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</row>
    <row r="883" customFormat="false" ht="12.75" hidden="false" customHeight="false" outlineLevel="0" collapsed="false">
      <c r="B883" s="194"/>
      <c r="C883" s="194"/>
      <c r="D883" s="194"/>
      <c r="E883" s="194"/>
      <c r="F883" s="194"/>
      <c r="G883" s="194"/>
      <c r="H883" s="195"/>
      <c r="I883" s="194"/>
      <c r="J883" s="194"/>
      <c r="K883" s="194"/>
      <c r="L883" s="194"/>
      <c r="M883" s="194"/>
      <c r="N883" s="194"/>
      <c r="O883" s="194"/>
      <c r="P883" s="194"/>
      <c r="Q883" s="194"/>
      <c r="R883" s="194"/>
      <c r="S883" s="194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  <c r="AR883" s="194"/>
      <c r="AS883" s="194"/>
      <c r="AT883" s="194"/>
      <c r="AU883" s="194"/>
      <c r="AV883" s="194"/>
      <c r="AW883" s="194"/>
      <c r="AX883" s="194"/>
      <c r="AY883" s="194"/>
      <c r="AZ883" s="194"/>
      <c r="BA883" s="194"/>
      <c r="BB883" s="194"/>
      <c r="BC883" s="194"/>
      <c r="BD883" s="194"/>
      <c r="BE883" s="194"/>
      <c r="BF883" s="194"/>
      <c r="BG883" s="194"/>
      <c r="BH883" s="194"/>
      <c r="BI883" s="194"/>
      <c r="BJ883" s="194"/>
      <c r="BK883" s="196"/>
      <c r="BL883" s="197"/>
      <c r="BM883" s="197"/>
      <c r="BN883" s="197"/>
      <c r="BO883" s="197"/>
      <c r="BP883" s="197"/>
      <c r="BQ883" s="197"/>
      <c r="BR883" s="197"/>
      <c r="BS883" s="197"/>
      <c r="BT883" s="197"/>
      <c r="BU883" s="197"/>
      <c r="BV883" s="197"/>
      <c r="BW883" s="197"/>
      <c r="BX883" s="197"/>
      <c r="BY883" s="197"/>
      <c r="BZ883" s="197"/>
      <c r="CA883" s="197"/>
      <c r="CB883" s="197"/>
      <c r="CC883" s="197"/>
      <c r="CD883" s="197"/>
      <c r="CE883" s="197"/>
      <c r="CF883" s="197"/>
      <c r="CG883" s="197"/>
      <c r="CH883" s="197"/>
      <c r="CI883" s="197"/>
      <c r="CJ883" s="197"/>
      <c r="CK883" s="197"/>
      <c r="CL883" s="197"/>
      <c r="CM883" s="197"/>
      <c r="CN883" s="197"/>
      <c r="CO883" s="197"/>
      <c r="CP883" s="197"/>
      <c r="CQ883" s="197"/>
      <c r="CR883" s="197"/>
      <c r="CS883" s="197"/>
      <c r="CT883" s="197"/>
      <c r="CU883" s="197"/>
      <c r="CV883" s="197"/>
      <c r="CW883" s="197"/>
      <c r="CX883" s="197"/>
      <c r="CY883" s="197"/>
      <c r="CZ883" s="197"/>
      <c r="DA883" s="197"/>
      <c r="DB883" s="197"/>
      <c r="DC883" s="197"/>
      <c r="DD883" s="197"/>
      <c r="DE883" s="197"/>
      <c r="DF883" s="197"/>
      <c r="DG883" s="197"/>
      <c r="DH883" s="197"/>
      <c r="DI883" s="197"/>
      <c r="DJ883" s="197"/>
      <c r="DK883" s="197"/>
      <c r="DL883" s="197"/>
      <c r="DM883" s="197"/>
      <c r="DN883" s="197"/>
      <c r="DO883" s="197"/>
      <c r="DP883" s="197"/>
      <c r="DQ883" s="197"/>
      <c r="DR883" s="197"/>
      <c r="DS883" s="197"/>
      <c r="DT883" s="197"/>
      <c r="DU883" s="197"/>
      <c r="DV883" s="197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</row>
    <row r="884" customFormat="false" ht="12.75" hidden="false" customHeight="false" outlineLevel="0" collapsed="false">
      <c r="B884" s="194"/>
      <c r="C884" s="194"/>
      <c r="D884" s="194"/>
      <c r="E884" s="194"/>
      <c r="F884" s="194"/>
      <c r="G884" s="194"/>
      <c r="H884" s="195"/>
      <c r="I884" s="194"/>
      <c r="J884" s="194"/>
      <c r="K884" s="194"/>
      <c r="L884" s="194"/>
      <c r="M884" s="194"/>
      <c r="N884" s="194"/>
      <c r="O884" s="194"/>
      <c r="P884" s="194"/>
      <c r="Q884" s="194"/>
      <c r="R884" s="194"/>
      <c r="S884" s="194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  <c r="AR884" s="194"/>
      <c r="AS884" s="194"/>
      <c r="AT884" s="194"/>
      <c r="AU884" s="194"/>
      <c r="AV884" s="194"/>
      <c r="AW884" s="194"/>
      <c r="AX884" s="194"/>
      <c r="AY884" s="194"/>
      <c r="AZ884" s="194"/>
      <c r="BA884" s="194"/>
      <c r="BB884" s="194"/>
      <c r="BC884" s="194"/>
      <c r="BD884" s="194"/>
      <c r="BE884" s="194"/>
      <c r="BF884" s="194"/>
      <c r="BG884" s="194"/>
      <c r="BH884" s="194"/>
      <c r="BI884" s="194"/>
      <c r="BJ884" s="194"/>
      <c r="BK884" s="196"/>
      <c r="BL884" s="197"/>
      <c r="BM884" s="197"/>
      <c r="BN884" s="197"/>
      <c r="BO884" s="197"/>
      <c r="BP884" s="197"/>
      <c r="BQ884" s="197"/>
      <c r="BR884" s="197"/>
      <c r="BS884" s="197"/>
      <c r="BT884" s="197"/>
      <c r="BU884" s="197"/>
      <c r="BV884" s="197"/>
      <c r="BW884" s="197"/>
      <c r="BX884" s="197"/>
      <c r="BY884" s="197"/>
      <c r="BZ884" s="197"/>
      <c r="CA884" s="197"/>
      <c r="CB884" s="197"/>
      <c r="CC884" s="197"/>
      <c r="CD884" s="197"/>
      <c r="CE884" s="197"/>
      <c r="CF884" s="197"/>
      <c r="CG884" s="197"/>
      <c r="CH884" s="197"/>
      <c r="CI884" s="197"/>
      <c r="CJ884" s="197"/>
      <c r="CK884" s="197"/>
      <c r="CL884" s="197"/>
      <c r="CM884" s="197"/>
      <c r="CN884" s="197"/>
      <c r="CO884" s="197"/>
      <c r="CP884" s="197"/>
      <c r="CQ884" s="197"/>
      <c r="CR884" s="197"/>
      <c r="CS884" s="197"/>
      <c r="CT884" s="197"/>
      <c r="CU884" s="197"/>
      <c r="CV884" s="197"/>
      <c r="CW884" s="197"/>
      <c r="CX884" s="197"/>
      <c r="CY884" s="197"/>
      <c r="CZ884" s="197"/>
      <c r="DA884" s="197"/>
      <c r="DB884" s="197"/>
      <c r="DC884" s="197"/>
      <c r="DD884" s="197"/>
      <c r="DE884" s="197"/>
      <c r="DF884" s="197"/>
      <c r="DG884" s="197"/>
      <c r="DH884" s="197"/>
      <c r="DI884" s="197"/>
      <c r="DJ884" s="197"/>
      <c r="DK884" s="197"/>
      <c r="DL884" s="197"/>
      <c r="DM884" s="197"/>
      <c r="DN884" s="197"/>
      <c r="DO884" s="197"/>
      <c r="DP884" s="197"/>
      <c r="DQ884" s="197"/>
      <c r="DR884" s="197"/>
      <c r="DS884" s="197"/>
      <c r="DT884" s="197"/>
      <c r="DU884" s="197"/>
      <c r="DV884" s="197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</row>
    <row r="885" customFormat="false" ht="12.75" hidden="false" customHeight="false" outlineLevel="0" collapsed="false">
      <c r="B885" s="194"/>
      <c r="C885" s="194"/>
      <c r="D885" s="194"/>
      <c r="E885" s="194"/>
      <c r="F885" s="194"/>
      <c r="G885" s="194"/>
      <c r="H885" s="195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4"/>
      <c r="AZ885" s="194"/>
      <c r="BA885" s="194"/>
      <c r="BB885" s="194"/>
      <c r="BC885" s="194"/>
      <c r="BD885" s="194"/>
      <c r="BE885" s="194"/>
      <c r="BF885" s="194"/>
      <c r="BG885" s="194"/>
      <c r="BH885" s="194"/>
      <c r="BI885" s="194"/>
      <c r="BJ885" s="194"/>
      <c r="BK885" s="196"/>
      <c r="BL885" s="197"/>
      <c r="BM885" s="197"/>
      <c r="BN885" s="197"/>
      <c r="BO885" s="197"/>
      <c r="BP885" s="197"/>
      <c r="BQ885" s="197"/>
      <c r="BR885" s="197"/>
      <c r="BS885" s="197"/>
      <c r="BT885" s="197"/>
      <c r="BU885" s="197"/>
      <c r="BV885" s="197"/>
      <c r="BW885" s="197"/>
      <c r="BX885" s="197"/>
      <c r="BY885" s="197"/>
      <c r="BZ885" s="197"/>
      <c r="CA885" s="197"/>
      <c r="CB885" s="197"/>
      <c r="CC885" s="197"/>
      <c r="CD885" s="197"/>
      <c r="CE885" s="197"/>
      <c r="CF885" s="197"/>
      <c r="CG885" s="197"/>
      <c r="CH885" s="197"/>
      <c r="CI885" s="197"/>
      <c r="CJ885" s="197"/>
      <c r="CK885" s="197"/>
      <c r="CL885" s="197"/>
      <c r="CM885" s="197"/>
      <c r="CN885" s="197"/>
      <c r="CO885" s="197"/>
      <c r="CP885" s="197"/>
      <c r="CQ885" s="197"/>
      <c r="CR885" s="197"/>
      <c r="CS885" s="197"/>
      <c r="CT885" s="197"/>
      <c r="CU885" s="197"/>
      <c r="CV885" s="197"/>
      <c r="CW885" s="197"/>
      <c r="CX885" s="197"/>
      <c r="CY885" s="197"/>
      <c r="CZ885" s="197"/>
      <c r="DA885" s="197"/>
      <c r="DB885" s="197"/>
      <c r="DC885" s="197"/>
      <c r="DD885" s="197"/>
      <c r="DE885" s="197"/>
      <c r="DF885" s="197"/>
      <c r="DG885" s="197"/>
      <c r="DH885" s="197"/>
      <c r="DI885" s="197"/>
      <c r="DJ885" s="197"/>
      <c r="DK885" s="197"/>
      <c r="DL885" s="197"/>
      <c r="DM885" s="197"/>
      <c r="DN885" s="197"/>
      <c r="DO885" s="197"/>
      <c r="DP885" s="197"/>
      <c r="DQ885" s="197"/>
      <c r="DR885" s="197"/>
      <c r="DS885" s="197"/>
      <c r="DT885" s="197"/>
      <c r="DU885" s="197"/>
      <c r="DV885" s="197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</row>
    <row r="886" customFormat="false" ht="12.75" hidden="false" customHeight="false" outlineLevel="0" collapsed="false">
      <c r="B886" s="194"/>
      <c r="C886" s="194"/>
      <c r="D886" s="194"/>
      <c r="E886" s="194"/>
      <c r="F886" s="194"/>
      <c r="G886" s="194"/>
      <c r="H886" s="195"/>
      <c r="I886" s="194"/>
      <c r="J886" s="194"/>
      <c r="K886" s="194"/>
      <c r="L886" s="194"/>
      <c r="M886" s="194"/>
      <c r="N886" s="194"/>
      <c r="O886" s="194"/>
      <c r="P886" s="194"/>
      <c r="Q886" s="194"/>
      <c r="R886" s="194"/>
      <c r="S886" s="194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  <c r="AR886" s="194"/>
      <c r="AS886" s="194"/>
      <c r="AT886" s="194"/>
      <c r="AU886" s="194"/>
      <c r="AV886" s="194"/>
      <c r="AW886" s="194"/>
      <c r="AX886" s="194"/>
      <c r="AY886" s="194"/>
      <c r="AZ886" s="194"/>
      <c r="BA886" s="194"/>
      <c r="BB886" s="194"/>
      <c r="BC886" s="194"/>
      <c r="BD886" s="194"/>
      <c r="BE886" s="194"/>
      <c r="BF886" s="194"/>
      <c r="BG886" s="194"/>
      <c r="BH886" s="194"/>
      <c r="BI886" s="194"/>
      <c r="BJ886" s="194"/>
      <c r="BK886" s="196"/>
      <c r="BL886" s="197"/>
      <c r="BM886" s="197"/>
      <c r="BN886" s="197"/>
      <c r="BO886" s="197"/>
      <c r="BP886" s="197"/>
      <c r="BQ886" s="197"/>
      <c r="BR886" s="197"/>
      <c r="BS886" s="197"/>
      <c r="BT886" s="197"/>
      <c r="BU886" s="197"/>
      <c r="BV886" s="197"/>
      <c r="BW886" s="197"/>
      <c r="BX886" s="197"/>
      <c r="BY886" s="197"/>
      <c r="BZ886" s="197"/>
      <c r="CA886" s="197"/>
      <c r="CB886" s="197"/>
      <c r="CC886" s="197"/>
      <c r="CD886" s="197"/>
      <c r="CE886" s="197"/>
      <c r="CF886" s="197"/>
      <c r="CG886" s="197"/>
      <c r="CH886" s="197"/>
      <c r="CI886" s="197"/>
      <c r="CJ886" s="197"/>
      <c r="CK886" s="197"/>
      <c r="CL886" s="197"/>
      <c r="CM886" s="197"/>
      <c r="CN886" s="197"/>
      <c r="CO886" s="197"/>
      <c r="CP886" s="197"/>
      <c r="CQ886" s="197"/>
      <c r="CR886" s="197"/>
      <c r="CS886" s="197"/>
      <c r="CT886" s="197"/>
      <c r="CU886" s="197"/>
      <c r="CV886" s="197"/>
      <c r="CW886" s="197"/>
      <c r="CX886" s="197"/>
      <c r="CY886" s="197"/>
      <c r="CZ886" s="197"/>
      <c r="DA886" s="197"/>
      <c r="DB886" s="197"/>
      <c r="DC886" s="197"/>
      <c r="DD886" s="197"/>
      <c r="DE886" s="197"/>
      <c r="DF886" s="197"/>
      <c r="DG886" s="197"/>
      <c r="DH886" s="197"/>
      <c r="DI886" s="197"/>
      <c r="DJ886" s="197"/>
      <c r="DK886" s="197"/>
      <c r="DL886" s="197"/>
      <c r="DM886" s="197"/>
      <c r="DN886" s="197"/>
      <c r="DO886" s="197"/>
      <c r="DP886" s="197"/>
      <c r="DQ886" s="197"/>
      <c r="DR886" s="197"/>
      <c r="DS886" s="197"/>
      <c r="DT886" s="197"/>
      <c r="DU886" s="197"/>
      <c r="DV886" s="197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</row>
    <row r="887" customFormat="false" ht="12.75" hidden="false" customHeight="false" outlineLevel="0" collapsed="false">
      <c r="B887" s="194"/>
      <c r="C887" s="194"/>
      <c r="D887" s="194"/>
      <c r="E887" s="194"/>
      <c r="F887" s="194"/>
      <c r="G887" s="194"/>
      <c r="H887" s="195"/>
      <c r="I887" s="194"/>
      <c r="J887" s="194"/>
      <c r="K887" s="194"/>
      <c r="L887" s="194"/>
      <c r="M887" s="194"/>
      <c r="N887" s="194"/>
      <c r="O887" s="194"/>
      <c r="P887" s="194"/>
      <c r="Q887" s="194"/>
      <c r="R887" s="194"/>
      <c r="S887" s="194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4"/>
      <c r="BB887" s="194"/>
      <c r="BC887" s="194"/>
      <c r="BD887" s="194"/>
      <c r="BE887" s="194"/>
      <c r="BF887" s="194"/>
      <c r="BG887" s="194"/>
      <c r="BH887" s="194"/>
      <c r="BI887" s="194"/>
      <c r="BJ887" s="194"/>
      <c r="BK887" s="196"/>
      <c r="BL887" s="197"/>
      <c r="BM887" s="197"/>
      <c r="BN887" s="197"/>
      <c r="BO887" s="197"/>
      <c r="BP887" s="197"/>
      <c r="BQ887" s="197"/>
      <c r="BR887" s="197"/>
      <c r="BS887" s="197"/>
      <c r="BT887" s="197"/>
      <c r="BU887" s="197"/>
      <c r="BV887" s="197"/>
      <c r="BW887" s="197"/>
      <c r="BX887" s="197"/>
      <c r="BY887" s="197"/>
      <c r="BZ887" s="197"/>
      <c r="CA887" s="197"/>
      <c r="CB887" s="197"/>
      <c r="CC887" s="197"/>
      <c r="CD887" s="197"/>
      <c r="CE887" s="197"/>
      <c r="CF887" s="197"/>
      <c r="CG887" s="197"/>
      <c r="CH887" s="197"/>
      <c r="CI887" s="197"/>
      <c r="CJ887" s="197"/>
      <c r="CK887" s="197"/>
      <c r="CL887" s="197"/>
      <c r="CM887" s="197"/>
      <c r="CN887" s="197"/>
      <c r="CO887" s="197"/>
      <c r="CP887" s="197"/>
      <c r="CQ887" s="197"/>
      <c r="CR887" s="197"/>
      <c r="CS887" s="197"/>
      <c r="CT887" s="197"/>
      <c r="CU887" s="197"/>
      <c r="CV887" s="197"/>
      <c r="CW887" s="197"/>
      <c r="CX887" s="197"/>
      <c r="CY887" s="197"/>
      <c r="CZ887" s="197"/>
      <c r="DA887" s="197"/>
      <c r="DB887" s="197"/>
      <c r="DC887" s="197"/>
      <c r="DD887" s="197"/>
      <c r="DE887" s="197"/>
      <c r="DF887" s="197"/>
      <c r="DG887" s="197"/>
      <c r="DH887" s="197"/>
      <c r="DI887" s="197"/>
      <c r="DJ887" s="197"/>
      <c r="DK887" s="197"/>
      <c r="DL887" s="197"/>
      <c r="DM887" s="197"/>
      <c r="DN887" s="197"/>
      <c r="DO887" s="197"/>
      <c r="DP887" s="197"/>
      <c r="DQ887" s="197"/>
      <c r="DR887" s="197"/>
      <c r="DS887" s="197"/>
      <c r="DT887" s="197"/>
      <c r="DU887" s="197"/>
      <c r="DV887" s="197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</row>
    <row r="888" customFormat="false" ht="12.75" hidden="false" customHeight="false" outlineLevel="0" collapsed="false">
      <c r="B888" s="194"/>
      <c r="C888" s="194"/>
      <c r="D888" s="194"/>
      <c r="E888" s="194"/>
      <c r="F888" s="194"/>
      <c r="G888" s="194"/>
      <c r="H888" s="195"/>
      <c r="I888" s="194"/>
      <c r="J888" s="194"/>
      <c r="K888" s="194"/>
      <c r="L888" s="194"/>
      <c r="M888" s="194"/>
      <c r="N888" s="194"/>
      <c r="O888" s="194"/>
      <c r="P888" s="194"/>
      <c r="Q888" s="194"/>
      <c r="R888" s="194"/>
      <c r="S888" s="194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  <c r="AR888" s="194"/>
      <c r="AS888" s="194"/>
      <c r="AT888" s="194"/>
      <c r="AU888" s="194"/>
      <c r="AV888" s="194"/>
      <c r="AW888" s="194"/>
      <c r="AX888" s="194"/>
      <c r="AY888" s="194"/>
      <c r="AZ888" s="194"/>
      <c r="BA888" s="194"/>
      <c r="BB888" s="194"/>
      <c r="BC888" s="194"/>
      <c r="BD888" s="194"/>
      <c r="BE888" s="194"/>
      <c r="BF888" s="194"/>
      <c r="BG888" s="194"/>
      <c r="BH888" s="194"/>
      <c r="BI888" s="194"/>
      <c r="BJ888" s="194"/>
      <c r="BK888" s="196"/>
      <c r="BL888" s="197"/>
      <c r="BM888" s="197"/>
      <c r="BN888" s="197"/>
      <c r="BO888" s="197"/>
      <c r="BP888" s="197"/>
      <c r="BQ888" s="197"/>
      <c r="BR888" s="197"/>
      <c r="BS888" s="197"/>
      <c r="BT888" s="197"/>
      <c r="BU888" s="197"/>
      <c r="BV888" s="197"/>
      <c r="BW888" s="197"/>
      <c r="BX888" s="197"/>
      <c r="BY888" s="197"/>
      <c r="BZ888" s="197"/>
      <c r="CA888" s="197"/>
      <c r="CB888" s="197"/>
      <c r="CC888" s="197"/>
      <c r="CD888" s="197"/>
      <c r="CE888" s="197"/>
      <c r="CF888" s="197"/>
      <c r="CG888" s="197"/>
      <c r="CH888" s="197"/>
      <c r="CI888" s="197"/>
      <c r="CJ888" s="197"/>
      <c r="CK888" s="197"/>
      <c r="CL888" s="197"/>
      <c r="CM888" s="197"/>
      <c r="CN888" s="197"/>
      <c r="CO888" s="197"/>
      <c r="CP888" s="197"/>
      <c r="CQ888" s="197"/>
      <c r="CR888" s="197"/>
      <c r="CS888" s="197"/>
      <c r="CT888" s="197"/>
      <c r="CU888" s="197"/>
      <c r="CV888" s="197"/>
      <c r="CW888" s="197"/>
      <c r="CX888" s="197"/>
      <c r="CY888" s="197"/>
      <c r="CZ888" s="197"/>
      <c r="DA888" s="197"/>
      <c r="DB888" s="197"/>
      <c r="DC888" s="197"/>
      <c r="DD888" s="197"/>
      <c r="DE888" s="197"/>
      <c r="DF888" s="197"/>
      <c r="DG888" s="197"/>
      <c r="DH888" s="197"/>
      <c r="DI888" s="197"/>
      <c r="DJ888" s="197"/>
      <c r="DK888" s="197"/>
      <c r="DL888" s="197"/>
      <c r="DM888" s="197"/>
      <c r="DN888" s="197"/>
      <c r="DO888" s="197"/>
      <c r="DP888" s="197"/>
      <c r="DQ888" s="197"/>
      <c r="DR888" s="197"/>
      <c r="DS888" s="197"/>
      <c r="DT888" s="197"/>
      <c r="DU888" s="197"/>
      <c r="DV888" s="197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</row>
    <row r="889" customFormat="false" ht="12.75" hidden="false" customHeight="false" outlineLevel="0" collapsed="false">
      <c r="B889" s="194"/>
      <c r="C889" s="194"/>
      <c r="D889" s="194"/>
      <c r="E889" s="194"/>
      <c r="F889" s="194"/>
      <c r="G889" s="194"/>
      <c r="H889" s="195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4"/>
      <c r="AG889" s="194"/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4"/>
      <c r="BD889" s="194"/>
      <c r="BE889" s="194"/>
      <c r="BF889" s="194"/>
      <c r="BG889" s="194"/>
      <c r="BH889" s="194"/>
      <c r="BI889" s="194"/>
      <c r="BJ889" s="194"/>
      <c r="BK889" s="196"/>
      <c r="BL889" s="197"/>
      <c r="BM889" s="197"/>
      <c r="BN889" s="197"/>
      <c r="BO889" s="197"/>
      <c r="BP889" s="197"/>
      <c r="BQ889" s="197"/>
      <c r="BR889" s="197"/>
      <c r="BS889" s="197"/>
      <c r="BT889" s="197"/>
      <c r="BU889" s="197"/>
      <c r="BV889" s="197"/>
      <c r="BW889" s="197"/>
      <c r="BX889" s="197"/>
      <c r="BY889" s="197"/>
      <c r="BZ889" s="197"/>
      <c r="CA889" s="197"/>
      <c r="CB889" s="197"/>
      <c r="CC889" s="197"/>
      <c r="CD889" s="197"/>
      <c r="CE889" s="197"/>
      <c r="CF889" s="197"/>
      <c r="CG889" s="197"/>
      <c r="CH889" s="197"/>
      <c r="CI889" s="197"/>
      <c r="CJ889" s="197"/>
      <c r="CK889" s="197"/>
      <c r="CL889" s="197"/>
      <c r="CM889" s="197"/>
      <c r="CN889" s="197"/>
      <c r="CO889" s="197"/>
      <c r="CP889" s="197"/>
      <c r="CQ889" s="197"/>
      <c r="CR889" s="197"/>
      <c r="CS889" s="197"/>
      <c r="CT889" s="197"/>
      <c r="CU889" s="197"/>
      <c r="CV889" s="197"/>
      <c r="CW889" s="197"/>
      <c r="CX889" s="197"/>
      <c r="CY889" s="197"/>
      <c r="CZ889" s="197"/>
      <c r="DA889" s="197"/>
      <c r="DB889" s="197"/>
      <c r="DC889" s="197"/>
      <c r="DD889" s="197"/>
      <c r="DE889" s="197"/>
      <c r="DF889" s="197"/>
      <c r="DG889" s="197"/>
      <c r="DH889" s="197"/>
      <c r="DI889" s="197"/>
      <c r="DJ889" s="197"/>
      <c r="DK889" s="197"/>
      <c r="DL889" s="197"/>
      <c r="DM889" s="197"/>
      <c r="DN889" s="197"/>
      <c r="DO889" s="197"/>
      <c r="DP889" s="197"/>
      <c r="DQ889" s="197"/>
      <c r="DR889" s="197"/>
      <c r="DS889" s="197"/>
      <c r="DT889" s="197"/>
      <c r="DU889" s="197"/>
      <c r="DV889" s="197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</row>
    <row r="890" customFormat="false" ht="12.75" hidden="false" customHeight="false" outlineLevel="0" collapsed="false">
      <c r="B890" s="194"/>
      <c r="C890" s="194"/>
      <c r="D890" s="194"/>
      <c r="E890" s="194"/>
      <c r="F890" s="194"/>
      <c r="G890" s="194"/>
      <c r="H890" s="195"/>
      <c r="I890" s="194"/>
      <c r="J890" s="194"/>
      <c r="K890" s="194"/>
      <c r="L890" s="194"/>
      <c r="M890" s="194"/>
      <c r="N890" s="194"/>
      <c r="O890" s="194"/>
      <c r="P890" s="194"/>
      <c r="Q890" s="194"/>
      <c r="R890" s="194"/>
      <c r="S890" s="194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  <c r="AR890" s="194"/>
      <c r="AS890" s="194"/>
      <c r="AT890" s="194"/>
      <c r="AU890" s="194"/>
      <c r="AV890" s="194"/>
      <c r="AW890" s="194"/>
      <c r="AX890" s="194"/>
      <c r="AY890" s="194"/>
      <c r="AZ890" s="194"/>
      <c r="BA890" s="194"/>
      <c r="BB890" s="194"/>
      <c r="BC890" s="194"/>
      <c r="BD890" s="194"/>
      <c r="BE890" s="194"/>
      <c r="BF890" s="194"/>
      <c r="BG890" s="194"/>
      <c r="BH890" s="194"/>
      <c r="BI890" s="194"/>
      <c r="BJ890" s="194"/>
      <c r="BK890" s="196"/>
      <c r="BL890" s="197"/>
      <c r="BM890" s="197"/>
      <c r="BN890" s="197"/>
      <c r="BO890" s="197"/>
      <c r="BP890" s="197"/>
      <c r="BQ890" s="197"/>
      <c r="BR890" s="197"/>
      <c r="BS890" s="197"/>
      <c r="BT890" s="197"/>
      <c r="BU890" s="197"/>
      <c r="BV890" s="197"/>
      <c r="BW890" s="197"/>
      <c r="BX890" s="197"/>
      <c r="BY890" s="197"/>
      <c r="BZ890" s="197"/>
      <c r="CA890" s="197"/>
      <c r="CB890" s="197"/>
      <c r="CC890" s="197"/>
      <c r="CD890" s="197"/>
      <c r="CE890" s="197"/>
      <c r="CF890" s="197"/>
      <c r="CG890" s="197"/>
      <c r="CH890" s="197"/>
      <c r="CI890" s="197"/>
      <c r="CJ890" s="197"/>
      <c r="CK890" s="197"/>
      <c r="CL890" s="197"/>
      <c r="CM890" s="197"/>
      <c r="CN890" s="197"/>
      <c r="CO890" s="197"/>
      <c r="CP890" s="197"/>
      <c r="CQ890" s="197"/>
      <c r="CR890" s="197"/>
      <c r="CS890" s="197"/>
      <c r="CT890" s="197"/>
      <c r="CU890" s="197"/>
      <c r="CV890" s="197"/>
      <c r="CW890" s="197"/>
      <c r="CX890" s="197"/>
      <c r="CY890" s="197"/>
      <c r="CZ890" s="197"/>
      <c r="DA890" s="197"/>
      <c r="DB890" s="197"/>
      <c r="DC890" s="197"/>
      <c r="DD890" s="197"/>
      <c r="DE890" s="197"/>
      <c r="DF890" s="197"/>
      <c r="DG890" s="197"/>
      <c r="DH890" s="197"/>
      <c r="DI890" s="197"/>
      <c r="DJ890" s="197"/>
      <c r="DK890" s="197"/>
      <c r="DL890" s="197"/>
      <c r="DM890" s="197"/>
      <c r="DN890" s="197"/>
      <c r="DO890" s="197"/>
      <c r="DP890" s="197"/>
      <c r="DQ890" s="197"/>
      <c r="DR890" s="197"/>
      <c r="DS890" s="197"/>
      <c r="DT890" s="197"/>
      <c r="DU890" s="197"/>
      <c r="DV890" s="197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</row>
    <row r="891" customFormat="false" ht="12.75" hidden="false" customHeight="false" outlineLevel="0" collapsed="false">
      <c r="B891" s="194"/>
      <c r="C891" s="194"/>
      <c r="D891" s="194"/>
      <c r="E891" s="194"/>
      <c r="F891" s="194"/>
      <c r="G891" s="194"/>
      <c r="H891" s="195"/>
      <c r="I891" s="194"/>
      <c r="J891" s="194"/>
      <c r="K891" s="194"/>
      <c r="L891" s="194"/>
      <c r="M891" s="194"/>
      <c r="N891" s="194"/>
      <c r="O891" s="194"/>
      <c r="P891" s="194"/>
      <c r="Q891" s="194"/>
      <c r="R891" s="194"/>
      <c r="S891" s="194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  <c r="AR891" s="194"/>
      <c r="AS891" s="194"/>
      <c r="AT891" s="194"/>
      <c r="AU891" s="194"/>
      <c r="AV891" s="194"/>
      <c r="AW891" s="194"/>
      <c r="AX891" s="194"/>
      <c r="AY891" s="194"/>
      <c r="AZ891" s="194"/>
      <c r="BA891" s="194"/>
      <c r="BB891" s="194"/>
      <c r="BC891" s="194"/>
      <c r="BD891" s="194"/>
      <c r="BE891" s="194"/>
      <c r="BF891" s="194"/>
      <c r="BG891" s="194"/>
      <c r="BH891" s="194"/>
      <c r="BI891" s="194"/>
      <c r="BJ891" s="194"/>
      <c r="BK891" s="196"/>
      <c r="BL891" s="197"/>
      <c r="BM891" s="197"/>
      <c r="BN891" s="197"/>
      <c r="BO891" s="197"/>
      <c r="BP891" s="197"/>
      <c r="BQ891" s="197"/>
      <c r="BR891" s="197"/>
      <c r="BS891" s="197"/>
      <c r="BT891" s="197"/>
      <c r="BU891" s="197"/>
      <c r="BV891" s="197"/>
      <c r="BW891" s="197"/>
      <c r="BX891" s="197"/>
      <c r="BY891" s="197"/>
      <c r="BZ891" s="197"/>
      <c r="CA891" s="197"/>
      <c r="CB891" s="197"/>
      <c r="CC891" s="197"/>
      <c r="CD891" s="197"/>
      <c r="CE891" s="197"/>
      <c r="CF891" s="197"/>
      <c r="CG891" s="197"/>
      <c r="CH891" s="197"/>
      <c r="CI891" s="197"/>
      <c r="CJ891" s="197"/>
      <c r="CK891" s="197"/>
      <c r="CL891" s="197"/>
      <c r="CM891" s="197"/>
      <c r="CN891" s="197"/>
      <c r="CO891" s="197"/>
      <c r="CP891" s="197"/>
      <c r="CQ891" s="197"/>
      <c r="CR891" s="197"/>
      <c r="CS891" s="197"/>
      <c r="CT891" s="197"/>
      <c r="CU891" s="197"/>
      <c r="CV891" s="197"/>
      <c r="CW891" s="197"/>
      <c r="CX891" s="197"/>
      <c r="CY891" s="197"/>
      <c r="CZ891" s="197"/>
      <c r="DA891" s="197"/>
      <c r="DB891" s="197"/>
      <c r="DC891" s="197"/>
      <c r="DD891" s="197"/>
      <c r="DE891" s="197"/>
      <c r="DF891" s="197"/>
      <c r="DG891" s="197"/>
      <c r="DH891" s="197"/>
      <c r="DI891" s="197"/>
      <c r="DJ891" s="197"/>
      <c r="DK891" s="197"/>
      <c r="DL891" s="197"/>
      <c r="DM891" s="197"/>
      <c r="DN891" s="197"/>
      <c r="DO891" s="197"/>
      <c r="DP891" s="197"/>
      <c r="DQ891" s="197"/>
      <c r="DR891" s="197"/>
      <c r="DS891" s="197"/>
      <c r="DT891" s="197"/>
      <c r="DU891" s="197"/>
      <c r="DV891" s="197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</row>
    <row r="892" customFormat="false" ht="12.75" hidden="false" customHeight="false" outlineLevel="0" collapsed="false">
      <c r="B892" s="194"/>
      <c r="C892" s="194"/>
      <c r="D892" s="194"/>
      <c r="E892" s="194"/>
      <c r="F892" s="194"/>
      <c r="G892" s="194"/>
      <c r="H892" s="195"/>
      <c r="I892" s="194"/>
      <c r="J892" s="194"/>
      <c r="K892" s="194"/>
      <c r="L892" s="194"/>
      <c r="M892" s="194"/>
      <c r="N892" s="194"/>
      <c r="O892" s="194"/>
      <c r="P892" s="194"/>
      <c r="Q892" s="194"/>
      <c r="R892" s="194"/>
      <c r="S892" s="194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  <c r="AR892" s="194"/>
      <c r="AS892" s="194"/>
      <c r="AT892" s="194"/>
      <c r="AU892" s="194"/>
      <c r="AV892" s="194"/>
      <c r="AW892" s="194"/>
      <c r="AX892" s="194"/>
      <c r="AY892" s="194"/>
      <c r="AZ892" s="194"/>
      <c r="BA892" s="194"/>
      <c r="BB892" s="194"/>
      <c r="BC892" s="194"/>
      <c r="BD892" s="194"/>
      <c r="BE892" s="194"/>
      <c r="BF892" s="194"/>
      <c r="BG892" s="194"/>
      <c r="BH892" s="194"/>
      <c r="BI892" s="194"/>
      <c r="BJ892" s="194"/>
      <c r="BK892" s="196"/>
      <c r="BL892" s="197"/>
      <c r="BM892" s="197"/>
      <c r="BN892" s="197"/>
      <c r="BO892" s="197"/>
      <c r="BP892" s="197"/>
      <c r="BQ892" s="197"/>
      <c r="BR892" s="197"/>
      <c r="BS892" s="197"/>
      <c r="BT892" s="197"/>
      <c r="BU892" s="197"/>
      <c r="BV892" s="197"/>
      <c r="BW892" s="197"/>
      <c r="BX892" s="197"/>
      <c r="BY892" s="197"/>
      <c r="BZ892" s="197"/>
      <c r="CA892" s="197"/>
      <c r="CB892" s="197"/>
      <c r="CC892" s="197"/>
      <c r="CD892" s="197"/>
      <c r="CE892" s="197"/>
      <c r="CF892" s="197"/>
      <c r="CG892" s="197"/>
      <c r="CH892" s="197"/>
      <c r="CI892" s="197"/>
      <c r="CJ892" s="197"/>
      <c r="CK892" s="197"/>
      <c r="CL892" s="197"/>
      <c r="CM892" s="197"/>
      <c r="CN892" s="197"/>
      <c r="CO892" s="197"/>
      <c r="CP892" s="197"/>
      <c r="CQ892" s="197"/>
      <c r="CR892" s="197"/>
      <c r="CS892" s="197"/>
      <c r="CT892" s="197"/>
      <c r="CU892" s="197"/>
      <c r="CV892" s="197"/>
      <c r="CW892" s="197"/>
      <c r="CX892" s="197"/>
      <c r="CY892" s="197"/>
      <c r="CZ892" s="197"/>
      <c r="DA892" s="197"/>
      <c r="DB892" s="197"/>
      <c r="DC892" s="197"/>
      <c r="DD892" s="197"/>
      <c r="DE892" s="197"/>
      <c r="DF892" s="197"/>
      <c r="DG892" s="197"/>
      <c r="DH892" s="197"/>
      <c r="DI892" s="197"/>
      <c r="DJ892" s="197"/>
      <c r="DK892" s="197"/>
      <c r="DL892" s="197"/>
      <c r="DM892" s="197"/>
      <c r="DN892" s="197"/>
      <c r="DO892" s="197"/>
      <c r="DP892" s="197"/>
      <c r="DQ892" s="197"/>
      <c r="DR892" s="197"/>
      <c r="DS892" s="197"/>
      <c r="DT892" s="197"/>
      <c r="DU892" s="197"/>
      <c r="DV892" s="197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</row>
    <row r="893" customFormat="false" ht="12.75" hidden="false" customHeight="false" outlineLevel="0" collapsed="false">
      <c r="B893" s="194"/>
      <c r="C893" s="194"/>
      <c r="D893" s="194"/>
      <c r="E893" s="194"/>
      <c r="F893" s="194"/>
      <c r="G893" s="194"/>
      <c r="H893" s="195"/>
      <c r="I893" s="194"/>
      <c r="J893" s="194"/>
      <c r="K893" s="194"/>
      <c r="L893" s="194"/>
      <c r="M893" s="194"/>
      <c r="N893" s="194"/>
      <c r="O893" s="194"/>
      <c r="P893" s="194"/>
      <c r="Q893" s="194"/>
      <c r="R893" s="194"/>
      <c r="S893" s="194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  <c r="AR893" s="194"/>
      <c r="AS893" s="194"/>
      <c r="AT893" s="194"/>
      <c r="AU893" s="194"/>
      <c r="AV893" s="194"/>
      <c r="AW893" s="194"/>
      <c r="AX893" s="194"/>
      <c r="AY893" s="194"/>
      <c r="AZ893" s="194"/>
      <c r="BA893" s="194"/>
      <c r="BB893" s="194"/>
      <c r="BC893" s="194"/>
      <c r="BD893" s="194"/>
      <c r="BE893" s="194"/>
      <c r="BF893" s="194"/>
      <c r="BG893" s="194"/>
      <c r="BH893" s="194"/>
      <c r="BI893" s="194"/>
      <c r="BJ893" s="194"/>
      <c r="BK893" s="196"/>
      <c r="BL893" s="197"/>
      <c r="BM893" s="197"/>
      <c r="BN893" s="197"/>
      <c r="BO893" s="197"/>
      <c r="BP893" s="197"/>
      <c r="BQ893" s="197"/>
      <c r="BR893" s="197"/>
      <c r="BS893" s="197"/>
      <c r="BT893" s="197"/>
      <c r="BU893" s="197"/>
      <c r="BV893" s="197"/>
      <c r="BW893" s="197"/>
      <c r="BX893" s="197"/>
      <c r="BY893" s="197"/>
      <c r="BZ893" s="197"/>
      <c r="CA893" s="197"/>
      <c r="CB893" s="197"/>
      <c r="CC893" s="197"/>
      <c r="CD893" s="197"/>
      <c r="CE893" s="197"/>
      <c r="CF893" s="197"/>
      <c r="CG893" s="197"/>
      <c r="CH893" s="197"/>
      <c r="CI893" s="197"/>
      <c r="CJ893" s="197"/>
      <c r="CK893" s="197"/>
      <c r="CL893" s="197"/>
      <c r="CM893" s="197"/>
      <c r="CN893" s="197"/>
      <c r="CO893" s="197"/>
      <c r="CP893" s="197"/>
      <c r="CQ893" s="197"/>
      <c r="CR893" s="197"/>
      <c r="CS893" s="197"/>
      <c r="CT893" s="197"/>
      <c r="CU893" s="197"/>
      <c r="CV893" s="197"/>
      <c r="CW893" s="197"/>
      <c r="CX893" s="197"/>
      <c r="CY893" s="197"/>
      <c r="CZ893" s="197"/>
      <c r="DA893" s="197"/>
      <c r="DB893" s="197"/>
      <c r="DC893" s="197"/>
      <c r="DD893" s="197"/>
      <c r="DE893" s="197"/>
      <c r="DF893" s="197"/>
      <c r="DG893" s="197"/>
      <c r="DH893" s="197"/>
      <c r="DI893" s="197"/>
      <c r="DJ893" s="197"/>
      <c r="DK893" s="197"/>
      <c r="DL893" s="197"/>
      <c r="DM893" s="197"/>
      <c r="DN893" s="197"/>
      <c r="DO893" s="197"/>
      <c r="DP893" s="197"/>
      <c r="DQ893" s="197"/>
      <c r="DR893" s="197"/>
      <c r="DS893" s="197"/>
      <c r="DT893" s="197"/>
      <c r="DU893" s="197"/>
      <c r="DV893" s="197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</row>
    <row r="894" customFormat="false" ht="12.75" hidden="false" customHeight="false" outlineLevel="0" collapsed="false">
      <c r="B894" s="194"/>
      <c r="C894" s="194"/>
      <c r="D894" s="194"/>
      <c r="E894" s="194"/>
      <c r="F894" s="194"/>
      <c r="G894" s="194"/>
      <c r="H894" s="195"/>
      <c r="I894" s="194"/>
      <c r="J894" s="194"/>
      <c r="K894" s="194"/>
      <c r="L894" s="194"/>
      <c r="M894" s="194"/>
      <c r="N894" s="194"/>
      <c r="O894" s="194"/>
      <c r="P894" s="194"/>
      <c r="Q894" s="194"/>
      <c r="R894" s="194"/>
      <c r="S894" s="194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  <c r="AR894" s="194"/>
      <c r="AS894" s="194"/>
      <c r="AT894" s="194"/>
      <c r="AU894" s="194"/>
      <c r="AV894" s="194"/>
      <c r="AW894" s="194"/>
      <c r="AX894" s="194"/>
      <c r="AY894" s="194"/>
      <c r="AZ894" s="194"/>
      <c r="BA894" s="194"/>
      <c r="BB894" s="194"/>
      <c r="BC894" s="194"/>
      <c r="BD894" s="194"/>
      <c r="BE894" s="194"/>
      <c r="BF894" s="194"/>
      <c r="BG894" s="194"/>
      <c r="BH894" s="194"/>
      <c r="BI894" s="194"/>
      <c r="BJ894" s="194"/>
      <c r="BK894" s="196"/>
      <c r="BL894" s="197"/>
      <c r="BM894" s="197"/>
      <c r="BN894" s="197"/>
      <c r="BO894" s="197"/>
      <c r="BP894" s="197"/>
      <c r="BQ894" s="197"/>
      <c r="BR894" s="197"/>
      <c r="BS894" s="197"/>
      <c r="BT894" s="197"/>
      <c r="BU894" s="197"/>
      <c r="BV894" s="197"/>
      <c r="BW894" s="197"/>
      <c r="BX894" s="197"/>
      <c r="BY894" s="197"/>
      <c r="BZ894" s="197"/>
      <c r="CA894" s="197"/>
      <c r="CB894" s="197"/>
      <c r="CC894" s="197"/>
      <c r="CD894" s="197"/>
      <c r="CE894" s="197"/>
      <c r="CF894" s="197"/>
      <c r="CG894" s="197"/>
      <c r="CH894" s="197"/>
      <c r="CI894" s="197"/>
      <c r="CJ894" s="197"/>
      <c r="CK894" s="197"/>
      <c r="CL894" s="197"/>
      <c r="CM894" s="197"/>
      <c r="CN894" s="197"/>
      <c r="CO894" s="197"/>
      <c r="CP894" s="197"/>
      <c r="CQ894" s="197"/>
      <c r="CR894" s="197"/>
      <c r="CS894" s="197"/>
      <c r="CT894" s="197"/>
      <c r="CU894" s="197"/>
      <c r="CV894" s="197"/>
      <c r="CW894" s="197"/>
      <c r="CX894" s="197"/>
      <c r="CY894" s="197"/>
      <c r="CZ894" s="197"/>
      <c r="DA894" s="197"/>
      <c r="DB894" s="197"/>
      <c r="DC894" s="197"/>
      <c r="DD894" s="197"/>
      <c r="DE894" s="197"/>
      <c r="DF894" s="197"/>
      <c r="DG894" s="197"/>
      <c r="DH894" s="197"/>
      <c r="DI894" s="197"/>
      <c r="DJ894" s="197"/>
      <c r="DK894" s="197"/>
      <c r="DL894" s="197"/>
      <c r="DM894" s="197"/>
      <c r="DN894" s="197"/>
      <c r="DO894" s="197"/>
      <c r="DP894" s="197"/>
      <c r="DQ894" s="197"/>
      <c r="DR894" s="197"/>
      <c r="DS894" s="197"/>
      <c r="DT894" s="197"/>
      <c r="DU894" s="197"/>
      <c r="DV894" s="197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</row>
    <row r="895" customFormat="false" ht="12.75" hidden="false" customHeight="false" outlineLevel="0" collapsed="false">
      <c r="B895" s="194"/>
      <c r="C895" s="194"/>
      <c r="D895" s="194"/>
      <c r="E895" s="194"/>
      <c r="F895" s="194"/>
      <c r="G895" s="194"/>
      <c r="H895" s="195"/>
      <c r="I895" s="194"/>
      <c r="J895" s="194"/>
      <c r="K895" s="194"/>
      <c r="L895" s="194"/>
      <c r="M895" s="194"/>
      <c r="N895" s="194"/>
      <c r="O895" s="194"/>
      <c r="P895" s="194"/>
      <c r="Q895" s="194"/>
      <c r="R895" s="194"/>
      <c r="S895" s="194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  <c r="AR895" s="194"/>
      <c r="AS895" s="194"/>
      <c r="AT895" s="194"/>
      <c r="AU895" s="194"/>
      <c r="AV895" s="194"/>
      <c r="AW895" s="194"/>
      <c r="AX895" s="194"/>
      <c r="AY895" s="194"/>
      <c r="AZ895" s="194"/>
      <c r="BA895" s="194"/>
      <c r="BB895" s="194"/>
      <c r="BC895" s="194"/>
      <c r="BD895" s="194"/>
      <c r="BE895" s="194"/>
      <c r="BF895" s="194"/>
      <c r="BG895" s="194"/>
      <c r="BH895" s="194"/>
      <c r="BI895" s="194"/>
      <c r="BJ895" s="194"/>
      <c r="BK895" s="196"/>
      <c r="BL895" s="197"/>
      <c r="BM895" s="197"/>
      <c r="BN895" s="197"/>
      <c r="BO895" s="197"/>
      <c r="BP895" s="197"/>
      <c r="BQ895" s="197"/>
      <c r="BR895" s="197"/>
      <c r="BS895" s="197"/>
      <c r="BT895" s="197"/>
      <c r="BU895" s="197"/>
      <c r="BV895" s="197"/>
      <c r="BW895" s="197"/>
      <c r="BX895" s="197"/>
      <c r="BY895" s="197"/>
      <c r="BZ895" s="197"/>
      <c r="CA895" s="197"/>
      <c r="CB895" s="197"/>
      <c r="CC895" s="197"/>
      <c r="CD895" s="197"/>
      <c r="CE895" s="197"/>
      <c r="CF895" s="197"/>
      <c r="CG895" s="197"/>
      <c r="CH895" s="197"/>
      <c r="CI895" s="197"/>
      <c r="CJ895" s="197"/>
      <c r="CK895" s="197"/>
      <c r="CL895" s="197"/>
      <c r="CM895" s="197"/>
      <c r="CN895" s="197"/>
      <c r="CO895" s="197"/>
      <c r="CP895" s="197"/>
      <c r="CQ895" s="197"/>
      <c r="CR895" s="197"/>
      <c r="CS895" s="197"/>
      <c r="CT895" s="197"/>
      <c r="CU895" s="197"/>
      <c r="CV895" s="197"/>
      <c r="CW895" s="197"/>
      <c r="CX895" s="197"/>
      <c r="CY895" s="197"/>
      <c r="CZ895" s="197"/>
      <c r="DA895" s="197"/>
      <c r="DB895" s="197"/>
      <c r="DC895" s="197"/>
      <c r="DD895" s="197"/>
      <c r="DE895" s="197"/>
      <c r="DF895" s="197"/>
      <c r="DG895" s="197"/>
      <c r="DH895" s="197"/>
      <c r="DI895" s="197"/>
      <c r="DJ895" s="197"/>
      <c r="DK895" s="197"/>
      <c r="DL895" s="197"/>
      <c r="DM895" s="197"/>
      <c r="DN895" s="197"/>
      <c r="DO895" s="197"/>
      <c r="DP895" s="197"/>
      <c r="DQ895" s="197"/>
      <c r="DR895" s="197"/>
      <c r="DS895" s="197"/>
      <c r="DT895" s="197"/>
      <c r="DU895" s="197"/>
      <c r="DV895" s="197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</row>
    <row r="896" customFormat="false" ht="12.75" hidden="false" customHeight="false" outlineLevel="0" collapsed="false">
      <c r="B896" s="194"/>
      <c r="C896" s="194"/>
      <c r="D896" s="194"/>
      <c r="E896" s="194"/>
      <c r="F896" s="194"/>
      <c r="G896" s="194"/>
      <c r="H896" s="195"/>
      <c r="I896" s="194"/>
      <c r="J896" s="194"/>
      <c r="K896" s="194"/>
      <c r="L896" s="194"/>
      <c r="M896" s="194"/>
      <c r="N896" s="194"/>
      <c r="O896" s="194"/>
      <c r="P896" s="194"/>
      <c r="Q896" s="194"/>
      <c r="R896" s="194"/>
      <c r="S896" s="194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94"/>
      <c r="AN896" s="194"/>
      <c r="AO896" s="194"/>
      <c r="AP896" s="194"/>
      <c r="AQ896" s="194"/>
      <c r="AR896" s="194"/>
      <c r="AS896" s="194"/>
      <c r="AT896" s="194"/>
      <c r="AU896" s="194"/>
      <c r="AV896" s="194"/>
      <c r="AW896" s="194"/>
      <c r="AX896" s="194"/>
      <c r="AY896" s="194"/>
      <c r="AZ896" s="194"/>
      <c r="BA896" s="194"/>
      <c r="BB896" s="194"/>
      <c r="BC896" s="194"/>
      <c r="BD896" s="194"/>
      <c r="BE896" s="194"/>
      <c r="BF896" s="194"/>
      <c r="BG896" s="194"/>
      <c r="BH896" s="194"/>
      <c r="BI896" s="194"/>
      <c r="BJ896" s="194"/>
      <c r="BK896" s="196"/>
      <c r="BL896" s="197"/>
      <c r="BM896" s="197"/>
      <c r="BN896" s="197"/>
      <c r="BO896" s="197"/>
      <c r="BP896" s="197"/>
      <c r="BQ896" s="197"/>
      <c r="BR896" s="197"/>
      <c r="BS896" s="197"/>
      <c r="BT896" s="197"/>
      <c r="BU896" s="197"/>
      <c r="BV896" s="197"/>
      <c r="BW896" s="197"/>
      <c r="BX896" s="197"/>
      <c r="BY896" s="197"/>
      <c r="BZ896" s="197"/>
      <c r="CA896" s="197"/>
      <c r="CB896" s="197"/>
      <c r="CC896" s="197"/>
      <c r="CD896" s="197"/>
      <c r="CE896" s="197"/>
      <c r="CF896" s="197"/>
      <c r="CG896" s="197"/>
      <c r="CH896" s="197"/>
      <c r="CI896" s="197"/>
      <c r="CJ896" s="197"/>
      <c r="CK896" s="197"/>
      <c r="CL896" s="197"/>
      <c r="CM896" s="197"/>
      <c r="CN896" s="197"/>
      <c r="CO896" s="197"/>
      <c r="CP896" s="197"/>
      <c r="CQ896" s="197"/>
      <c r="CR896" s="197"/>
      <c r="CS896" s="197"/>
      <c r="CT896" s="197"/>
      <c r="CU896" s="197"/>
      <c r="CV896" s="197"/>
      <c r="CW896" s="197"/>
      <c r="CX896" s="197"/>
      <c r="CY896" s="197"/>
      <c r="CZ896" s="197"/>
      <c r="DA896" s="197"/>
      <c r="DB896" s="197"/>
      <c r="DC896" s="197"/>
      <c r="DD896" s="197"/>
      <c r="DE896" s="197"/>
      <c r="DF896" s="197"/>
      <c r="DG896" s="197"/>
      <c r="DH896" s="197"/>
      <c r="DI896" s="197"/>
      <c r="DJ896" s="197"/>
      <c r="DK896" s="197"/>
      <c r="DL896" s="197"/>
      <c r="DM896" s="197"/>
      <c r="DN896" s="197"/>
      <c r="DO896" s="197"/>
      <c r="DP896" s="197"/>
      <c r="DQ896" s="197"/>
      <c r="DR896" s="197"/>
      <c r="DS896" s="197"/>
      <c r="DT896" s="197"/>
      <c r="DU896" s="197"/>
      <c r="DV896" s="197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</row>
    <row r="897" customFormat="false" ht="12.75" hidden="false" customHeight="false" outlineLevel="0" collapsed="false">
      <c r="B897" s="194"/>
      <c r="C897" s="194"/>
      <c r="D897" s="194"/>
      <c r="E897" s="194"/>
      <c r="F897" s="194"/>
      <c r="G897" s="194"/>
      <c r="H897" s="195"/>
      <c r="I897" s="194"/>
      <c r="J897" s="194"/>
      <c r="K897" s="194"/>
      <c r="L897" s="194"/>
      <c r="M897" s="194"/>
      <c r="N897" s="194"/>
      <c r="O897" s="194"/>
      <c r="P897" s="194"/>
      <c r="Q897" s="194"/>
      <c r="R897" s="194"/>
      <c r="S897" s="194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94"/>
      <c r="AN897" s="194"/>
      <c r="AO897" s="194"/>
      <c r="AP897" s="194"/>
      <c r="AQ897" s="194"/>
      <c r="AR897" s="194"/>
      <c r="AS897" s="194"/>
      <c r="AT897" s="194"/>
      <c r="AU897" s="194"/>
      <c r="AV897" s="194"/>
      <c r="AW897" s="194"/>
      <c r="AX897" s="194"/>
      <c r="AY897" s="194"/>
      <c r="AZ897" s="194"/>
      <c r="BA897" s="194"/>
      <c r="BB897" s="194"/>
      <c r="BC897" s="194"/>
      <c r="BD897" s="194"/>
      <c r="BE897" s="194"/>
      <c r="BF897" s="194"/>
      <c r="BG897" s="194"/>
      <c r="BH897" s="194"/>
      <c r="BI897" s="194"/>
      <c r="BJ897" s="194"/>
      <c r="BK897" s="196"/>
      <c r="BL897" s="197"/>
      <c r="BM897" s="197"/>
      <c r="BN897" s="197"/>
      <c r="BO897" s="197"/>
      <c r="BP897" s="197"/>
      <c r="BQ897" s="197"/>
      <c r="BR897" s="197"/>
      <c r="BS897" s="197"/>
      <c r="BT897" s="197"/>
      <c r="BU897" s="197"/>
      <c r="BV897" s="197"/>
      <c r="BW897" s="197"/>
      <c r="BX897" s="197"/>
      <c r="BY897" s="197"/>
      <c r="BZ897" s="197"/>
      <c r="CA897" s="197"/>
      <c r="CB897" s="197"/>
      <c r="CC897" s="197"/>
      <c r="CD897" s="197"/>
      <c r="CE897" s="197"/>
      <c r="CF897" s="197"/>
      <c r="CG897" s="197"/>
      <c r="CH897" s="197"/>
      <c r="CI897" s="197"/>
      <c r="CJ897" s="197"/>
      <c r="CK897" s="197"/>
      <c r="CL897" s="197"/>
      <c r="CM897" s="197"/>
      <c r="CN897" s="197"/>
      <c r="CO897" s="197"/>
      <c r="CP897" s="197"/>
      <c r="CQ897" s="197"/>
      <c r="CR897" s="197"/>
      <c r="CS897" s="197"/>
      <c r="CT897" s="197"/>
      <c r="CU897" s="197"/>
      <c r="CV897" s="197"/>
      <c r="CW897" s="197"/>
      <c r="CX897" s="197"/>
      <c r="CY897" s="197"/>
      <c r="CZ897" s="197"/>
      <c r="DA897" s="197"/>
      <c r="DB897" s="197"/>
      <c r="DC897" s="197"/>
      <c r="DD897" s="197"/>
      <c r="DE897" s="197"/>
      <c r="DF897" s="197"/>
      <c r="DG897" s="197"/>
      <c r="DH897" s="197"/>
      <c r="DI897" s="197"/>
      <c r="DJ897" s="197"/>
      <c r="DK897" s="197"/>
      <c r="DL897" s="197"/>
      <c r="DM897" s="197"/>
      <c r="DN897" s="197"/>
      <c r="DO897" s="197"/>
      <c r="DP897" s="197"/>
      <c r="DQ897" s="197"/>
      <c r="DR897" s="197"/>
      <c r="DS897" s="197"/>
      <c r="DT897" s="197"/>
      <c r="DU897" s="197"/>
      <c r="DV897" s="197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</row>
    <row r="898" customFormat="false" ht="12.75" hidden="false" customHeight="false" outlineLevel="0" collapsed="false">
      <c r="B898" s="194"/>
      <c r="C898" s="194"/>
      <c r="D898" s="194"/>
      <c r="E898" s="194"/>
      <c r="F898" s="194"/>
      <c r="G898" s="194"/>
      <c r="H898" s="195"/>
      <c r="I898" s="194"/>
      <c r="J898" s="194"/>
      <c r="K898" s="194"/>
      <c r="L898" s="194"/>
      <c r="M898" s="194"/>
      <c r="N898" s="194"/>
      <c r="O898" s="194"/>
      <c r="P898" s="194"/>
      <c r="Q898" s="194"/>
      <c r="R898" s="194"/>
      <c r="S898" s="194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94"/>
      <c r="AN898" s="194"/>
      <c r="AO898" s="194"/>
      <c r="AP898" s="194"/>
      <c r="AQ898" s="194"/>
      <c r="AR898" s="194"/>
      <c r="AS898" s="194"/>
      <c r="AT898" s="194"/>
      <c r="AU898" s="194"/>
      <c r="AV898" s="194"/>
      <c r="AW898" s="194"/>
      <c r="AX898" s="194"/>
      <c r="AY898" s="194"/>
      <c r="AZ898" s="194"/>
      <c r="BA898" s="194"/>
      <c r="BB898" s="194"/>
      <c r="BC898" s="194"/>
      <c r="BD898" s="194"/>
      <c r="BE898" s="194"/>
      <c r="BF898" s="194"/>
      <c r="BG898" s="194"/>
      <c r="BH898" s="194"/>
      <c r="BI898" s="194"/>
      <c r="BJ898" s="194"/>
      <c r="BK898" s="196"/>
      <c r="BL898" s="197"/>
      <c r="BM898" s="197"/>
      <c r="BN898" s="197"/>
      <c r="BO898" s="197"/>
      <c r="BP898" s="197"/>
      <c r="BQ898" s="197"/>
      <c r="BR898" s="197"/>
      <c r="BS898" s="197"/>
      <c r="BT898" s="197"/>
      <c r="BU898" s="197"/>
      <c r="BV898" s="197"/>
      <c r="BW898" s="197"/>
      <c r="BX898" s="197"/>
      <c r="BY898" s="197"/>
      <c r="BZ898" s="197"/>
      <c r="CA898" s="197"/>
      <c r="CB898" s="197"/>
      <c r="CC898" s="197"/>
      <c r="CD898" s="197"/>
      <c r="CE898" s="197"/>
      <c r="CF898" s="197"/>
      <c r="CG898" s="197"/>
      <c r="CH898" s="197"/>
      <c r="CI898" s="197"/>
      <c r="CJ898" s="197"/>
      <c r="CK898" s="197"/>
      <c r="CL898" s="197"/>
      <c r="CM898" s="197"/>
      <c r="CN898" s="197"/>
      <c r="CO898" s="197"/>
      <c r="CP898" s="197"/>
      <c r="CQ898" s="197"/>
      <c r="CR898" s="197"/>
      <c r="CS898" s="197"/>
      <c r="CT898" s="197"/>
      <c r="CU898" s="197"/>
      <c r="CV898" s="197"/>
      <c r="CW898" s="197"/>
      <c r="CX898" s="197"/>
      <c r="CY898" s="197"/>
      <c r="CZ898" s="197"/>
      <c r="DA898" s="197"/>
      <c r="DB898" s="197"/>
      <c r="DC898" s="197"/>
      <c r="DD898" s="197"/>
      <c r="DE898" s="197"/>
      <c r="DF898" s="197"/>
      <c r="DG898" s="197"/>
      <c r="DH898" s="197"/>
      <c r="DI898" s="197"/>
      <c r="DJ898" s="197"/>
      <c r="DK898" s="197"/>
      <c r="DL898" s="197"/>
      <c r="DM898" s="197"/>
      <c r="DN898" s="197"/>
      <c r="DO898" s="197"/>
      <c r="DP898" s="197"/>
      <c r="DQ898" s="197"/>
      <c r="DR898" s="197"/>
      <c r="DS898" s="197"/>
      <c r="DT898" s="197"/>
      <c r="DU898" s="197"/>
      <c r="DV898" s="197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</row>
    <row r="899" customFormat="false" ht="12.75" hidden="false" customHeight="false" outlineLevel="0" collapsed="false">
      <c r="B899" s="194"/>
      <c r="C899" s="194"/>
      <c r="D899" s="194"/>
      <c r="E899" s="194"/>
      <c r="F899" s="194"/>
      <c r="G899" s="194"/>
      <c r="H899" s="195"/>
      <c r="I899" s="194"/>
      <c r="J899" s="194"/>
      <c r="K899" s="194"/>
      <c r="L899" s="194"/>
      <c r="M899" s="194"/>
      <c r="N899" s="194"/>
      <c r="O899" s="194"/>
      <c r="P899" s="194"/>
      <c r="Q899" s="194"/>
      <c r="R899" s="194"/>
      <c r="S899" s="194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  <c r="AD899" s="194"/>
      <c r="AE899" s="194"/>
      <c r="AF899" s="194"/>
      <c r="AG899" s="194"/>
      <c r="AH899" s="194"/>
      <c r="AI899" s="194"/>
      <c r="AJ899" s="194"/>
      <c r="AK899" s="194"/>
      <c r="AL899" s="194"/>
      <c r="AM899" s="194"/>
      <c r="AN899" s="194"/>
      <c r="AO899" s="194"/>
      <c r="AP899" s="194"/>
      <c r="AQ899" s="194"/>
      <c r="AR899" s="194"/>
      <c r="AS899" s="194"/>
      <c r="AT899" s="194"/>
      <c r="AU899" s="194"/>
      <c r="AV899" s="194"/>
      <c r="AW899" s="194"/>
      <c r="AX899" s="194"/>
      <c r="AY899" s="194"/>
      <c r="AZ899" s="194"/>
      <c r="BA899" s="194"/>
      <c r="BB899" s="194"/>
      <c r="BC899" s="194"/>
      <c r="BD899" s="194"/>
      <c r="BE899" s="194"/>
      <c r="BF899" s="194"/>
      <c r="BG899" s="194"/>
      <c r="BH899" s="194"/>
      <c r="BI899" s="194"/>
      <c r="BJ899" s="194"/>
      <c r="BK899" s="196"/>
      <c r="BL899" s="197"/>
      <c r="BM899" s="197"/>
      <c r="BN899" s="197"/>
      <c r="BO899" s="197"/>
      <c r="BP899" s="197"/>
      <c r="BQ899" s="197"/>
      <c r="BR899" s="197"/>
      <c r="BS899" s="197"/>
      <c r="BT899" s="197"/>
      <c r="BU899" s="197"/>
      <c r="BV899" s="197"/>
      <c r="BW899" s="197"/>
      <c r="BX899" s="197"/>
      <c r="BY899" s="197"/>
      <c r="BZ899" s="197"/>
      <c r="CA899" s="197"/>
      <c r="CB899" s="197"/>
      <c r="CC899" s="197"/>
      <c r="CD899" s="197"/>
      <c r="CE899" s="197"/>
      <c r="CF899" s="197"/>
      <c r="CG899" s="197"/>
      <c r="CH899" s="197"/>
      <c r="CI899" s="197"/>
      <c r="CJ899" s="197"/>
      <c r="CK899" s="197"/>
      <c r="CL899" s="197"/>
      <c r="CM899" s="197"/>
      <c r="CN899" s="197"/>
      <c r="CO899" s="197"/>
      <c r="CP899" s="197"/>
      <c r="CQ899" s="197"/>
      <c r="CR899" s="197"/>
      <c r="CS899" s="197"/>
      <c r="CT899" s="197"/>
      <c r="CU899" s="197"/>
      <c r="CV899" s="197"/>
      <c r="CW899" s="197"/>
      <c r="CX899" s="197"/>
      <c r="CY899" s="197"/>
      <c r="CZ899" s="197"/>
      <c r="DA899" s="197"/>
      <c r="DB899" s="197"/>
      <c r="DC899" s="197"/>
      <c r="DD899" s="197"/>
      <c r="DE899" s="197"/>
      <c r="DF899" s="197"/>
      <c r="DG899" s="197"/>
      <c r="DH899" s="197"/>
      <c r="DI899" s="197"/>
      <c r="DJ899" s="197"/>
      <c r="DK899" s="197"/>
      <c r="DL899" s="197"/>
      <c r="DM899" s="197"/>
      <c r="DN899" s="197"/>
      <c r="DO899" s="197"/>
      <c r="DP899" s="197"/>
      <c r="DQ899" s="197"/>
      <c r="DR899" s="197"/>
      <c r="DS899" s="197"/>
      <c r="DT899" s="197"/>
      <c r="DU899" s="197"/>
      <c r="DV899" s="197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</row>
    <row r="900" customFormat="false" ht="12.75" hidden="false" customHeight="false" outlineLevel="0" collapsed="false">
      <c r="B900" s="194"/>
      <c r="C900" s="194"/>
      <c r="D900" s="194"/>
      <c r="E900" s="194"/>
      <c r="F900" s="194"/>
      <c r="G900" s="194"/>
      <c r="H900" s="195"/>
      <c r="I900" s="194"/>
      <c r="J900" s="194"/>
      <c r="K900" s="194"/>
      <c r="L900" s="194"/>
      <c r="M900" s="194"/>
      <c r="N900" s="194"/>
      <c r="O900" s="194"/>
      <c r="P900" s="194"/>
      <c r="Q900" s="194"/>
      <c r="R900" s="194"/>
      <c r="S900" s="194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94"/>
      <c r="AN900" s="194"/>
      <c r="AO900" s="194"/>
      <c r="AP900" s="194"/>
      <c r="AQ900" s="194"/>
      <c r="AR900" s="194"/>
      <c r="AS900" s="194"/>
      <c r="AT900" s="194"/>
      <c r="AU900" s="194"/>
      <c r="AV900" s="194"/>
      <c r="AW900" s="194"/>
      <c r="AX900" s="194"/>
      <c r="AY900" s="194"/>
      <c r="AZ900" s="194"/>
      <c r="BA900" s="194"/>
      <c r="BB900" s="194"/>
      <c r="BC900" s="194"/>
      <c r="BD900" s="194"/>
      <c r="BE900" s="194"/>
      <c r="BF900" s="194"/>
      <c r="BG900" s="194"/>
      <c r="BH900" s="194"/>
      <c r="BI900" s="194"/>
      <c r="BJ900" s="194"/>
      <c r="BK900" s="196"/>
      <c r="BL900" s="197"/>
      <c r="BM900" s="197"/>
      <c r="BN900" s="197"/>
      <c r="BO900" s="197"/>
      <c r="BP900" s="197"/>
      <c r="BQ900" s="197"/>
      <c r="BR900" s="197"/>
      <c r="BS900" s="197"/>
      <c r="BT900" s="197"/>
      <c r="BU900" s="197"/>
      <c r="BV900" s="197"/>
      <c r="BW900" s="197"/>
      <c r="BX900" s="197"/>
      <c r="BY900" s="197"/>
      <c r="BZ900" s="197"/>
      <c r="CA900" s="197"/>
      <c r="CB900" s="197"/>
      <c r="CC900" s="197"/>
      <c r="CD900" s="197"/>
      <c r="CE900" s="197"/>
      <c r="CF900" s="197"/>
      <c r="CG900" s="197"/>
      <c r="CH900" s="197"/>
      <c r="CI900" s="197"/>
      <c r="CJ900" s="197"/>
      <c r="CK900" s="197"/>
      <c r="CL900" s="197"/>
      <c r="CM900" s="197"/>
      <c r="CN900" s="197"/>
      <c r="CO900" s="197"/>
      <c r="CP900" s="197"/>
      <c r="CQ900" s="197"/>
      <c r="CR900" s="197"/>
      <c r="CS900" s="197"/>
      <c r="CT900" s="197"/>
      <c r="CU900" s="197"/>
      <c r="CV900" s="197"/>
      <c r="CW900" s="197"/>
      <c r="CX900" s="197"/>
      <c r="CY900" s="197"/>
      <c r="CZ900" s="197"/>
      <c r="DA900" s="197"/>
      <c r="DB900" s="197"/>
      <c r="DC900" s="197"/>
      <c r="DD900" s="197"/>
      <c r="DE900" s="197"/>
      <c r="DF900" s="197"/>
      <c r="DG900" s="197"/>
      <c r="DH900" s="197"/>
      <c r="DI900" s="197"/>
      <c r="DJ900" s="197"/>
      <c r="DK900" s="197"/>
      <c r="DL900" s="197"/>
      <c r="DM900" s="197"/>
      <c r="DN900" s="197"/>
      <c r="DO900" s="197"/>
      <c r="DP900" s="197"/>
      <c r="DQ900" s="197"/>
      <c r="DR900" s="197"/>
      <c r="DS900" s="197"/>
      <c r="DT900" s="197"/>
      <c r="DU900" s="197"/>
      <c r="DV900" s="197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</row>
    <row r="901" customFormat="false" ht="12.75" hidden="false" customHeight="false" outlineLevel="0" collapsed="false">
      <c r="B901" s="194"/>
      <c r="C901" s="194"/>
      <c r="D901" s="194"/>
      <c r="E901" s="194"/>
      <c r="F901" s="194"/>
      <c r="G901" s="194"/>
      <c r="H901" s="195"/>
      <c r="I901" s="194"/>
      <c r="J901" s="194"/>
      <c r="K901" s="194"/>
      <c r="L901" s="194"/>
      <c r="M901" s="194"/>
      <c r="N901" s="194"/>
      <c r="O901" s="194"/>
      <c r="P901" s="194"/>
      <c r="Q901" s="194"/>
      <c r="R901" s="194"/>
      <c r="S901" s="194"/>
      <c r="T901" s="194"/>
      <c r="U901" s="194"/>
      <c r="V901" s="194"/>
      <c r="W901" s="194"/>
      <c r="X901" s="194"/>
      <c r="Y901" s="194"/>
      <c r="Z901" s="194"/>
      <c r="AA901" s="194"/>
      <c r="AB901" s="194"/>
      <c r="AC901" s="194"/>
      <c r="AD901" s="194"/>
      <c r="AE901" s="194"/>
      <c r="AF901" s="194"/>
      <c r="AG901" s="194"/>
      <c r="AH901" s="194"/>
      <c r="AI901" s="194"/>
      <c r="AJ901" s="194"/>
      <c r="AK901" s="194"/>
      <c r="AL901" s="194"/>
      <c r="AM901" s="194"/>
      <c r="AN901" s="194"/>
      <c r="AO901" s="194"/>
      <c r="AP901" s="194"/>
      <c r="AQ901" s="194"/>
      <c r="AR901" s="194"/>
      <c r="AS901" s="194"/>
      <c r="AT901" s="194"/>
      <c r="AU901" s="194"/>
      <c r="AV901" s="194"/>
      <c r="AW901" s="194"/>
      <c r="AX901" s="194"/>
      <c r="AY901" s="194"/>
      <c r="AZ901" s="194"/>
      <c r="BA901" s="194"/>
      <c r="BB901" s="194"/>
      <c r="BC901" s="194"/>
      <c r="BD901" s="194"/>
      <c r="BE901" s="194"/>
      <c r="BF901" s="194"/>
      <c r="BG901" s="194"/>
      <c r="BH901" s="194"/>
      <c r="BI901" s="194"/>
      <c r="BJ901" s="194"/>
      <c r="BK901" s="196"/>
      <c r="BL901" s="197"/>
      <c r="BM901" s="197"/>
      <c r="BN901" s="197"/>
      <c r="BO901" s="197"/>
      <c r="BP901" s="197"/>
      <c r="BQ901" s="197"/>
      <c r="BR901" s="197"/>
      <c r="BS901" s="197"/>
      <c r="BT901" s="197"/>
      <c r="BU901" s="197"/>
      <c r="BV901" s="197"/>
      <c r="BW901" s="197"/>
      <c r="BX901" s="197"/>
      <c r="BY901" s="197"/>
      <c r="BZ901" s="197"/>
      <c r="CA901" s="197"/>
      <c r="CB901" s="197"/>
      <c r="CC901" s="197"/>
      <c r="CD901" s="197"/>
      <c r="CE901" s="197"/>
      <c r="CF901" s="197"/>
      <c r="CG901" s="197"/>
      <c r="CH901" s="197"/>
      <c r="CI901" s="197"/>
      <c r="CJ901" s="197"/>
      <c r="CK901" s="197"/>
      <c r="CL901" s="197"/>
      <c r="CM901" s="197"/>
      <c r="CN901" s="197"/>
      <c r="CO901" s="197"/>
      <c r="CP901" s="197"/>
      <c r="CQ901" s="197"/>
      <c r="CR901" s="197"/>
      <c r="CS901" s="197"/>
      <c r="CT901" s="197"/>
      <c r="CU901" s="197"/>
      <c r="CV901" s="197"/>
      <c r="CW901" s="197"/>
      <c r="CX901" s="197"/>
      <c r="CY901" s="197"/>
      <c r="CZ901" s="197"/>
      <c r="DA901" s="197"/>
      <c r="DB901" s="197"/>
      <c r="DC901" s="197"/>
      <c r="DD901" s="197"/>
      <c r="DE901" s="197"/>
      <c r="DF901" s="197"/>
      <c r="DG901" s="197"/>
      <c r="DH901" s="197"/>
      <c r="DI901" s="197"/>
      <c r="DJ901" s="197"/>
      <c r="DK901" s="197"/>
      <c r="DL901" s="197"/>
      <c r="DM901" s="197"/>
      <c r="DN901" s="197"/>
      <c r="DO901" s="197"/>
      <c r="DP901" s="197"/>
      <c r="DQ901" s="197"/>
      <c r="DR901" s="197"/>
      <c r="DS901" s="197"/>
      <c r="DT901" s="197"/>
      <c r="DU901" s="197"/>
      <c r="DV901" s="197"/>
      <c r="DW901" s="197"/>
      <c r="DX901" s="197"/>
      <c r="DY901" s="197"/>
      <c r="DZ901" s="197"/>
      <c r="EA901" s="197"/>
      <c r="EB901" s="197"/>
      <c r="EC901" s="197"/>
      <c r="ED901" s="197"/>
      <c r="EE901" s="197"/>
      <c r="EF901" s="197"/>
      <c r="EG901" s="197"/>
      <c r="EH901" s="197"/>
      <c r="EI901" s="197"/>
      <c r="EJ901" s="197"/>
      <c r="EK901" s="197"/>
      <c r="EL901" s="197"/>
      <c r="EM901" s="197"/>
      <c r="EN901" s="197"/>
      <c r="EO901" s="197"/>
      <c r="EP901" s="197"/>
      <c r="EQ901" s="197"/>
      <c r="ER901" s="197"/>
      <c r="ES901" s="197"/>
      <c r="ET901" s="197"/>
      <c r="EU901" s="197"/>
      <c r="EV901" s="197"/>
      <c r="EW901" s="197"/>
      <c r="EX901" s="197"/>
      <c r="EY901" s="197"/>
      <c r="EZ901" s="197"/>
      <c r="FA901" s="197"/>
      <c r="FB901" s="197"/>
      <c r="FC901" s="197"/>
      <c r="FD901" s="197"/>
      <c r="FE901" s="197"/>
      <c r="FF901" s="197"/>
      <c r="FG901" s="197"/>
      <c r="FH901" s="197"/>
      <c r="FI901" s="197"/>
      <c r="FJ901" s="197"/>
      <c r="FK901" s="197"/>
      <c r="FL901" s="197"/>
      <c r="FM901" s="197"/>
      <c r="FN901" s="197"/>
      <c r="FO901" s="197"/>
      <c r="FP901" s="197"/>
      <c r="FQ901" s="197"/>
      <c r="FR901" s="197"/>
      <c r="FS901" s="197"/>
      <c r="FT901" s="197"/>
      <c r="FU901" s="197"/>
      <c r="FV901" s="197"/>
      <c r="FW901" s="197"/>
      <c r="FX901" s="197"/>
      <c r="FY901" s="197"/>
      <c r="FZ901" s="197"/>
      <c r="GA901" s="197"/>
      <c r="GB901" s="197"/>
      <c r="GC901" s="197"/>
      <c r="GD901" s="197"/>
      <c r="GE901" s="197"/>
      <c r="GF901" s="197"/>
      <c r="GG901" s="197"/>
      <c r="GH901" s="197"/>
      <c r="GI901" s="197"/>
      <c r="GJ901" s="197"/>
      <c r="GK901" s="197"/>
      <c r="GL901" s="197"/>
      <c r="GM901" s="197"/>
      <c r="GN901" s="197"/>
      <c r="GO901" s="197"/>
      <c r="GP901" s="197"/>
      <c r="GQ901" s="197"/>
      <c r="GR901" s="197"/>
      <c r="GS901" s="197"/>
      <c r="GT901" s="197"/>
      <c r="GU901" s="197"/>
      <c r="GV901" s="197"/>
      <c r="GW901" s="197"/>
      <c r="GX901" s="197"/>
      <c r="GY901" s="197"/>
      <c r="GZ901" s="197"/>
      <c r="HA901" s="197"/>
      <c r="HB901" s="197"/>
      <c r="HC901" s="197"/>
      <c r="HD901" s="197"/>
      <c r="HE901" s="197"/>
      <c r="HF901" s="197"/>
      <c r="HG901" s="197"/>
      <c r="HH901" s="197"/>
      <c r="HI901" s="197"/>
      <c r="HJ901" s="197"/>
      <c r="HK901" s="197"/>
      <c r="HL901" s="197"/>
      <c r="HM901" s="197"/>
      <c r="HN901" s="197"/>
      <c r="HO901" s="197"/>
      <c r="HP901" s="197"/>
      <c r="HQ901" s="197"/>
      <c r="HR901" s="197"/>
      <c r="HS901" s="197"/>
      <c r="HT901" s="197"/>
      <c r="HU901" s="197"/>
      <c r="HV901" s="197"/>
      <c r="HW901" s="197"/>
      <c r="HX901" s="197"/>
      <c r="HY901" s="197"/>
      <c r="HZ901" s="197"/>
      <c r="IA901" s="197"/>
      <c r="IB901" s="197"/>
      <c r="IC901" s="197"/>
      <c r="ID901" s="197"/>
      <c r="IE901" s="197"/>
      <c r="IF901" s="197"/>
      <c r="IG901" s="197"/>
      <c r="IH901" s="197"/>
      <c r="II901" s="197"/>
      <c r="IJ901" s="197"/>
      <c r="IK901" s="197"/>
      <c r="IL901" s="197"/>
      <c r="IM901" s="197"/>
      <c r="IN901" s="197"/>
      <c r="IO901" s="197"/>
      <c r="IP901" s="197"/>
      <c r="IQ901" s="197"/>
      <c r="IR901" s="197"/>
      <c r="IS901" s="197"/>
      <c r="IT901" s="197"/>
      <c r="IU901" s="197"/>
      <c r="IV901" s="197"/>
      <c r="IW901" s="197"/>
    </row>
    <row r="902" customFormat="false" ht="12.75" hidden="false" customHeight="false" outlineLevel="0" collapsed="false">
      <c r="B902" s="194"/>
      <c r="C902" s="194"/>
      <c r="D902" s="194"/>
      <c r="E902" s="194"/>
      <c r="F902" s="194"/>
      <c r="G902" s="194"/>
      <c r="H902" s="195"/>
      <c r="I902" s="194"/>
      <c r="J902" s="194"/>
      <c r="K902" s="194"/>
      <c r="L902" s="194"/>
      <c r="M902" s="194"/>
      <c r="N902" s="194"/>
      <c r="O902" s="194"/>
      <c r="P902" s="194"/>
      <c r="Q902" s="194"/>
      <c r="R902" s="194"/>
      <c r="S902" s="194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94"/>
      <c r="AN902" s="194"/>
      <c r="AO902" s="194"/>
      <c r="AP902" s="194"/>
      <c r="AQ902" s="194"/>
      <c r="AR902" s="194"/>
      <c r="AS902" s="194"/>
      <c r="AT902" s="194"/>
      <c r="AU902" s="194"/>
      <c r="AV902" s="194"/>
      <c r="AW902" s="194"/>
      <c r="AX902" s="194"/>
      <c r="AY902" s="194"/>
      <c r="AZ902" s="194"/>
      <c r="BA902" s="194"/>
      <c r="BB902" s="194"/>
      <c r="BC902" s="194"/>
      <c r="BD902" s="194"/>
      <c r="BE902" s="194"/>
      <c r="BF902" s="194"/>
      <c r="BG902" s="194"/>
      <c r="BH902" s="194"/>
      <c r="BI902" s="194"/>
      <c r="BJ902" s="194"/>
      <c r="BK902" s="196"/>
      <c r="BL902" s="197"/>
      <c r="BM902" s="197"/>
      <c r="BN902" s="197"/>
      <c r="BO902" s="197"/>
      <c r="BP902" s="197"/>
      <c r="BQ902" s="197"/>
      <c r="BR902" s="197"/>
      <c r="BS902" s="197"/>
      <c r="BT902" s="197"/>
      <c r="BU902" s="197"/>
      <c r="BV902" s="197"/>
      <c r="BW902" s="197"/>
      <c r="BX902" s="197"/>
      <c r="BY902" s="197"/>
      <c r="BZ902" s="197"/>
      <c r="CA902" s="197"/>
      <c r="CB902" s="197"/>
      <c r="CC902" s="197"/>
      <c r="CD902" s="197"/>
      <c r="CE902" s="197"/>
      <c r="CF902" s="197"/>
      <c r="CG902" s="197"/>
      <c r="CH902" s="197"/>
      <c r="CI902" s="197"/>
      <c r="CJ902" s="197"/>
      <c r="CK902" s="197"/>
      <c r="CL902" s="197"/>
      <c r="CM902" s="197"/>
      <c r="CN902" s="197"/>
      <c r="CO902" s="197"/>
      <c r="CP902" s="197"/>
      <c r="CQ902" s="197"/>
      <c r="CR902" s="197"/>
      <c r="CS902" s="197"/>
      <c r="CT902" s="197"/>
      <c r="CU902" s="197"/>
      <c r="CV902" s="197"/>
      <c r="CW902" s="197"/>
      <c r="CX902" s="197"/>
      <c r="CY902" s="197"/>
      <c r="CZ902" s="197"/>
      <c r="DA902" s="197"/>
      <c r="DB902" s="197"/>
      <c r="DC902" s="197"/>
      <c r="DD902" s="197"/>
      <c r="DE902" s="197"/>
      <c r="DF902" s="197"/>
      <c r="DG902" s="197"/>
      <c r="DH902" s="197"/>
      <c r="DI902" s="197"/>
      <c r="DJ902" s="197"/>
      <c r="DK902" s="197"/>
      <c r="DL902" s="197"/>
      <c r="DM902" s="197"/>
      <c r="DN902" s="197"/>
      <c r="DO902" s="197"/>
      <c r="DP902" s="197"/>
      <c r="DQ902" s="197"/>
      <c r="DR902" s="197"/>
      <c r="DS902" s="197"/>
      <c r="DT902" s="197"/>
      <c r="DU902" s="197"/>
      <c r="DV902" s="197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</row>
    <row r="903" customFormat="false" ht="12.75" hidden="false" customHeight="false" outlineLevel="0" collapsed="false">
      <c r="B903" s="194"/>
      <c r="C903" s="194"/>
      <c r="D903" s="194"/>
      <c r="E903" s="194"/>
      <c r="F903" s="194"/>
      <c r="G903" s="194"/>
      <c r="H903" s="195"/>
      <c r="I903" s="194"/>
      <c r="J903" s="194"/>
      <c r="K903" s="194"/>
      <c r="L903" s="194"/>
      <c r="M903" s="194"/>
      <c r="N903" s="194"/>
      <c r="O903" s="194"/>
      <c r="P903" s="194"/>
      <c r="Q903" s="194"/>
      <c r="R903" s="194"/>
      <c r="S903" s="194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94"/>
      <c r="AN903" s="194"/>
      <c r="AO903" s="194"/>
      <c r="AP903" s="194"/>
      <c r="AQ903" s="194"/>
      <c r="AR903" s="194"/>
      <c r="AS903" s="194"/>
      <c r="AT903" s="194"/>
      <c r="AU903" s="194"/>
      <c r="AV903" s="194"/>
      <c r="AW903" s="194"/>
      <c r="AX903" s="194"/>
      <c r="AY903" s="194"/>
      <c r="AZ903" s="194"/>
      <c r="BA903" s="194"/>
      <c r="BB903" s="194"/>
      <c r="BC903" s="194"/>
      <c r="BD903" s="194"/>
      <c r="BE903" s="194"/>
      <c r="BF903" s="194"/>
      <c r="BG903" s="194"/>
      <c r="BH903" s="194"/>
      <c r="BI903" s="194"/>
      <c r="BJ903" s="194"/>
      <c r="BK903" s="196"/>
      <c r="BL903" s="197"/>
      <c r="BM903" s="197"/>
      <c r="BN903" s="197"/>
      <c r="BO903" s="197"/>
      <c r="BP903" s="197"/>
      <c r="BQ903" s="197"/>
      <c r="BR903" s="197"/>
      <c r="BS903" s="197"/>
      <c r="BT903" s="197"/>
      <c r="BU903" s="197"/>
      <c r="BV903" s="197"/>
      <c r="BW903" s="197"/>
      <c r="BX903" s="197"/>
      <c r="BY903" s="197"/>
      <c r="BZ903" s="197"/>
      <c r="CA903" s="197"/>
      <c r="CB903" s="197"/>
      <c r="CC903" s="197"/>
      <c r="CD903" s="197"/>
      <c r="CE903" s="197"/>
      <c r="CF903" s="197"/>
      <c r="CG903" s="197"/>
      <c r="CH903" s="197"/>
      <c r="CI903" s="197"/>
      <c r="CJ903" s="197"/>
      <c r="CK903" s="197"/>
      <c r="CL903" s="197"/>
      <c r="CM903" s="197"/>
      <c r="CN903" s="197"/>
      <c r="CO903" s="197"/>
      <c r="CP903" s="197"/>
      <c r="CQ903" s="197"/>
      <c r="CR903" s="197"/>
      <c r="CS903" s="197"/>
      <c r="CT903" s="197"/>
      <c r="CU903" s="197"/>
      <c r="CV903" s="197"/>
      <c r="CW903" s="197"/>
      <c r="CX903" s="197"/>
      <c r="CY903" s="197"/>
      <c r="CZ903" s="197"/>
      <c r="DA903" s="197"/>
      <c r="DB903" s="197"/>
      <c r="DC903" s="197"/>
      <c r="DD903" s="197"/>
      <c r="DE903" s="197"/>
      <c r="DF903" s="197"/>
      <c r="DG903" s="197"/>
      <c r="DH903" s="197"/>
      <c r="DI903" s="197"/>
      <c r="DJ903" s="197"/>
      <c r="DK903" s="197"/>
      <c r="DL903" s="197"/>
      <c r="DM903" s="197"/>
      <c r="DN903" s="197"/>
      <c r="DO903" s="197"/>
      <c r="DP903" s="197"/>
      <c r="DQ903" s="197"/>
      <c r="DR903" s="197"/>
      <c r="DS903" s="197"/>
      <c r="DT903" s="197"/>
      <c r="DU903" s="197"/>
      <c r="DV903" s="197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</row>
    <row r="904" customFormat="false" ht="12.75" hidden="false" customHeight="false" outlineLevel="0" collapsed="false">
      <c r="B904" s="194"/>
      <c r="C904" s="194"/>
      <c r="D904" s="194"/>
      <c r="E904" s="194"/>
      <c r="F904" s="194"/>
      <c r="G904" s="194"/>
      <c r="H904" s="195"/>
      <c r="I904" s="194"/>
      <c r="J904" s="194"/>
      <c r="K904" s="194"/>
      <c r="L904" s="194"/>
      <c r="M904" s="194"/>
      <c r="N904" s="194"/>
      <c r="O904" s="194"/>
      <c r="P904" s="194"/>
      <c r="Q904" s="194"/>
      <c r="R904" s="194"/>
      <c r="S904" s="194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94"/>
      <c r="AN904" s="194"/>
      <c r="AO904" s="194"/>
      <c r="AP904" s="194"/>
      <c r="AQ904" s="194"/>
      <c r="AR904" s="194"/>
      <c r="AS904" s="194"/>
      <c r="AT904" s="194"/>
      <c r="AU904" s="194"/>
      <c r="AV904" s="194"/>
      <c r="AW904" s="194"/>
      <c r="AX904" s="194"/>
      <c r="AY904" s="194"/>
      <c r="AZ904" s="194"/>
      <c r="BA904" s="194"/>
      <c r="BB904" s="194"/>
      <c r="BC904" s="194"/>
      <c r="BD904" s="194"/>
      <c r="BE904" s="194"/>
      <c r="BF904" s="194"/>
      <c r="BG904" s="194"/>
      <c r="BH904" s="194"/>
      <c r="BI904" s="194"/>
      <c r="BJ904" s="194"/>
      <c r="BK904" s="196"/>
      <c r="BL904" s="197"/>
      <c r="BM904" s="197"/>
      <c r="BN904" s="197"/>
      <c r="BO904" s="197"/>
      <c r="BP904" s="197"/>
      <c r="BQ904" s="197"/>
      <c r="BR904" s="197"/>
      <c r="BS904" s="197"/>
      <c r="BT904" s="197"/>
      <c r="BU904" s="197"/>
      <c r="BV904" s="197"/>
      <c r="BW904" s="197"/>
      <c r="BX904" s="197"/>
      <c r="BY904" s="197"/>
      <c r="BZ904" s="197"/>
      <c r="CA904" s="197"/>
      <c r="CB904" s="197"/>
      <c r="CC904" s="197"/>
      <c r="CD904" s="197"/>
      <c r="CE904" s="197"/>
      <c r="CF904" s="197"/>
      <c r="CG904" s="197"/>
      <c r="CH904" s="197"/>
      <c r="CI904" s="197"/>
      <c r="CJ904" s="197"/>
      <c r="CK904" s="197"/>
      <c r="CL904" s="197"/>
      <c r="CM904" s="197"/>
      <c r="CN904" s="197"/>
      <c r="CO904" s="197"/>
      <c r="CP904" s="197"/>
      <c r="CQ904" s="197"/>
      <c r="CR904" s="197"/>
      <c r="CS904" s="197"/>
      <c r="CT904" s="197"/>
      <c r="CU904" s="197"/>
      <c r="CV904" s="197"/>
      <c r="CW904" s="197"/>
      <c r="CX904" s="197"/>
      <c r="CY904" s="197"/>
      <c r="CZ904" s="197"/>
      <c r="DA904" s="197"/>
      <c r="DB904" s="197"/>
      <c r="DC904" s="197"/>
      <c r="DD904" s="197"/>
      <c r="DE904" s="197"/>
      <c r="DF904" s="197"/>
      <c r="DG904" s="197"/>
      <c r="DH904" s="197"/>
      <c r="DI904" s="197"/>
      <c r="DJ904" s="197"/>
      <c r="DK904" s="197"/>
      <c r="DL904" s="197"/>
      <c r="DM904" s="197"/>
      <c r="DN904" s="197"/>
      <c r="DO904" s="197"/>
      <c r="DP904" s="197"/>
      <c r="DQ904" s="197"/>
      <c r="DR904" s="197"/>
      <c r="DS904" s="197"/>
      <c r="DT904" s="197"/>
      <c r="DU904" s="197"/>
      <c r="DV904" s="197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</row>
    <row r="905" customFormat="false" ht="12.75" hidden="false" customHeight="false" outlineLevel="0" collapsed="false">
      <c r="B905" s="194"/>
      <c r="C905" s="194"/>
      <c r="D905" s="194"/>
      <c r="E905" s="194"/>
      <c r="F905" s="194"/>
      <c r="G905" s="194"/>
      <c r="H905" s="195"/>
      <c r="I905" s="194"/>
      <c r="J905" s="194"/>
      <c r="K905" s="194"/>
      <c r="L905" s="194"/>
      <c r="M905" s="194"/>
      <c r="N905" s="194"/>
      <c r="O905" s="194"/>
      <c r="P905" s="194"/>
      <c r="Q905" s="194"/>
      <c r="R905" s="194"/>
      <c r="S905" s="194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94"/>
      <c r="AN905" s="194"/>
      <c r="AO905" s="194"/>
      <c r="AP905" s="194"/>
      <c r="AQ905" s="194"/>
      <c r="AR905" s="194"/>
      <c r="AS905" s="194"/>
      <c r="AT905" s="194"/>
      <c r="AU905" s="194"/>
      <c r="AV905" s="194"/>
      <c r="AW905" s="194"/>
      <c r="AX905" s="194"/>
      <c r="AY905" s="194"/>
      <c r="AZ905" s="194"/>
      <c r="BA905" s="194"/>
      <c r="BB905" s="194"/>
      <c r="BC905" s="194"/>
      <c r="BD905" s="194"/>
      <c r="BE905" s="194"/>
      <c r="BF905" s="194"/>
      <c r="BG905" s="194"/>
      <c r="BH905" s="194"/>
      <c r="BI905" s="194"/>
      <c r="BJ905" s="194"/>
      <c r="BK905" s="196"/>
      <c r="BL905" s="197"/>
      <c r="BM905" s="197"/>
      <c r="BN905" s="197"/>
      <c r="BO905" s="197"/>
      <c r="BP905" s="197"/>
      <c r="BQ905" s="197"/>
      <c r="BR905" s="197"/>
      <c r="BS905" s="197"/>
      <c r="BT905" s="197"/>
      <c r="BU905" s="197"/>
      <c r="BV905" s="197"/>
      <c r="BW905" s="197"/>
      <c r="BX905" s="197"/>
      <c r="BY905" s="197"/>
      <c r="BZ905" s="197"/>
      <c r="CA905" s="197"/>
      <c r="CB905" s="197"/>
      <c r="CC905" s="197"/>
      <c r="CD905" s="197"/>
      <c r="CE905" s="197"/>
      <c r="CF905" s="197"/>
      <c r="CG905" s="197"/>
      <c r="CH905" s="197"/>
      <c r="CI905" s="197"/>
      <c r="CJ905" s="197"/>
      <c r="CK905" s="197"/>
      <c r="CL905" s="197"/>
      <c r="CM905" s="197"/>
      <c r="CN905" s="197"/>
      <c r="CO905" s="197"/>
      <c r="CP905" s="197"/>
      <c r="CQ905" s="197"/>
      <c r="CR905" s="197"/>
      <c r="CS905" s="197"/>
      <c r="CT905" s="197"/>
      <c r="CU905" s="197"/>
      <c r="CV905" s="197"/>
      <c r="CW905" s="197"/>
      <c r="CX905" s="197"/>
      <c r="CY905" s="197"/>
      <c r="CZ905" s="197"/>
      <c r="DA905" s="197"/>
      <c r="DB905" s="197"/>
      <c r="DC905" s="197"/>
      <c r="DD905" s="197"/>
      <c r="DE905" s="197"/>
      <c r="DF905" s="197"/>
      <c r="DG905" s="197"/>
      <c r="DH905" s="197"/>
      <c r="DI905" s="197"/>
      <c r="DJ905" s="197"/>
      <c r="DK905" s="197"/>
      <c r="DL905" s="197"/>
      <c r="DM905" s="197"/>
      <c r="DN905" s="197"/>
      <c r="DO905" s="197"/>
      <c r="DP905" s="197"/>
      <c r="DQ905" s="197"/>
      <c r="DR905" s="197"/>
      <c r="DS905" s="197"/>
      <c r="DT905" s="197"/>
      <c r="DU905" s="197"/>
      <c r="DV905" s="197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</row>
    <row r="906" customFormat="false" ht="12.75" hidden="false" customHeight="false" outlineLevel="0" collapsed="false">
      <c r="B906" s="194"/>
      <c r="C906" s="194"/>
      <c r="D906" s="194"/>
      <c r="E906" s="194"/>
      <c r="F906" s="194"/>
      <c r="G906" s="194"/>
      <c r="H906" s="195"/>
      <c r="I906" s="194"/>
      <c r="J906" s="194"/>
      <c r="K906" s="194"/>
      <c r="L906" s="194"/>
      <c r="M906" s="194"/>
      <c r="N906" s="194"/>
      <c r="O906" s="194"/>
      <c r="P906" s="194"/>
      <c r="Q906" s="194"/>
      <c r="R906" s="194"/>
      <c r="S906" s="194"/>
      <c r="T906" s="194"/>
      <c r="U906" s="194"/>
      <c r="V906" s="194"/>
      <c r="W906" s="194"/>
      <c r="X906" s="194"/>
      <c r="Y906" s="194"/>
      <c r="Z906" s="194"/>
      <c r="AA906" s="194"/>
      <c r="AB906" s="194"/>
      <c r="AC906" s="194"/>
      <c r="AD906" s="194"/>
      <c r="AE906" s="194"/>
      <c r="AF906" s="194"/>
      <c r="AG906" s="194"/>
      <c r="AH906" s="194"/>
      <c r="AI906" s="194"/>
      <c r="AJ906" s="194"/>
      <c r="AK906" s="194"/>
      <c r="AL906" s="194"/>
      <c r="AM906" s="194"/>
      <c r="AN906" s="194"/>
      <c r="AO906" s="194"/>
      <c r="AP906" s="194"/>
      <c r="AQ906" s="194"/>
      <c r="AR906" s="194"/>
      <c r="AS906" s="194"/>
      <c r="AT906" s="194"/>
      <c r="AU906" s="194"/>
      <c r="AV906" s="194"/>
      <c r="AW906" s="194"/>
      <c r="AX906" s="194"/>
      <c r="AY906" s="194"/>
      <c r="AZ906" s="194"/>
      <c r="BA906" s="194"/>
      <c r="BB906" s="194"/>
      <c r="BC906" s="194"/>
      <c r="BD906" s="194"/>
      <c r="BE906" s="194"/>
      <c r="BF906" s="194"/>
      <c r="BG906" s="194"/>
      <c r="BH906" s="194"/>
      <c r="BI906" s="194"/>
      <c r="BJ906" s="194"/>
      <c r="BK906" s="196"/>
      <c r="BL906" s="197"/>
      <c r="BM906" s="197"/>
      <c r="BN906" s="197"/>
      <c r="BO906" s="197"/>
      <c r="BP906" s="197"/>
      <c r="BQ906" s="197"/>
      <c r="BR906" s="197"/>
      <c r="BS906" s="197"/>
      <c r="BT906" s="197"/>
      <c r="BU906" s="197"/>
      <c r="BV906" s="197"/>
      <c r="BW906" s="197"/>
      <c r="BX906" s="197"/>
      <c r="BY906" s="197"/>
      <c r="BZ906" s="197"/>
      <c r="CA906" s="197"/>
      <c r="CB906" s="197"/>
      <c r="CC906" s="197"/>
      <c r="CD906" s="197"/>
      <c r="CE906" s="197"/>
      <c r="CF906" s="197"/>
      <c r="CG906" s="197"/>
      <c r="CH906" s="197"/>
      <c r="CI906" s="197"/>
      <c r="CJ906" s="197"/>
      <c r="CK906" s="197"/>
      <c r="CL906" s="197"/>
      <c r="CM906" s="197"/>
      <c r="CN906" s="197"/>
      <c r="CO906" s="197"/>
      <c r="CP906" s="197"/>
      <c r="CQ906" s="197"/>
      <c r="CR906" s="197"/>
      <c r="CS906" s="197"/>
      <c r="CT906" s="197"/>
      <c r="CU906" s="197"/>
      <c r="CV906" s="197"/>
      <c r="CW906" s="197"/>
      <c r="CX906" s="197"/>
      <c r="CY906" s="197"/>
      <c r="CZ906" s="197"/>
      <c r="DA906" s="197"/>
      <c r="DB906" s="197"/>
      <c r="DC906" s="197"/>
      <c r="DD906" s="197"/>
      <c r="DE906" s="197"/>
      <c r="DF906" s="197"/>
      <c r="DG906" s="197"/>
      <c r="DH906" s="197"/>
      <c r="DI906" s="197"/>
      <c r="DJ906" s="197"/>
      <c r="DK906" s="197"/>
      <c r="DL906" s="197"/>
      <c r="DM906" s="197"/>
      <c r="DN906" s="197"/>
      <c r="DO906" s="197"/>
      <c r="DP906" s="197"/>
      <c r="DQ906" s="197"/>
      <c r="DR906" s="197"/>
      <c r="DS906" s="197"/>
      <c r="DT906" s="197"/>
      <c r="DU906" s="197"/>
      <c r="DV906" s="197"/>
      <c r="DW906" s="197"/>
      <c r="DX906" s="197"/>
      <c r="DY906" s="197"/>
      <c r="DZ906" s="197"/>
      <c r="EA906" s="197"/>
      <c r="EB906" s="197"/>
      <c r="EC906" s="197"/>
      <c r="ED906" s="197"/>
      <c r="EE906" s="197"/>
      <c r="EF906" s="197"/>
      <c r="EG906" s="197"/>
      <c r="EH906" s="197"/>
      <c r="EI906" s="197"/>
      <c r="EJ906" s="197"/>
      <c r="EK906" s="197"/>
      <c r="EL906" s="197"/>
      <c r="EM906" s="197"/>
      <c r="EN906" s="197"/>
      <c r="EO906" s="197"/>
      <c r="EP906" s="197"/>
      <c r="EQ906" s="197"/>
      <c r="ER906" s="197"/>
      <c r="ES906" s="197"/>
      <c r="ET906" s="197"/>
      <c r="EU906" s="197"/>
      <c r="EV906" s="197"/>
      <c r="EW906" s="197"/>
      <c r="EX906" s="197"/>
      <c r="EY906" s="197"/>
      <c r="EZ906" s="197"/>
      <c r="FA906" s="197"/>
      <c r="FB906" s="197"/>
      <c r="FC906" s="197"/>
      <c r="FD906" s="197"/>
      <c r="FE906" s="197"/>
      <c r="FF906" s="197"/>
      <c r="FG906" s="197"/>
      <c r="FH906" s="197"/>
      <c r="FI906" s="197"/>
      <c r="FJ906" s="197"/>
      <c r="FK906" s="197"/>
      <c r="FL906" s="197"/>
      <c r="FM906" s="197"/>
      <c r="FN906" s="197"/>
      <c r="FO906" s="197"/>
      <c r="FP906" s="197"/>
      <c r="FQ906" s="197"/>
      <c r="FR906" s="197"/>
      <c r="FS906" s="197"/>
      <c r="FT906" s="197"/>
      <c r="FU906" s="197"/>
      <c r="FV906" s="197"/>
      <c r="FW906" s="197"/>
      <c r="FX906" s="197"/>
      <c r="FY906" s="197"/>
      <c r="FZ906" s="197"/>
      <c r="GA906" s="197"/>
      <c r="GB906" s="197"/>
      <c r="GC906" s="197"/>
      <c r="GD906" s="197"/>
      <c r="GE906" s="197"/>
      <c r="GF906" s="197"/>
      <c r="GG906" s="197"/>
      <c r="GH906" s="197"/>
      <c r="GI906" s="197"/>
      <c r="GJ906" s="197"/>
      <c r="GK906" s="197"/>
      <c r="GL906" s="197"/>
      <c r="GM906" s="197"/>
      <c r="GN906" s="197"/>
      <c r="GO906" s="197"/>
      <c r="GP906" s="197"/>
      <c r="GQ906" s="197"/>
      <c r="GR906" s="197"/>
      <c r="GS906" s="197"/>
      <c r="GT906" s="197"/>
      <c r="GU906" s="197"/>
      <c r="GV906" s="197"/>
      <c r="GW906" s="197"/>
      <c r="GX906" s="197"/>
      <c r="GY906" s="197"/>
      <c r="GZ906" s="197"/>
      <c r="HA906" s="197"/>
      <c r="HB906" s="197"/>
      <c r="HC906" s="197"/>
      <c r="HD906" s="197"/>
      <c r="HE906" s="197"/>
      <c r="HF906" s="197"/>
      <c r="HG906" s="197"/>
      <c r="HH906" s="197"/>
      <c r="HI906" s="197"/>
      <c r="HJ906" s="197"/>
      <c r="HK906" s="197"/>
      <c r="HL906" s="197"/>
      <c r="HM906" s="197"/>
      <c r="HN906" s="197"/>
      <c r="HO906" s="197"/>
      <c r="HP906" s="197"/>
      <c r="HQ906" s="197"/>
      <c r="HR906" s="197"/>
      <c r="HS906" s="197"/>
      <c r="HT906" s="197"/>
      <c r="HU906" s="197"/>
      <c r="HV906" s="197"/>
      <c r="HW906" s="197"/>
      <c r="HX906" s="197"/>
      <c r="HY906" s="197"/>
      <c r="HZ906" s="197"/>
      <c r="IA906" s="197"/>
      <c r="IB906" s="197"/>
      <c r="IC906" s="197"/>
      <c r="ID906" s="197"/>
      <c r="IE906" s="197"/>
      <c r="IF906" s="197"/>
      <c r="IG906" s="197"/>
      <c r="IH906" s="197"/>
      <c r="II906" s="197"/>
      <c r="IJ906" s="197"/>
      <c r="IK906" s="197"/>
      <c r="IL906" s="197"/>
      <c r="IM906" s="197"/>
      <c r="IN906" s="197"/>
      <c r="IO906" s="197"/>
      <c r="IP906" s="197"/>
      <c r="IQ906" s="197"/>
      <c r="IR906" s="197"/>
      <c r="IS906" s="197"/>
      <c r="IT906" s="197"/>
      <c r="IU906" s="197"/>
      <c r="IV906" s="197"/>
      <c r="IW906" s="197"/>
    </row>
    <row r="907" customFormat="false" ht="12.75" hidden="false" customHeight="false" outlineLevel="0" collapsed="false">
      <c r="B907" s="194"/>
      <c r="C907" s="194"/>
      <c r="D907" s="194"/>
      <c r="E907" s="194"/>
      <c r="F907" s="194"/>
      <c r="G907" s="194"/>
      <c r="H907" s="195"/>
      <c r="I907" s="194"/>
      <c r="J907" s="194"/>
      <c r="K907" s="194"/>
      <c r="L907" s="194"/>
      <c r="M907" s="194"/>
      <c r="N907" s="194"/>
      <c r="O907" s="194"/>
      <c r="P907" s="194"/>
      <c r="Q907" s="194"/>
      <c r="R907" s="194"/>
      <c r="S907" s="194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94"/>
      <c r="AN907" s="194"/>
      <c r="AO907" s="194"/>
      <c r="AP907" s="194"/>
      <c r="AQ907" s="194"/>
      <c r="AR907" s="194"/>
      <c r="AS907" s="194"/>
      <c r="AT907" s="194"/>
      <c r="AU907" s="194"/>
      <c r="AV907" s="194"/>
      <c r="AW907" s="194"/>
      <c r="AX907" s="194"/>
      <c r="AY907" s="194"/>
      <c r="AZ907" s="194"/>
      <c r="BA907" s="194"/>
      <c r="BB907" s="194"/>
      <c r="BC907" s="194"/>
      <c r="BD907" s="194"/>
      <c r="BE907" s="194"/>
      <c r="BF907" s="194"/>
      <c r="BG907" s="194"/>
      <c r="BH907" s="194"/>
      <c r="BI907" s="194"/>
      <c r="BJ907" s="194"/>
      <c r="BK907" s="196"/>
      <c r="BL907" s="197"/>
      <c r="BM907" s="197"/>
      <c r="BN907" s="197"/>
      <c r="BO907" s="197"/>
      <c r="BP907" s="197"/>
      <c r="BQ907" s="197"/>
      <c r="BR907" s="197"/>
      <c r="BS907" s="197"/>
      <c r="BT907" s="197"/>
      <c r="BU907" s="197"/>
      <c r="BV907" s="197"/>
      <c r="BW907" s="197"/>
      <c r="BX907" s="197"/>
      <c r="BY907" s="197"/>
      <c r="BZ907" s="197"/>
      <c r="CA907" s="197"/>
      <c r="CB907" s="197"/>
      <c r="CC907" s="197"/>
      <c r="CD907" s="197"/>
      <c r="CE907" s="197"/>
      <c r="CF907" s="197"/>
      <c r="CG907" s="197"/>
      <c r="CH907" s="197"/>
      <c r="CI907" s="197"/>
      <c r="CJ907" s="197"/>
      <c r="CK907" s="197"/>
      <c r="CL907" s="197"/>
      <c r="CM907" s="197"/>
      <c r="CN907" s="197"/>
      <c r="CO907" s="197"/>
      <c r="CP907" s="197"/>
      <c r="CQ907" s="197"/>
      <c r="CR907" s="197"/>
      <c r="CS907" s="197"/>
      <c r="CT907" s="197"/>
      <c r="CU907" s="197"/>
      <c r="CV907" s="197"/>
      <c r="CW907" s="197"/>
      <c r="CX907" s="197"/>
      <c r="CY907" s="197"/>
      <c r="CZ907" s="197"/>
      <c r="DA907" s="197"/>
      <c r="DB907" s="197"/>
      <c r="DC907" s="197"/>
      <c r="DD907" s="197"/>
      <c r="DE907" s="197"/>
      <c r="DF907" s="197"/>
      <c r="DG907" s="197"/>
      <c r="DH907" s="197"/>
      <c r="DI907" s="197"/>
      <c r="DJ907" s="197"/>
      <c r="DK907" s="197"/>
      <c r="DL907" s="197"/>
      <c r="DM907" s="197"/>
      <c r="DN907" s="197"/>
      <c r="DO907" s="197"/>
      <c r="DP907" s="197"/>
      <c r="DQ907" s="197"/>
      <c r="DR907" s="197"/>
      <c r="DS907" s="197"/>
      <c r="DT907" s="197"/>
      <c r="DU907" s="197"/>
      <c r="DV907" s="197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</row>
    <row r="908" customFormat="false" ht="12.75" hidden="false" customHeight="false" outlineLevel="0" collapsed="false">
      <c r="B908" s="194"/>
      <c r="C908" s="194"/>
      <c r="D908" s="194"/>
      <c r="E908" s="194"/>
      <c r="F908" s="194"/>
      <c r="G908" s="194"/>
      <c r="H908" s="195"/>
      <c r="I908" s="194"/>
      <c r="J908" s="194"/>
      <c r="K908" s="194"/>
      <c r="L908" s="194"/>
      <c r="M908" s="194"/>
      <c r="N908" s="194"/>
      <c r="O908" s="194"/>
      <c r="P908" s="194"/>
      <c r="Q908" s="194"/>
      <c r="R908" s="194"/>
      <c r="S908" s="194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94"/>
      <c r="AN908" s="194"/>
      <c r="AO908" s="194"/>
      <c r="AP908" s="194"/>
      <c r="AQ908" s="194"/>
      <c r="AR908" s="194"/>
      <c r="AS908" s="194"/>
      <c r="AT908" s="194"/>
      <c r="AU908" s="194"/>
      <c r="AV908" s="194"/>
      <c r="AW908" s="194"/>
      <c r="AX908" s="194"/>
      <c r="AY908" s="194"/>
      <c r="AZ908" s="194"/>
      <c r="BA908" s="194"/>
      <c r="BB908" s="194"/>
      <c r="BC908" s="194"/>
      <c r="BD908" s="194"/>
      <c r="BE908" s="194"/>
      <c r="BF908" s="194"/>
      <c r="BG908" s="194"/>
      <c r="BH908" s="194"/>
      <c r="BI908" s="194"/>
      <c r="BJ908" s="194"/>
      <c r="BK908" s="196"/>
      <c r="BL908" s="197"/>
      <c r="BM908" s="197"/>
      <c r="BN908" s="197"/>
      <c r="BO908" s="197"/>
      <c r="BP908" s="197"/>
      <c r="BQ908" s="197"/>
      <c r="BR908" s="197"/>
      <c r="BS908" s="197"/>
      <c r="BT908" s="197"/>
      <c r="BU908" s="197"/>
      <c r="BV908" s="197"/>
      <c r="BW908" s="197"/>
      <c r="BX908" s="197"/>
      <c r="BY908" s="197"/>
      <c r="BZ908" s="197"/>
      <c r="CA908" s="197"/>
      <c r="CB908" s="197"/>
      <c r="CC908" s="197"/>
      <c r="CD908" s="197"/>
      <c r="CE908" s="197"/>
      <c r="CF908" s="197"/>
      <c r="CG908" s="197"/>
      <c r="CH908" s="197"/>
      <c r="CI908" s="197"/>
      <c r="CJ908" s="197"/>
      <c r="CK908" s="197"/>
      <c r="CL908" s="197"/>
      <c r="CM908" s="197"/>
      <c r="CN908" s="197"/>
      <c r="CO908" s="197"/>
      <c r="CP908" s="197"/>
      <c r="CQ908" s="197"/>
      <c r="CR908" s="197"/>
      <c r="CS908" s="197"/>
      <c r="CT908" s="197"/>
      <c r="CU908" s="197"/>
      <c r="CV908" s="197"/>
      <c r="CW908" s="197"/>
      <c r="CX908" s="197"/>
      <c r="CY908" s="197"/>
      <c r="CZ908" s="197"/>
      <c r="DA908" s="197"/>
      <c r="DB908" s="197"/>
      <c r="DC908" s="197"/>
      <c r="DD908" s="197"/>
      <c r="DE908" s="197"/>
      <c r="DF908" s="197"/>
      <c r="DG908" s="197"/>
      <c r="DH908" s="197"/>
      <c r="DI908" s="197"/>
      <c r="DJ908" s="197"/>
      <c r="DK908" s="197"/>
      <c r="DL908" s="197"/>
      <c r="DM908" s="197"/>
      <c r="DN908" s="197"/>
      <c r="DO908" s="197"/>
      <c r="DP908" s="197"/>
      <c r="DQ908" s="197"/>
      <c r="DR908" s="197"/>
      <c r="DS908" s="197"/>
      <c r="DT908" s="197"/>
      <c r="DU908" s="197"/>
      <c r="DV908" s="197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</row>
    <row r="909" customFormat="false" ht="12.75" hidden="false" customHeight="false" outlineLevel="0" collapsed="false">
      <c r="B909" s="194"/>
      <c r="C909" s="194"/>
      <c r="D909" s="194"/>
      <c r="E909" s="194"/>
      <c r="F909" s="194"/>
      <c r="G909" s="194"/>
      <c r="H909" s="195"/>
      <c r="I909" s="194"/>
      <c r="J909" s="194"/>
      <c r="K909" s="194"/>
      <c r="L909" s="194"/>
      <c r="M909" s="194"/>
      <c r="N909" s="194"/>
      <c r="O909" s="194"/>
      <c r="P909" s="194"/>
      <c r="Q909" s="194"/>
      <c r="R909" s="194"/>
      <c r="S909" s="194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  <c r="AD909" s="194"/>
      <c r="AE909" s="194"/>
      <c r="AF909" s="194"/>
      <c r="AG909" s="194"/>
      <c r="AH909" s="194"/>
      <c r="AI909" s="194"/>
      <c r="AJ909" s="194"/>
      <c r="AK909" s="194"/>
      <c r="AL909" s="194"/>
      <c r="AM909" s="194"/>
      <c r="AN909" s="194"/>
      <c r="AO909" s="194"/>
      <c r="AP909" s="194"/>
      <c r="AQ909" s="194"/>
      <c r="AR909" s="194"/>
      <c r="AS909" s="194"/>
      <c r="AT909" s="194"/>
      <c r="AU909" s="194"/>
      <c r="AV909" s="194"/>
      <c r="AW909" s="194"/>
      <c r="AX909" s="194"/>
      <c r="AY909" s="194"/>
      <c r="AZ909" s="194"/>
      <c r="BA909" s="194"/>
      <c r="BB909" s="194"/>
      <c r="BC909" s="194"/>
      <c r="BD909" s="194"/>
      <c r="BE909" s="194"/>
      <c r="BF909" s="194"/>
      <c r="BG909" s="194"/>
      <c r="BH909" s="194"/>
      <c r="BI909" s="194"/>
      <c r="BJ909" s="194"/>
      <c r="BK909" s="196"/>
      <c r="BL909" s="197"/>
      <c r="BM909" s="197"/>
      <c r="BN909" s="197"/>
      <c r="BO909" s="197"/>
      <c r="BP909" s="197"/>
      <c r="BQ909" s="197"/>
      <c r="BR909" s="197"/>
      <c r="BS909" s="197"/>
      <c r="BT909" s="197"/>
      <c r="BU909" s="197"/>
      <c r="BV909" s="197"/>
      <c r="BW909" s="197"/>
      <c r="BX909" s="197"/>
      <c r="BY909" s="197"/>
      <c r="BZ909" s="197"/>
      <c r="CA909" s="197"/>
      <c r="CB909" s="197"/>
      <c r="CC909" s="197"/>
      <c r="CD909" s="197"/>
      <c r="CE909" s="197"/>
      <c r="CF909" s="197"/>
      <c r="CG909" s="197"/>
      <c r="CH909" s="197"/>
      <c r="CI909" s="197"/>
      <c r="CJ909" s="197"/>
      <c r="CK909" s="197"/>
      <c r="CL909" s="197"/>
      <c r="CM909" s="197"/>
      <c r="CN909" s="197"/>
      <c r="CO909" s="197"/>
      <c r="CP909" s="197"/>
      <c r="CQ909" s="197"/>
      <c r="CR909" s="197"/>
      <c r="CS909" s="197"/>
      <c r="CT909" s="197"/>
      <c r="CU909" s="197"/>
      <c r="CV909" s="197"/>
      <c r="CW909" s="197"/>
      <c r="CX909" s="197"/>
      <c r="CY909" s="197"/>
      <c r="CZ909" s="197"/>
      <c r="DA909" s="197"/>
      <c r="DB909" s="197"/>
      <c r="DC909" s="197"/>
      <c r="DD909" s="197"/>
      <c r="DE909" s="197"/>
      <c r="DF909" s="197"/>
      <c r="DG909" s="197"/>
      <c r="DH909" s="197"/>
      <c r="DI909" s="197"/>
      <c r="DJ909" s="197"/>
      <c r="DK909" s="197"/>
      <c r="DL909" s="197"/>
      <c r="DM909" s="197"/>
      <c r="DN909" s="197"/>
      <c r="DO909" s="197"/>
      <c r="DP909" s="197"/>
      <c r="DQ909" s="197"/>
      <c r="DR909" s="197"/>
      <c r="DS909" s="197"/>
      <c r="DT909" s="197"/>
      <c r="DU909" s="197"/>
      <c r="DV909" s="197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</row>
    <row r="910" customFormat="false" ht="12.75" hidden="false" customHeight="false" outlineLevel="0" collapsed="false">
      <c r="B910" s="194"/>
      <c r="C910" s="194"/>
      <c r="D910" s="194"/>
      <c r="E910" s="194"/>
      <c r="F910" s="194"/>
      <c r="G910" s="194"/>
      <c r="H910" s="195"/>
      <c r="I910" s="194"/>
      <c r="J910" s="194"/>
      <c r="K910" s="194"/>
      <c r="L910" s="194"/>
      <c r="M910" s="194"/>
      <c r="N910" s="194"/>
      <c r="O910" s="194"/>
      <c r="P910" s="194"/>
      <c r="Q910" s="194"/>
      <c r="R910" s="194"/>
      <c r="S910" s="194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94"/>
      <c r="AN910" s="194"/>
      <c r="AO910" s="194"/>
      <c r="AP910" s="194"/>
      <c r="AQ910" s="194"/>
      <c r="AR910" s="194"/>
      <c r="AS910" s="194"/>
      <c r="AT910" s="194"/>
      <c r="AU910" s="194"/>
      <c r="AV910" s="194"/>
      <c r="AW910" s="194"/>
      <c r="AX910" s="194"/>
      <c r="AY910" s="194"/>
      <c r="AZ910" s="194"/>
      <c r="BA910" s="194"/>
      <c r="BB910" s="194"/>
      <c r="BC910" s="194"/>
      <c r="BD910" s="194"/>
      <c r="BE910" s="194"/>
      <c r="BF910" s="194"/>
      <c r="BG910" s="194"/>
      <c r="BH910" s="194"/>
      <c r="BI910" s="194"/>
      <c r="BJ910" s="194"/>
      <c r="BK910" s="196"/>
      <c r="BL910" s="197"/>
      <c r="BM910" s="197"/>
      <c r="BN910" s="197"/>
      <c r="BO910" s="197"/>
      <c r="BP910" s="197"/>
      <c r="BQ910" s="197"/>
      <c r="BR910" s="197"/>
      <c r="BS910" s="197"/>
      <c r="BT910" s="197"/>
      <c r="BU910" s="197"/>
      <c r="BV910" s="197"/>
      <c r="BW910" s="197"/>
      <c r="BX910" s="197"/>
      <c r="BY910" s="197"/>
      <c r="BZ910" s="197"/>
      <c r="CA910" s="197"/>
      <c r="CB910" s="197"/>
      <c r="CC910" s="197"/>
      <c r="CD910" s="197"/>
      <c r="CE910" s="197"/>
      <c r="CF910" s="197"/>
      <c r="CG910" s="197"/>
      <c r="CH910" s="197"/>
      <c r="CI910" s="197"/>
      <c r="CJ910" s="197"/>
      <c r="CK910" s="197"/>
      <c r="CL910" s="197"/>
      <c r="CM910" s="197"/>
      <c r="CN910" s="197"/>
      <c r="CO910" s="197"/>
      <c r="CP910" s="197"/>
      <c r="CQ910" s="197"/>
      <c r="CR910" s="197"/>
      <c r="CS910" s="197"/>
      <c r="CT910" s="197"/>
      <c r="CU910" s="197"/>
      <c r="CV910" s="197"/>
      <c r="CW910" s="197"/>
      <c r="CX910" s="197"/>
      <c r="CY910" s="197"/>
      <c r="CZ910" s="197"/>
      <c r="DA910" s="197"/>
      <c r="DB910" s="197"/>
      <c r="DC910" s="197"/>
      <c r="DD910" s="197"/>
      <c r="DE910" s="197"/>
      <c r="DF910" s="197"/>
      <c r="DG910" s="197"/>
      <c r="DH910" s="197"/>
      <c r="DI910" s="197"/>
      <c r="DJ910" s="197"/>
      <c r="DK910" s="197"/>
      <c r="DL910" s="197"/>
      <c r="DM910" s="197"/>
      <c r="DN910" s="197"/>
      <c r="DO910" s="197"/>
      <c r="DP910" s="197"/>
      <c r="DQ910" s="197"/>
      <c r="DR910" s="197"/>
      <c r="DS910" s="197"/>
      <c r="DT910" s="197"/>
      <c r="DU910" s="197"/>
      <c r="DV910" s="197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</row>
    <row r="911" customFormat="false" ht="12.75" hidden="false" customHeight="false" outlineLevel="0" collapsed="false">
      <c r="B911" s="194"/>
      <c r="C911" s="194"/>
      <c r="D911" s="194"/>
      <c r="E911" s="194"/>
      <c r="F911" s="194"/>
      <c r="G911" s="194"/>
      <c r="H911" s="195"/>
      <c r="I911" s="194"/>
      <c r="J911" s="194"/>
      <c r="K911" s="194"/>
      <c r="L911" s="194"/>
      <c r="M911" s="194"/>
      <c r="N911" s="194"/>
      <c r="O911" s="194"/>
      <c r="P911" s="194"/>
      <c r="Q911" s="194"/>
      <c r="R911" s="194"/>
      <c r="S911" s="194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94"/>
      <c r="AN911" s="194"/>
      <c r="AO911" s="194"/>
      <c r="AP911" s="194"/>
      <c r="AQ911" s="194"/>
      <c r="AR911" s="194"/>
      <c r="AS911" s="194"/>
      <c r="AT911" s="194"/>
      <c r="AU911" s="194"/>
      <c r="AV911" s="194"/>
      <c r="AW911" s="194"/>
      <c r="AX911" s="194"/>
      <c r="AY911" s="194"/>
      <c r="AZ911" s="194"/>
      <c r="BA911" s="194"/>
      <c r="BB911" s="194"/>
      <c r="BC911" s="194"/>
      <c r="BD911" s="194"/>
      <c r="BE911" s="194"/>
      <c r="BF911" s="194"/>
      <c r="BG911" s="194"/>
      <c r="BH911" s="194"/>
      <c r="BI911" s="194"/>
      <c r="BJ911" s="194"/>
      <c r="BK911" s="196"/>
      <c r="BL911" s="197"/>
      <c r="BM911" s="197"/>
      <c r="BN911" s="197"/>
      <c r="BO911" s="197"/>
      <c r="BP911" s="197"/>
      <c r="BQ911" s="197"/>
      <c r="BR911" s="197"/>
      <c r="BS911" s="197"/>
      <c r="BT911" s="197"/>
      <c r="BU911" s="197"/>
      <c r="BV911" s="197"/>
      <c r="BW911" s="197"/>
      <c r="BX911" s="197"/>
      <c r="BY911" s="197"/>
      <c r="BZ911" s="197"/>
      <c r="CA911" s="197"/>
      <c r="CB911" s="197"/>
      <c r="CC911" s="197"/>
      <c r="CD911" s="197"/>
      <c r="CE911" s="197"/>
      <c r="CF911" s="197"/>
      <c r="CG911" s="197"/>
      <c r="CH911" s="197"/>
      <c r="CI911" s="197"/>
      <c r="CJ911" s="197"/>
      <c r="CK911" s="197"/>
      <c r="CL911" s="197"/>
      <c r="CM911" s="197"/>
      <c r="CN911" s="197"/>
      <c r="CO911" s="197"/>
      <c r="CP911" s="197"/>
      <c r="CQ911" s="197"/>
      <c r="CR911" s="197"/>
      <c r="CS911" s="197"/>
      <c r="CT911" s="197"/>
      <c r="CU911" s="197"/>
      <c r="CV911" s="197"/>
      <c r="CW911" s="197"/>
      <c r="CX911" s="197"/>
      <c r="CY911" s="197"/>
      <c r="CZ911" s="197"/>
      <c r="DA911" s="197"/>
      <c r="DB911" s="197"/>
      <c r="DC911" s="197"/>
      <c r="DD911" s="197"/>
      <c r="DE911" s="197"/>
      <c r="DF911" s="197"/>
      <c r="DG911" s="197"/>
      <c r="DH911" s="197"/>
      <c r="DI911" s="197"/>
      <c r="DJ911" s="197"/>
      <c r="DK911" s="197"/>
      <c r="DL911" s="197"/>
      <c r="DM911" s="197"/>
      <c r="DN911" s="197"/>
      <c r="DO911" s="197"/>
      <c r="DP911" s="197"/>
      <c r="DQ911" s="197"/>
      <c r="DR911" s="197"/>
      <c r="DS911" s="197"/>
      <c r="DT911" s="197"/>
      <c r="DU911" s="197"/>
      <c r="DV911" s="197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</row>
    <row r="912" customFormat="false" ht="12.75" hidden="false" customHeight="false" outlineLevel="0" collapsed="false">
      <c r="B912" s="194"/>
      <c r="C912" s="194"/>
      <c r="D912" s="194"/>
      <c r="E912" s="194"/>
      <c r="F912" s="194"/>
      <c r="G912" s="194"/>
      <c r="H912" s="195"/>
      <c r="I912" s="194"/>
      <c r="J912" s="194"/>
      <c r="K912" s="194"/>
      <c r="L912" s="194"/>
      <c r="M912" s="194"/>
      <c r="N912" s="194"/>
      <c r="O912" s="194"/>
      <c r="P912" s="194"/>
      <c r="Q912" s="194"/>
      <c r="R912" s="194"/>
      <c r="S912" s="194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94"/>
      <c r="AN912" s="194"/>
      <c r="AO912" s="194"/>
      <c r="AP912" s="194"/>
      <c r="AQ912" s="194"/>
      <c r="AR912" s="194"/>
      <c r="AS912" s="194"/>
      <c r="AT912" s="194"/>
      <c r="AU912" s="194"/>
      <c r="AV912" s="194"/>
      <c r="AW912" s="194"/>
      <c r="AX912" s="194"/>
      <c r="AY912" s="194"/>
      <c r="AZ912" s="194"/>
      <c r="BA912" s="194"/>
      <c r="BB912" s="194"/>
      <c r="BC912" s="194"/>
      <c r="BD912" s="194"/>
      <c r="BE912" s="194"/>
      <c r="BF912" s="194"/>
      <c r="BG912" s="194"/>
      <c r="BH912" s="194"/>
      <c r="BI912" s="194"/>
      <c r="BJ912" s="194"/>
      <c r="BK912" s="196"/>
      <c r="BL912" s="197"/>
      <c r="BM912" s="197"/>
      <c r="BN912" s="197"/>
      <c r="BO912" s="197"/>
      <c r="BP912" s="197"/>
      <c r="BQ912" s="197"/>
      <c r="BR912" s="197"/>
      <c r="BS912" s="197"/>
      <c r="BT912" s="197"/>
      <c r="BU912" s="197"/>
      <c r="BV912" s="197"/>
      <c r="BW912" s="197"/>
      <c r="BX912" s="197"/>
      <c r="BY912" s="197"/>
      <c r="BZ912" s="197"/>
      <c r="CA912" s="197"/>
      <c r="CB912" s="197"/>
      <c r="CC912" s="197"/>
      <c r="CD912" s="197"/>
      <c r="CE912" s="197"/>
      <c r="CF912" s="197"/>
      <c r="CG912" s="197"/>
      <c r="CH912" s="197"/>
      <c r="CI912" s="197"/>
      <c r="CJ912" s="197"/>
      <c r="CK912" s="197"/>
      <c r="CL912" s="197"/>
      <c r="CM912" s="197"/>
      <c r="CN912" s="197"/>
      <c r="CO912" s="197"/>
      <c r="CP912" s="197"/>
      <c r="CQ912" s="197"/>
      <c r="CR912" s="197"/>
      <c r="CS912" s="197"/>
      <c r="CT912" s="197"/>
      <c r="CU912" s="197"/>
      <c r="CV912" s="197"/>
      <c r="CW912" s="197"/>
      <c r="CX912" s="197"/>
      <c r="CY912" s="197"/>
      <c r="CZ912" s="197"/>
      <c r="DA912" s="197"/>
      <c r="DB912" s="197"/>
      <c r="DC912" s="197"/>
      <c r="DD912" s="197"/>
      <c r="DE912" s="197"/>
      <c r="DF912" s="197"/>
      <c r="DG912" s="197"/>
      <c r="DH912" s="197"/>
      <c r="DI912" s="197"/>
      <c r="DJ912" s="197"/>
      <c r="DK912" s="197"/>
      <c r="DL912" s="197"/>
      <c r="DM912" s="197"/>
      <c r="DN912" s="197"/>
      <c r="DO912" s="197"/>
      <c r="DP912" s="197"/>
      <c r="DQ912" s="197"/>
      <c r="DR912" s="197"/>
      <c r="DS912" s="197"/>
      <c r="DT912" s="197"/>
      <c r="DU912" s="197"/>
      <c r="DV912" s="197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</row>
    <row r="913" customFormat="false" ht="12.75" hidden="false" customHeight="false" outlineLevel="0" collapsed="false">
      <c r="B913" s="194"/>
      <c r="C913" s="194"/>
      <c r="D913" s="194"/>
      <c r="E913" s="194"/>
      <c r="F913" s="194"/>
      <c r="G913" s="194"/>
      <c r="H913" s="195"/>
      <c r="I913" s="194"/>
      <c r="J913" s="194"/>
      <c r="K913" s="194"/>
      <c r="L913" s="194"/>
      <c r="M913" s="194"/>
      <c r="N913" s="194"/>
      <c r="O913" s="194"/>
      <c r="P913" s="194"/>
      <c r="Q913" s="194"/>
      <c r="R913" s="194"/>
      <c r="S913" s="194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94"/>
      <c r="AN913" s="194"/>
      <c r="AO913" s="194"/>
      <c r="AP913" s="194"/>
      <c r="AQ913" s="194"/>
      <c r="AR913" s="194"/>
      <c r="AS913" s="194"/>
      <c r="AT913" s="194"/>
      <c r="AU913" s="194"/>
      <c r="AV913" s="194"/>
      <c r="AW913" s="194"/>
      <c r="AX913" s="194"/>
      <c r="AY913" s="194"/>
      <c r="AZ913" s="194"/>
      <c r="BA913" s="194"/>
      <c r="BB913" s="194"/>
      <c r="BC913" s="194"/>
      <c r="BD913" s="194"/>
      <c r="BE913" s="194"/>
      <c r="BF913" s="194"/>
      <c r="BG913" s="194"/>
      <c r="BH913" s="194"/>
      <c r="BI913" s="194"/>
      <c r="BJ913" s="194"/>
      <c r="BK913" s="196"/>
      <c r="BL913" s="197"/>
      <c r="BM913" s="197"/>
      <c r="BN913" s="197"/>
      <c r="BO913" s="197"/>
      <c r="BP913" s="197"/>
      <c r="BQ913" s="197"/>
      <c r="BR913" s="197"/>
      <c r="BS913" s="197"/>
      <c r="BT913" s="197"/>
      <c r="BU913" s="197"/>
      <c r="BV913" s="197"/>
      <c r="BW913" s="197"/>
      <c r="BX913" s="197"/>
      <c r="BY913" s="197"/>
      <c r="BZ913" s="197"/>
      <c r="CA913" s="197"/>
      <c r="CB913" s="197"/>
      <c r="CC913" s="197"/>
      <c r="CD913" s="197"/>
      <c r="CE913" s="197"/>
      <c r="CF913" s="197"/>
      <c r="CG913" s="197"/>
      <c r="CH913" s="197"/>
      <c r="CI913" s="197"/>
      <c r="CJ913" s="197"/>
      <c r="CK913" s="197"/>
      <c r="CL913" s="197"/>
      <c r="CM913" s="197"/>
      <c r="CN913" s="197"/>
      <c r="CO913" s="197"/>
      <c r="CP913" s="197"/>
      <c r="CQ913" s="197"/>
      <c r="CR913" s="197"/>
      <c r="CS913" s="197"/>
      <c r="CT913" s="197"/>
      <c r="CU913" s="197"/>
      <c r="CV913" s="197"/>
      <c r="CW913" s="197"/>
      <c r="CX913" s="197"/>
      <c r="CY913" s="197"/>
      <c r="CZ913" s="197"/>
      <c r="DA913" s="197"/>
      <c r="DB913" s="197"/>
      <c r="DC913" s="197"/>
      <c r="DD913" s="197"/>
      <c r="DE913" s="197"/>
      <c r="DF913" s="197"/>
      <c r="DG913" s="197"/>
      <c r="DH913" s="197"/>
      <c r="DI913" s="197"/>
      <c r="DJ913" s="197"/>
      <c r="DK913" s="197"/>
      <c r="DL913" s="197"/>
      <c r="DM913" s="197"/>
      <c r="DN913" s="197"/>
      <c r="DO913" s="197"/>
      <c r="DP913" s="197"/>
      <c r="DQ913" s="197"/>
      <c r="DR913" s="197"/>
      <c r="DS913" s="197"/>
      <c r="DT913" s="197"/>
      <c r="DU913" s="197"/>
      <c r="DV913" s="197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</row>
    <row r="914" customFormat="false" ht="12.75" hidden="false" customHeight="false" outlineLevel="0" collapsed="false">
      <c r="B914" s="194"/>
      <c r="C914" s="194"/>
      <c r="D914" s="194"/>
      <c r="E914" s="194"/>
      <c r="F914" s="194"/>
      <c r="G914" s="194"/>
      <c r="H914" s="195"/>
      <c r="I914" s="194"/>
      <c r="J914" s="194"/>
      <c r="K914" s="194"/>
      <c r="L914" s="194"/>
      <c r="M914" s="194"/>
      <c r="N914" s="194"/>
      <c r="O914" s="194"/>
      <c r="P914" s="194"/>
      <c r="Q914" s="194"/>
      <c r="R914" s="194"/>
      <c r="S914" s="194"/>
      <c r="T914" s="194"/>
      <c r="U914" s="194"/>
      <c r="V914" s="194"/>
      <c r="W914" s="194"/>
      <c r="X914" s="194"/>
      <c r="Y914" s="194"/>
      <c r="Z914" s="194"/>
      <c r="AA914" s="194"/>
      <c r="AB914" s="194"/>
      <c r="AC914" s="194"/>
      <c r="AD914" s="194"/>
      <c r="AE914" s="194"/>
      <c r="AF914" s="194"/>
      <c r="AG914" s="194"/>
      <c r="AH914" s="194"/>
      <c r="AI914" s="194"/>
      <c r="AJ914" s="194"/>
      <c r="AK914" s="194"/>
      <c r="AL914" s="194"/>
      <c r="AM914" s="194"/>
      <c r="AN914" s="194"/>
      <c r="AO914" s="194"/>
      <c r="AP914" s="194"/>
      <c r="AQ914" s="194"/>
      <c r="AR914" s="194"/>
      <c r="AS914" s="194"/>
      <c r="AT914" s="194"/>
      <c r="AU914" s="194"/>
      <c r="AV914" s="194"/>
      <c r="AW914" s="194"/>
      <c r="AX914" s="194"/>
      <c r="AY914" s="194"/>
      <c r="AZ914" s="194"/>
      <c r="BA914" s="194"/>
      <c r="BB914" s="194"/>
      <c r="BC914" s="194"/>
      <c r="BD914" s="194"/>
      <c r="BE914" s="194"/>
      <c r="BF914" s="194"/>
      <c r="BG914" s="194"/>
      <c r="BH914" s="194"/>
      <c r="BI914" s="194"/>
      <c r="BJ914" s="194"/>
      <c r="BK914" s="196"/>
      <c r="BL914" s="197"/>
      <c r="BM914" s="197"/>
      <c r="BN914" s="197"/>
      <c r="BO914" s="197"/>
      <c r="BP914" s="197"/>
      <c r="BQ914" s="197"/>
      <c r="BR914" s="197"/>
      <c r="BS914" s="197"/>
      <c r="BT914" s="197"/>
      <c r="BU914" s="197"/>
      <c r="BV914" s="197"/>
      <c r="BW914" s="197"/>
      <c r="BX914" s="197"/>
      <c r="BY914" s="197"/>
      <c r="BZ914" s="197"/>
      <c r="CA914" s="197"/>
      <c r="CB914" s="197"/>
      <c r="CC914" s="197"/>
      <c r="CD914" s="197"/>
      <c r="CE914" s="197"/>
      <c r="CF914" s="197"/>
      <c r="CG914" s="197"/>
      <c r="CH914" s="197"/>
      <c r="CI914" s="197"/>
      <c r="CJ914" s="197"/>
      <c r="CK914" s="197"/>
      <c r="CL914" s="197"/>
      <c r="CM914" s="197"/>
      <c r="CN914" s="197"/>
      <c r="CO914" s="197"/>
      <c r="CP914" s="197"/>
      <c r="CQ914" s="197"/>
      <c r="CR914" s="197"/>
      <c r="CS914" s="197"/>
      <c r="CT914" s="197"/>
      <c r="CU914" s="197"/>
      <c r="CV914" s="197"/>
      <c r="CW914" s="197"/>
      <c r="CX914" s="197"/>
      <c r="CY914" s="197"/>
      <c r="CZ914" s="197"/>
      <c r="DA914" s="197"/>
      <c r="DB914" s="197"/>
      <c r="DC914" s="197"/>
      <c r="DD914" s="197"/>
      <c r="DE914" s="197"/>
      <c r="DF914" s="197"/>
      <c r="DG914" s="197"/>
      <c r="DH914" s="197"/>
      <c r="DI914" s="197"/>
      <c r="DJ914" s="197"/>
      <c r="DK914" s="197"/>
      <c r="DL914" s="197"/>
      <c r="DM914" s="197"/>
      <c r="DN914" s="197"/>
      <c r="DO914" s="197"/>
      <c r="DP914" s="197"/>
      <c r="DQ914" s="197"/>
      <c r="DR914" s="197"/>
      <c r="DS914" s="197"/>
      <c r="DT914" s="197"/>
      <c r="DU914" s="197"/>
      <c r="DV914" s="197"/>
      <c r="DW914" s="197"/>
      <c r="DX914" s="197"/>
      <c r="DY914" s="197"/>
      <c r="DZ914" s="197"/>
      <c r="EA914" s="197"/>
      <c r="EB914" s="197"/>
      <c r="EC914" s="197"/>
      <c r="ED914" s="197"/>
      <c r="EE914" s="197"/>
      <c r="EF914" s="197"/>
      <c r="EG914" s="197"/>
      <c r="EH914" s="197"/>
      <c r="EI914" s="197"/>
      <c r="EJ914" s="197"/>
      <c r="EK914" s="197"/>
      <c r="EL914" s="197"/>
      <c r="EM914" s="197"/>
      <c r="EN914" s="197"/>
      <c r="EO914" s="197"/>
      <c r="EP914" s="197"/>
      <c r="EQ914" s="197"/>
      <c r="ER914" s="197"/>
      <c r="ES914" s="197"/>
      <c r="ET914" s="197"/>
      <c r="EU914" s="197"/>
      <c r="EV914" s="197"/>
      <c r="EW914" s="197"/>
      <c r="EX914" s="197"/>
      <c r="EY914" s="197"/>
      <c r="EZ914" s="197"/>
      <c r="FA914" s="197"/>
      <c r="FB914" s="197"/>
      <c r="FC914" s="197"/>
      <c r="FD914" s="197"/>
      <c r="FE914" s="197"/>
      <c r="FF914" s="197"/>
      <c r="FG914" s="197"/>
      <c r="FH914" s="197"/>
      <c r="FI914" s="197"/>
      <c r="FJ914" s="197"/>
      <c r="FK914" s="197"/>
      <c r="FL914" s="197"/>
      <c r="FM914" s="197"/>
      <c r="FN914" s="197"/>
      <c r="FO914" s="197"/>
      <c r="FP914" s="197"/>
      <c r="FQ914" s="197"/>
      <c r="FR914" s="197"/>
      <c r="FS914" s="197"/>
      <c r="FT914" s="197"/>
      <c r="FU914" s="197"/>
      <c r="FV914" s="197"/>
      <c r="FW914" s="197"/>
      <c r="FX914" s="197"/>
      <c r="FY914" s="197"/>
      <c r="FZ914" s="197"/>
      <c r="GA914" s="197"/>
      <c r="GB914" s="197"/>
      <c r="GC914" s="197"/>
      <c r="GD914" s="197"/>
      <c r="GE914" s="197"/>
      <c r="GF914" s="197"/>
      <c r="GG914" s="197"/>
      <c r="GH914" s="197"/>
      <c r="GI914" s="197"/>
      <c r="GJ914" s="197"/>
      <c r="GK914" s="197"/>
      <c r="GL914" s="197"/>
      <c r="GM914" s="197"/>
      <c r="GN914" s="197"/>
      <c r="GO914" s="197"/>
      <c r="GP914" s="197"/>
      <c r="GQ914" s="197"/>
      <c r="GR914" s="197"/>
      <c r="GS914" s="197"/>
      <c r="GT914" s="197"/>
      <c r="GU914" s="197"/>
      <c r="GV914" s="197"/>
      <c r="GW914" s="197"/>
      <c r="GX914" s="197"/>
      <c r="GY914" s="197"/>
      <c r="GZ914" s="197"/>
      <c r="HA914" s="197"/>
      <c r="HB914" s="197"/>
      <c r="HC914" s="197"/>
      <c r="HD914" s="197"/>
      <c r="HE914" s="197"/>
      <c r="HF914" s="197"/>
      <c r="HG914" s="197"/>
      <c r="HH914" s="197"/>
      <c r="HI914" s="197"/>
      <c r="HJ914" s="197"/>
      <c r="HK914" s="197"/>
      <c r="HL914" s="197"/>
      <c r="HM914" s="197"/>
      <c r="HN914" s="197"/>
      <c r="HO914" s="197"/>
      <c r="HP914" s="197"/>
      <c r="HQ914" s="197"/>
      <c r="HR914" s="197"/>
      <c r="HS914" s="197"/>
      <c r="HT914" s="197"/>
      <c r="HU914" s="197"/>
      <c r="HV914" s="197"/>
      <c r="HW914" s="197"/>
      <c r="HX914" s="197"/>
      <c r="HY914" s="197"/>
      <c r="HZ914" s="197"/>
      <c r="IA914" s="197"/>
      <c r="IB914" s="197"/>
      <c r="IC914" s="197"/>
      <c r="ID914" s="197"/>
      <c r="IE914" s="197"/>
      <c r="IF914" s="197"/>
      <c r="IG914" s="197"/>
      <c r="IH914" s="197"/>
      <c r="II914" s="197"/>
      <c r="IJ914" s="197"/>
      <c r="IK914" s="197"/>
      <c r="IL914" s="197"/>
      <c r="IM914" s="197"/>
      <c r="IN914" s="197"/>
      <c r="IO914" s="197"/>
      <c r="IP914" s="197"/>
      <c r="IQ914" s="197"/>
      <c r="IR914" s="197"/>
      <c r="IS914" s="197"/>
      <c r="IT914" s="197"/>
      <c r="IU914" s="197"/>
      <c r="IV914" s="197"/>
      <c r="IW914" s="197"/>
    </row>
    <row r="915" customFormat="false" ht="12.75" hidden="false" customHeight="false" outlineLevel="0" collapsed="false">
      <c r="B915" s="194"/>
      <c r="C915" s="194"/>
      <c r="D915" s="194"/>
      <c r="E915" s="194"/>
      <c r="F915" s="194"/>
      <c r="G915" s="194"/>
      <c r="H915" s="195"/>
      <c r="I915" s="194"/>
      <c r="J915" s="194"/>
      <c r="K915" s="194"/>
      <c r="L915" s="194"/>
      <c r="M915" s="194"/>
      <c r="N915" s="194"/>
      <c r="O915" s="194"/>
      <c r="P915" s="194"/>
      <c r="Q915" s="194"/>
      <c r="R915" s="194"/>
      <c r="S915" s="194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94"/>
      <c r="AN915" s="194"/>
      <c r="AO915" s="194"/>
      <c r="AP915" s="194"/>
      <c r="AQ915" s="194"/>
      <c r="AR915" s="194"/>
      <c r="AS915" s="194"/>
      <c r="AT915" s="194"/>
      <c r="AU915" s="194"/>
      <c r="AV915" s="194"/>
      <c r="AW915" s="194"/>
      <c r="AX915" s="194"/>
      <c r="AY915" s="194"/>
      <c r="AZ915" s="194"/>
      <c r="BA915" s="194"/>
      <c r="BB915" s="194"/>
      <c r="BC915" s="194"/>
      <c r="BD915" s="194"/>
      <c r="BE915" s="194"/>
      <c r="BF915" s="194"/>
      <c r="BG915" s="194"/>
      <c r="BH915" s="194"/>
      <c r="BI915" s="194"/>
      <c r="BJ915" s="194"/>
      <c r="BK915" s="196"/>
      <c r="BL915" s="197"/>
      <c r="BM915" s="197"/>
      <c r="BN915" s="197"/>
      <c r="BO915" s="197"/>
      <c r="BP915" s="197"/>
      <c r="BQ915" s="197"/>
      <c r="BR915" s="197"/>
      <c r="BS915" s="197"/>
      <c r="BT915" s="197"/>
      <c r="BU915" s="197"/>
      <c r="BV915" s="197"/>
      <c r="BW915" s="197"/>
      <c r="BX915" s="197"/>
      <c r="BY915" s="197"/>
      <c r="BZ915" s="197"/>
      <c r="CA915" s="197"/>
      <c r="CB915" s="197"/>
      <c r="CC915" s="197"/>
      <c r="CD915" s="197"/>
      <c r="CE915" s="197"/>
      <c r="CF915" s="197"/>
      <c r="CG915" s="197"/>
      <c r="CH915" s="197"/>
      <c r="CI915" s="197"/>
      <c r="CJ915" s="197"/>
      <c r="CK915" s="197"/>
      <c r="CL915" s="197"/>
      <c r="CM915" s="197"/>
      <c r="CN915" s="197"/>
      <c r="CO915" s="197"/>
      <c r="CP915" s="197"/>
      <c r="CQ915" s="197"/>
      <c r="CR915" s="197"/>
      <c r="CS915" s="197"/>
      <c r="CT915" s="197"/>
      <c r="CU915" s="197"/>
      <c r="CV915" s="197"/>
      <c r="CW915" s="197"/>
      <c r="CX915" s="197"/>
      <c r="CY915" s="197"/>
      <c r="CZ915" s="197"/>
      <c r="DA915" s="197"/>
      <c r="DB915" s="197"/>
      <c r="DC915" s="197"/>
      <c r="DD915" s="197"/>
      <c r="DE915" s="197"/>
      <c r="DF915" s="197"/>
      <c r="DG915" s="197"/>
      <c r="DH915" s="197"/>
      <c r="DI915" s="197"/>
      <c r="DJ915" s="197"/>
      <c r="DK915" s="197"/>
      <c r="DL915" s="197"/>
      <c r="DM915" s="197"/>
      <c r="DN915" s="197"/>
      <c r="DO915" s="197"/>
      <c r="DP915" s="197"/>
      <c r="DQ915" s="197"/>
      <c r="DR915" s="197"/>
      <c r="DS915" s="197"/>
      <c r="DT915" s="197"/>
      <c r="DU915" s="197"/>
      <c r="DV915" s="197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</row>
    <row r="916" customFormat="false" ht="12.75" hidden="false" customHeight="false" outlineLevel="0" collapsed="false">
      <c r="B916" s="194"/>
      <c r="C916" s="194"/>
      <c r="D916" s="194"/>
      <c r="E916" s="194"/>
      <c r="F916" s="194"/>
      <c r="G916" s="194"/>
      <c r="H916" s="195"/>
      <c r="I916" s="194"/>
      <c r="J916" s="194"/>
      <c r="K916" s="194"/>
      <c r="L916" s="194"/>
      <c r="M916" s="194"/>
      <c r="N916" s="194"/>
      <c r="O916" s="194"/>
      <c r="P916" s="194"/>
      <c r="Q916" s="194"/>
      <c r="R916" s="194"/>
      <c r="S916" s="194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94"/>
      <c r="AN916" s="194"/>
      <c r="AO916" s="194"/>
      <c r="AP916" s="194"/>
      <c r="AQ916" s="194"/>
      <c r="AR916" s="194"/>
      <c r="AS916" s="194"/>
      <c r="AT916" s="194"/>
      <c r="AU916" s="194"/>
      <c r="AV916" s="194"/>
      <c r="AW916" s="194"/>
      <c r="AX916" s="194"/>
      <c r="AY916" s="194"/>
      <c r="AZ916" s="194"/>
      <c r="BA916" s="194"/>
      <c r="BB916" s="194"/>
      <c r="BC916" s="194"/>
      <c r="BD916" s="194"/>
      <c r="BE916" s="194"/>
      <c r="BF916" s="194"/>
      <c r="BG916" s="194"/>
      <c r="BH916" s="194"/>
      <c r="BI916" s="194"/>
      <c r="BJ916" s="194"/>
      <c r="BK916" s="196"/>
      <c r="BL916" s="197"/>
      <c r="BM916" s="197"/>
      <c r="BN916" s="197"/>
      <c r="BO916" s="197"/>
      <c r="BP916" s="197"/>
      <c r="BQ916" s="197"/>
      <c r="BR916" s="197"/>
      <c r="BS916" s="197"/>
      <c r="BT916" s="197"/>
      <c r="BU916" s="197"/>
      <c r="BV916" s="197"/>
      <c r="BW916" s="197"/>
      <c r="BX916" s="197"/>
      <c r="BY916" s="197"/>
      <c r="BZ916" s="197"/>
      <c r="CA916" s="197"/>
      <c r="CB916" s="197"/>
      <c r="CC916" s="197"/>
      <c r="CD916" s="197"/>
      <c r="CE916" s="197"/>
      <c r="CF916" s="197"/>
      <c r="CG916" s="197"/>
      <c r="CH916" s="197"/>
      <c r="CI916" s="197"/>
      <c r="CJ916" s="197"/>
      <c r="CK916" s="197"/>
      <c r="CL916" s="197"/>
      <c r="CM916" s="197"/>
      <c r="CN916" s="197"/>
      <c r="CO916" s="197"/>
      <c r="CP916" s="197"/>
      <c r="CQ916" s="197"/>
      <c r="CR916" s="197"/>
      <c r="CS916" s="197"/>
      <c r="CT916" s="197"/>
      <c r="CU916" s="197"/>
      <c r="CV916" s="197"/>
      <c r="CW916" s="197"/>
      <c r="CX916" s="197"/>
      <c r="CY916" s="197"/>
      <c r="CZ916" s="197"/>
      <c r="DA916" s="197"/>
      <c r="DB916" s="197"/>
      <c r="DC916" s="197"/>
      <c r="DD916" s="197"/>
      <c r="DE916" s="197"/>
      <c r="DF916" s="197"/>
      <c r="DG916" s="197"/>
      <c r="DH916" s="197"/>
      <c r="DI916" s="197"/>
      <c r="DJ916" s="197"/>
      <c r="DK916" s="197"/>
      <c r="DL916" s="197"/>
      <c r="DM916" s="197"/>
      <c r="DN916" s="197"/>
      <c r="DO916" s="197"/>
      <c r="DP916" s="197"/>
      <c r="DQ916" s="197"/>
      <c r="DR916" s="197"/>
      <c r="DS916" s="197"/>
      <c r="DT916" s="197"/>
      <c r="DU916" s="197"/>
      <c r="DV916" s="197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</row>
    <row r="917" customFormat="false" ht="12.75" hidden="false" customHeight="false" outlineLevel="0" collapsed="false">
      <c r="B917" s="194"/>
      <c r="C917" s="194"/>
      <c r="D917" s="194"/>
      <c r="E917" s="194"/>
      <c r="F917" s="194"/>
      <c r="G917" s="194"/>
      <c r="H917" s="195"/>
      <c r="I917" s="194"/>
      <c r="J917" s="194"/>
      <c r="K917" s="194"/>
      <c r="L917" s="194"/>
      <c r="M917" s="194"/>
      <c r="N917" s="194"/>
      <c r="O917" s="194"/>
      <c r="P917" s="194"/>
      <c r="Q917" s="194"/>
      <c r="R917" s="194"/>
      <c r="S917" s="194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94"/>
      <c r="AN917" s="194"/>
      <c r="AO917" s="194"/>
      <c r="AP917" s="194"/>
      <c r="AQ917" s="194"/>
      <c r="AR917" s="194"/>
      <c r="AS917" s="194"/>
      <c r="AT917" s="194"/>
      <c r="AU917" s="194"/>
      <c r="AV917" s="194"/>
      <c r="AW917" s="194"/>
      <c r="AX917" s="194"/>
      <c r="AY917" s="194"/>
      <c r="AZ917" s="194"/>
      <c r="BA917" s="194"/>
      <c r="BB917" s="194"/>
      <c r="BC917" s="194"/>
      <c r="BD917" s="194"/>
      <c r="BE917" s="194"/>
      <c r="BF917" s="194"/>
      <c r="BG917" s="194"/>
      <c r="BH917" s="194"/>
      <c r="BI917" s="194"/>
      <c r="BJ917" s="194"/>
      <c r="BK917" s="196"/>
      <c r="BL917" s="197"/>
      <c r="BM917" s="197"/>
      <c r="BN917" s="197"/>
      <c r="BO917" s="197"/>
      <c r="BP917" s="197"/>
      <c r="BQ917" s="197"/>
      <c r="BR917" s="197"/>
      <c r="BS917" s="197"/>
      <c r="BT917" s="197"/>
      <c r="BU917" s="197"/>
      <c r="BV917" s="197"/>
      <c r="BW917" s="197"/>
      <c r="BX917" s="197"/>
      <c r="BY917" s="197"/>
      <c r="BZ917" s="197"/>
      <c r="CA917" s="197"/>
      <c r="CB917" s="197"/>
      <c r="CC917" s="197"/>
      <c r="CD917" s="197"/>
      <c r="CE917" s="197"/>
      <c r="CF917" s="197"/>
      <c r="CG917" s="197"/>
      <c r="CH917" s="197"/>
      <c r="CI917" s="197"/>
      <c r="CJ917" s="197"/>
      <c r="CK917" s="197"/>
      <c r="CL917" s="197"/>
      <c r="CM917" s="197"/>
      <c r="CN917" s="197"/>
      <c r="CO917" s="197"/>
      <c r="CP917" s="197"/>
      <c r="CQ917" s="197"/>
      <c r="CR917" s="197"/>
      <c r="CS917" s="197"/>
      <c r="CT917" s="197"/>
      <c r="CU917" s="197"/>
      <c r="CV917" s="197"/>
      <c r="CW917" s="197"/>
      <c r="CX917" s="197"/>
      <c r="CY917" s="197"/>
      <c r="CZ917" s="197"/>
      <c r="DA917" s="197"/>
      <c r="DB917" s="197"/>
      <c r="DC917" s="197"/>
      <c r="DD917" s="197"/>
      <c r="DE917" s="197"/>
      <c r="DF917" s="197"/>
      <c r="DG917" s="197"/>
      <c r="DH917" s="197"/>
      <c r="DI917" s="197"/>
      <c r="DJ917" s="197"/>
      <c r="DK917" s="197"/>
      <c r="DL917" s="197"/>
      <c r="DM917" s="197"/>
      <c r="DN917" s="197"/>
      <c r="DO917" s="197"/>
      <c r="DP917" s="197"/>
      <c r="DQ917" s="197"/>
      <c r="DR917" s="197"/>
      <c r="DS917" s="197"/>
      <c r="DT917" s="197"/>
      <c r="DU917" s="197"/>
      <c r="DV917" s="197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</row>
    <row r="918" customFormat="false" ht="12.75" hidden="false" customHeight="false" outlineLevel="0" collapsed="false">
      <c r="B918" s="194"/>
      <c r="C918" s="194"/>
      <c r="D918" s="194"/>
      <c r="E918" s="194"/>
      <c r="F918" s="194"/>
      <c r="G918" s="194"/>
      <c r="H918" s="195"/>
      <c r="I918" s="194"/>
      <c r="J918" s="194"/>
      <c r="K918" s="194"/>
      <c r="L918" s="194"/>
      <c r="M918" s="194"/>
      <c r="N918" s="194"/>
      <c r="O918" s="194"/>
      <c r="P918" s="194"/>
      <c r="Q918" s="194"/>
      <c r="R918" s="194"/>
      <c r="S918" s="194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94"/>
      <c r="AN918" s="194"/>
      <c r="AO918" s="194"/>
      <c r="AP918" s="194"/>
      <c r="AQ918" s="194"/>
      <c r="AR918" s="194"/>
      <c r="AS918" s="194"/>
      <c r="AT918" s="194"/>
      <c r="AU918" s="194"/>
      <c r="AV918" s="194"/>
      <c r="AW918" s="194"/>
      <c r="AX918" s="194"/>
      <c r="AY918" s="194"/>
      <c r="AZ918" s="194"/>
      <c r="BA918" s="194"/>
      <c r="BB918" s="194"/>
      <c r="BC918" s="194"/>
      <c r="BD918" s="194"/>
      <c r="BE918" s="194"/>
      <c r="BF918" s="194"/>
      <c r="BG918" s="194"/>
      <c r="BH918" s="194"/>
      <c r="BI918" s="194"/>
      <c r="BJ918" s="194"/>
      <c r="BK918" s="196"/>
      <c r="BL918" s="197"/>
      <c r="BM918" s="197"/>
      <c r="BN918" s="197"/>
      <c r="BO918" s="197"/>
      <c r="BP918" s="197"/>
      <c r="BQ918" s="197"/>
      <c r="BR918" s="197"/>
      <c r="BS918" s="197"/>
      <c r="BT918" s="197"/>
      <c r="BU918" s="197"/>
      <c r="BV918" s="197"/>
      <c r="BW918" s="197"/>
      <c r="BX918" s="197"/>
      <c r="BY918" s="197"/>
      <c r="BZ918" s="197"/>
      <c r="CA918" s="197"/>
      <c r="CB918" s="197"/>
      <c r="CC918" s="197"/>
      <c r="CD918" s="197"/>
      <c r="CE918" s="197"/>
      <c r="CF918" s="197"/>
      <c r="CG918" s="197"/>
      <c r="CH918" s="197"/>
      <c r="CI918" s="197"/>
      <c r="CJ918" s="197"/>
      <c r="CK918" s="197"/>
      <c r="CL918" s="197"/>
      <c r="CM918" s="197"/>
      <c r="CN918" s="197"/>
      <c r="CO918" s="197"/>
      <c r="CP918" s="197"/>
      <c r="CQ918" s="197"/>
      <c r="CR918" s="197"/>
      <c r="CS918" s="197"/>
      <c r="CT918" s="197"/>
      <c r="CU918" s="197"/>
      <c r="CV918" s="197"/>
      <c r="CW918" s="197"/>
      <c r="CX918" s="197"/>
      <c r="CY918" s="197"/>
      <c r="CZ918" s="197"/>
      <c r="DA918" s="197"/>
      <c r="DB918" s="197"/>
      <c r="DC918" s="197"/>
      <c r="DD918" s="197"/>
      <c r="DE918" s="197"/>
      <c r="DF918" s="197"/>
      <c r="DG918" s="197"/>
      <c r="DH918" s="197"/>
      <c r="DI918" s="197"/>
      <c r="DJ918" s="197"/>
      <c r="DK918" s="197"/>
      <c r="DL918" s="197"/>
      <c r="DM918" s="197"/>
      <c r="DN918" s="197"/>
      <c r="DO918" s="197"/>
      <c r="DP918" s="197"/>
      <c r="DQ918" s="197"/>
      <c r="DR918" s="197"/>
      <c r="DS918" s="197"/>
      <c r="DT918" s="197"/>
      <c r="DU918" s="197"/>
      <c r="DV918" s="197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</row>
    <row r="919" customFormat="false" ht="12.75" hidden="false" customHeight="false" outlineLevel="0" collapsed="false">
      <c r="B919" s="194"/>
      <c r="C919" s="194"/>
      <c r="D919" s="194"/>
      <c r="E919" s="194"/>
      <c r="F919" s="194"/>
      <c r="G919" s="194"/>
      <c r="H919" s="195"/>
      <c r="I919" s="194"/>
      <c r="J919" s="194"/>
      <c r="K919" s="194"/>
      <c r="L919" s="194"/>
      <c r="M919" s="194"/>
      <c r="N919" s="194"/>
      <c r="O919" s="194"/>
      <c r="P919" s="194"/>
      <c r="Q919" s="194"/>
      <c r="R919" s="194"/>
      <c r="S919" s="194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  <c r="AD919" s="194"/>
      <c r="AE919" s="194"/>
      <c r="AF919" s="194"/>
      <c r="AG919" s="194"/>
      <c r="AH919" s="194"/>
      <c r="AI919" s="194"/>
      <c r="AJ919" s="194"/>
      <c r="AK919" s="194"/>
      <c r="AL919" s="194"/>
      <c r="AM919" s="194"/>
      <c r="AN919" s="194"/>
      <c r="AO919" s="194"/>
      <c r="AP919" s="194"/>
      <c r="AQ919" s="194"/>
      <c r="AR919" s="194"/>
      <c r="AS919" s="194"/>
      <c r="AT919" s="194"/>
      <c r="AU919" s="194"/>
      <c r="AV919" s="194"/>
      <c r="AW919" s="194"/>
      <c r="AX919" s="194"/>
      <c r="AY919" s="194"/>
      <c r="AZ919" s="194"/>
      <c r="BA919" s="194"/>
      <c r="BB919" s="194"/>
      <c r="BC919" s="194"/>
      <c r="BD919" s="194"/>
      <c r="BE919" s="194"/>
      <c r="BF919" s="194"/>
      <c r="BG919" s="194"/>
      <c r="BH919" s="194"/>
      <c r="BI919" s="194"/>
      <c r="BJ919" s="194"/>
      <c r="BK919" s="196"/>
      <c r="BL919" s="197"/>
      <c r="BM919" s="197"/>
      <c r="BN919" s="197"/>
      <c r="BO919" s="197"/>
      <c r="BP919" s="197"/>
      <c r="BQ919" s="197"/>
      <c r="BR919" s="197"/>
      <c r="BS919" s="197"/>
      <c r="BT919" s="197"/>
      <c r="BU919" s="197"/>
      <c r="BV919" s="197"/>
      <c r="BW919" s="197"/>
      <c r="BX919" s="197"/>
      <c r="BY919" s="197"/>
      <c r="BZ919" s="197"/>
      <c r="CA919" s="197"/>
      <c r="CB919" s="197"/>
      <c r="CC919" s="197"/>
      <c r="CD919" s="197"/>
      <c r="CE919" s="197"/>
      <c r="CF919" s="197"/>
      <c r="CG919" s="197"/>
      <c r="CH919" s="197"/>
      <c r="CI919" s="197"/>
      <c r="CJ919" s="197"/>
      <c r="CK919" s="197"/>
      <c r="CL919" s="197"/>
      <c r="CM919" s="197"/>
      <c r="CN919" s="197"/>
      <c r="CO919" s="197"/>
      <c r="CP919" s="197"/>
      <c r="CQ919" s="197"/>
      <c r="CR919" s="197"/>
      <c r="CS919" s="197"/>
      <c r="CT919" s="197"/>
      <c r="CU919" s="197"/>
      <c r="CV919" s="197"/>
      <c r="CW919" s="197"/>
      <c r="CX919" s="197"/>
      <c r="CY919" s="197"/>
      <c r="CZ919" s="197"/>
      <c r="DA919" s="197"/>
      <c r="DB919" s="197"/>
      <c r="DC919" s="197"/>
      <c r="DD919" s="197"/>
      <c r="DE919" s="197"/>
      <c r="DF919" s="197"/>
      <c r="DG919" s="197"/>
      <c r="DH919" s="197"/>
      <c r="DI919" s="197"/>
      <c r="DJ919" s="197"/>
      <c r="DK919" s="197"/>
      <c r="DL919" s="197"/>
      <c r="DM919" s="197"/>
      <c r="DN919" s="197"/>
      <c r="DO919" s="197"/>
      <c r="DP919" s="197"/>
      <c r="DQ919" s="197"/>
      <c r="DR919" s="197"/>
      <c r="DS919" s="197"/>
      <c r="DT919" s="197"/>
      <c r="DU919" s="197"/>
      <c r="DV919" s="197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</row>
    <row r="920" customFormat="false" ht="12.75" hidden="false" customHeight="false" outlineLevel="0" collapsed="false">
      <c r="B920" s="194"/>
      <c r="C920" s="194"/>
      <c r="D920" s="194"/>
      <c r="E920" s="194"/>
      <c r="F920" s="194"/>
      <c r="G920" s="194"/>
      <c r="H920" s="195"/>
      <c r="I920" s="194"/>
      <c r="J920" s="194"/>
      <c r="K920" s="194"/>
      <c r="L920" s="194"/>
      <c r="M920" s="194"/>
      <c r="N920" s="194"/>
      <c r="O920" s="194"/>
      <c r="P920" s="194"/>
      <c r="Q920" s="194"/>
      <c r="R920" s="194"/>
      <c r="S920" s="194"/>
      <c r="T920" s="194"/>
      <c r="U920" s="194"/>
      <c r="V920" s="194"/>
      <c r="W920" s="194"/>
      <c r="X920" s="194"/>
      <c r="Y920" s="194"/>
      <c r="Z920" s="194"/>
      <c r="AA920" s="194"/>
      <c r="AB920" s="194"/>
      <c r="AC920" s="194"/>
      <c r="AD920" s="194"/>
      <c r="AE920" s="194"/>
      <c r="AF920" s="194"/>
      <c r="AG920" s="194"/>
      <c r="AH920" s="194"/>
      <c r="AI920" s="194"/>
      <c r="AJ920" s="194"/>
      <c r="AK920" s="194"/>
      <c r="AL920" s="194"/>
      <c r="AM920" s="194"/>
      <c r="AN920" s="194"/>
      <c r="AO920" s="194"/>
      <c r="AP920" s="194"/>
      <c r="AQ920" s="194"/>
      <c r="AR920" s="194"/>
      <c r="AS920" s="194"/>
      <c r="AT920" s="194"/>
      <c r="AU920" s="194"/>
      <c r="AV920" s="194"/>
      <c r="AW920" s="194"/>
      <c r="AX920" s="194"/>
      <c r="AY920" s="194"/>
      <c r="AZ920" s="194"/>
      <c r="BA920" s="194"/>
      <c r="BB920" s="194"/>
      <c r="BC920" s="194"/>
      <c r="BD920" s="194"/>
      <c r="BE920" s="194"/>
      <c r="BF920" s="194"/>
      <c r="BG920" s="194"/>
      <c r="BH920" s="194"/>
      <c r="BI920" s="194"/>
      <c r="BJ920" s="194"/>
      <c r="BK920" s="196"/>
      <c r="BL920" s="197"/>
      <c r="BM920" s="197"/>
      <c r="BN920" s="197"/>
      <c r="BO920" s="197"/>
      <c r="BP920" s="197"/>
      <c r="BQ920" s="197"/>
      <c r="BR920" s="197"/>
      <c r="BS920" s="197"/>
      <c r="BT920" s="197"/>
      <c r="BU920" s="197"/>
      <c r="BV920" s="197"/>
      <c r="BW920" s="197"/>
      <c r="BX920" s="197"/>
      <c r="BY920" s="197"/>
      <c r="BZ920" s="197"/>
      <c r="CA920" s="197"/>
      <c r="CB920" s="197"/>
      <c r="CC920" s="197"/>
      <c r="CD920" s="197"/>
      <c r="CE920" s="197"/>
      <c r="CF920" s="197"/>
      <c r="CG920" s="197"/>
      <c r="CH920" s="197"/>
      <c r="CI920" s="197"/>
      <c r="CJ920" s="197"/>
      <c r="CK920" s="197"/>
      <c r="CL920" s="197"/>
      <c r="CM920" s="197"/>
      <c r="CN920" s="197"/>
      <c r="CO920" s="197"/>
      <c r="CP920" s="197"/>
      <c r="CQ920" s="197"/>
      <c r="CR920" s="197"/>
      <c r="CS920" s="197"/>
      <c r="CT920" s="197"/>
      <c r="CU920" s="197"/>
      <c r="CV920" s="197"/>
      <c r="CW920" s="197"/>
      <c r="CX920" s="197"/>
      <c r="CY920" s="197"/>
      <c r="CZ920" s="197"/>
      <c r="DA920" s="197"/>
      <c r="DB920" s="197"/>
      <c r="DC920" s="197"/>
      <c r="DD920" s="197"/>
      <c r="DE920" s="197"/>
      <c r="DF920" s="197"/>
      <c r="DG920" s="197"/>
      <c r="DH920" s="197"/>
      <c r="DI920" s="197"/>
      <c r="DJ920" s="197"/>
      <c r="DK920" s="197"/>
      <c r="DL920" s="197"/>
      <c r="DM920" s="197"/>
      <c r="DN920" s="197"/>
      <c r="DO920" s="197"/>
      <c r="DP920" s="197"/>
      <c r="DQ920" s="197"/>
      <c r="DR920" s="197"/>
      <c r="DS920" s="197"/>
      <c r="DT920" s="197"/>
      <c r="DU920" s="197"/>
      <c r="DV920" s="197"/>
      <c r="DW920" s="197"/>
      <c r="DX920" s="197"/>
      <c r="DY920" s="197"/>
      <c r="DZ920" s="197"/>
      <c r="EA920" s="197"/>
      <c r="EB920" s="197"/>
      <c r="EC920" s="197"/>
      <c r="ED920" s="197"/>
      <c r="EE920" s="197"/>
      <c r="EF920" s="197"/>
      <c r="EG920" s="197"/>
      <c r="EH920" s="197"/>
      <c r="EI920" s="197"/>
      <c r="EJ920" s="197"/>
      <c r="EK920" s="197"/>
      <c r="EL920" s="197"/>
      <c r="EM920" s="197"/>
      <c r="EN920" s="197"/>
      <c r="EO920" s="197"/>
      <c r="EP920" s="197"/>
      <c r="EQ920" s="197"/>
      <c r="ER920" s="197"/>
      <c r="ES920" s="197"/>
      <c r="ET920" s="197"/>
      <c r="EU920" s="197"/>
      <c r="EV920" s="197"/>
      <c r="EW920" s="197"/>
      <c r="EX920" s="197"/>
      <c r="EY920" s="197"/>
      <c r="EZ920" s="197"/>
      <c r="FA920" s="197"/>
      <c r="FB920" s="197"/>
      <c r="FC920" s="197"/>
      <c r="FD920" s="197"/>
      <c r="FE920" s="197"/>
      <c r="FF920" s="197"/>
      <c r="FG920" s="197"/>
      <c r="FH920" s="197"/>
      <c r="FI920" s="197"/>
      <c r="FJ920" s="197"/>
      <c r="FK920" s="197"/>
      <c r="FL920" s="197"/>
      <c r="FM920" s="197"/>
      <c r="FN920" s="197"/>
      <c r="FO920" s="197"/>
      <c r="FP920" s="197"/>
      <c r="FQ920" s="197"/>
      <c r="FR920" s="197"/>
      <c r="FS920" s="197"/>
      <c r="FT920" s="197"/>
      <c r="FU920" s="197"/>
      <c r="FV920" s="197"/>
      <c r="FW920" s="197"/>
      <c r="FX920" s="197"/>
      <c r="FY920" s="197"/>
      <c r="FZ920" s="197"/>
      <c r="GA920" s="197"/>
      <c r="GB920" s="197"/>
      <c r="GC920" s="197"/>
      <c r="GD920" s="197"/>
      <c r="GE920" s="197"/>
      <c r="GF920" s="197"/>
      <c r="GG920" s="197"/>
      <c r="GH920" s="197"/>
      <c r="GI920" s="197"/>
      <c r="GJ920" s="197"/>
      <c r="GK920" s="197"/>
      <c r="GL920" s="197"/>
      <c r="GM920" s="197"/>
      <c r="GN920" s="197"/>
      <c r="GO920" s="197"/>
      <c r="GP920" s="197"/>
      <c r="GQ920" s="197"/>
      <c r="GR920" s="197"/>
      <c r="GS920" s="197"/>
      <c r="GT920" s="197"/>
      <c r="GU920" s="197"/>
      <c r="GV920" s="197"/>
      <c r="GW920" s="197"/>
      <c r="GX920" s="197"/>
      <c r="GY920" s="197"/>
      <c r="GZ920" s="197"/>
      <c r="HA920" s="197"/>
      <c r="HB920" s="197"/>
      <c r="HC920" s="197"/>
      <c r="HD920" s="197"/>
      <c r="HE920" s="197"/>
      <c r="HF920" s="197"/>
      <c r="HG920" s="197"/>
      <c r="HH920" s="197"/>
      <c r="HI920" s="197"/>
      <c r="HJ920" s="197"/>
      <c r="HK920" s="197"/>
      <c r="HL920" s="197"/>
      <c r="HM920" s="197"/>
      <c r="HN920" s="197"/>
      <c r="HO920" s="197"/>
      <c r="HP920" s="197"/>
      <c r="HQ920" s="197"/>
      <c r="HR920" s="197"/>
      <c r="HS920" s="197"/>
      <c r="HT920" s="197"/>
      <c r="HU920" s="197"/>
      <c r="HV920" s="197"/>
      <c r="HW920" s="197"/>
      <c r="HX920" s="197"/>
      <c r="HY920" s="197"/>
      <c r="HZ920" s="197"/>
      <c r="IA920" s="197"/>
      <c r="IB920" s="197"/>
      <c r="IC920" s="197"/>
      <c r="ID920" s="197"/>
      <c r="IE920" s="197"/>
      <c r="IF920" s="197"/>
      <c r="IG920" s="197"/>
      <c r="IH920" s="197"/>
      <c r="II920" s="197"/>
      <c r="IJ920" s="197"/>
      <c r="IK920" s="197"/>
      <c r="IL920" s="197"/>
      <c r="IM920" s="197"/>
      <c r="IN920" s="197"/>
      <c r="IO920" s="197"/>
      <c r="IP920" s="197"/>
      <c r="IQ920" s="197"/>
      <c r="IR920" s="197"/>
      <c r="IS920" s="197"/>
      <c r="IT920" s="197"/>
      <c r="IU920" s="197"/>
      <c r="IV920" s="197"/>
      <c r="IW920" s="197"/>
    </row>
    <row r="921" customFormat="false" ht="12.75" hidden="false" customHeight="false" outlineLevel="0" collapsed="false">
      <c r="B921" s="194"/>
      <c r="C921" s="194"/>
      <c r="D921" s="194"/>
      <c r="E921" s="194"/>
      <c r="F921" s="194"/>
      <c r="G921" s="194"/>
      <c r="H921" s="195"/>
      <c r="I921" s="194"/>
      <c r="J921" s="194"/>
      <c r="K921" s="194"/>
      <c r="L921" s="194"/>
      <c r="M921" s="194"/>
      <c r="N921" s="194"/>
      <c r="O921" s="194"/>
      <c r="P921" s="194"/>
      <c r="Q921" s="194"/>
      <c r="R921" s="194"/>
      <c r="S921" s="194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94"/>
      <c r="AN921" s="194"/>
      <c r="AO921" s="194"/>
      <c r="AP921" s="194"/>
      <c r="AQ921" s="194"/>
      <c r="AR921" s="194"/>
      <c r="AS921" s="194"/>
      <c r="AT921" s="194"/>
      <c r="AU921" s="194"/>
      <c r="AV921" s="194"/>
      <c r="AW921" s="194"/>
      <c r="AX921" s="194"/>
      <c r="AY921" s="194"/>
      <c r="AZ921" s="194"/>
      <c r="BA921" s="194"/>
      <c r="BB921" s="194"/>
      <c r="BC921" s="194"/>
      <c r="BD921" s="194"/>
      <c r="BE921" s="194"/>
      <c r="BF921" s="194"/>
      <c r="BG921" s="194"/>
      <c r="BH921" s="194"/>
      <c r="BI921" s="194"/>
      <c r="BJ921" s="194"/>
      <c r="BK921" s="196"/>
      <c r="BL921" s="197"/>
      <c r="BM921" s="197"/>
      <c r="BN921" s="197"/>
      <c r="BO921" s="197"/>
      <c r="BP921" s="197"/>
      <c r="BQ921" s="197"/>
      <c r="BR921" s="197"/>
      <c r="BS921" s="197"/>
      <c r="BT921" s="197"/>
      <c r="BU921" s="197"/>
      <c r="BV921" s="197"/>
      <c r="BW921" s="197"/>
      <c r="BX921" s="197"/>
      <c r="BY921" s="197"/>
      <c r="BZ921" s="197"/>
      <c r="CA921" s="197"/>
      <c r="CB921" s="197"/>
      <c r="CC921" s="197"/>
      <c r="CD921" s="197"/>
      <c r="CE921" s="197"/>
      <c r="CF921" s="197"/>
      <c r="CG921" s="197"/>
      <c r="CH921" s="197"/>
      <c r="CI921" s="197"/>
      <c r="CJ921" s="197"/>
      <c r="CK921" s="197"/>
      <c r="CL921" s="197"/>
      <c r="CM921" s="197"/>
      <c r="CN921" s="197"/>
      <c r="CO921" s="197"/>
      <c r="CP921" s="197"/>
      <c r="CQ921" s="197"/>
      <c r="CR921" s="197"/>
      <c r="CS921" s="197"/>
      <c r="CT921" s="197"/>
      <c r="CU921" s="197"/>
      <c r="CV921" s="197"/>
      <c r="CW921" s="197"/>
      <c r="CX921" s="197"/>
      <c r="CY921" s="197"/>
      <c r="CZ921" s="197"/>
      <c r="DA921" s="197"/>
      <c r="DB921" s="197"/>
      <c r="DC921" s="197"/>
      <c r="DD921" s="197"/>
      <c r="DE921" s="197"/>
      <c r="DF921" s="197"/>
      <c r="DG921" s="197"/>
      <c r="DH921" s="197"/>
      <c r="DI921" s="197"/>
      <c r="DJ921" s="197"/>
      <c r="DK921" s="197"/>
      <c r="DL921" s="197"/>
      <c r="DM921" s="197"/>
      <c r="DN921" s="197"/>
      <c r="DO921" s="197"/>
      <c r="DP921" s="197"/>
      <c r="DQ921" s="197"/>
      <c r="DR921" s="197"/>
      <c r="DS921" s="197"/>
      <c r="DT921" s="197"/>
      <c r="DU921" s="197"/>
      <c r="DV921" s="197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</row>
    <row r="922" customFormat="false" ht="12.75" hidden="false" customHeight="false" outlineLevel="0" collapsed="false">
      <c r="B922" s="194"/>
      <c r="C922" s="194"/>
      <c r="D922" s="194"/>
      <c r="E922" s="194"/>
      <c r="F922" s="194"/>
      <c r="G922" s="194"/>
      <c r="H922" s="195"/>
      <c r="I922" s="194"/>
      <c r="J922" s="194"/>
      <c r="K922" s="194"/>
      <c r="L922" s="194"/>
      <c r="M922" s="194"/>
      <c r="N922" s="194"/>
      <c r="O922" s="194"/>
      <c r="P922" s="194"/>
      <c r="Q922" s="194"/>
      <c r="R922" s="194"/>
      <c r="S922" s="194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94"/>
      <c r="AN922" s="194"/>
      <c r="AO922" s="194"/>
      <c r="AP922" s="194"/>
      <c r="AQ922" s="194"/>
      <c r="AR922" s="194"/>
      <c r="AS922" s="194"/>
      <c r="AT922" s="194"/>
      <c r="AU922" s="194"/>
      <c r="AV922" s="194"/>
      <c r="AW922" s="194"/>
      <c r="AX922" s="194"/>
      <c r="AY922" s="194"/>
      <c r="AZ922" s="194"/>
      <c r="BA922" s="194"/>
      <c r="BB922" s="194"/>
      <c r="BC922" s="194"/>
      <c r="BD922" s="194"/>
      <c r="BE922" s="194"/>
      <c r="BF922" s="194"/>
      <c r="BG922" s="194"/>
      <c r="BH922" s="194"/>
      <c r="BI922" s="194"/>
      <c r="BJ922" s="194"/>
      <c r="BK922" s="196"/>
      <c r="BL922" s="197"/>
      <c r="BM922" s="197"/>
      <c r="BN922" s="197"/>
      <c r="BO922" s="197"/>
      <c r="BP922" s="197"/>
      <c r="BQ922" s="197"/>
      <c r="BR922" s="197"/>
      <c r="BS922" s="197"/>
      <c r="BT922" s="197"/>
      <c r="BU922" s="197"/>
      <c r="BV922" s="197"/>
      <c r="BW922" s="197"/>
      <c r="BX922" s="197"/>
      <c r="BY922" s="197"/>
      <c r="BZ922" s="197"/>
      <c r="CA922" s="197"/>
      <c r="CB922" s="197"/>
      <c r="CC922" s="197"/>
      <c r="CD922" s="197"/>
      <c r="CE922" s="197"/>
      <c r="CF922" s="197"/>
      <c r="CG922" s="197"/>
      <c r="CH922" s="197"/>
      <c r="CI922" s="197"/>
      <c r="CJ922" s="197"/>
      <c r="CK922" s="197"/>
      <c r="CL922" s="197"/>
      <c r="CM922" s="197"/>
      <c r="CN922" s="197"/>
      <c r="CO922" s="197"/>
      <c r="CP922" s="197"/>
      <c r="CQ922" s="197"/>
      <c r="CR922" s="197"/>
      <c r="CS922" s="197"/>
      <c r="CT922" s="197"/>
      <c r="CU922" s="197"/>
      <c r="CV922" s="197"/>
      <c r="CW922" s="197"/>
      <c r="CX922" s="197"/>
      <c r="CY922" s="197"/>
      <c r="CZ922" s="197"/>
      <c r="DA922" s="197"/>
      <c r="DB922" s="197"/>
      <c r="DC922" s="197"/>
      <c r="DD922" s="197"/>
      <c r="DE922" s="197"/>
      <c r="DF922" s="197"/>
      <c r="DG922" s="197"/>
      <c r="DH922" s="197"/>
      <c r="DI922" s="197"/>
      <c r="DJ922" s="197"/>
      <c r="DK922" s="197"/>
      <c r="DL922" s="197"/>
      <c r="DM922" s="197"/>
      <c r="DN922" s="197"/>
      <c r="DO922" s="197"/>
      <c r="DP922" s="197"/>
      <c r="DQ922" s="197"/>
      <c r="DR922" s="197"/>
      <c r="DS922" s="197"/>
      <c r="DT922" s="197"/>
      <c r="DU922" s="197"/>
      <c r="DV922" s="197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</row>
    <row r="923" customFormat="false" ht="12.75" hidden="false" customHeight="false" outlineLevel="0" collapsed="false">
      <c r="B923" s="194"/>
      <c r="C923" s="194"/>
      <c r="D923" s="194"/>
      <c r="E923" s="194"/>
      <c r="F923" s="194"/>
      <c r="G923" s="194"/>
      <c r="H923" s="195"/>
      <c r="I923" s="194"/>
      <c r="J923" s="194"/>
      <c r="K923" s="194"/>
      <c r="L923" s="194"/>
      <c r="M923" s="194"/>
      <c r="N923" s="194"/>
      <c r="O923" s="194"/>
      <c r="P923" s="194"/>
      <c r="Q923" s="194"/>
      <c r="R923" s="194"/>
      <c r="S923" s="194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94"/>
      <c r="AN923" s="194"/>
      <c r="AO923" s="194"/>
      <c r="AP923" s="194"/>
      <c r="AQ923" s="194"/>
      <c r="AR923" s="194"/>
      <c r="AS923" s="194"/>
      <c r="AT923" s="194"/>
      <c r="AU923" s="194"/>
      <c r="AV923" s="194"/>
      <c r="AW923" s="194"/>
      <c r="AX923" s="194"/>
      <c r="AY923" s="194"/>
      <c r="AZ923" s="194"/>
      <c r="BA923" s="194"/>
      <c r="BB923" s="194"/>
      <c r="BC923" s="194"/>
      <c r="BD923" s="194"/>
      <c r="BE923" s="194"/>
      <c r="BF923" s="194"/>
      <c r="BG923" s="194"/>
      <c r="BH923" s="194"/>
      <c r="BI923" s="194"/>
      <c r="BJ923" s="194"/>
      <c r="BK923" s="196"/>
      <c r="BL923" s="197"/>
      <c r="BM923" s="197"/>
      <c r="BN923" s="197"/>
      <c r="BO923" s="197"/>
      <c r="BP923" s="197"/>
      <c r="BQ923" s="197"/>
      <c r="BR923" s="197"/>
      <c r="BS923" s="197"/>
      <c r="BT923" s="197"/>
      <c r="BU923" s="197"/>
      <c r="BV923" s="197"/>
      <c r="BW923" s="197"/>
      <c r="BX923" s="197"/>
      <c r="BY923" s="197"/>
      <c r="BZ923" s="197"/>
      <c r="CA923" s="197"/>
      <c r="CB923" s="197"/>
      <c r="CC923" s="197"/>
      <c r="CD923" s="197"/>
      <c r="CE923" s="197"/>
      <c r="CF923" s="197"/>
      <c r="CG923" s="197"/>
      <c r="CH923" s="197"/>
      <c r="CI923" s="197"/>
      <c r="CJ923" s="197"/>
      <c r="CK923" s="197"/>
      <c r="CL923" s="197"/>
      <c r="CM923" s="197"/>
      <c r="CN923" s="197"/>
      <c r="CO923" s="197"/>
      <c r="CP923" s="197"/>
      <c r="CQ923" s="197"/>
      <c r="CR923" s="197"/>
      <c r="CS923" s="197"/>
      <c r="CT923" s="197"/>
      <c r="CU923" s="197"/>
      <c r="CV923" s="197"/>
      <c r="CW923" s="197"/>
      <c r="CX923" s="197"/>
      <c r="CY923" s="197"/>
      <c r="CZ923" s="197"/>
      <c r="DA923" s="197"/>
      <c r="DB923" s="197"/>
      <c r="DC923" s="197"/>
      <c r="DD923" s="197"/>
      <c r="DE923" s="197"/>
      <c r="DF923" s="197"/>
      <c r="DG923" s="197"/>
      <c r="DH923" s="197"/>
      <c r="DI923" s="197"/>
      <c r="DJ923" s="197"/>
      <c r="DK923" s="197"/>
      <c r="DL923" s="197"/>
      <c r="DM923" s="197"/>
      <c r="DN923" s="197"/>
      <c r="DO923" s="197"/>
      <c r="DP923" s="197"/>
      <c r="DQ923" s="197"/>
      <c r="DR923" s="197"/>
      <c r="DS923" s="197"/>
      <c r="DT923" s="197"/>
      <c r="DU923" s="197"/>
      <c r="DV923" s="197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</row>
    <row r="924" customFormat="false" ht="12.75" hidden="false" customHeight="false" outlineLevel="0" collapsed="false">
      <c r="B924" s="194"/>
      <c r="C924" s="194"/>
      <c r="D924" s="194"/>
      <c r="E924" s="194"/>
      <c r="F924" s="194"/>
      <c r="G924" s="194"/>
      <c r="H924" s="195"/>
      <c r="I924" s="194"/>
      <c r="J924" s="194"/>
      <c r="K924" s="194"/>
      <c r="L924" s="194"/>
      <c r="M924" s="194"/>
      <c r="N924" s="194"/>
      <c r="O924" s="194"/>
      <c r="P924" s="194"/>
      <c r="Q924" s="194"/>
      <c r="R924" s="194"/>
      <c r="S924" s="194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94"/>
      <c r="AN924" s="194"/>
      <c r="AO924" s="194"/>
      <c r="AP924" s="194"/>
      <c r="AQ924" s="194"/>
      <c r="AR924" s="194"/>
      <c r="AS924" s="194"/>
      <c r="AT924" s="194"/>
      <c r="AU924" s="194"/>
      <c r="AV924" s="194"/>
      <c r="AW924" s="194"/>
      <c r="AX924" s="194"/>
      <c r="AY924" s="194"/>
      <c r="AZ924" s="194"/>
      <c r="BA924" s="194"/>
      <c r="BB924" s="194"/>
      <c r="BC924" s="194"/>
      <c r="BD924" s="194"/>
      <c r="BE924" s="194"/>
      <c r="BF924" s="194"/>
      <c r="BG924" s="194"/>
      <c r="BH924" s="194"/>
      <c r="BI924" s="194"/>
      <c r="BJ924" s="194"/>
      <c r="BK924" s="196"/>
      <c r="BL924" s="197"/>
      <c r="BM924" s="197"/>
      <c r="BN924" s="197"/>
      <c r="BO924" s="197"/>
      <c r="BP924" s="197"/>
      <c r="BQ924" s="197"/>
      <c r="BR924" s="197"/>
      <c r="BS924" s="197"/>
      <c r="BT924" s="197"/>
      <c r="BU924" s="197"/>
      <c r="BV924" s="197"/>
      <c r="BW924" s="197"/>
      <c r="BX924" s="197"/>
      <c r="BY924" s="197"/>
      <c r="BZ924" s="197"/>
      <c r="CA924" s="197"/>
      <c r="CB924" s="197"/>
      <c r="CC924" s="197"/>
      <c r="CD924" s="197"/>
      <c r="CE924" s="197"/>
      <c r="CF924" s="197"/>
      <c r="CG924" s="197"/>
      <c r="CH924" s="197"/>
      <c r="CI924" s="197"/>
      <c r="CJ924" s="197"/>
      <c r="CK924" s="197"/>
      <c r="CL924" s="197"/>
      <c r="CM924" s="197"/>
      <c r="CN924" s="197"/>
      <c r="CO924" s="197"/>
      <c r="CP924" s="197"/>
      <c r="CQ924" s="197"/>
      <c r="CR924" s="197"/>
      <c r="CS924" s="197"/>
      <c r="CT924" s="197"/>
      <c r="CU924" s="197"/>
      <c r="CV924" s="197"/>
      <c r="CW924" s="197"/>
      <c r="CX924" s="197"/>
      <c r="CY924" s="197"/>
      <c r="CZ924" s="197"/>
      <c r="DA924" s="197"/>
      <c r="DB924" s="197"/>
      <c r="DC924" s="197"/>
      <c r="DD924" s="197"/>
      <c r="DE924" s="197"/>
      <c r="DF924" s="197"/>
      <c r="DG924" s="197"/>
      <c r="DH924" s="197"/>
      <c r="DI924" s="197"/>
      <c r="DJ924" s="197"/>
      <c r="DK924" s="197"/>
      <c r="DL924" s="197"/>
      <c r="DM924" s="197"/>
      <c r="DN924" s="197"/>
      <c r="DO924" s="197"/>
      <c r="DP924" s="197"/>
      <c r="DQ924" s="197"/>
      <c r="DR924" s="197"/>
      <c r="DS924" s="197"/>
      <c r="DT924" s="197"/>
      <c r="DU924" s="197"/>
      <c r="DV924" s="197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</row>
    <row r="925" customFormat="false" ht="12.75" hidden="false" customHeight="false" outlineLevel="0" collapsed="false">
      <c r="B925" s="194"/>
      <c r="C925" s="194"/>
      <c r="D925" s="194"/>
      <c r="E925" s="194"/>
      <c r="F925" s="194"/>
      <c r="G925" s="194"/>
      <c r="H925" s="195"/>
      <c r="I925" s="194"/>
      <c r="J925" s="194"/>
      <c r="K925" s="194"/>
      <c r="L925" s="194"/>
      <c r="M925" s="194"/>
      <c r="N925" s="194"/>
      <c r="O925" s="194"/>
      <c r="P925" s="194"/>
      <c r="Q925" s="194"/>
      <c r="R925" s="194"/>
      <c r="S925" s="194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94"/>
      <c r="AN925" s="194"/>
      <c r="AO925" s="194"/>
      <c r="AP925" s="194"/>
      <c r="AQ925" s="194"/>
      <c r="AR925" s="194"/>
      <c r="AS925" s="194"/>
      <c r="AT925" s="194"/>
      <c r="AU925" s="194"/>
      <c r="AV925" s="194"/>
      <c r="AW925" s="194"/>
      <c r="AX925" s="194"/>
      <c r="AY925" s="194"/>
      <c r="AZ925" s="194"/>
      <c r="BA925" s="194"/>
      <c r="BB925" s="194"/>
      <c r="BC925" s="194"/>
      <c r="BD925" s="194"/>
      <c r="BE925" s="194"/>
      <c r="BF925" s="194"/>
      <c r="BG925" s="194"/>
      <c r="BH925" s="194"/>
      <c r="BI925" s="194"/>
      <c r="BJ925" s="194"/>
      <c r="BK925" s="196"/>
      <c r="BL925" s="197"/>
      <c r="BM925" s="197"/>
      <c r="BN925" s="197"/>
      <c r="BO925" s="197"/>
      <c r="BP925" s="197"/>
      <c r="BQ925" s="197"/>
      <c r="BR925" s="197"/>
      <c r="BS925" s="197"/>
      <c r="BT925" s="197"/>
      <c r="BU925" s="197"/>
      <c r="BV925" s="197"/>
      <c r="BW925" s="197"/>
      <c r="BX925" s="197"/>
      <c r="BY925" s="197"/>
      <c r="BZ925" s="197"/>
      <c r="CA925" s="197"/>
      <c r="CB925" s="197"/>
      <c r="CC925" s="197"/>
      <c r="CD925" s="197"/>
      <c r="CE925" s="197"/>
      <c r="CF925" s="197"/>
      <c r="CG925" s="197"/>
      <c r="CH925" s="197"/>
      <c r="CI925" s="197"/>
      <c r="CJ925" s="197"/>
      <c r="CK925" s="197"/>
      <c r="CL925" s="197"/>
      <c r="CM925" s="197"/>
      <c r="CN925" s="197"/>
      <c r="CO925" s="197"/>
      <c r="CP925" s="197"/>
      <c r="CQ925" s="197"/>
      <c r="CR925" s="197"/>
      <c r="CS925" s="197"/>
      <c r="CT925" s="197"/>
      <c r="CU925" s="197"/>
      <c r="CV925" s="197"/>
      <c r="CW925" s="197"/>
      <c r="CX925" s="197"/>
      <c r="CY925" s="197"/>
      <c r="CZ925" s="197"/>
      <c r="DA925" s="197"/>
      <c r="DB925" s="197"/>
      <c r="DC925" s="197"/>
      <c r="DD925" s="197"/>
      <c r="DE925" s="197"/>
      <c r="DF925" s="197"/>
      <c r="DG925" s="197"/>
      <c r="DH925" s="197"/>
      <c r="DI925" s="197"/>
      <c r="DJ925" s="197"/>
      <c r="DK925" s="197"/>
      <c r="DL925" s="197"/>
      <c r="DM925" s="197"/>
      <c r="DN925" s="197"/>
      <c r="DO925" s="197"/>
      <c r="DP925" s="197"/>
      <c r="DQ925" s="197"/>
      <c r="DR925" s="197"/>
      <c r="DS925" s="197"/>
      <c r="DT925" s="197"/>
      <c r="DU925" s="197"/>
      <c r="DV925" s="197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</row>
    <row r="926" customFormat="false" ht="12.75" hidden="false" customHeight="false" outlineLevel="0" collapsed="false">
      <c r="B926" s="194"/>
      <c r="C926" s="194"/>
      <c r="D926" s="194"/>
      <c r="E926" s="194"/>
      <c r="F926" s="194"/>
      <c r="G926" s="194"/>
      <c r="H926" s="195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94"/>
      <c r="AN926" s="194"/>
      <c r="AO926" s="194"/>
      <c r="AP926" s="194"/>
      <c r="AQ926" s="194"/>
      <c r="AR926" s="194"/>
      <c r="AS926" s="194"/>
      <c r="AT926" s="194"/>
      <c r="AU926" s="194"/>
      <c r="AV926" s="194"/>
      <c r="AW926" s="194"/>
      <c r="AX926" s="194"/>
      <c r="AY926" s="194"/>
      <c r="AZ926" s="194"/>
      <c r="BA926" s="194"/>
      <c r="BB926" s="194"/>
      <c r="BC926" s="194"/>
      <c r="BD926" s="194"/>
      <c r="BE926" s="194"/>
      <c r="BF926" s="194"/>
      <c r="BG926" s="194"/>
      <c r="BH926" s="194"/>
      <c r="BI926" s="194"/>
      <c r="BJ926" s="194"/>
      <c r="BK926" s="196"/>
      <c r="BL926" s="197"/>
      <c r="BM926" s="197"/>
      <c r="BN926" s="197"/>
      <c r="BO926" s="197"/>
      <c r="BP926" s="197"/>
      <c r="BQ926" s="197"/>
      <c r="BR926" s="197"/>
      <c r="BS926" s="197"/>
      <c r="BT926" s="197"/>
      <c r="BU926" s="197"/>
      <c r="BV926" s="197"/>
      <c r="BW926" s="197"/>
      <c r="BX926" s="197"/>
      <c r="BY926" s="197"/>
      <c r="BZ926" s="197"/>
      <c r="CA926" s="197"/>
      <c r="CB926" s="197"/>
      <c r="CC926" s="197"/>
      <c r="CD926" s="197"/>
      <c r="CE926" s="197"/>
      <c r="CF926" s="197"/>
      <c r="CG926" s="197"/>
      <c r="CH926" s="197"/>
      <c r="CI926" s="197"/>
      <c r="CJ926" s="197"/>
      <c r="CK926" s="197"/>
      <c r="CL926" s="197"/>
      <c r="CM926" s="197"/>
      <c r="CN926" s="197"/>
      <c r="CO926" s="197"/>
      <c r="CP926" s="197"/>
      <c r="CQ926" s="197"/>
      <c r="CR926" s="197"/>
      <c r="CS926" s="197"/>
      <c r="CT926" s="197"/>
      <c r="CU926" s="197"/>
      <c r="CV926" s="197"/>
      <c r="CW926" s="197"/>
      <c r="CX926" s="197"/>
      <c r="CY926" s="197"/>
      <c r="CZ926" s="197"/>
      <c r="DA926" s="197"/>
      <c r="DB926" s="197"/>
      <c r="DC926" s="197"/>
      <c r="DD926" s="197"/>
      <c r="DE926" s="197"/>
      <c r="DF926" s="197"/>
      <c r="DG926" s="197"/>
      <c r="DH926" s="197"/>
      <c r="DI926" s="197"/>
      <c r="DJ926" s="197"/>
      <c r="DK926" s="197"/>
      <c r="DL926" s="197"/>
      <c r="DM926" s="197"/>
      <c r="DN926" s="197"/>
      <c r="DO926" s="197"/>
      <c r="DP926" s="197"/>
      <c r="DQ926" s="197"/>
      <c r="DR926" s="197"/>
      <c r="DS926" s="197"/>
      <c r="DT926" s="197"/>
      <c r="DU926" s="197"/>
      <c r="DV926" s="197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</row>
    <row r="927" customFormat="false" ht="12.75" hidden="false" customHeight="false" outlineLevel="0" collapsed="false">
      <c r="B927" s="194"/>
      <c r="C927" s="194"/>
      <c r="D927" s="194"/>
      <c r="E927" s="194"/>
      <c r="F927" s="194"/>
      <c r="G927" s="194"/>
      <c r="H927" s="195"/>
      <c r="I927" s="194"/>
      <c r="J927" s="194"/>
      <c r="K927" s="194"/>
      <c r="L927" s="194"/>
      <c r="M927" s="194"/>
      <c r="N927" s="194"/>
      <c r="O927" s="194"/>
      <c r="P927" s="194"/>
      <c r="Q927" s="194"/>
      <c r="R927" s="194"/>
      <c r="S927" s="194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94"/>
      <c r="AN927" s="194"/>
      <c r="AO927" s="194"/>
      <c r="AP927" s="194"/>
      <c r="AQ927" s="194"/>
      <c r="AR927" s="194"/>
      <c r="AS927" s="194"/>
      <c r="AT927" s="194"/>
      <c r="AU927" s="194"/>
      <c r="AV927" s="194"/>
      <c r="AW927" s="194"/>
      <c r="AX927" s="194"/>
      <c r="AY927" s="194"/>
      <c r="AZ927" s="194"/>
      <c r="BA927" s="194"/>
      <c r="BB927" s="194"/>
      <c r="BC927" s="194"/>
      <c r="BD927" s="194"/>
      <c r="BE927" s="194"/>
      <c r="BF927" s="194"/>
      <c r="BG927" s="194"/>
      <c r="BH927" s="194"/>
      <c r="BI927" s="194"/>
      <c r="BJ927" s="194"/>
      <c r="BK927" s="196"/>
      <c r="BL927" s="197"/>
      <c r="BM927" s="197"/>
      <c r="BN927" s="197"/>
      <c r="BO927" s="197"/>
      <c r="BP927" s="197"/>
      <c r="BQ927" s="197"/>
      <c r="BR927" s="197"/>
      <c r="BS927" s="197"/>
      <c r="BT927" s="197"/>
      <c r="BU927" s="197"/>
      <c r="BV927" s="197"/>
      <c r="BW927" s="197"/>
      <c r="BX927" s="197"/>
      <c r="BY927" s="197"/>
      <c r="BZ927" s="197"/>
      <c r="CA927" s="197"/>
      <c r="CB927" s="197"/>
      <c r="CC927" s="197"/>
      <c r="CD927" s="197"/>
      <c r="CE927" s="197"/>
      <c r="CF927" s="197"/>
      <c r="CG927" s="197"/>
      <c r="CH927" s="197"/>
      <c r="CI927" s="197"/>
      <c r="CJ927" s="197"/>
      <c r="CK927" s="197"/>
      <c r="CL927" s="197"/>
      <c r="CM927" s="197"/>
      <c r="CN927" s="197"/>
      <c r="CO927" s="197"/>
      <c r="CP927" s="197"/>
      <c r="CQ927" s="197"/>
      <c r="CR927" s="197"/>
      <c r="CS927" s="197"/>
      <c r="CT927" s="197"/>
      <c r="CU927" s="197"/>
      <c r="CV927" s="197"/>
      <c r="CW927" s="197"/>
      <c r="CX927" s="197"/>
      <c r="CY927" s="197"/>
      <c r="CZ927" s="197"/>
      <c r="DA927" s="197"/>
      <c r="DB927" s="197"/>
      <c r="DC927" s="197"/>
      <c r="DD927" s="197"/>
      <c r="DE927" s="197"/>
      <c r="DF927" s="197"/>
      <c r="DG927" s="197"/>
      <c r="DH927" s="197"/>
      <c r="DI927" s="197"/>
      <c r="DJ927" s="197"/>
      <c r="DK927" s="197"/>
      <c r="DL927" s="197"/>
      <c r="DM927" s="197"/>
      <c r="DN927" s="197"/>
      <c r="DO927" s="197"/>
      <c r="DP927" s="197"/>
      <c r="DQ927" s="197"/>
      <c r="DR927" s="197"/>
      <c r="DS927" s="197"/>
      <c r="DT927" s="197"/>
      <c r="DU927" s="197"/>
      <c r="DV927" s="197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</row>
    <row r="928" customFormat="false" ht="12.75" hidden="false" customHeight="false" outlineLevel="0" collapsed="false">
      <c r="B928" s="194"/>
      <c r="C928" s="194"/>
      <c r="D928" s="194"/>
      <c r="E928" s="194"/>
      <c r="F928" s="194"/>
      <c r="G928" s="194"/>
      <c r="H928" s="195"/>
      <c r="I928" s="194"/>
      <c r="J928" s="194"/>
      <c r="K928" s="194"/>
      <c r="L928" s="194"/>
      <c r="M928" s="194"/>
      <c r="N928" s="194"/>
      <c r="O928" s="194"/>
      <c r="P928" s="194"/>
      <c r="Q928" s="194"/>
      <c r="R928" s="194"/>
      <c r="S928" s="194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94"/>
      <c r="AN928" s="194"/>
      <c r="AO928" s="194"/>
      <c r="AP928" s="194"/>
      <c r="AQ928" s="194"/>
      <c r="AR928" s="194"/>
      <c r="AS928" s="194"/>
      <c r="AT928" s="194"/>
      <c r="AU928" s="194"/>
      <c r="AV928" s="194"/>
      <c r="AW928" s="194"/>
      <c r="AX928" s="194"/>
      <c r="AY928" s="194"/>
      <c r="AZ928" s="194"/>
      <c r="BA928" s="194"/>
      <c r="BB928" s="194"/>
      <c r="BC928" s="194"/>
      <c r="BD928" s="194"/>
      <c r="BE928" s="194"/>
      <c r="BF928" s="194"/>
      <c r="BG928" s="194"/>
      <c r="BH928" s="194"/>
      <c r="BI928" s="194"/>
      <c r="BJ928" s="194"/>
      <c r="BK928" s="196"/>
      <c r="BL928" s="197"/>
      <c r="BM928" s="197"/>
      <c r="BN928" s="197"/>
      <c r="BO928" s="197"/>
      <c r="BP928" s="197"/>
      <c r="BQ928" s="197"/>
      <c r="BR928" s="197"/>
      <c r="BS928" s="197"/>
      <c r="BT928" s="197"/>
      <c r="BU928" s="197"/>
      <c r="BV928" s="197"/>
      <c r="BW928" s="197"/>
      <c r="BX928" s="197"/>
      <c r="BY928" s="197"/>
      <c r="BZ928" s="197"/>
      <c r="CA928" s="197"/>
      <c r="CB928" s="197"/>
      <c r="CC928" s="197"/>
      <c r="CD928" s="197"/>
      <c r="CE928" s="197"/>
      <c r="CF928" s="197"/>
      <c r="CG928" s="197"/>
      <c r="CH928" s="197"/>
      <c r="CI928" s="197"/>
      <c r="CJ928" s="197"/>
      <c r="CK928" s="197"/>
      <c r="CL928" s="197"/>
      <c r="CM928" s="197"/>
      <c r="CN928" s="197"/>
      <c r="CO928" s="197"/>
      <c r="CP928" s="197"/>
      <c r="CQ928" s="197"/>
      <c r="CR928" s="197"/>
      <c r="CS928" s="197"/>
      <c r="CT928" s="197"/>
      <c r="CU928" s="197"/>
      <c r="CV928" s="197"/>
      <c r="CW928" s="197"/>
      <c r="CX928" s="197"/>
      <c r="CY928" s="197"/>
      <c r="CZ928" s="197"/>
      <c r="DA928" s="197"/>
      <c r="DB928" s="197"/>
      <c r="DC928" s="197"/>
      <c r="DD928" s="197"/>
      <c r="DE928" s="197"/>
      <c r="DF928" s="197"/>
      <c r="DG928" s="197"/>
      <c r="DH928" s="197"/>
      <c r="DI928" s="197"/>
      <c r="DJ928" s="197"/>
      <c r="DK928" s="197"/>
      <c r="DL928" s="197"/>
      <c r="DM928" s="197"/>
      <c r="DN928" s="197"/>
      <c r="DO928" s="197"/>
      <c r="DP928" s="197"/>
      <c r="DQ928" s="197"/>
      <c r="DR928" s="197"/>
      <c r="DS928" s="197"/>
      <c r="DT928" s="197"/>
      <c r="DU928" s="197"/>
      <c r="DV928" s="197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</row>
    <row r="929" customFormat="false" ht="12.75" hidden="false" customHeight="false" outlineLevel="0" collapsed="false">
      <c r="B929" s="194"/>
      <c r="C929" s="194"/>
      <c r="D929" s="194"/>
      <c r="E929" s="194"/>
      <c r="F929" s="194"/>
      <c r="G929" s="194"/>
      <c r="H929" s="195"/>
      <c r="I929" s="194"/>
      <c r="J929" s="194"/>
      <c r="K929" s="194"/>
      <c r="L929" s="194"/>
      <c r="M929" s="194"/>
      <c r="N929" s="194"/>
      <c r="O929" s="194"/>
      <c r="P929" s="194"/>
      <c r="Q929" s="194"/>
      <c r="R929" s="194"/>
      <c r="S929" s="194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  <c r="AD929" s="194"/>
      <c r="AE929" s="194"/>
      <c r="AF929" s="194"/>
      <c r="AG929" s="194"/>
      <c r="AH929" s="194"/>
      <c r="AI929" s="194"/>
      <c r="AJ929" s="194"/>
      <c r="AK929" s="194"/>
      <c r="AL929" s="194"/>
      <c r="AM929" s="194"/>
      <c r="AN929" s="194"/>
      <c r="AO929" s="194"/>
      <c r="AP929" s="194"/>
      <c r="AQ929" s="194"/>
      <c r="AR929" s="194"/>
      <c r="AS929" s="194"/>
      <c r="AT929" s="194"/>
      <c r="AU929" s="194"/>
      <c r="AV929" s="194"/>
      <c r="AW929" s="194"/>
      <c r="AX929" s="194"/>
      <c r="AY929" s="194"/>
      <c r="AZ929" s="194"/>
      <c r="BA929" s="194"/>
      <c r="BB929" s="194"/>
      <c r="BC929" s="194"/>
      <c r="BD929" s="194"/>
      <c r="BE929" s="194"/>
      <c r="BF929" s="194"/>
      <c r="BG929" s="194"/>
      <c r="BH929" s="194"/>
      <c r="BI929" s="194"/>
      <c r="BJ929" s="194"/>
      <c r="BK929" s="196"/>
      <c r="BL929" s="197"/>
      <c r="BM929" s="197"/>
      <c r="BN929" s="197"/>
      <c r="BO929" s="197"/>
      <c r="BP929" s="197"/>
      <c r="BQ929" s="197"/>
      <c r="BR929" s="197"/>
      <c r="BS929" s="197"/>
      <c r="BT929" s="197"/>
      <c r="BU929" s="197"/>
      <c r="BV929" s="197"/>
      <c r="BW929" s="197"/>
      <c r="BX929" s="197"/>
      <c r="BY929" s="197"/>
      <c r="BZ929" s="197"/>
      <c r="CA929" s="197"/>
      <c r="CB929" s="197"/>
      <c r="CC929" s="197"/>
      <c r="CD929" s="197"/>
      <c r="CE929" s="197"/>
      <c r="CF929" s="197"/>
      <c r="CG929" s="197"/>
      <c r="CH929" s="197"/>
      <c r="CI929" s="197"/>
      <c r="CJ929" s="197"/>
      <c r="CK929" s="197"/>
      <c r="CL929" s="197"/>
      <c r="CM929" s="197"/>
      <c r="CN929" s="197"/>
      <c r="CO929" s="197"/>
      <c r="CP929" s="197"/>
      <c r="CQ929" s="197"/>
      <c r="CR929" s="197"/>
      <c r="CS929" s="197"/>
      <c r="CT929" s="197"/>
      <c r="CU929" s="197"/>
      <c r="CV929" s="197"/>
      <c r="CW929" s="197"/>
      <c r="CX929" s="197"/>
      <c r="CY929" s="197"/>
      <c r="CZ929" s="197"/>
      <c r="DA929" s="197"/>
      <c r="DB929" s="197"/>
      <c r="DC929" s="197"/>
      <c r="DD929" s="197"/>
      <c r="DE929" s="197"/>
      <c r="DF929" s="197"/>
      <c r="DG929" s="197"/>
      <c r="DH929" s="197"/>
      <c r="DI929" s="197"/>
      <c r="DJ929" s="197"/>
      <c r="DK929" s="197"/>
      <c r="DL929" s="197"/>
      <c r="DM929" s="197"/>
      <c r="DN929" s="197"/>
      <c r="DO929" s="197"/>
      <c r="DP929" s="197"/>
      <c r="DQ929" s="197"/>
      <c r="DR929" s="197"/>
      <c r="DS929" s="197"/>
      <c r="DT929" s="197"/>
      <c r="DU929" s="197"/>
      <c r="DV929" s="197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</row>
    <row r="930" customFormat="false" ht="12.75" hidden="false" customHeight="false" outlineLevel="0" collapsed="false">
      <c r="B930" s="194"/>
      <c r="C930" s="194"/>
      <c r="D930" s="194"/>
      <c r="E930" s="194"/>
      <c r="F930" s="194"/>
      <c r="G930" s="194"/>
      <c r="H930" s="195"/>
      <c r="I930" s="194"/>
      <c r="J930" s="194"/>
      <c r="K930" s="194"/>
      <c r="L930" s="194"/>
      <c r="M930" s="194"/>
      <c r="N930" s="194"/>
      <c r="O930" s="194"/>
      <c r="P930" s="194"/>
      <c r="Q930" s="194"/>
      <c r="R930" s="194"/>
      <c r="S930" s="194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94"/>
      <c r="AN930" s="194"/>
      <c r="AO930" s="194"/>
      <c r="AP930" s="194"/>
      <c r="AQ930" s="194"/>
      <c r="AR930" s="194"/>
      <c r="AS930" s="194"/>
      <c r="AT930" s="194"/>
      <c r="AU930" s="194"/>
      <c r="AV930" s="194"/>
      <c r="AW930" s="194"/>
      <c r="AX930" s="194"/>
      <c r="AY930" s="194"/>
      <c r="AZ930" s="194"/>
      <c r="BA930" s="194"/>
      <c r="BB930" s="194"/>
      <c r="BC930" s="194"/>
      <c r="BD930" s="194"/>
      <c r="BE930" s="194"/>
      <c r="BF930" s="194"/>
      <c r="BG930" s="194"/>
      <c r="BH930" s="194"/>
      <c r="BI930" s="194"/>
      <c r="BJ930" s="194"/>
      <c r="BK930" s="196"/>
      <c r="BL930" s="197"/>
      <c r="BM930" s="197"/>
      <c r="BN930" s="197"/>
      <c r="BO930" s="197"/>
      <c r="BP930" s="197"/>
      <c r="BQ930" s="197"/>
      <c r="BR930" s="197"/>
      <c r="BS930" s="197"/>
      <c r="BT930" s="197"/>
      <c r="BU930" s="197"/>
      <c r="BV930" s="197"/>
      <c r="BW930" s="197"/>
      <c r="BX930" s="197"/>
      <c r="BY930" s="197"/>
      <c r="BZ930" s="197"/>
      <c r="CA930" s="197"/>
      <c r="CB930" s="197"/>
      <c r="CC930" s="197"/>
      <c r="CD930" s="197"/>
      <c r="CE930" s="197"/>
      <c r="CF930" s="197"/>
      <c r="CG930" s="197"/>
      <c r="CH930" s="197"/>
      <c r="CI930" s="197"/>
      <c r="CJ930" s="197"/>
      <c r="CK930" s="197"/>
      <c r="CL930" s="197"/>
      <c r="CM930" s="197"/>
      <c r="CN930" s="197"/>
      <c r="CO930" s="197"/>
      <c r="CP930" s="197"/>
      <c r="CQ930" s="197"/>
      <c r="CR930" s="197"/>
      <c r="CS930" s="197"/>
      <c r="CT930" s="197"/>
      <c r="CU930" s="197"/>
      <c r="CV930" s="197"/>
      <c r="CW930" s="197"/>
      <c r="CX930" s="197"/>
      <c r="CY930" s="197"/>
      <c r="CZ930" s="197"/>
      <c r="DA930" s="197"/>
      <c r="DB930" s="197"/>
      <c r="DC930" s="197"/>
      <c r="DD930" s="197"/>
      <c r="DE930" s="197"/>
      <c r="DF930" s="197"/>
      <c r="DG930" s="197"/>
      <c r="DH930" s="197"/>
      <c r="DI930" s="197"/>
      <c r="DJ930" s="197"/>
      <c r="DK930" s="197"/>
      <c r="DL930" s="197"/>
      <c r="DM930" s="197"/>
      <c r="DN930" s="197"/>
      <c r="DO930" s="197"/>
      <c r="DP930" s="197"/>
      <c r="DQ930" s="197"/>
      <c r="DR930" s="197"/>
      <c r="DS930" s="197"/>
      <c r="DT930" s="197"/>
      <c r="DU930" s="197"/>
      <c r="DV930" s="197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</row>
    <row r="931" customFormat="false" ht="12.75" hidden="false" customHeight="false" outlineLevel="0" collapsed="false">
      <c r="B931" s="194"/>
      <c r="C931" s="194"/>
      <c r="D931" s="194"/>
      <c r="E931" s="194"/>
      <c r="F931" s="194"/>
      <c r="G931" s="194"/>
      <c r="H931" s="195"/>
      <c r="I931" s="194"/>
      <c r="J931" s="194"/>
      <c r="K931" s="194"/>
      <c r="L931" s="194"/>
      <c r="M931" s="194"/>
      <c r="N931" s="194"/>
      <c r="O931" s="194"/>
      <c r="P931" s="194"/>
      <c r="Q931" s="194"/>
      <c r="R931" s="194"/>
      <c r="S931" s="194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94"/>
      <c r="AN931" s="194"/>
      <c r="AO931" s="194"/>
      <c r="AP931" s="194"/>
      <c r="AQ931" s="194"/>
      <c r="AR931" s="194"/>
      <c r="AS931" s="194"/>
      <c r="AT931" s="194"/>
      <c r="AU931" s="194"/>
      <c r="AV931" s="194"/>
      <c r="AW931" s="194"/>
      <c r="AX931" s="194"/>
      <c r="AY931" s="194"/>
      <c r="AZ931" s="194"/>
      <c r="BA931" s="194"/>
      <c r="BB931" s="194"/>
      <c r="BC931" s="194"/>
      <c r="BD931" s="194"/>
      <c r="BE931" s="194"/>
      <c r="BF931" s="194"/>
      <c r="BG931" s="194"/>
      <c r="BH931" s="194"/>
      <c r="BI931" s="194"/>
      <c r="BJ931" s="194"/>
      <c r="BK931" s="196"/>
      <c r="BL931" s="197"/>
      <c r="BM931" s="197"/>
      <c r="BN931" s="197"/>
      <c r="BO931" s="197"/>
      <c r="BP931" s="197"/>
      <c r="BQ931" s="197"/>
      <c r="BR931" s="197"/>
      <c r="BS931" s="197"/>
      <c r="BT931" s="197"/>
      <c r="BU931" s="197"/>
      <c r="BV931" s="197"/>
      <c r="BW931" s="197"/>
      <c r="BX931" s="197"/>
      <c r="BY931" s="197"/>
      <c r="BZ931" s="197"/>
      <c r="CA931" s="197"/>
      <c r="CB931" s="197"/>
      <c r="CC931" s="197"/>
      <c r="CD931" s="197"/>
      <c r="CE931" s="197"/>
      <c r="CF931" s="197"/>
      <c r="CG931" s="197"/>
      <c r="CH931" s="197"/>
      <c r="CI931" s="197"/>
      <c r="CJ931" s="197"/>
      <c r="CK931" s="197"/>
      <c r="CL931" s="197"/>
      <c r="CM931" s="197"/>
      <c r="CN931" s="197"/>
      <c r="CO931" s="197"/>
      <c r="CP931" s="197"/>
      <c r="CQ931" s="197"/>
      <c r="CR931" s="197"/>
      <c r="CS931" s="197"/>
      <c r="CT931" s="197"/>
      <c r="CU931" s="197"/>
      <c r="CV931" s="197"/>
      <c r="CW931" s="197"/>
      <c r="CX931" s="197"/>
      <c r="CY931" s="197"/>
      <c r="CZ931" s="197"/>
      <c r="DA931" s="197"/>
      <c r="DB931" s="197"/>
      <c r="DC931" s="197"/>
      <c r="DD931" s="197"/>
      <c r="DE931" s="197"/>
      <c r="DF931" s="197"/>
      <c r="DG931" s="197"/>
      <c r="DH931" s="197"/>
      <c r="DI931" s="197"/>
      <c r="DJ931" s="197"/>
      <c r="DK931" s="197"/>
      <c r="DL931" s="197"/>
      <c r="DM931" s="197"/>
      <c r="DN931" s="197"/>
      <c r="DO931" s="197"/>
      <c r="DP931" s="197"/>
      <c r="DQ931" s="197"/>
      <c r="DR931" s="197"/>
      <c r="DS931" s="197"/>
      <c r="DT931" s="197"/>
      <c r="DU931" s="197"/>
      <c r="DV931" s="197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</row>
    <row r="932" customFormat="false" ht="12.75" hidden="false" customHeight="false" outlineLevel="0" collapsed="false">
      <c r="B932" s="194"/>
      <c r="C932" s="194"/>
      <c r="D932" s="194"/>
      <c r="E932" s="194"/>
      <c r="F932" s="194"/>
      <c r="G932" s="194"/>
      <c r="H932" s="195"/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94"/>
      <c r="AN932" s="194"/>
      <c r="AO932" s="194"/>
      <c r="AP932" s="194"/>
      <c r="AQ932" s="194"/>
      <c r="AR932" s="194"/>
      <c r="AS932" s="194"/>
      <c r="AT932" s="194"/>
      <c r="AU932" s="194"/>
      <c r="AV932" s="194"/>
      <c r="AW932" s="194"/>
      <c r="AX932" s="194"/>
      <c r="AY932" s="194"/>
      <c r="AZ932" s="194"/>
      <c r="BA932" s="194"/>
      <c r="BB932" s="194"/>
      <c r="BC932" s="194"/>
      <c r="BD932" s="194"/>
      <c r="BE932" s="194"/>
      <c r="BF932" s="194"/>
      <c r="BG932" s="194"/>
      <c r="BH932" s="194"/>
      <c r="BI932" s="194"/>
      <c r="BJ932" s="194"/>
      <c r="BK932" s="196"/>
      <c r="BL932" s="197"/>
      <c r="BM932" s="197"/>
      <c r="BN932" s="197"/>
      <c r="BO932" s="197"/>
      <c r="BP932" s="197"/>
      <c r="BQ932" s="197"/>
      <c r="BR932" s="197"/>
      <c r="BS932" s="197"/>
      <c r="BT932" s="197"/>
      <c r="BU932" s="197"/>
      <c r="BV932" s="197"/>
      <c r="BW932" s="197"/>
      <c r="BX932" s="197"/>
      <c r="BY932" s="197"/>
      <c r="BZ932" s="197"/>
      <c r="CA932" s="197"/>
      <c r="CB932" s="197"/>
      <c r="CC932" s="197"/>
      <c r="CD932" s="197"/>
      <c r="CE932" s="197"/>
      <c r="CF932" s="197"/>
      <c r="CG932" s="197"/>
      <c r="CH932" s="197"/>
      <c r="CI932" s="197"/>
      <c r="CJ932" s="197"/>
      <c r="CK932" s="197"/>
      <c r="CL932" s="197"/>
      <c r="CM932" s="197"/>
      <c r="CN932" s="197"/>
      <c r="CO932" s="197"/>
      <c r="CP932" s="197"/>
      <c r="CQ932" s="197"/>
      <c r="CR932" s="197"/>
      <c r="CS932" s="197"/>
      <c r="CT932" s="197"/>
      <c r="CU932" s="197"/>
      <c r="CV932" s="197"/>
      <c r="CW932" s="197"/>
      <c r="CX932" s="197"/>
      <c r="CY932" s="197"/>
      <c r="CZ932" s="197"/>
      <c r="DA932" s="197"/>
      <c r="DB932" s="197"/>
      <c r="DC932" s="197"/>
      <c r="DD932" s="197"/>
      <c r="DE932" s="197"/>
      <c r="DF932" s="197"/>
      <c r="DG932" s="197"/>
      <c r="DH932" s="197"/>
      <c r="DI932" s="197"/>
      <c r="DJ932" s="197"/>
      <c r="DK932" s="197"/>
      <c r="DL932" s="197"/>
      <c r="DM932" s="197"/>
      <c r="DN932" s="197"/>
      <c r="DO932" s="197"/>
      <c r="DP932" s="197"/>
      <c r="DQ932" s="197"/>
      <c r="DR932" s="197"/>
      <c r="DS932" s="197"/>
      <c r="DT932" s="197"/>
      <c r="DU932" s="197"/>
      <c r="DV932" s="197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</row>
    <row r="933" customFormat="false" ht="12.75" hidden="false" customHeight="false" outlineLevel="0" collapsed="false">
      <c r="B933" s="194"/>
      <c r="C933" s="194"/>
      <c r="D933" s="194"/>
      <c r="E933" s="194"/>
      <c r="F933" s="194"/>
      <c r="G933" s="194"/>
      <c r="H933" s="195"/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94"/>
      <c r="AN933" s="194"/>
      <c r="AO933" s="194"/>
      <c r="AP933" s="194"/>
      <c r="AQ933" s="194"/>
      <c r="AR933" s="194"/>
      <c r="AS933" s="194"/>
      <c r="AT933" s="194"/>
      <c r="AU933" s="194"/>
      <c r="AV933" s="194"/>
      <c r="AW933" s="194"/>
      <c r="AX933" s="194"/>
      <c r="AY933" s="194"/>
      <c r="AZ933" s="194"/>
      <c r="BA933" s="194"/>
      <c r="BB933" s="194"/>
      <c r="BC933" s="194"/>
      <c r="BD933" s="194"/>
      <c r="BE933" s="194"/>
      <c r="BF933" s="194"/>
      <c r="BG933" s="194"/>
      <c r="BH933" s="194"/>
      <c r="BI933" s="194"/>
      <c r="BJ933" s="194"/>
      <c r="BK933" s="196"/>
      <c r="BL933" s="197"/>
      <c r="BM933" s="197"/>
      <c r="BN933" s="197"/>
      <c r="BO933" s="197"/>
      <c r="BP933" s="197"/>
      <c r="BQ933" s="197"/>
      <c r="BR933" s="197"/>
      <c r="BS933" s="197"/>
      <c r="BT933" s="197"/>
      <c r="BU933" s="197"/>
      <c r="BV933" s="197"/>
      <c r="BW933" s="197"/>
      <c r="BX933" s="197"/>
      <c r="BY933" s="197"/>
      <c r="BZ933" s="197"/>
      <c r="CA933" s="197"/>
      <c r="CB933" s="197"/>
      <c r="CC933" s="197"/>
      <c r="CD933" s="197"/>
      <c r="CE933" s="197"/>
      <c r="CF933" s="197"/>
      <c r="CG933" s="197"/>
      <c r="CH933" s="197"/>
      <c r="CI933" s="197"/>
      <c r="CJ933" s="197"/>
      <c r="CK933" s="197"/>
      <c r="CL933" s="197"/>
      <c r="CM933" s="197"/>
      <c r="CN933" s="197"/>
      <c r="CO933" s="197"/>
      <c r="CP933" s="197"/>
      <c r="CQ933" s="197"/>
      <c r="CR933" s="197"/>
      <c r="CS933" s="197"/>
      <c r="CT933" s="197"/>
      <c r="CU933" s="197"/>
      <c r="CV933" s="197"/>
      <c r="CW933" s="197"/>
      <c r="CX933" s="197"/>
      <c r="CY933" s="197"/>
      <c r="CZ933" s="197"/>
      <c r="DA933" s="197"/>
      <c r="DB933" s="197"/>
      <c r="DC933" s="197"/>
      <c r="DD933" s="197"/>
      <c r="DE933" s="197"/>
      <c r="DF933" s="197"/>
      <c r="DG933" s="197"/>
      <c r="DH933" s="197"/>
      <c r="DI933" s="197"/>
      <c r="DJ933" s="197"/>
      <c r="DK933" s="197"/>
      <c r="DL933" s="197"/>
      <c r="DM933" s="197"/>
      <c r="DN933" s="197"/>
      <c r="DO933" s="197"/>
      <c r="DP933" s="197"/>
      <c r="DQ933" s="197"/>
      <c r="DR933" s="197"/>
      <c r="DS933" s="197"/>
      <c r="DT933" s="197"/>
      <c r="DU933" s="197"/>
      <c r="DV933" s="197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</row>
    <row r="934" customFormat="false" ht="12.75" hidden="false" customHeight="false" outlineLevel="0" collapsed="false">
      <c r="B934" s="194"/>
      <c r="C934" s="194"/>
      <c r="D934" s="194"/>
      <c r="E934" s="194"/>
      <c r="F934" s="194"/>
      <c r="G934" s="194"/>
      <c r="H934" s="195"/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94"/>
      <c r="AN934" s="194"/>
      <c r="AO934" s="194"/>
      <c r="AP934" s="194"/>
      <c r="AQ934" s="194"/>
      <c r="AR934" s="194"/>
      <c r="AS934" s="194"/>
      <c r="AT934" s="194"/>
      <c r="AU934" s="194"/>
      <c r="AV934" s="194"/>
      <c r="AW934" s="194"/>
      <c r="AX934" s="194"/>
      <c r="AY934" s="194"/>
      <c r="AZ934" s="194"/>
      <c r="BA934" s="194"/>
      <c r="BB934" s="194"/>
      <c r="BC934" s="194"/>
      <c r="BD934" s="194"/>
      <c r="BE934" s="194"/>
      <c r="BF934" s="194"/>
      <c r="BG934" s="194"/>
      <c r="BH934" s="194"/>
      <c r="BI934" s="194"/>
      <c r="BJ934" s="194"/>
      <c r="BK934" s="196"/>
      <c r="BL934" s="197"/>
      <c r="BM934" s="197"/>
      <c r="BN934" s="197"/>
      <c r="BO934" s="197"/>
      <c r="BP934" s="197"/>
      <c r="BQ934" s="197"/>
      <c r="BR934" s="197"/>
      <c r="BS934" s="197"/>
      <c r="BT934" s="197"/>
      <c r="BU934" s="197"/>
      <c r="BV934" s="197"/>
      <c r="BW934" s="197"/>
      <c r="BX934" s="197"/>
      <c r="BY934" s="197"/>
      <c r="BZ934" s="197"/>
      <c r="CA934" s="197"/>
      <c r="CB934" s="197"/>
      <c r="CC934" s="197"/>
      <c r="CD934" s="197"/>
      <c r="CE934" s="197"/>
      <c r="CF934" s="197"/>
      <c r="CG934" s="197"/>
      <c r="CH934" s="197"/>
      <c r="CI934" s="197"/>
      <c r="CJ934" s="197"/>
      <c r="CK934" s="197"/>
      <c r="CL934" s="197"/>
      <c r="CM934" s="197"/>
      <c r="CN934" s="197"/>
      <c r="CO934" s="197"/>
      <c r="CP934" s="197"/>
      <c r="CQ934" s="197"/>
      <c r="CR934" s="197"/>
      <c r="CS934" s="197"/>
      <c r="CT934" s="197"/>
      <c r="CU934" s="197"/>
      <c r="CV934" s="197"/>
      <c r="CW934" s="197"/>
      <c r="CX934" s="197"/>
      <c r="CY934" s="197"/>
      <c r="CZ934" s="197"/>
      <c r="DA934" s="197"/>
      <c r="DB934" s="197"/>
      <c r="DC934" s="197"/>
      <c r="DD934" s="197"/>
      <c r="DE934" s="197"/>
      <c r="DF934" s="197"/>
      <c r="DG934" s="197"/>
      <c r="DH934" s="197"/>
      <c r="DI934" s="197"/>
      <c r="DJ934" s="197"/>
      <c r="DK934" s="197"/>
      <c r="DL934" s="197"/>
      <c r="DM934" s="197"/>
      <c r="DN934" s="197"/>
      <c r="DO934" s="197"/>
      <c r="DP934" s="197"/>
      <c r="DQ934" s="197"/>
      <c r="DR934" s="197"/>
      <c r="DS934" s="197"/>
      <c r="DT934" s="197"/>
      <c r="DU934" s="197"/>
      <c r="DV934" s="197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</row>
    <row r="935" customFormat="false" ht="12.75" hidden="false" customHeight="false" outlineLevel="0" collapsed="false">
      <c r="B935" s="194"/>
      <c r="C935" s="194"/>
      <c r="D935" s="194"/>
      <c r="E935" s="194"/>
      <c r="F935" s="194"/>
      <c r="G935" s="194"/>
      <c r="H935" s="195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94"/>
      <c r="AN935" s="194"/>
      <c r="AO935" s="194"/>
      <c r="AP935" s="194"/>
      <c r="AQ935" s="194"/>
      <c r="AR935" s="194"/>
      <c r="AS935" s="194"/>
      <c r="AT935" s="194"/>
      <c r="AU935" s="194"/>
      <c r="AV935" s="194"/>
      <c r="AW935" s="194"/>
      <c r="AX935" s="194"/>
      <c r="AY935" s="194"/>
      <c r="AZ935" s="194"/>
      <c r="BA935" s="194"/>
      <c r="BB935" s="194"/>
      <c r="BC935" s="194"/>
      <c r="BD935" s="194"/>
      <c r="BE935" s="194"/>
      <c r="BF935" s="194"/>
      <c r="BG935" s="194"/>
      <c r="BH935" s="194"/>
      <c r="BI935" s="194"/>
      <c r="BJ935" s="194"/>
      <c r="BK935" s="196"/>
      <c r="BL935" s="197"/>
      <c r="BM935" s="197"/>
      <c r="BN935" s="197"/>
      <c r="BO935" s="197"/>
      <c r="BP935" s="197"/>
      <c r="BQ935" s="197"/>
      <c r="BR935" s="197"/>
      <c r="BS935" s="197"/>
      <c r="BT935" s="197"/>
      <c r="BU935" s="197"/>
      <c r="BV935" s="197"/>
      <c r="BW935" s="197"/>
      <c r="BX935" s="197"/>
      <c r="BY935" s="197"/>
      <c r="BZ935" s="197"/>
      <c r="CA935" s="197"/>
      <c r="CB935" s="197"/>
      <c r="CC935" s="197"/>
      <c r="CD935" s="197"/>
      <c r="CE935" s="197"/>
      <c r="CF935" s="197"/>
      <c r="CG935" s="197"/>
      <c r="CH935" s="197"/>
      <c r="CI935" s="197"/>
      <c r="CJ935" s="197"/>
      <c r="CK935" s="197"/>
      <c r="CL935" s="197"/>
      <c r="CM935" s="197"/>
      <c r="CN935" s="197"/>
      <c r="CO935" s="197"/>
      <c r="CP935" s="197"/>
      <c r="CQ935" s="197"/>
      <c r="CR935" s="197"/>
      <c r="CS935" s="197"/>
      <c r="CT935" s="197"/>
      <c r="CU935" s="197"/>
      <c r="CV935" s="197"/>
      <c r="CW935" s="197"/>
      <c r="CX935" s="197"/>
      <c r="CY935" s="197"/>
      <c r="CZ935" s="197"/>
      <c r="DA935" s="197"/>
      <c r="DB935" s="197"/>
      <c r="DC935" s="197"/>
      <c r="DD935" s="197"/>
      <c r="DE935" s="197"/>
      <c r="DF935" s="197"/>
      <c r="DG935" s="197"/>
      <c r="DH935" s="197"/>
      <c r="DI935" s="197"/>
      <c r="DJ935" s="197"/>
      <c r="DK935" s="197"/>
      <c r="DL935" s="197"/>
      <c r="DM935" s="197"/>
      <c r="DN935" s="197"/>
      <c r="DO935" s="197"/>
      <c r="DP935" s="197"/>
      <c r="DQ935" s="197"/>
      <c r="DR935" s="197"/>
      <c r="DS935" s="197"/>
      <c r="DT935" s="197"/>
      <c r="DU935" s="197"/>
      <c r="DV935" s="197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</row>
    <row r="936" customFormat="false" ht="12.75" hidden="false" customHeight="false" outlineLevel="0" collapsed="false">
      <c r="B936" s="194"/>
      <c r="C936" s="194"/>
      <c r="D936" s="194"/>
      <c r="E936" s="194"/>
      <c r="F936" s="194"/>
      <c r="G936" s="194"/>
      <c r="H936" s="195"/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94"/>
      <c r="AN936" s="194"/>
      <c r="AO936" s="194"/>
      <c r="AP936" s="194"/>
      <c r="AQ936" s="194"/>
      <c r="AR936" s="194"/>
      <c r="AS936" s="194"/>
      <c r="AT936" s="194"/>
      <c r="AU936" s="194"/>
      <c r="AV936" s="194"/>
      <c r="AW936" s="194"/>
      <c r="AX936" s="194"/>
      <c r="AY936" s="194"/>
      <c r="AZ936" s="194"/>
      <c r="BA936" s="194"/>
      <c r="BB936" s="194"/>
      <c r="BC936" s="194"/>
      <c r="BD936" s="194"/>
      <c r="BE936" s="194"/>
      <c r="BF936" s="194"/>
      <c r="BG936" s="194"/>
      <c r="BH936" s="194"/>
      <c r="BI936" s="194"/>
      <c r="BJ936" s="194"/>
      <c r="BK936" s="196"/>
      <c r="BL936" s="197"/>
      <c r="BM936" s="197"/>
      <c r="BN936" s="197"/>
      <c r="BO936" s="197"/>
      <c r="BP936" s="197"/>
      <c r="BQ936" s="197"/>
      <c r="BR936" s="197"/>
      <c r="BS936" s="197"/>
      <c r="BT936" s="197"/>
      <c r="BU936" s="197"/>
      <c r="BV936" s="197"/>
      <c r="BW936" s="197"/>
      <c r="BX936" s="197"/>
      <c r="BY936" s="197"/>
      <c r="BZ936" s="197"/>
      <c r="CA936" s="197"/>
      <c r="CB936" s="197"/>
      <c r="CC936" s="197"/>
      <c r="CD936" s="197"/>
      <c r="CE936" s="197"/>
      <c r="CF936" s="197"/>
      <c r="CG936" s="197"/>
      <c r="CH936" s="197"/>
      <c r="CI936" s="197"/>
      <c r="CJ936" s="197"/>
      <c r="CK936" s="197"/>
      <c r="CL936" s="197"/>
      <c r="CM936" s="197"/>
      <c r="CN936" s="197"/>
      <c r="CO936" s="197"/>
      <c r="CP936" s="197"/>
      <c r="CQ936" s="197"/>
      <c r="CR936" s="197"/>
      <c r="CS936" s="197"/>
      <c r="CT936" s="197"/>
      <c r="CU936" s="197"/>
      <c r="CV936" s="197"/>
      <c r="CW936" s="197"/>
      <c r="CX936" s="197"/>
      <c r="CY936" s="197"/>
      <c r="CZ936" s="197"/>
      <c r="DA936" s="197"/>
      <c r="DB936" s="197"/>
      <c r="DC936" s="197"/>
      <c r="DD936" s="197"/>
      <c r="DE936" s="197"/>
      <c r="DF936" s="197"/>
      <c r="DG936" s="197"/>
      <c r="DH936" s="197"/>
      <c r="DI936" s="197"/>
      <c r="DJ936" s="197"/>
      <c r="DK936" s="197"/>
      <c r="DL936" s="197"/>
      <c r="DM936" s="197"/>
      <c r="DN936" s="197"/>
      <c r="DO936" s="197"/>
      <c r="DP936" s="197"/>
      <c r="DQ936" s="197"/>
      <c r="DR936" s="197"/>
      <c r="DS936" s="197"/>
      <c r="DT936" s="197"/>
      <c r="DU936" s="197"/>
      <c r="DV936" s="197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</row>
    <row r="937" customFormat="false" ht="12.75" hidden="false" customHeight="false" outlineLevel="0" collapsed="false">
      <c r="B937" s="194"/>
      <c r="C937" s="194"/>
      <c r="D937" s="194"/>
      <c r="E937" s="194"/>
      <c r="F937" s="194"/>
      <c r="G937" s="194"/>
      <c r="H937" s="195"/>
      <c r="I937" s="194"/>
      <c r="J937" s="194"/>
      <c r="K937" s="194"/>
      <c r="L937" s="194"/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94"/>
      <c r="AN937" s="194"/>
      <c r="AO937" s="194"/>
      <c r="AP937" s="194"/>
      <c r="AQ937" s="194"/>
      <c r="AR937" s="194"/>
      <c r="AS937" s="194"/>
      <c r="AT937" s="194"/>
      <c r="AU937" s="194"/>
      <c r="AV937" s="194"/>
      <c r="AW937" s="194"/>
      <c r="AX937" s="194"/>
      <c r="AY937" s="194"/>
      <c r="AZ937" s="194"/>
      <c r="BA937" s="194"/>
      <c r="BB937" s="194"/>
      <c r="BC937" s="194"/>
      <c r="BD937" s="194"/>
      <c r="BE937" s="194"/>
      <c r="BF937" s="194"/>
      <c r="BG937" s="194"/>
      <c r="BH937" s="194"/>
      <c r="BI937" s="194"/>
      <c r="BJ937" s="194"/>
      <c r="BK937" s="196"/>
      <c r="BL937" s="197"/>
      <c r="BM937" s="197"/>
      <c r="BN937" s="197"/>
      <c r="BO937" s="197"/>
      <c r="BP937" s="197"/>
      <c r="BQ937" s="197"/>
      <c r="BR937" s="197"/>
      <c r="BS937" s="197"/>
      <c r="BT937" s="197"/>
      <c r="BU937" s="197"/>
      <c r="BV937" s="197"/>
      <c r="BW937" s="197"/>
      <c r="BX937" s="197"/>
      <c r="BY937" s="197"/>
      <c r="BZ937" s="197"/>
      <c r="CA937" s="197"/>
      <c r="CB937" s="197"/>
      <c r="CC937" s="197"/>
      <c r="CD937" s="197"/>
      <c r="CE937" s="197"/>
      <c r="CF937" s="197"/>
      <c r="CG937" s="197"/>
      <c r="CH937" s="197"/>
      <c r="CI937" s="197"/>
      <c r="CJ937" s="197"/>
      <c r="CK937" s="197"/>
      <c r="CL937" s="197"/>
      <c r="CM937" s="197"/>
      <c r="CN937" s="197"/>
      <c r="CO937" s="197"/>
      <c r="CP937" s="197"/>
      <c r="CQ937" s="197"/>
      <c r="CR937" s="197"/>
      <c r="CS937" s="197"/>
      <c r="CT937" s="197"/>
      <c r="CU937" s="197"/>
      <c r="CV937" s="197"/>
      <c r="CW937" s="197"/>
      <c r="CX937" s="197"/>
      <c r="CY937" s="197"/>
      <c r="CZ937" s="197"/>
      <c r="DA937" s="197"/>
      <c r="DB937" s="197"/>
      <c r="DC937" s="197"/>
      <c r="DD937" s="197"/>
      <c r="DE937" s="197"/>
      <c r="DF937" s="197"/>
      <c r="DG937" s="197"/>
      <c r="DH937" s="197"/>
      <c r="DI937" s="197"/>
      <c r="DJ937" s="197"/>
      <c r="DK937" s="197"/>
      <c r="DL937" s="197"/>
      <c r="DM937" s="197"/>
      <c r="DN937" s="197"/>
      <c r="DO937" s="197"/>
      <c r="DP937" s="197"/>
      <c r="DQ937" s="197"/>
      <c r="DR937" s="197"/>
      <c r="DS937" s="197"/>
      <c r="DT937" s="197"/>
      <c r="DU937" s="197"/>
      <c r="DV937" s="197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</row>
    <row r="938" customFormat="false" ht="12.75" hidden="false" customHeight="false" outlineLevel="0" collapsed="false">
      <c r="B938" s="194"/>
      <c r="C938" s="194"/>
      <c r="D938" s="194"/>
      <c r="E938" s="194"/>
      <c r="F938" s="194"/>
      <c r="G938" s="194"/>
      <c r="H938" s="195"/>
      <c r="I938" s="194"/>
      <c r="J938" s="194"/>
      <c r="K938" s="194"/>
      <c r="L938" s="194"/>
      <c r="M938" s="194"/>
      <c r="N938" s="194"/>
      <c r="O938" s="194"/>
      <c r="P938" s="194"/>
      <c r="Q938" s="194"/>
      <c r="R938" s="194"/>
      <c r="S938" s="194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94"/>
      <c r="AN938" s="194"/>
      <c r="AO938" s="194"/>
      <c r="AP938" s="194"/>
      <c r="AQ938" s="194"/>
      <c r="AR938" s="194"/>
      <c r="AS938" s="194"/>
      <c r="AT938" s="194"/>
      <c r="AU938" s="194"/>
      <c r="AV938" s="194"/>
      <c r="AW938" s="194"/>
      <c r="AX938" s="194"/>
      <c r="AY938" s="194"/>
      <c r="AZ938" s="194"/>
      <c r="BA938" s="194"/>
      <c r="BB938" s="194"/>
      <c r="BC938" s="194"/>
      <c r="BD938" s="194"/>
      <c r="BE938" s="194"/>
      <c r="BF938" s="194"/>
      <c r="BG938" s="194"/>
      <c r="BH938" s="194"/>
      <c r="BI938" s="194"/>
      <c r="BJ938" s="194"/>
      <c r="BK938" s="196"/>
      <c r="BL938" s="197"/>
      <c r="BM938" s="197"/>
      <c r="BN938" s="197"/>
      <c r="BO938" s="197"/>
      <c r="BP938" s="197"/>
      <c r="BQ938" s="197"/>
      <c r="BR938" s="197"/>
      <c r="BS938" s="197"/>
      <c r="BT938" s="197"/>
      <c r="BU938" s="197"/>
      <c r="BV938" s="197"/>
      <c r="BW938" s="197"/>
      <c r="BX938" s="197"/>
      <c r="BY938" s="197"/>
      <c r="BZ938" s="197"/>
      <c r="CA938" s="197"/>
      <c r="CB938" s="197"/>
      <c r="CC938" s="197"/>
      <c r="CD938" s="197"/>
      <c r="CE938" s="197"/>
      <c r="CF938" s="197"/>
      <c r="CG938" s="197"/>
      <c r="CH938" s="197"/>
      <c r="CI938" s="197"/>
      <c r="CJ938" s="197"/>
      <c r="CK938" s="197"/>
      <c r="CL938" s="197"/>
      <c r="CM938" s="197"/>
      <c r="CN938" s="197"/>
      <c r="CO938" s="197"/>
      <c r="CP938" s="197"/>
      <c r="CQ938" s="197"/>
      <c r="CR938" s="197"/>
      <c r="CS938" s="197"/>
      <c r="CT938" s="197"/>
      <c r="CU938" s="197"/>
      <c r="CV938" s="197"/>
      <c r="CW938" s="197"/>
      <c r="CX938" s="197"/>
      <c r="CY938" s="197"/>
      <c r="CZ938" s="197"/>
      <c r="DA938" s="197"/>
      <c r="DB938" s="197"/>
      <c r="DC938" s="197"/>
      <c r="DD938" s="197"/>
      <c r="DE938" s="197"/>
      <c r="DF938" s="197"/>
      <c r="DG938" s="197"/>
      <c r="DH938" s="197"/>
      <c r="DI938" s="197"/>
      <c r="DJ938" s="197"/>
      <c r="DK938" s="197"/>
      <c r="DL938" s="197"/>
      <c r="DM938" s="197"/>
      <c r="DN938" s="197"/>
      <c r="DO938" s="197"/>
      <c r="DP938" s="197"/>
      <c r="DQ938" s="197"/>
      <c r="DR938" s="197"/>
      <c r="DS938" s="197"/>
      <c r="DT938" s="197"/>
      <c r="DU938" s="197"/>
      <c r="DV938" s="197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</row>
    <row r="939" customFormat="false" ht="12.75" hidden="false" customHeight="false" outlineLevel="0" collapsed="false">
      <c r="B939" s="194"/>
      <c r="C939" s="194"/>
      <c r="D939" s="194"/>
      <c r="E939" s="194"/>
      <c r="F939" s="194"/>
      <c r="G939" s="194"/>
      <c r="H939" s="195"/>
      <c r="I939" s="194"/>
      <c r="J939" s="194"/>
      <c r="K939" s="194"/>
      <c r="L939" s="194"/>
      <c r="M939" s="194"/>
      <c r="N939" s="194"/>
      <c r="O939" s="194"/>
      <c r="P939" s="194"/>
      <c r="Q939" s="194"/>
      <c r="R939" s="194"/>
      <c r="S939" s="194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4"/>
      <c r="AG939" s="194"/>
      <c r="AH939" s="194"/>
      <c r="AI939" s="194"/>
      <c r="AJ939" s="194"/>
      <c r="AK939" s="194"/>
      <c r="AL939" s="194"/>
      <c r="AM939" s="194"/>
      <c r="AN939" s="194"/>
      <c r="AO939" s="194"/>
      <c r="AP939" s="194"/>
      <c r="AQ939" s="194"/>
      <c r="AR939" s="194"/>
      <c r="AS939" s="194"/>
      <c r="AT939" s="194"/>
      <c r="AU939" s="194"/>
      <c r="AV939" s="194"/>
      <c r="AW939" s="194"/>
      <c r="AX939" s="194"/>
      <c r="AY939" s="194"/>
      <c r="AZ939" s="194"/>
      <c r="BA939" s="194"/>
      <c r="BB939" s="194"/>
      <c r="BC939" s="194"/>
      <c r="BD939" s="194"/>
      <c r="BE939" s="194"/>
      <c r="BF939" s="194"/>
      <c r="BG939" s="194"/>
      <c r="BH939" s="194"/>
      <c r="BI939" s="194"/>
      <c r="BJ939" s="194"/>
      <c r="BK939" s="196"/>
      <c r="BL939" s="197"/>
      <c r="BM939" s="197"/>
      <c r="BN939" s="197"/>
      <c r="BO939" s="197"/>
      <c r="BP939" s="197"/>
      <c r="BQ939" s="197"/>
      <c r="BR939" s="197"/>
      <c r="BS939" s="197"/>
      <c r="BT939" s="197"/>
      <c r="BU939" s="197"/>
      <c r="BV939" s="197"/>
      <c r="BW939" s="197"/>
      <c r="BX939" s="197"/>
      <c r="BY939" s="197"/>
      <c r="BZ939" s="197"/>
      <c r="CA939" s="197"/>
      <c r="CB939" s="197"/>
      <c r="CC939" s="197"/>
      <c r="CD939" s="197"/>
      <c r="CE939" s="197"/>
      <c r="CF939" s="197"/>
      <c r="CG939" s="197"/>
      <c r="CH939" s="197"/>
      <c r="CI939" s="197"/>
      <c r="CJ939" s="197"/>
      <c r="CK939" s="197"/>
      <c r="CL939" s="197"/>
      <c r="CM939" s="197"/>
      <c r="CN939" s="197"/>
      <c r="CO939" s="197"/>
      <c r="CP939" s="197"/>
      <c r="CQ939" s="197"/>
      <c r="CR939" s="197"/>
      <c r="CS939" s="197"/>
      <c r="CT939" s="197"/>
      <c r="CU939" s="197"/>
      <c r="CV939" s="197"/>
      <c r="CW939" s="197"/>
      <c r="CX939" s="197"/>
      <c r="CY939" s="197"/>
      <c r="CZ939" s="197"/>
      <c r="DA939" s="197"/>
      <c r="DB939" s="197"/>
      <c r="DC939" s="197"/>
      <c r="DD939" s="197"/>
      <c r="DE939" s="197"/>
      <c r="DF939" s="197"/>
      <c r="DG939" s="197"/>
      <c r="DH939" s="197"/>
      <c r="DI939" s="197"/>
      <c r="DJ939" s="197"/>
      <c r="DK939" s="197"/>
      <c r="DL939" s="197"/>
      <c r="DM939" s="197"/>
      <c r="DN939" s="197"/>
      <c r="DO939" s="197"/>
      <c r="DP939" s="197"/>
      <c r="DQ939" s="197"/>
      <c r="DR939" s="197"/>
      <c r="DS939" s="197"/>
      <c r="DT939" s="197"/>
      <c r="DU939" s="197"/>
      <c r="DV939" s="197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</row>
    <row r="940" customFormat="false" ht="12.75" hidden="false" customHeight="false" outlineLevel="0" collapsed="false">
      <c r="B940" s="194"/>
      <c r="C940" s="194"/>
      <c r="D940" s="194"/>
      <c r="E940" s="194"/>
      <c r="F940" s="194"/>
      <c r="G940" s="194"/>
      <c r="H940" s="195"/>
      <c r="I940" s="194"/>
      <c r="J940" s="194"/>
      <c r="K940" s="194"/>
      <c r="L940" s="194"/>
      <c r="M940" s="194"/>
      <c r="N940" s="194"/>
      <c r="O940" s="194"/>
      <c r="P940" s="194"/>
      <c r="Q940" s="194"/>
      <c r="R940" s="194"/>
      <c r="S940" s="194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94"/>
      <c r="AN940" s="194"/>
      <c r="AO940" s="194"/>
      <c r="AP940" s="194"/>
      <c r="AQ940" s="194"/>
      <c r="AR940" s="194"/>
      <c r="AS940" s="194"/>
      <c r="AT940" s="194"/>
      <c r="AU940" s="194"/>
      <c r="AV940" s="194"/>
      <c r="AW940" s="194"/>
      <c r="AX940" s="194"/>
      <c r="AY940" s="194"/>
      <c r="AZ940" s="194"/>
      <c r="BA940" s="194"/>
      <c r="BB940" s="194"/>
      <c r="BC940" s="194"/>
      <c r="BD940" s="194"/>
      <c r="BE940" s="194"/>
      <c r="BF940" s="194"/>
      <c r="BG940" s="194"/>
      <c r="BH940" s="194"/>
      <c r="BI940" s="194"/>
      <c r="BJ940" s="194"/>
      <c r="BK940" s="196"/>
      <c r="BL940" s="197"/>
      <c r="BM940" s="197"/>
      <c r="BN940" s="197"/>
      <c r="BO940" s="197"/>
      <c r="BP940" s="197"/>
      <c r="BQ940" s="197"/>
      <c r="BR940" s="197"/>
      <c r="BS940" s="197"/>
      <c r="BT940" s="197"/>
      <c r="BU940" s="197"/>
      <c r="BV940" s="197"/>
      <c r="BW940" s="197"/>
      <c r="BX940" s="197"/>
      <c r="BY940" s="197"/>
      <c r="BZ940" s="197"/>
      <c r="CA940" s="197"/>
      <c r="CB940" s="197"/>
      <c r="CC940" s="197"/>
      <c r="CD940" s="197"/>
      <c r="CE940" s="197"/>
      <c r="CF940" s="197"/>
      <c r="CG940" s="197"/>
      <c r="CH940" s="197"/>
      <c r="CI940" s="197"/>
      <c r="CJ940" s="197"/>
      <c r="CK940" s="197"/>
      <c r="CL940" s="197"/>
      <c r="CM940" s="197"/>
      <c r="CN940" s="197"/>
      <c r="CO940" s="197"/>
      <c r="CP940" s="197"/>
      <c r="CQ940" s="197"/>
      <c r="CR940" s="197"/>
      <c r="CS940" s="197"/>
      <c r="CT940" s="197"/>
      <c r="CU940" s="197"/>
      <c r="CV940" s="197"/>
      <c r="CW940" s="197"/>
      <c r="CX940" s="197"/>
      <c r="CY940" s="197"/>
      <c r="CZ940" s="197"/>
      <c r="DA940" s="197"/>
      <c r="DB940" s="197"/>
      <c r="DC940" s="197"/>
      <c r="DD940" s="197"/>
      <c r="DE940" s="197"/>
      <c r="DF940" s="197"/>
      <c r="DG940" s="197"/>
      <c r="DH940" s="197"/>
      <c r="DI940" s="197"/>
      <c r="DJ940" s="197"/>
      <c r="DK940" s="197"/>
      <c r="DL940" s="197"/>
      <c r="DM940" s="197"/>
      <c r="DN940" s="197"/>
      <c r="DO940" s="197"/>
      <c r="DP940" s="197"/>
      <c r="DQ940" s="197"/>
      <c r="DR940" s="197"/>
      <c r="DS940" s="197"/>
      <c r="DT940" s="197"/>
      <c r="DU940" s="197"/>
      <c r="DV940" s="197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</row>
    <row r="941" customFormat="false" ht="12.75" hidden="false" customHeight="false" outlineLevel="0" collapsed="false">
      <c r="B941" s="194"/>
      <c r="C941" s="194"/>
      <c r="D941" s="194"/>
      <c r="E941" s="194"/>
      <c r="F941" s="194"/>
      <c r="G941" s="194"/>
      <c r="H941" s="195"/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94"/>
      <c r="AN941" s="194"/>
      <c r="AO941" s="194"/>
      <c r="AP941" s="194"/>
      <c r="AQ941" s="194"/>
      <c r="AR941" s="194"/>
      <c r="AS941" s="194"/>
      <c r="AT941" s="194"/>
      <c r="AU941" s="194"/>
      <c r="AV941" s="194"/>
      <c r="AW941" s="194"/>
      <c r="AX941" s="194"/>
      <c r="AY941" s="194"/>
      <c r="AZ941" s="194"/>
      <c r="BA941" s="194"/>
      <c r="BB941" s="194"/>
      <c r="BC941" s="194"/>
      <c r="BD941" s="194"/>
      <c r="BE941" s="194"/>
      <c r="BF941" s="194"/>
      <c r="BG941" s="194"/>
      <c r="BH941" s="194"/>
      <c r="BI941" s="194"/>
      <c r="BJ941" s="194"/>
      <c r="BK941" s="196"/>
      <c r="BL941" s="197"/>
      <c r="BM941" s="197"/>
      <c r="BN941" s="197"/>
      <c r="BO941" s="197"/>
      <c r="BP941" s="197"/>
      <c r="BQ941" s="197"/>
      <c r="BR941" s="197"/>
      <c r="BS941" s="197"/>
      <c r="BT941" s="197"/>
      <c r="BU941" s="197"/>
      <c r="BV941" s="197"/>
      <c r="BW941" s="197"/>
      <c r="BX941" s="197"/>
      <c r="BY941" s="197"/>
      <c r="BZ941" s="197"/>
      <c r="CA941" s="197"/>
      <c r="CB941" s="197"/>
      <c r="CC941" s="197"/>
      <c r="CD941" s="197"/>
      <c r="CE941" s="197"/>
      <c r="CF941" s="197"/>
      <c r="CG941" s="197"/>
      <c r="CH941" s="197"/>
      <c r="CI941" s="197"/>
      <c r="CJ941" s="197"/>
      <c r="CK941" s="197"/>
      <c r="CL941" s="197"/>
      <c r="CM941" s="197"/>
      <c r="CN941" s="197"/>
      <c r="CO941" s="197"/>
      <c r="CP941" s="197"/>
      <c r="CQ941" s="197"/>
      <c r="CR941" s="197"/>
      <c r="CS941" s="197"/>
      <c r="CT941" s="197"/>
      <c r="CU941" s="197"/>
      <c r="CV941" s="197"/>
      <c r="CW941" s="197"/>
      <c r="CX941" s="197"/>
      <c r="CY941" s="197"/>
      <c r="CZ941" s="197"/>
      <c r="DA941" s="197"/>
      <c r="DB941" s="197"/>
      <c r="DC941" s="197"/>
      <c r="DD941" s="197"/>
      <c r="DE941" s="197"/>
      <c r="DF941" s="197"/>
      <c r="DG941" s="197"/>
      <c r="DH941" s="197"/>
      <c r="DI941" s="197"/>
      <c r="DJ941" s="197"/>
      <c r="DK941" s="197"/>
      <c r="DL941" s="197"/>
      <c r="DM941" s="197"/>
      <c r="DN941" s="197"/>
      <c r="DO941" s="197"/>
      <c r="DP941" s="197"/>
      <c r="DQ941" s="197"/>
      <c r="DR941" s="197"/>
      <c r="DS941" s="197"/>
      <c r="DT941" s="197"/>
      <c r="DU941" s="197"/>
      <c r="DV941" s="197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</row>
    <row r="942" customFormat="false" ht="12.75" hidden="false" customHeight="false" outlineLevel="0" collapsed="false">
      <c r="B942" s="194"/>
      <c r="C942" s="194"/>
      <c r="D942" s="194"/>
      <c r="E942" s="194"/>
      <c r="F942" s="194"/>
      <c r="G942" s="194"/>
      <c r="H942" s="195"/>
      <c r="I942" s="194"/>
      <c r="J942" s="194"/>
      <c r="K942" s="194"/>
      <c r="L942" s="194"/>
      <c r="M942" s="194"/>
      <c r="N942" s="194"/>
      <c r="O942" s="194"/>
      <c r="P942" s="194"/>
      <c r="Q942" s="194"/>
      <c r="R942" s="194"/>
      <c r="S942" s="194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94"/>
      <c r="AN942" s="194"/>
      <c r="AO942" s="194"/>
      <c r="AP942" s="194"/>
      <c r="AQ942" s="194"/>
      <c r="AR942" s="194"/>
      <c r="AS942" s="194"/>
      <c r="AT942" s="194"/>
      <c r="AU942" s="194"/>
      <c r="AV942" s="194"/>
      <c r="AW942" s="194"/>
      <c r="AX942" s="194"/>
      <c r="AY942" s="194"/>
      <c r="AZ942" s="194"/>
      <c r="BA942" s="194"/>
      <c r="BB942" s="194"/>
      <c r="BC942" s="194"/>
      <c r="BD942" s="194"/>
      <c r="BE942" s="194"/>
      <c r="BF942" s="194"/>
      <c r="BG942" s="194"/>
      <c r="BH942" s="194"/>
      <c r="BI942" s="194"/>
      <c r="BJ942" s="194"/>
      <c r="BK942" s="196"/>
      <c r="BL942" s="197"/>
      <c r="BM942" s="197"/>
      <c r="BN942" s="197"/>
      <c r="BO942" s="197"/>
      <c r="BP942" s="197"/>
      <c r="BQ942" s="197"/>
      <c r="BR942" s="197"/>
      <c r="BS942" s="197"/>
      <c r="BT942" s="197"/>
      <c r="BU942" s="197"/>
      <c r="BV942" s="197"/>
      <c r="BW942" s="197"/>
      <c r="BX942" s="197"/>
      <c r="BY942" s="197"/>
      <c r="BZ942" s="197"/>
      <c r="CA942" s="197"/>
      <c r="CB942" s="197"/>
      <c r="CC942" s="197"/>
      <c r="CD942" s="197"/>
      <c r="CE942" s="197"/>
      <c r="CF942" s="197"/>
      <c r="CG942" s="197"/>
      <c r="CH942" s="197"/>
      <c r="CI942" s="197"/>
      <c r="CJ942" s="197"/>
      <c r="CK942" s="197"/>
      <c r="CL942" s="197"/>
      <c r="CM942" s="197"/>
      <c r="CN942" s="197"/>
      <c r="CO942" s="197"/>
      <c r="CP942" s="197"/>
      <c r="CQ942" s="197"/>
      <c r="CR942" s="197"/>
      <c r="CS942" s="197"/>
      <c r="CT942" s="197"/>
      <c r="CU942" s="197"/>
      <c r="CV942" s="197"/>
      <c r="CW942" s="197"/>
      <c r="CX942" s="197"/>
      <c r="CY942" s="197"/>
      <c r="CZ942" s="197"/>
      <c r="DA942" s="197"/>
      <c r="DB942" s="197"/>
      <c r="DC942" s="197"/>
      <c r="DD942" s="197"/>
      <c r="DE942" s="197"/>
      <c r="DF942" s="197"/>
      <c r="DG942" s="197"/>
      <c r="DH942" s="197"/>
      <c r="DI942" s="197"/>
      <c r="DJ942" s="197"/>
      <c r="DK942" s="197"/>
      <c r="DL942" s="197"/>
      <c r="DM942" s="197"/>
      <c r="DN942" s="197"/>
      <c r="DO942" s="197"/>
      <c r="DP942" s="197"/>
      <c r="DQ942" s="197"/>
      <c r="DR942" s="197"/>
      <c r="DS942" s="197"/>
      <c r="DT942" s="197"/>
      <c r="DU942" s="197"/>
      <c r="DV942" s="197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</row>
    <row r="943" customFormat="false" ht="12.75" hidden="false" customHeight="false" outlineLevel="0" collapsed="false">
      <c r="B943" s="194"/>
      <c r="C943" s="194"/>
      <c r="D943" s="194"/>
      <c r="E943" s="194"/>
      <c r="F943" s="194"/>
      <c r="G943" s="194"/>
      <c r="H943" s="195"/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/>
      <c r="AC943" s="194"/>
      <c r="AD943" s="194"/>
      <c r="AE943" s="194"/>
      <c r="AF943" s="194"/>
      <c r="AG943" s="194"/>
      <c r="AH943" s="194"/>
      <c r="AI943" s="194"/>
      <c r="AJ943" s="194"/>
      <c r="AK943" s="194"/>
      <c r="AL943" s="194"/>
      <c r="AM943" s="194"/>
      <c r="AN943" s="194"/>
      <c r="AO943" s="194"/>
      <c r="AP943" s="194"/>
      <c r="AQ943" s="194"/>
      <c r="AR943" s="194"/>
      <c r="AS943" s="194"/>
      <c r="AT943" s="194"/>
      <c r="AU943" s="194"/>
      <c r="AV943" s="194"/>
      <c r="AW943" s="194"/>
      <c r="AX943" s="194"/>
      <c r="AY943" s="194"/>
      <c r="AZ943" s="194"/>
      <c r="BA943" s="194"/>
      <c r="BB943" s="194"/>
      <c r="BC943" s="194"/>
      <c r="BD943" s="194"/>
      <c r="BE943" s="194"/>
      <c r="BF943" s="194"/>
      <c r="BG943" s="194"/>
      <c r="BH943" s="194"/>
      <c r="BI943" s="194"/>
      <c r="BJ943" s="194"/>
      <c r="BK943" s="196"/>
      <c r="BL943" s="197"/>
      <c r="BM943" s="197"/>
      <c r="BN943" s="197"/>
      <c r="BO943" s="197"/>
      <c r="BP943" s="197"/>
      <c r="BQ943" s="197"/>
      <c r="BR943" s="197"/>
      <c r="BS943" s="197"/>
      <c r="BT943" s="197"/>
      <c r="BU943" s="197"/>
      <c r="BV943" s="197"/>
      <c r="BW943" s="197"/>
      <c r="BX943" s="197"/>
      <c r="BY943" s="197"/>
      <c r="BZ943" s="197"/>
      <c r="CA943" s="197"/>
      <c r="CB943" s="197"/>
      <c r="CC943" s="197"/>
      <c r="CD943" s="197"/>
      <c r="CE943" s="197"/>
      <c r="CF943" s="197"/>
      <c r="CG943" s="197"/>
      <c r="CH943" s="197"/>
      <c r="CI943" s="197"/>
      <c r="CJ943" s="197"/>
      <c r="CK943" s="197"/>
      <c r="CL943" s="197"/>
      <c r="CM943" s="197"/>
      <c r="CN943" s="197"/>
      <c r="CO943" s="197"/>
      <c r="CP943" s="197"/>
      <c r="CQ943" s="197"/>
      <c r="CR943" s="197"/>
      <c r="CS943" s="197"/>
      <c r="CT943" s="197"/>
      <c r="CU943" s="197"/>
      <c r="CV943" s="197"/>
      <c r="CW943" s="197"/>
      <c r="CX943" s="197"/>
      <c r="CY943" s="197"/>
      <c r="CZ943" s="197"/>
      <c r="DA943" s="197"/>
      <c r="DB943" s="197"/>
      <c r="DC943" s="197"/>
      <c r="DD943" s="197"/>
      <c r="DE943" s="197"/>
      <c r="DF943" s="197"/>
      <c r="DG943" s="197"/>
      <c r="DH943" s="197"/>
      <c r="DI943" s="197"/>
      <c r="DJ943" s="197"/>
      <c r="DK943" s="197"/>
      <c r="DL943" s="197"/>
      <c r="DM943" s="197"/>
      <c r="DN943" s="197"/>
      <c r="DO943" s="197"/>
      <c r="DP943" s="197"/>
      <c r="DQ943" s="197"/>
      <c r="DR943" s="197"/>
      <c r="DS943" s="197"/>
      <c r="DT943" s="197"/>
      <c r="DU943" s="197"/>
      <c r="DV943" s="197"/>
      <c r="DW943" s="197"/>
      <c r="DX943" s="197"/>
      <c r="DY943" s="197"/>
      <c r="DZ943" s="197"/>
      <c r="EA943" s="197"/>
      <c r="EB943" s="197"/>
      <c r="EC943" s="197"/>
      <c r="ED943" s="197"/>
      <c r="EE943" s="197"/>
      <c r="EF943" s="197"/>
      <c r="EG943" s="197"/>
      <c r="EH943" s="197"/>
      <c r="EI943" s="197"/>
      <c r="EJ943" s="197"/>
      <c r="EK943" s="197"/>
      <c r="EL943" s="197"/>
      <c r="EM943" s="197"/>
      <c r="EN943" s="197"/>
      <c r="EO943" s="197"/>
      <c r="EP943" s="197"/>
      <c r="EQ943" s="197"/>
      <c r="ER943" s="197"/>
      <c r="ES943" s="197"/>
      <c r="ET943" s="197"/>
      <c r="EU943" s="197"/>
      <c r="EV943" s="197"/>
      <c r="EW943" s="197"/>
      <c r="EX943" s="197"/>
      <c r="EY943" s="197"/>
      <c r="EZ943" s="197"/>
      <c r="FA943" s="197"/>
      <c r="FB943" s="197"/>
      <c r="FC943" s="197"/>
      <c r="FD943" s="197"/>
      <c r="FE943" s="197"/>
      <c r="FF943" s="197"/>
      <c r="FG943" s="197"/>
      <c r="FH943" s="197"/>
      <c r="FI943" s="197"/>
      <c r="FJ943" s="197"/>
      <c r="FK943" s="197"/>
      <c r="FL943" s="197"/>
      <c r="FM943" s="197"/>
      <c r="FN943" s="197"/>
      <c r="FO943" s="197"/>
      <c r="FP943" s="197"/>
      <c r="FQ943" s="197"/>
      <c r="FR943" s="197"/>
      <c r="FS943" s="197"/>
      <c r="FT943" s="197"/>
      <c r="FU943" s="197"/>
      <c r="FV943" s="197"/>
      <c r="FW943" s="197"/>
      <c r="FX943" s="197"/>
      <c r="FY943" s="197"/>
      <c r="FZ943" s="197"/>
      <c r="GA943" s="197"/>
      <c r="GB943" s="197"/>
      <c r="GC943" s="197"/>
      <c r="GD943" s="197"/>
      <c r="GE943" s="197"/>
      <c r="GF943" s="197"/>
      <c r="GG943" s="197"/>
      <c r="GH943" s="197"/>
      <c r="GI943" s="197"/>
      <c r="GJ943" s="197"/>
      <c r="GK943" s="197"/>
      <c r="GL943" s="197"/>
      <c r="GM943" s="197"/>
      <c r="GN943" s="197"/>
      <c r="GO943" s="197"/>
      <c r="GP943" s="197"/>
      <c r="GQ943" s="197"/>
      <c r="GR943" s="197"/>
      <c r="GS943" s="197"/>
      <c r="GT943" s="197"/>
      <c r="GU943" s="197"/>
      <c r="GV943" s="197"/>
      <c r="GW943" s="197"/>
      <c r="GX943" s="197"/>
      <c r="GY943" s="197"/>
      <c r="GZ943" s="197"/>
      <c r="HA943" s="197"/>
      <c r="HB943" s="197"/>
      <c r="HC943" s="197"/>
      <c r="HD943" s="197"/>
      <c r="HE943" s="197"/>
      <c r="HF943" s="197"/>
      <c r="HG943" s="197"/>
      <c r="HH943" s="197"/>
      <c r="HI943" s="197"/>
      <c r="HJ943" s="197"/>
      <c r="HK943" s="197"/>
      <c r="HL943" s="197"/>
      <c r="HM943" s="197"/>
      <c r="HN943" s="197"/>
      <c r="HO943" s="197"/>
      <c r="HP943" s="197"/>
      <c r="HQ943" s="197"/>
      <c r="HR943" s="197"/>
      <c r="HS943" s="197"/>
      <c r="HT943" s="197"/>
      <c r="HU943" s="197"/>
      <c r="HV943" s="197"/>
      <c r="HW943" s="197"/>
      <c r="HX943" s="197"/>
      <c r="HY943" s="197"/>
      <c r="HZ943" s="197"/>
      <c r="IA943" s="197"/>
      <c r="IB943" s="197"/>
      <c r="IC943" s="197"/>
      <c r="ID943" s="197"/>
      <c r="IE943" s="197"/>
      <c r="IF943" s="197"/>
      <c r="IG943" s="197"/>
      <c r="IH943" s="197"/>
      <c r="II943" s="197"/>
      <c r="IJ943" s="197"/>
      <c r="IK943" s="197"/>
      <c r="IL943" s="197"/>
      <c r="IM943" s="197"/>
      <c r="IN943" s="197"/>
      <c r="IO943" s="197"/>
      <c r="IP943" s="197"/>
      <c r="IQ943" s="197"/>
      <c r="IR943" s="197"/>
      <c r="IS943" s="197"/>
      <c r="IT943" s="197"/>
      <c r="IU943" s="197"/>
      <c r="IV943" s="197"/>
      <c r="IW943" s="197"/>
    </row>
    <row r="944" customFormat="false" ht="12.75" hidden="false" customHeight="false" outlineLevel="0" collapsed="false">
      <c r="B944" s="194"/>
      <c r="C944" s="194"/>
      <c r="D944" s="194"/>
      <c r="E944" s="194"/>
      <c r="F944" s="194"/>
      <c r="G944" s="194"/>
      <c r="H944" s="195"/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94"/>
      <c r="AN944" s="194"/>
      <c r="AO944" s="194"/>
      <c r="AP944" s="194"/>
      <c r="AQ944" s="194"/>
      <c r="AR944" s="194"/>
      <c r="AS944" s="194"/>
      <c r="AT944" s="194"/>
      <c r="AU944" s="194"/>
      <c r="AV944" s="194"/>
      <c r="AW944" s="194"/>
      <c r="AX944" s="194"/>
      <c r="AY944" s="194"/>
      <c r="AZ944" s="194"/>
      <c r="BA944" s="194"/>
      <c r="BB944" s="194"/>
      <c r="BC944" s="194"/>
      <c r="BD944" s="194"/>
      <c r="BE944" s="194"/>
      <c r="BF944" s="194"/>
      <c r="BG944" s="194"/>
      <c r="BH944" s="194"/>
      <c r="BI944" s="194"/>
      <c r="BJ944" s="194"/>
      <c r="BK944" s="196"/>
      <c r="BL944" s="197"/>
      <c r="BM944" s="197"/>
      <c r="BN944" s="197"/>
      <c r="BO944" s="197"/>
      <c r="BP944" s="197"/>
      <c r="BQ944" s="197"/>
      <c r="BR944" s="197"/>
      <c r="BS944" s="197"/>
      <c r="BT944" s="197"/>
      <c r="BU944" s="197"/>
      <c r="BV944" s="197"/>
      <c r="BW944" s="197"/>
      <c r="BX944" s="197"/>
      <c r="BY944" s="197"/>
      <c r="BZ944" s="197"/>
      <c r="CA944" s="197"/>
      <c r="CB944" s="197"/>
      <c r="CC944" s="197"/>
      <c r="CD944" s="197"/>
      <c r="CE944" s="197"/>
      <c r="CF944" s="197"/>
      <c r="CG944" s="197"/>
      <c r="CH944" s="197"/>
      <c r="CI944" s="197"/>
      <c r="CJ944" s="197"/>
      <c r="CK944" s="197"/>
      <c r="CL944" s="197"/>
      <c r="CM944" s="197"/>
      <c r="CN944" s="197"/>
      <c r="CO944" s="197"/>
      <c r="CP944" s="197"/>
      <c r="CQ944" s="197"/>
      <c r="CR944" s="197"/>
      <c r="CS944" s="197"/>
      <c r="CT944" s="197"/>
      <c r="CU944" s="197"/>
      <c r="CV944" s="197"/>
      <c r="CW944" s="197"/>
      <c r="CX944" s="197"/>
      <c r="CY944" s="197"/>
      <c r="CZ944" s="197"/>
      <c r="DA944" s="197"/>
      <c r="DB944" s="197"/>
      <c r="DC944" s="197"/>
      <c r="DD944" s="197"/>
      <c r="DE944" s="197"/>
      <c r="DF944" s="197"/>
      <c r="DG944" s="197"/>
      <c r="DH944" s="197"/>
      <c r="DI944" s="197"/>
      <c r="DJ944" s="197"/>
      <c r="DK944" s="197"/>
      <c r="DL944" s="197"/>
      <c r="DM944" s="197"/>
      <c r="DN944" s="197"/>
      <c r="DO944" s="197"/>
      <c r="DP944" s="197"/>
      <c r="DQ944" s="197"/>
      <c r="DR944" s="197"/>
      <c r="DS944" s="197"/>
      <c r="DT944" s="197"/>
      <c r="DU944" s="197"/>
      <c r="DV944" s="197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</row>
    <row r="945" customFormat="false" ht="12.75" hidden="false" customHeight="false" outlineLevel="0" collapsed="false">
      <c r="B945" s="194"/>
      <c r="C945" s="194"/>
      <c r="D945" s="194"/>
      <c r="E945" s="194"/>
      <c r="F945" s="194"/>
      <c r="G945" s="194"/>
      <c r="H945" s="195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94"/>
      <c r="AN945" s="194"/>
      <c r="AO945" s="194"/>
      <c r="AP945" s="194"/>
      <c r="AQ945" s="194"/>
      <c r="AR945" s="194"/>
      <c r="AS945" s="194"/>
      <c r="AT945" s="194"/>
      <c r="AU945" s="194"/>
      <c r="AV945" s="194"/>
      <c r="AW945" s="194"/>
      <c r="AX945" s="194"/>
      <c r="AY945" s="194"/>
      <c r="AZ945" s="194"/>
      <c r="BA945" s="194"/>
      <c r="BB945" s="194"/>
      <c r="BC945" s="194"/>
      <c r="BD945" s="194"/>
      <c r="BE945" s="194"/>
      <c r="BF945" s="194"/>
      <c r="BG945" s="194"/>
      <c r="BH945" s="194"/>
      <c r="BI945" s="194"/>
      <c r="BJ945" s="194"/>
      <c r="BK945" s="196"/>
      <c r="BL945" s="197"/>
      <c r="BM945" s="197"/>
      <c r="BN945" s="197"/>
      <c r="BO945" s="197"/>
      <c r="BP945" s="197"/>
      <c r="BQ945" s="197"/>
      <c r="BR945" s="197"/>
      <c r="BS945" s="197"/>
      <c r="BT945" s="197"/>
      <c r="BU945" s="197"/>
      <c r="BV945" s="197"/>
      <c r="BW945" s="197"/>
      <c r="BX945" s="197"/>
      <c r="BY945" s="197"/>
      <c r="BZ945" s="197"/>
      <c r="CA945" s="197"/>
      <c r="CB945" s="197"/>
      <c r="CC945" s="197"/>
      <c r="CD945" s="197"/>
      <c r="CE945" s="197"/>
      <c r="CF945" s="197"/>
      <c r="CG945" s="197"/>
      <c r="CH945" s="197"/>
      <c r="CI945" s="197"/>
      <c r="CJ945" s="197"/>
      <c r="CK945" s="197"/>
      <c r="CL945" s="197"/>
      <c r="CM945" s="197"/>
      <c r="CN945" s="197"/>
      <c r="CO945" s="197"/>
      <c r="CP945" s="197"/>
      <c r="CQ945" s="197"/>
      <c r="CR945" s="197"/>
      <c r="CS945" s="197"/>
      <c r="CT945" s="197"/>
      <c r="CU945" s="197"/>
      <c r="CV945" s="197"/>
      <c r="CW945" s="197"/>
      <c r="CX945" s="197"/>
      <c r="CY945" s="197"/>
      <c r="CZ945" s="197"/>
      <c r="DA945" s="197"/>
      <c r="DB945" s="197"/>
      <c r="DC945" s="197"/>
      <c r="DD945" s="197"/>
      <c r="DE945" s="197"/>
      <c r="DF945" s="197"/>
      <c r="DG945" s="197"/>
      <c r="DH945" s="197"/>
      <c r="DI945" s="197"/>
      <c r="DJ945" s="197"/>
      <c r="DK945" s="197"/>
      <c r="DL945" s="197"/>
      <c r="DM945" s="197"/>
      <c r="DN945" s="197"/>
      <c r="DO945" s="197"/>
      <c r="DP945" s="197"/>
      <c r="DQ945" s="197"/>
      <c r="DR945" s="197"/>
      <c r="DS945" s="197"/>
      <c r="DT945" s="197"/>
      <c r="DU945" s="197"/>
      <c r="DV945" s="197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</row>
    <row r="946" customFormat="false" ht="12.75" hidden="false" customHeight="false" outlineLevel="0" collapsed="false">
      <c r="B946" s="194"/>
      <c r="C946" s="194"/>
      <c r="D946" s="194"/>
      <c r="E946" s="194"/>
      <c r="F946" s="194"/>
      <c r="G946" s="194"/>
      <c r="H946" s="195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94"/>
      <c r="AN946" s="194"/>
      <c r="AO946" s="194"/>
      <c r="AP946" s="194"/>
      <c r="AQ946" s="194"/>
      <c r="AR946" s="194"/>
      <c r="AS946" s="194"/>
      <c r="AT946" s="194"/>
      <c r="AU946" s="194"/>
      <c r="AV946" s="194"/>
      <c r="AW946" s="194"/>
      <c r="AX946" s="194"/>
      <c r="AY946" s="194"/>
      <c r="AZ946" s="194"/>
      <c r="BA946" s="194"/>
      <c r="BB946" s="194"/>
      <c r="BC946" s="194"/>
      <c r="BD946" s="194"/>
      <c r="BE946" s="194"/>
      <c r="BF946" s="194"/>
      <c r="BG946" s="194"/>
      <c r="BH946" s="194"/>
      <c r="BI946" s="194"/>
      <c r="BJ946" s="194"/>
      <c r="BK946" s="196"/>
      <c r="BL946" s="197"/>
      <c r="BM946" s="197"/>
      <c r="BN946" s="197"/>
      <c r="BO946" s="197"/>
      <c r="BP946" s="197"/>
      <c r="BQ946" s="197"/>
      <c r="BR946" s="197"/>
      <c r="BS946" s="197"/>
      <c r="BT946" s="197"/>
      <c r="BU946" s="197"/>
      <c r="BV946" s="197"/>
      <c r="BW946" s="197"/>
      <c r="BX946" s="197"/>
      <c r="BY946" s="197"/>
      <c r="BZ946" s="197"/>
      <c r="CA946" s="197"/>
      <c r="CB946" s="197"/>
      <c r="CC946" s="197"/>
      <c r="CD946" s="197"/>
      <c r="CE946" s="197"/>
      <c r="CF946" s="197"/>
      <c r="CG946" s="197"/>
      <c r="CH946" s="197"/>
      <c r="CI946" s="197"/>
      <c r="CJ946" s="197"/>
      <c r="CK946" s="197"/>
      <c r="CL946" s="197"/>
      <c r="CM946" s="197"/>
      <c r="CN946" s="197"/>
      <c r="CO946" s="197"/>
      <c r="CP946" s="197"/>
      <c r="CQ946" s="197"/>
      <c r="CR946" s="197"/>
      <c r="CS946" s="197"/>
      <c r="CT946" s="197"/>
      <c r="CU946" s="197"/>
      <c r="CV946" s="197"/>
      <c r="CW946" s="197"/>
      <c r="CX946" s="197"/>
      <c r="CY946" s="197"/>
      <c r="CZ946" s="197"/>
      <c r="DA946" s="197"/>
      <c r="DB946" s="197"/>
      <c r="DC946" s="197"/>
      <c r="DD946" s="197"/>
      <c r="DE946" s="197"/>
      <c r="DF946" s="197"/>
      <c r="DG946" s="197"/>
      <c r="DH946" s="197"/>
      <c r="DI946" s="197"/>
      <c r="DJ946" s="197"/>
      <c r="DK946" s="197"/>
      <c r="DL946" s="197"/>
      <c r="DM946" s="197"/>
      <c r="DN946" s="197"/>
      <c r="DO946" s="197"/>
      <c r="DP946" s="197"/>
      <c r="DQ946" s="197"/>
      <c r="DR946" s="197"/>
      <c r="DS946" s="197"/>
      <c r="DT946" s="197"/>
      <c r="DU946" s="197"/>
      <c r="DV946" s="197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</row>
    <row r="947" customFormat="false" ht="12.75" hidden="false" customHeight="false" outlineLevel="0" collapsed="false">
      <c r="B947" s="194"/>
      <c r="C947" s="194"/>
      <c r="D947" s="194"/>
      <c r="E947" s="194"/>
      <c r="F947" s="194"/>
      <c r="G947" s="194"/>
      <c r="H947" s="195"/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94"/>
      <c r="AN947" s="194"/>
      <c r="AO947" s="194"/>
      <c r="AP947" s="194"/>
      <c r="AQ947" s="194"/>
      <c r="AR947" s="194"/>
      <c r="AS947" s="194"/>
      <c r="AT947" s="194"/>
      <c r="AU947" s="194"/>
      <c r="AV947" s="194"/>
      <c r="AW947" s="194"/>
      <c r="AX947" s="194"/>
      <c r="AY947" s="194"/>
      <c r="AZ947" s="194"/>
      <c r="BA947" s="194"/>
      <c r="BB947" s="194"/>
      <c r="BC947" s="194"/>
      <c r="BD947" s="194"/>
      <c r="BE947" s="194"/>
      <c r="BF947" s="194"/>
      <c r="BG947" s="194"/>
      <c r="BH947" s="194"/>
      <c r="BI947" s="194"/>
      <c r="BJ947" s="194"/>
      <c r="BK947" s="196"/>
      <c r="BL947" s="197"/>
      <c r="BM947" s="197"/>
      <c r="BN947" s="197"/>
      <c r="BO947" s="197"/>
      <c r="BP947" s="197"/>
      <c r="BQ947" s="197"/>
      <c r="BR947" s="197"/>
      <c r="BS947" s="197"/>
      <c r="BT947" s="197"/>
      <c r="BU947" s="197"/>
      <c r="BV947" s="197"/>
      <c r="BW947" s="197"/>
      <c r="BX947" s="197"/>
      <c r="BY947" s="197"/>
      <c r="BZ947" s="197"/>
      <c r="CA947" s="197"/>
      <c r="CB947" s="197"/>
      <c r="CC947" s="197"/>
      <c r="CD947" s="197"/>
      <c r="CE947" s="197"/>
      <c r="CF947" s="197"/>
      <c r="CG947" s="197"/>
      <c r="CH947" s="197"/>
      <c r="CI947" s="197"/>
      <c r="CJ947" s="197"/>
      <c r="CK947" s="197"/>
      <c r="CL947" s="197"/>
      <c r="CM947" s="197"/>
      <c r="CN947" s="197"/>
      <c r="CO947" s="197"/>
      <c r="CP947" s="197"/>
      <c r="CQ947" s="197"/>
      <c r="CR947" s="197"/>
      <c r="CS947" s="197"/>
      <c r="CT947" s="197"/>
      <c r="CU947" s="197"/>
      <c r="CV947" s="197"/>
      <c r="CW947" s="197"/>
      <c r="CX947" s="197"/>
      <c r="CY947" s="197"/>
      <c r="CZ947" s="197"/>
      <c r="DA947" s="197"/>
      <c r="DB947" s="197"/>
      <c r="DC947" s="197"/>
      <c r="DD947" s="197"/>
      <c r="DE947" s="197"/>
      <c r="DF947" s="197"/>
      <c r="DG947" s="197"/>
      <c r="DH947" s="197"/>
      <c r="DI947" s="197"/>
      <c r="DJ947" s="197"/>
      <c r="DK947" s="197"/>
      <c r="DL947" s="197"/>
      <c r="DM947" s="197"/>
      <c r="DN947" s="197"/>
      <c r="DO947" s="197"/>
      <c r="DP947" s="197"/>
      <c r="DQ947" s="197"/>
      <c r="DR947" s="197"/>
      <c r="DS947" s="197"/>
      <c r="DT947" s="197"/>
      <c r="DU947" s="197"/>
      <c r="DV947" s="197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</row>
    <row r="948" customFormat="false" ht="12.75" hidden="false" customHeight="false" outlineLevel="0" collapsed="false">
      <c r="B948" s="194"/>
      <c r="C948" s="194"/>
      <c r="D948" s="194"/>
      <c r="E948" s="194"/>
      <c r="F948" s="194"/>
      <c r="G948" s="194"/>
      <c r="H948" s="195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/>
      <c r="AF948" s="194"/>
      <c r="AG948" s="194"/>
      <c r="AH948" s="194"/>
      <c r="AI948" s="194"/>
      <c r="AJ948" s="194"/>
      <c r="AK948" s="194"/>
      <c r="AL948" s="194"/>
      <c r="AM948" s="194"/>
      <c r="AN948" s="194"/>
      <c r="AO948" s="194"/>
      <c r="AP948" s="194"/>
      <c r="AQ948" s="194"/>
      <c r="AR948" s="194"/>
      <c r="AS948" s="194"/>
      <c r="AT948" s="194"/>
      <c r="AU948" s="194"/>
      <c r="AV948" s="194"/>
      <c r="AW948" s="194"/>
      <c r="AX948" s="194"/>
      <c r="AY948" s="194"/>
      <c r="AZ948" s="194"/>
      <c r="BA948" s="194"/>
      <c r="BB948" s="194"/>
      <c r="BC948" s="194"/>
      <c r="BD948" s="194"/>
      <c r="BE948" s="194"/>
      <c r="BF948" s="194"/>
      <c r="BG948" s="194"/>
      <c r="BH948" s="194"/>
      <c r="BI948" s="194"/>
      <c r="BJ948" s="194"/>
      <c r="BK948" s="196"/>
      <c r="BL948" s="197"/>
      <c r="BM948" s="197"/>
      <c r="BN948" s="197"/>
      <c r="BO948" s="197"/>
      <c r="BP948" s="197"/>
      <c r="BQ948" s="197"/>
      <c r="BR948" s="197"/>
      <c r="BS948" s="197"/>
      <c r="BT948" s="197"/>
      <c r="BU948" s="197"/>
      <c r="BV948" s="197"/>
      <c r="BW948" s="197"/>
      <c r="BX948" s="197"/>
      <c r="BY948" s="197"/>
      <c r="BZ948" s="197"/>
      <c r="CA948" s="197"/>
      <c r="CB948" s="197"/>
      <c r="CC948" s="197"/>
      <c r="CD948" s="197"/>
      <c r="CE948" s="197"/>
      <c r="CF948" s="197"/>
      <c r="CG948" s="197"/>
      <c r="CH948" s="197"/>
      <c r="CI948" s="197"/>
      <c r="CJ948" s="197"/>
      <c r="CK948" s="197"/>
      <c r="CL948" s="197"/>
      <c r="CM948" s="197"/>
      <c r="CN948" s="197"/>
      <c r="CO948" s="197"/>
      <c r="CP948" s="197"/>
      <c r="CQ948" s="197"/>
      <c r="CR948" s="197"/>
      <c r="CS948" s="197"/>
      <c r="CT948" s="197"/>
      <c r="CU948" s="197"/>
      <c r="CV948" s="197"/>
      <c r="CW948" s="197"/>
      <c r="CX948" s="197"/>
      <c r="CY948" s="197"/>
      <c r="CZ948" s="197"/>
      <c r="DA948" s="197"/>
      <c r="DB948" s="197"/>
      <c r="DC948" s="197"/>
      <c r="DD948" s="197"/>
      <c r="DE948" s="197"/>
      <c r="DF948" s="197"/>
      <c r="DG948" s="197"/>
      <c r="DH948" s="197"/>
      <c r="DI948" s="197"/>
      <c r="DJ948" s="197"/>
      <c r="DK948" s="197"/>
      <c r="DL948" s="197"/>
      <c r="DM948" s="197"/>
      <c r="DN948" s="197"/>
      <c r="DO948" s="197"/>
      <c r="DP948" s="197"/>
      <c r="DQ948" s="197"/>
      <c r="DR948" s="197"/>
      <c r="DS948" s="197"/>
      <c r="DT948" s="197"/>
      <c r="DU948" s="197"/>
      <c r="DV948" s="197"/>
      <c r="DW948" s="197"/>
      <c r="DX948" s="197"/>
      <c r="DY948" s="197"/>
      <c r="DZ948" s="197"/>
      <c r="EA948" s="197"/>
      <c r="EB948" s="197"/>
      <c r="EC948" s="197"/>
      <c r="ED948" s="197"/>
      <c r="EE948" s="197"/>
      <c r="EF948" s="197"/>
      <c r="EG948" s="197"/>
      <c r="EH948" s="197"/>
      <c r="EI948" s="197"/>
      <c r="EJ948" s="197"/>
      <c r="EK948" s="197"/>
      <c r="EL948" s="197"/>
      <c r="EM948" s="197"/>
      <c r="EN948" s="197"/>
      <c r="EO948" s="197"/>
      <c r="EP948" s="197"/>
      <c r="EQ948" s="197"/>
      <c r="ER948" s="197"/>
      <c r="ES948" s="197"/>
      <c r="ET948" s="197"/>
      <c r="EU948" s="197"/>
      <c r="EV948" s="197"/>
      <c r="EW948" s="197"/>
      <c r="EX948" s="197"/>
      <c r="EY948" s="197"/>
      <c r="EZ948" s="197"/>
      <c r="FA948" s="197"/>
      <c r="FB948" s="197"/>
      <c r="FC948" s="197"/>
      <c r="FD948" s="197"/>
      <c r="FE948" s="197"/>
      <c r="FF948" s="197"/>
      <c r="FG948" s="197"/>
      <c r="FH948" s="197"/>
      <c r="FI948" s="197"/>
      <c r="FJ948" s="197"/>
      <c r="FK948" s="197"/>
      <c r="FL948" s="197"/>
      <c r="FM948" s="197"/>
      <c r="FN948" s="197"/>
      <c r="FO948" s="197"/>
      <c r="FP948" s="197"/>
      <c r="FQ948" s="197"/>
      <c r="FR948" s="197"/>
      <c r="FS948" s="197"/>
      <c r="FT948" s="197"/>
      <c r="FU948" s="197"/>
      <c r="FV948" s="197"/>
      <c r="FW948" s="197"/>
      <c r="FX948" s="197"/>
      <c r="FY948" s="197"/>
      <c r="FZ948" s="197"/>
      <c r="GA948" s="197"/>
      <c r="GB948" s="197"/>
      <c r="GC948" s="197"/>
      <c r="GD948" s="197"/>
      <c r="GE948" s="197"/>
      <c r="GF948" s="197"/>
      <c r="GG948" s="197"/>
      <c r="GH948" s="197"/>
      <c r="GI948" s="197"/>
      <c r="GJ948" s="197"/>
      <c r="GK948" s="197"/>
      <c r="GL948" s="197"/>
      <c r="GM948" s="197"/>
      <c r="GN948" s="197"/>
      <c r="GO948" s="197"/>
      <c r="GP948" s="197"/>
      <c r="GQ948" s="197"/>
      <c r="GR948" s="197"/>
      <c r="GS948" s="197"/>
      <c r="GT948" s="197"/>
      <c r="GU948" s="197"/>
      <c r="GV948" s="197"/>
      <c r="GW948" s="197"/>
      <c r="GX948" s="197"/>
      <c r="GY948" s="197"/>
      <c r="GZ948" s="197"/>
      <c r="HA948" s="197"/>
      <c r="HB948" s="197"/>
      <c r="HC948" s="197"/>
      <c r="HD948" s="197"/>
      <c r="HE948" s="197"/>
      <c r="HF948" s="197"/>
      <c r="HG948" s="197"/>
      <c r="HH948" s="197"/>
      <c r="HI948" s="197"/>
      <c r="HJ948" s="197"/>
      <c r="HK948" s="197"/>
      <c r="HL948" s="197"/>
      <c r="HM948" s="197"/>
      <c r="HN948" s="197"/>
      <c r="HO948" s="197"/>
      <c r="HP948" s="197"/>
      <c r="HQ948" s="197"/>
      <c r="HR948" s="197"/>
      <c r="HS948" s="197"/>
      <c r="HT948" s="197"/>
      <c r="HU948" s="197"/>
      <c r="HV948" s="197"/>
      <c r="HW948" s="197"/>
      <c r="HX948" s="197"/>
      <c r="HY948" s="197"/>
      <c r="HZ948" s="197"/>
      <c r="IA948" s="197"/>
      <c r="IB948" s="197"/>
      <c r="IC948" s="197"/>
      <c r="ID948" s="197"/>
      <c r="IE948" s="197"/>
      <c r="IF948" s="197"/>
      <c r="IG948" s="197"/>
      <c r="IH948" s="197"/>
      <c r="II948" s="197"/>
      <c r="IJ948" s="197"/>
      <c r="IK948" s="197"/>
      <c r="IL948" s="197"/>
      <c r="IM948" s="197"/>
      <c r="IN948" s="197"/>
      <c r="IO948" s="197"/>
      <c r="IP948" s="197"/>
      <c r="IQ948" s="197"/>
      <c r="IR948" s="197"/>
      <c r="IS948" s="197"/>
      <c r="IT948" s="197"/>
      <c r="IU948" s="197"/>
      <c r="IV948" s="197"/>
      <c r="IW948" s="197"/>
    </row>
    <row r="949" customFormat="false" ht="12.75" hidden="false" customHeight="false" outlineLevel="0" collapsed="false">
      <c r="B949" s="194"/>
      <c r="C949" s="194"/>
      <c r="D949" s="194"/>
      <c r="E949" s="194"/>
      <c r="F949" s="194"/>
      <c r="G949" s="194"/>
      <c r="H949" s="195"/>
      <c r="I949" s="194"/>
      <c r="J949" s="194"/>
      <c r="K949" s="194"/>
      <c r="L949" s="194"/>
      <c r="M949" s="194"/>
      <c r="N949" s="194"/>
      <c r="O949" s="194"/>
      <c r="P949" s="194"/>
      <c r="Q949" s="194"/>
      <c r="R949" s="194"/>
      <c r="S949" s="194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94"/>
      <c r="AN949" s="194"/>
      <c r="AO949" s="194"/>
      <c r="AP949" s="194"/>
      <c r="AQ949" s="194"/>
      <c r="AR949" s="194"/>
      <c r="AS949" s="194"/>
      <c r="AT949" s="194"/>
      <c r="AU949" s="194"/>
      <c r="AV949" s="194"/>
      <c r="AW949" s="194"/>
      <c r="AX949" s="194"/>
      <c r="AY949" s="194"/>
      <c r="AZ949" s="194"/>
      <c r="BA949" s="194"/>
      <c r="BB949" s="194"/>
      <c r="BC949" s="194"/>
      <c r="BD949" s="194"/>
      <c r="BE949" s="194"/>
      <c r="BF949" s="194"/>
      <c r="BG949" s="194"/>
      <c r="BH949" s="194"/>
      <c r="BI949" s="194"/>
      <c r="BJ949" s="194"/>
      <c r="BK949" s="196"/>
      <c r="BL949" s="197"/>
      <c r="BM949" s="197"/>
      <c r="BN949" s="197"/>
      <c r="BO949" s="197"/>
      <c r="BP949" s="197"/>
      <c r="BQ949" s="197"/>
      <c r="BR949" s="197"/>
      <c r="BS949" s="197"/>
      <c r="BT949" s="197"/>
      <c r="BU949" s="197"/>
      <c r="BV949" s="197"/>
      <c r="BW949" s="197"/>
      <c r="BX949" s="197"/>
      <c r="BY949" s="197"/>
      <c r="BZ949" s="197"/>
      <c r="CA949" s="197"/>
      <c r="CB949" s="197"/>
      <c r="CC949" s="197"/>
      <c r="CD949" s="197"/>
      <c r="CE949" s="197"/>
      <c r="CF949" s="197"/>
      <c r="CG949" s="197"/>
      <c r="CH949" s="197"/>
      <c r="CI949" s="197"/>
      <c r="CJ949" s="197"/>
      <c r="CK949" s="197"/>
      <c r="CL949" s="197"/>
      <c r="CM949" s="197"/>
      <c r="CN949" s="197"/>
      <c r="CO949" s="197"/>
      <c r="CP949" s="197"/>
      <c r="CQ949" s="197"/>
      <c r="CR949" s="197"/>
      <c r="CS949" s="197"/>
      <c r="CT949" s="197"/>
      <c r="CU949" s="197"/>
      <c r="CV949" s="197"/>
      <c r="CW949" s="197"/>
      <c r="CX949" s="197"/>
      <c r="CY949" s="197"/>
      <c r="CZ949" s="197"/>
      <c r="DA949" s="197"/>
      <c r="DB949" s="197"/>
      <c r="DC949" s="197"/>
      <c r="DD949" s="197"/>
      <c r="DE949" s="197"/>
      <c r="DF949" s="197"/>
      <c r="DG949" s="197"/>
      <c r="DH949" s="197"/>
      <c r="DI949" s="197"/>
      <c r="DJ949" s="197"/>
      <c r="DK949" s="197"/>
      <c r="DL949" s="197"/>
      <c r="DM949" s="197"/>
      <c r="DN949" s="197"/>
      <c r="DO949" s="197"/>
      <c r="DP949" s="197"/>
      <c r="DQ949" s="197"/>
      <c r="DR949" s="197"/>
      <c r="DS949" s="197"/>
      <c r="DT949" s="197"/>
      <c r="DU949" s="197"/>
      <c r="DV949" s="197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</row>
    <row r="950" customFormat="false" ht="12.75" hidden="false" customHeight="false" outlineLevel="0" collapsed="false">
      <c r="B950" s="194"/>
      <c r="C950" s="194"/>
      <c r="D950" s="194"/>
      <c r="E950" s="194"/>
      <c r="F950" s="194"/>
      <c r="G950" s="194"/>
      <c r="H950" s="195"/>
      <c r="I950" s="194"/>
      <c r="J950" s="194"/>
      <c r="K950" s="194"/>
      <c r="L950" s="194"/>
      <c r="M950" s="194"/>
      <c r="N950" s="194"/>
      <c r="O950" s="194"/>
      <c r="P950" s="194"/>
      <c r="Q950" s="194"/>
      <c r="R950" s="194"/>
      <c r="S950" s="194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94"/>
      <c r="AN950" s="194"/>
      <c r="AO950" s="194"/>
      <c r="AP950" s="194"/>
      <c r="AQ950" s="194"/>
      <c r="AR950" s="194"/>
      <c r="AS950" s="194"/>
      <c r="AT950" s="194"/>
      <c r="AU950" s="194"/>
      <c r="AV950" s="194"/>
      <c r="AW950" s="194"/>
      <c r="AX950" s="194"/>
      <c r="AY950" s="194"/>
      <c r="AZ950" s="194"/>
      <c r="BA950" s="194"/>
      <c r="BB950" s="194"/>
      <c r="BC950" s="194"/>
      <c r="BD950" s="194"/>
      <c r="BE950" s="194"/>
      <c r="BF950" s="194"/>
      <c r="BG950" s="194"/>
      <c r="BH950" s="194"/>
      <c r="BI950" s="194"/>
      <c r="BJ950" s="194"/>
      <c r="BK950" s="196"/>
      <c r="BL950" s="197"/>
      <c r="BM950" s="197"/>
      <c r="BN950" s="197"/>
      <c r="BO950" s="197"/>
      <c r="BP950" s="197"/>
      <c r="BQ950" s="197"/>
      <c r="BR950" s="197"/>
      <c r="BS950" s="197"/>
      <c r="BT950" s="197"/>
      <c r="BU950" s="197"/>
      <c r="BV950" s="197"/>
      <c r="BW950" s="197"/>
      <c r="BX950" s="197"/>
      <c r="BY950" s="197"/>
      <c r="BZ950" s="197"/>
      <c r="CA950" s="197"/>
      <c r="CB950" s="197"/>
      <c r="CC950" s="197"/>
      <c r="CD950" s="197"/>
      <c r="CE950" s="197"/>
      <c r="CF950" s="197"/>
      <c r="CG950" s="197"/>
      <c r="CH950" s="197"/>
      <c r="CI950" s="197"/>
      <c r="CJ950" s="197"/>
      <c r="CK950" s="197"/>
      <c r="CL950" s="197"/>
      <c r="CM950" s="197"/>
      <c r="CN950" s="197"/>
      <c r="CO950" s="197"/>
      <c r="CP950" s="197"/>
      <c r="CQ950" s="197"/>
      <c r="CR950" s="197"/>
      <c r="CS950" s="197"/>
      <c r="CT950" s="197"/>
      <c r="CU950" s="197"/>
      <c r="CV950" s="197"/>
      <c r="CW950" s="197"/>
      <c r="CX950" s="197"/>
      <c r="CY950" s="197"/>
      <c r="CZ950" s="197"/>
      <c r="DA950" s="197"/>
      <c r="DB950" s="197"/>
      <c r="DC950" s="197"/>
      <c r="DD950" s="197"/>
      <c r="DE950" s="197"/>
      <c r="DF950" s="197"/>
      <c r="DG950" s="197"/>
      <c r="DH950" s="197"/>
      <c r="DI950" s="197"/>
      <c r="DJ950" s="197"/>
      <c r="DK950" s="197"/>
      <c r="DL950" s="197"/>
      <c r="DM950" s="197"/>
      <c r="DN950" s="197"/>
      <c r="DO950" s="197"/>
      <c r="DP950" s="197"/>
      <c r="DQ950" s="197"/>
      <c r="DR950" s="197"/>
      <c r="DS950" s="197"/>
      <c r="DT950" s="197"/>
      <c r="DU950" s="197"/>
      <c r="DV950" s="197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</row>
    <row r="951" customFormat="false" ht="12.75" hidden="false" customHeight="false" outlineLevel="0" collapsed="false">
      <c r="B951" s="194"/>
      <c r="C951" s="194"/>
      <c r="D951" s="194"/>
      <c r="E951" s="194"/>
      <c r="F951" s="194"/>
      <c r="G951" s="194"/>
      <c r="H951" s="195"/>
      <c r="I951" s="194"/>
      <c r="J951" s="194"/>
      <c r="K951" s="194"/>
      <c r="L951" s="194"/>
      <c r="M951" s="194"/>
      <c r="N951" s="194"/>
      <c r="O951" s="194"/>
      <c r="P951" s="194"/>
      <c r="Q951" s="194"/>
      <c r="R951" s="194"/>
      <c r="S951" s="194"/>
      <c r="T951" s="194"/>
      <c r="U951" s="194"/>
      <c r="V951" s="194"/>
      <c r="W951" s="194"/>
      <c r="X951" s="194"/>
      <c r="Y951" s="194"/>
      <c r="Z951" s="194"/>
      <c r="AA951" s="194"/>
      <c r="AB951" s="194"/>
      <c r="AC951" s="194"/>
      <c r="AD951" s="194"/>
      <c r="AE951" s="194"/>
      <c r="AF951" s="194"/>
      <c r="AG951" s="194"/>
      <c r="AH951" s="194"/>
      <c r="AI951" s="194"/>
      <c r="AJ951" s="194"/>
      <c r="AK951" s="194"/>
      <c r="AL951" s="194"/>
      <c r="AM951" s="194"/>
      <c r="AN951" s="194"/>
      <c r="AO951" s="194"/>
      <c r="AP951" s="194"/>
      <c r="AQ951" s="194"/>
      <c r="AR951" s="194"/>
      <c r="AS951" s="194"/>
      <c r="AT951" s="194"/>
      <c r="AU951" s="194"/>
      <c r="AV951" s="194"/>
      <c r="AW951" s="194"/>
      <c r="AX951" s="194"/>
      <c r="AY951" s="194"/>
      <c r="AZ951" s="194"/>
      <c r="BA951" s="194"/>
      <c r="BB951" s="194"/>
      <c r="BC951" s="194"/>
      <c r="BD951" s="194"/>
      <c r="BE951" s="194"/>
      <c r="BF951" s="194"/>
      <c r="BG951" s="194"/>
      <c r="BH951" s="194"/>
      <c r="BI951" s="194"/>
      <c r="BJ951" s="194"/>
      <c r="BK951" s="196"/>
      <c r="BL951" s="197"/>
      <c r="BM951" s="197"/>
      <c r="BN951" s="197"/>
      <c r="BO951" s="197"/>
      <c r="BP951" s="197"/>
      <c r="BQ951" s="197"/>
      <c r="BR951" s="197"/>
      <c r="BS951" s="197"/>
      <c r="BT951" s="197"/>
      <c r="BU951" s="197"/>
      <c r="BV951" s="197"/>
      <c r="BW951" s="197"/>
      <c r="BX951" s="197"/>
      <c r="BY951" s="197"/>
      <c r="BZ951" s="197"/>
      <c r="CA951" s="197"/>
      <c r="CB951" s="197"/>
      <c r="CC951" s="197"/>
      <c r="CD951" s="197"/>
      <c r="CE951" s="197"/>
      <c r="CF951" s="197"/>
      <c r="CG951" s="197"/>
      <c r="CH951" s="197"/>
      <c r="CI951" s="197"/>
      <c r="CJ951" s="197"/>
      <c r="CK951" s="197"/>
      <c r="CL951" s="197"/>
      <c r="CM951" s="197"/>
      <c r="CN951" s="197"/>
      <c r="CO951" s="197"/>
      <c r="CP951" s="197"/>
      <c r="CQ951" s="197"/>
      <c r="CR951" s="197"/>
      <c r="CS951" s="197"/>
      <c r="CT951" s="197"/>
      <c r="CU951" s="197"/>
      <c r="CV951" s="197"/>
      <c r="CW951" s="197"/>
      <c r="CX951" s="197"/>
      <c r="CY951" s="197"/>
      <c r="CZ951" s="197"/>
      <c r="DA951" s="197"/>
      <c r="DB951" s="197"/>
      <c r="DC951" s="197"/>
      <c r="DD951" s="197"/>
      <c r="DE951" s="197"/>
      <c r="DF951" s="197"/>
      <c r="DG951" s="197"/>
      <c r="DH951" s="197"/>
      <c r="DI951" s="197"/>
      <c r="DJ951" s="197"/>
      <c r="DK951" s="197"/>
      <c r="DL951" s="197"/>
      <c r="DM951" s="197"/>
      <c r="DN951" s="197"/>
      <c r="DO951" s="197"/>
      <c r="DP951" s="197"/>
      <c r="DQ951" s="197"/>
      <c r="DR951" s="197"/>
      <c r="DS951" s="197"/>
      <c r="DT951" s="197"/>
      <c r="DU951" s="197"/>
      <c r="DV951" s="197"/>
      <c r="DW951" s="197"/>
      <c r="DX951" s="197"/>
      <c r="DY951" s="197"/>
      <c r="DZ951" s="197"/>
      <c r="EA951" s="197"/>
      <c r="EB951" s="197"/>
      <c r="EC951" s="197"/>
      <c r="ED951" s="197"/>
      <c r="EE951" s="197"/>
      <c r="EF951" s="197"/>
      <c r="EG951" s="197"/>
      <c r="EH951" s="197"/>
      <c r="EI951" s="197"/>
      <c r="EJ951" s="197"/>
      <c r="EK951" s="197"/>
      <c r="EL951" s="197"/>
      <c r="EM951" s="197"/>
      <c r="EN951" s="197"/>
      <c r="EO951" s="197"/>
      <c r="EP951" s="197"/>
      <c r="EQ951" s="197"/>
      <c r="ER951" s="197"/>
      <c r="ES951" s="197"/>
      <c r="ET951" s="197"/>
      <c r="EU951" s="197"/>
      <c r="EV951" s="197"/>
      <c r="EW951" s="197"/>
      <c r="EX951" s="197"/>
      <c r="EY951" s="197"/>
      <c r="EZ951" s="197"/>
      <c r="FA951" s="197"/>
      <c r="FB951" s="197"/>
      <c r="FC951" s="197"/>
      <c r="FD951" s="197"/>
      <c r="FE951" s="197"/>
      <c r="FF951" s="197"/>
      <c r="FG951" s="197"/>
      <c r="FH951" s="197"/>
      <c r="FI951" s="197"/>
      <c r="FJ951" s="197"/>
      <c r="FK951" s="197"/>
      <c r="FL951" s="197"/>
      <c r="FM951" s="197"/>
      <c r="FN951" s="197"/>
      <c r="FO951" s="197"/>
      <c r="FP951" s="197"/>
      <c r="FQ951" s="197"/>
      <c r="FR951" s="197"/>
      <c r="FS951" s="197"/>
      <c r="FT951" s="197"/>
      <c r="FU951" s="197"/>
      <c r="FV951" s="197"/>
      <c r="FW951" s="197"/>
      <c r="FX951" s="197"/>
      <c r="FY951" s="197"/>
      <c r="FZ951" s="197"/>
      <c r="GA951" s="197"/>
      <c r="GB951" s="197"/>
      <c r="GC951" s="197"/>
      <c r="GD951" s="197"/>
      <c r="GE951" s="197"/>
      <c r="GF951" s="197"/>
      <c r="GG951" s="197"/>
      <c r="GH951" s="197"/>
      <c r="GI951" s="197"/>
      <c r="GJ951" s="197"/>
      <c r="GK951" s="197"/>
      <c r="GL951" s="197"/>
      <c r="GM951" s="197"/>
      <c r="GN951" s="197"/>
      <c r="GO951" s="197"/>
      <c r="GP951" s="197"/>
      <c r="GQ951" s="197"/>
      <c r="GR951" s="197"/>
      <c r="GS951" s="197"/>
      <c r="GT951" s="197"/>
      <c r="GU951" s="197"/>
      <c r="GV951" s="197"/>
      <c r="GW951" s="197"/>
      <c r="GX951" s="197"/>
      <c r="GY951" s="197"/>
      <c r="GZ951" s="197"/>
      <c r="HA951" s="197"/>
      <c r="HB951" s="197"/>
      <c r="HC951" s="197"/>
      <c r="HD951" s="197"/>
      <c r="HE951" s="197"/>
      <c r="HF951" s="197"/>
      <c r="HG951" s="197"/>
      <c r="HH951" s="197"/>
      <c r="HI951" s="197"/>
      <c r="HJ951" s="197"/>
      <c r="HK951" s="197"/>
      <c r="HL951" s="197"/>
      <c r="HM951" s="197"/>
      <c r="HN951" s="197"/>
      <c r="HO951" s="197"/>
      <c r="HP951" s="197"/>
      <c r="HQ951" s="197"/>
      <c r="HR951" s="197"/>
      <c r="HS951" s="197"/>
      <c r="HT951" s="197"/>
      <c r="HU951" s="197"/>
      <c r="HV951" s="197"/>
      <c r="HW951" s="197"/>
      <c r="HX951" s="197"/>
      <c r="HY951" s="197"/>
      <c r="HZ951" s="197"/>
      <c r="IA951" s="197"/>
      <c r="IB951" s="197"/>
      <c r="IC951" s="197"/>
      <c r="ID951" s="197"/>
      <c r="IE951" s="197"/>
      <c r="IF951" s="197"/>
      <c r="IG951" s="197"/>
      <c r="IH951" s="197"/>
      <c r="II951" s="197"/>
      <c r="IJ951" s="197"/>
      <c r="IK951" s="197"/>
      <c r="IL951" s="197"/>
      <c r="IM951" s="197"/>
      <c r="IN951" s="197"/>
      <c r="IO951" s="197"/>
      <c r="IP951" s="197"/>
      <c r="IQ951" s="197"/>
      <c r="IR951" s="197"/>
      <c r="IS951" s="197"/>
      <c r="IT951" s="197"/>
      <c r="IU951" s="197"/>
      <c r="IV951" s="197"/>
      <c r="IW951" s="197"/>
    </row>
    <row r="952" customFormat="false" ht="12.75" hidden="false" customHeight="false" outlineLevel="0" collapsed="false">
      <c r="B952" s="194"/>
      <c r="C952" s="194"/>
      <c r="D952" s="194"/>
      <c r="E952" s="194"/>
      <c r="F952" s="194"/>
      <c r="G952" s="194"/>
      <c r="H952" s="195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  <c r="AR952" s="194"/>
      <c r="AS952" s="194"/>
      <c r="AT952" s="194"/>
      <c r="AU952" s="194"/>
      <c r="AV952" s="194"/>
      <c r="AW952" s="194"/>
      <c r="AX952" s="194"/>
      <c r="AY952" s="194"/>
      <c r="AZ952" s="194"/>
      <c r="BA952" s="194"/>
      <c r="BB952" s="194"/>
      <c r="BC952" s="194"/>
      <c r="BD952" s="194"/>
      <c r="BE952" s="194"/>
      <c r="BF952" s="194"/>
      <c r="BG952" s="194"/>
      <c r="BH952" s="194"/>
      <c r="BI952" s="194"/>
      <c r="BJ952" s="194"/>
      <c r="BK952" s="196"/>
      <c r="BL952" s="197"/>
      <c r="BM952" s="197"/>
      <c r="BN952" s="197"/>
      <c r="BO952" s="197"/>
      <c r="BP952" s="197"/>
      <c r="BQ952" s="197"/>
      <c r="BR952" s="197"/>
      <c r="BS952" s="197"/>
      <c r="BT952" s="197"/>
      <c r="BU952" s="197"/>
      <c r="BV952" s="197"/>
      <c r="BW952" s="197"/>
      <c r="BX952" s="197"/>
      <c r="BY952" s="197"/>
      <c r="BZ952" s="197"/>
      <c r="CA952" s="197"/>
      <c r="CB952" s="197"/>
      <c r="CC952" s="197"/>
      <c r="CD952" s="197"/>
      <c r="CE952" s="197"/>
      <c r="CF952" s="197"/>
      <c r="CG952" s="197"/>
      <c r="CH952" s="197"/>
      <c r="CI952" s="197"/>
      <c r="CJ952" s="197"/>
      <c r="CK952" s="197"/>
      <c r="CL952" s="197"/>
      <c r="CM952" s="197"/>
      <c r="CN952" s="197"/>
      <c r="CO952" s="197"/>
      <c r="CP952" s="197"/>
      <c r="CQ952" s="197"/>
      <c r="CR952" s="197"/>
      <c r="CS952" s="197"/>
      <c r="CT952" s="197"/>
      <c r="CU952" s="197"/>
      <c r="CV952" s="197"/>
      <c r="CW952" s="197"/>
      <c r="CX952" s="197"/>
      <c r="CY952" s="197"/>
      <c r="CZ952" s="197"/>
      <c r="DA952" s="197"/>
      <c r="DB952" s="197"/>
      <c r="DC952" s="197"/>
      <c r="DD952" s="197"/>
      <c r="DE952" s="197"/>
      <c r="DF952" s="197"/>
      <c r="DG952" s="197"/>
      <c r="DH952" s="197"/>
      <c r="DI952" s="197"/>
      <c r="DJ952" s="197"/>
      <c r="DK952" s="197"/>
      <c r="DL952" s="197"/>
      <c r="DM952" s="197"/>
      <c r="DN952" s="197"/>
      <c r="DO952" s="197"/>
      <c r="DP952" s="197"/>
      <c r="DQ952" s="197"/>
      <c r="DR952" s="197"/>
      <c r="DS952" s="197"/>
      <c r="DT952" s="197"/>
      <c r="DU952" s="197"/>
      <c r="DV952" s="197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</row>
    <row r="953" customFormat="false" ht="12.75" hidden="false" customHeight="false" outlineLevel="0" collapsed="false">
      <c r="B953" s="194"/>
      <c r="C953" s="194"/>
      <c r="D953" s="194"/>
      <c r="E953" s="194"/>
      <c r="F953" s="194"/>
      <c r="G953" s="194"/>
      <c r="H953" s="195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94"/>
      <c r="AN953" s="194"/>
      <c r="AO953" s="194"/>
      <c r="AP953" s="194"/>
      <c r="AQ953" s="194"/>
      <c r="AR953" s="194"/>
      <c r="AS953" s="194"/>
      <c r="AT953" s="194"/>
      <c r="AU953" s="194"/>
      <c r="AV953" s="194"/>
      <c r="AW953" s="194"/>
      <c r="AX953" s="194"/>
      <c r="AY953" s="194"/>
      <c r="AZ953" s="194"/>
      <c r="BA953" s="194"/>
      <c r="BB953" s="194"/>
      <c r="BC953" s="194"/>
      <c r="BD953" s="194"/>
      <c r="BE953" s="194"/>
      <c r="BF953" s="194"/>
      <c r="BG953" s="194"/>
      <c r="BH953" s="194"/>
      <c r="BI953" s="194"/>
      <c r="BJ953" s="194"/>
      <c r="BK953" s="196"/>
      <c r="BL953" s="197"/>
      <c r="BM953" s="197"/>
      <c r="BN953" s="197"/>
      <c r="BO953" s="197"/>
      <c r="BP953" s="197"/>
      <c r="BQ953" s="197"/>
      <c r="BR953" s="197"/>
      <c r="BS953" s="197"/>
      <c r="BT953" s="197"/>
      <c r="BU953" s="197"/>
      <c r="BV953" s="197"/>
      <c r="BW953" s="197"/>
      <c r="BX953" s="197"/>
      <c r="BY953" s="197"/>
      <c r="BZ953" s="197"/>
      <c r="CA953" s="197"/>
      <c r="CB953" s="197"/>
      <c r="CC953" s="197"/>
      <c r="CD953" s="197"/>
      <c r="CE953" s="197"/>
      <c r="CF953" s="197"/>
      <c r="CG953" s="197"/>
      <c r="CH953" s="197"/>
      <c r="CI953" s="197"/>
      <c r="CJ953" s="197"/>
      <c r="CK953" s="197"/>
      <c r="CL953" s="197"/>
      <c r="CM953" s="197"/>
      <c r="CN953" s="197"/>
      <c r="CO953" s="197"/>
      <c r="CP953" s="197"/>
      <c r="CQ953" s="197"/>
      <c r="CR953" s="197"/>
      <c r="CS953" s="197"/>
      <c r="CT953" s="197"/>
      <c r="CU953" s="197"/>
      <c r="CV953" s="197"/>
      <c r="CW953" s="197"/>
      <c r="CX953" s="197"/>
      <c r="CY953" s="197"/>
      <c r="CZ953" s="197"/>
      <c r="DA953" s="197"/>
      <c r="DB953" s="197"/>
      <c r="DC953" s="197"/>
      <c r="DD953" s="197"/>
      <c r="DE953" s="197"/>
      <c r="DF953" s="197"/>
      <c r="DG953" s="197"/>
      <c r="DH953" s="197"/>
      <c r="DI953" s="197"/>
      <c r="DJ953" s="197"/>
      <c r="DK953" s="197"/>
      <c r="DL953" s="197"/>
      <c r="DM953" s="197"/>
      <c r="DN953" s="197"/>
      <c r="DO953" s="197"/>
      <c r="DP953" s="197"/>
      <c r="DQ953" s="197"/>
      <c r="DR953" s="197"/>
      <c r="DS953" s="197"/>
      <c r="DT953" s="197"/>
      <c r="DU953" s="197"/>
      <c r="DV953" s="197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</row>
    <row r="954" customFormat="false" ht="12.75" hidden="false" customHeight="false" outlineLevel="0" collapsed="false">
      <c r="B954" s="194"/>
      <c r="C954" s="194"/>
      <c r="D954" s="194"/>
      <c r="E954" s="194"/>
      <c r="F954" s="194"/>
      <c r="G954" s="194"/>
      <c r="H954" s="195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94"/>
      <c r="AN954" s="194"/>
      <c r="AO954" s="194"/>
      <c r="AP954" s="194"/>
      <c r="AQ954" s="194"/>
      <c r="AR954" s="194"/>
      <c r="AS954" s="194"/>
      <c r="AT954" s="194"/>
      <c r="AU954" s="194"/>
      <c r="AV954" s="194"/>
      <c r="AW954" s="194"/>
      <c r="AX954" s="194"/>
      <c r="AY954" s="194"/>
      <c r="AZ954" s="194"/>
      <c r="BA954" s="194"/>
      <c r="BB954" s="194"/>
      <c r="BC954" s="194"/>
      <c r="BD954" s="194"/>
      <c r="BE954" s="194"/>
      <c r="BF954" s="194"/>
      <c r="BG954" s="194"/>
      <c r="BH954" s="194"/>
      <c r="BI954" s="194"/>
      <c r="BJ954" s="194"/>
      <c r="BK954" s="196"/>
      <c r="BL954" s="197"/>
      <c r="BM954" s="197"/>
      <c r="BN954" s="197"/>
      <c r="BO954" s="197"/>
      <c r="BP954" s="197"/>
      <c r="BQ954" s="197"/>
      <c r="BR954" s="197"/>
      <c r="BS954" s="197"/>
      <c r="BT954" s="197"/>
      <c r="BU954" s="197"/>
      <c r="BV954" s="197"/>
      <c r="BW954" s="197"/>
      <c r="BX954" s="197"/>
      <c r="BY954" s="197"/>
      <c r="BZ954" s="197"/>
      <c r="CA954" s="197"/>
      <c r="CB954" s="197"/>
      <c r="CC954" s="197"/>
      <c r="CD954" s="197"/>
      <c r="CE954" s="197"/>
      <c r="CF954" s="197"/>
      <c r="CG954" s="197"/>
      <c r="CH954" s="197"/>
      <c r="CI954" s="197"/>
      <c r="CJ954" s="197"/>
      <c r="CK954" s="197"/>
      <c r="CL954" s="197"/>
      <c r="CM954" s="197"/>
      <c r="CN954" s="197"/>
      <c r="CO954" s="197"/>
      <c r="CP954" s="197"/>
      <c r="CQ954" s="197"/>
      <c r="CR954" s="197"/>
      <c r="CS954" s="197"/>
      <c r="CT954" s="197"/>
      <c r="CU954" s="197"/>
      <c r="CV954" s="197"/>
      <c r="CW954" s="197"/>
      <c r="CX954" s="197"/>
      <c r="CY954" s="197"/>
      <c r="CZ954" s="197"/>
      <c r="DA954" s="197"/>
      <c r="DB954" s="197"/>
      <c r="DC954" s="197"/>
      <c r="DD954" s="197"/>
      <c r="DE954" s="197"/>
      <c r="DF954" s="197"/>
      <c r="DG954" s="197"/>
      <c r="DH954" s="197"/>
      <c r="DI954" s="197"/>
      <c r="DJ954" s="197"/>
      <c r="DK954" s="197"/>
      <c r="DL954" s="197"/>
      <c r="DM954" s="197"/>
      <c r="DN954" s="197"/>
      <c r="DO954" s="197"/>
      <c r="DP954" s="197"/>
      <c r="DQ954" s="197"/>
      <c r="DR954" s="197"/>
      <c r="DS954" s="197"/>
      <c r="DT954" s="197"/>
      <c r="DU954" s="197"/>
      <c r="DV954" s="197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</row>
    <row r="955" customFormat="false" ht="12.75" hidden="false" customHeight="false" outlineLevel="0" collapsed="false">
      <c r="B955" s="194"/>
      <c r="C955" s="194"/>
      <c r="D955" s="194"/>
      <c r="E955" s="194"/>
      <c r="F955" s="194"/>
      <c r="G955" s="194"/>
      <c r="H955" s="195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  <c r="AH955" s="194"/>
      <c r="AI955" s="194"/>
      <c r="AJ955" s="194"/>
      <c r="AK955" s="194"/>
      <c r="AL955" s="194"/>
      <c r="AM955" s="194"/>
      <c r="AN955" s="194"/>
      <c r="AO955" s="194"/>
      <c r="AP955" s="194"/>
      <c r="AQ955" s="194"/>
      <c r="AR955" s="194"/>
      <c r="AS955" s="194"/>
      <c r="AT955" s="194"/>
      <c r="AU955" s="194"/>
      <c r="AV955" s="194"/>
      <c r="AW955" s="194"/>
      <c r="AX955" s="194"/>
      <c r="AY955" s="194"/>
      <c r="AZ955" s="194"/>
      <c r="BA955" s="194"/>
      <c r="BB955" s="194"/>
      <c r="BC955" s="194"/>
      <c r="BD955" s="194"/>
      <c r="BE955" s="194"/>
      <c r="BF955" s="194"/>
      <c r="BG955" s="194"/>
      <c r="BH955" s="194"/>
      <c r="BI955" s="194"/>
      <c r="BJ955" s="194"/>
      <c r="BK955" s="196"/>
      <c r="BL955" s="197"/>
      <c r="BM955" s="197"/>
      <c r="BN955" s="197"/>
      <c r="BO955" s="197"/>
      <c r="BP955" s="197"/>
      <c r="BQ955" s="197"/>
      <c r="BR955" s="197"/>
      <c r="BS955" s="197"/>
      <c r="BT955" s="197"/>
      <c r="BU955" s="197"/>
      <c r="BV955" s="197"/>
      <c r="BW955" s="197"/>
      <c r="BX955" s="197"/>
      <c r="BY955" s="197"/>
      <c r="BZ955" s="197"/>
      <c r="CA955" s="197"/>
      <c r="CB955" s="197"/>
      <c r="CC955" s="197"/>
      <c r="CD955" s="197"/>
      <c r="CE955" s="197"/>
      <c r="CF955" s="197"/>
      <c r="CG955" s="197"/>
      <c r="CH955" s="197"/>
      <c r="CI955" s="197"/>
      <c r="CJ955" s="197"/>
      <c r="CK955" s="197"/>
      <c r="CL955" s="197"/>
      <c r="CM955" s="197"/>
      <c r="CN955" s="197"/>
      <c r="CO955" s="197"/>
      <c r="CP955" s="197"/>
      <c r="CQ955" s="197"/>
      <c r="CR955" s="197"/>
      <c r="CS955" s="197"/>
      <c r="CT955" s="197"/>
      <c r="CU955" s="197"/>
      <c r="CV955" s="197"/>
      <c r="CW955" s="197"/>
      <c r="CX955" s="197"/>
      <c r="CY955" s="197"/>
      <c r="CZ955" s="197"/>
      <c r="DA955" s="197"/>
      <c r="DB955" s="197"/>
      <c r="DC955" s="197"/>
      <c r="DD955" s="197"/>
      <c r="DE955" s="197"/>
      <c r="DF955" s="197"/>
      <c r="DG955" s="197"/>
      <c r="DH955" s="197"/>
      <c r="DI955" s="197"/>
      <c r="DJ955" s="197"/>
      <c r="DK955" s="197"/>
      <c r="DL955" s="197"/>
      <c r="DM955" s="197"/>
      <c r="DN955" s="197"/>
      <c r="DO955" s="197"/>
      <c r="DP955" s="197"/>
      <c r="DQ955" s="197"/>
      <c r="DR955" s="197"/>
      <c r="DS955" s="197"/>
      <c r="DT955" s="197"/>
      <c r="DU955" s="197"/>
      <c r="DV955" s="197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</row>
    <row r="956" customFormat="false" ht="12.75" hidden="false" customHeight="false" outlineLevel="0" collapsed="false">
      <c r="B956" s="194"/>
      <c r="C956" s="194"/>
      <c r="D956" s="194"/>
      <c r="E956" s="194"/>
      <c r="F956" s="194"/>
      <c r="G956" s="194"/>
      <c r="H956" s="195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94"/>
      <c r="AN956" s="194"/>
      <c r="AO956" s="194"/>
      <c r="AP956" s="194"/>
      <c r="AQ956" s="194"/>
      <c r="AR956" s="194"/>
      <c r="AS956" s="194"/>
      <c r="AT956" s="194"/>
      <c r="AU956" s="194"/>
      <c r="AV956" s="194"/>
      <c r="AW956" s="194"/>
      <c r="AX956" s="194"/>
      <c r="AY956" s="194"/>
      <c r="AZ956" s="194"/>
      <c r="BA956" s="194"/>
      <c r="BB956" s="194"/>
      <c r="BC956" s="194"/>
      <c r="BD956" s="194"/>
      <c r="BE956" s="194"/>
      <c r="BF956" s="194"/>
      <c r="BG956" s="194"/>
      <c r="BH956" s="194"/>
      <c r="BI956" s="194"/>
      <c r="BJ956" s="194"/>
      <c r="BK956" s="196"/>
      <c r="BL956" s="197"/>
      <c r="BM956" s="197"/>
      <c r="BN956" s="197"/>
      <c r="BO956" s="197"/>
      <c r="BP956" s="197"/>
      <c r="BQ956" s="197"/>
      <c r="BR956" s="197"/>
      <c r="BS956" s="197"/>
      <c r="BT956" s="197"/>
      <c r="BU956" s="197"/>
      <c r="BV956" s="197"/>
      <c r="BW956" s="197"/>
      <c r="BX956" s="197"/>
      <c r="BY956" s="197"/>
      <c r="BZ956" s="197"/>
      <c r="CA956" s="197"/>
      <c r="CB956" s="197"/>
      <c r="CC956" s="197"/>
      <c r="CD956" s="197"/>
      <c r="CE956" s="197"/>
      <c r="CF956" s="197"/>
      <c r="CG956" s="197"/>
      <c r="CH956" s="197"/>
      <c r="CI956" s="197"/>
      <c r="CJ956" s="197"/>
      <c r="CK956" s="197"/>
      <c r="CL956" s="197"/>
      <c r="CM956" s="197"/>
      <c r="CN956" s="197"/>
      <c r="CO956" s="197"/>
      <c r="CP956" s="197"/>
      <c r="CQ956" s="197"/>
      <c r="CR956" s="197"/>
      <c r="CS956" s="197"/>
      <c r="CT956" s="197"/>
      <c r="CU956" s="197"/>
      <c r="CV956" s="197"/>
      <c r="CW956" s="197"/>
      <c r="CX956" s="197"/>
      <c r="CY956" s="197"/>
      <c r="CZ956" s="197"/>
      <c r="DA956" s="197"/>
      <c r="DB956" s="197"/>
      <c r="DC956" s="197"/>
      <c r="DD956" s="197"/>
      <c r="DE956" s="197"/>
      <c r="DF956" s="197"/>
      <c r="DG956" s="197"/>
      <c r="DH956" s="197"/>
      <c r="DI956" s="197"/>
      <c r="DJ956" s="197"/>
      <c r="DK956" s="197"/>
      <c r="DL956" s="197"/>
      <c r="DM956" s="197"/>
      <c r="DN956" s="197"/>
      <c r="DO956" s="197"/>
      <c r="DP956" s="197"/>
      <c r="DQ956" s="197"/>
      <c r="DR956" s="197"/>
      <c r="DS956" s="197"/>
      <c r="DT956" s="197"/>
      <c r="DU956" s="197"/>
      <c r="DV956" s="197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</row>
    <row r="957" customFormat="false" ht="12.75" hidden="false" customHeight="false" outlineLevel="0" collapsed="false">
      <c r="B957" s="194"/>
      <c r="C957" s="194"/>
      <c r="D957" s="194"/>
      <c r="E957" s="194"/>
      <c r="F957" s="194"/>
      <c r="G957" s="194"/>
      <c r="H957" s="195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94"/>
      <c r="AN957" s="194"/>
      <c r="AO957" s="194"/>
      <c r="AP957" s="194"/>
      <c r="AQ957" s="194"/>
      <c r="AR957" s="194"/>
      <c r="AS957" s="194"/>
      <c r="AT957" s="194"/>
      <c r="AU957" s="194"/>
      <c r="AV957" s="194"/>
      <c r="AW957" s="194"/>
      <c r="AX957" s="194"/>
      <c r="AY957" s="194"/>
      <c r="AZ957" s="194"/>
      <c r="BA957" s="194"/>
      <c r="BB957" s="194"/>
      <c r="BC957" s="194"/>
      <c r="BD957" s="194"/>
      <c r="BE957" s="194"/>
      <c r="BF957" s="194"/>
      <c r="BG957" s="194"/>
      <c r="BH957" s="194"/>
      <c r="BI957" s="194"/>
      <c r="BJ957" s="194"/>
      <c r="BK957" s="196"/>
      <c r="BL957" s="197"/>
      <c r="BM957" s="197"/>
      <c r="BN957" s="197"/>
      <c r="BO957" s="197"/>
      <c r="BP957" s="197"/>
      <c r="BQ957" s="197"/>
      <c r="BR957" s="197"/>
      <c r="BS957" s="197"/>
      <c r="BT957" s="197"/>
      <c r="BU957" s="197"/>
      <c r="BV957" s="197"/>
      <c r="BW957" s="197"/>
      <c r="BX957" s="197"/>
      <c r="BY957" s="197"/>
      <c r="BZ957" s="197"/>
      <c r="CA957" s="197"/>
      <c r="CB957" s="197"/>
      <c r="CC957" s="197"/>
      <c r="CD957" s="197"/>
      <c r="CE957" s="197"/>
      <c r="CF957" s="197"/>
      <c r="CG957" s="197"/>
      <c r="CH957" s="197"/>
      <c r="CI957" s="197"/>
      <c r="CJ957" s="197"/>
      <c r="CK957" s="197"/>
      <c r="CL957" s="197"/>
      <c r="CM957" s="197"/>
      <c r="CN957" s="197"/>
      <c r="CO957" s="197"/>
      <c r="CP957" s="197"/>
      <c r="CQ957" s="197"/>
      <c r="CR957" s="197"/>
      <c r="CS957" s="197"/>
      <c r="CT957" s="197"/>
      <c r="CU957" s="197"/>
      <c r="CV957" s="197"/>
      <c r="CW957" s="197"/>
      <c r="CX957" s="197"/>
      <c r="CY957" s="197"/>
      <c r="CZ957" s="197"/>
      <c r="DA957" s="197"/>
      <c r="DB957" s="197"/>
      <c r="DC957" s="197"/>
      <c r="DD957" s="197"/>
      <c r="DE957" s="197"/>
      <c r="DF957" s="197"/>
      <c r="DG957" s="197"/>
      <c r="DH957" s="197"/>
      <c r="DI957" s="197"/>
      <c r="DJ957" s="197"/>
      <c r="DK957" s="197"/>
      <c r="DL957" s="197"/>
      <c r="DM957" s="197"/>
      <c r="DN957" s="197"/>
      <c r="DO957" s="197"/>
      <c r="DP957" s="197"/>
      <c r="DQ957" s="197"/>
      <c r="DR957" s="197"/>
      <c r="DS957" s="197"/>
      <c r="DT957" s="197"/>
      <c r="DU957" s="197"/>
      <c r="DV957" s="197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</row>
    <row r="958" customFormat="false" ht="12.75" hidden="false" customHeight="false" outlineLevel="0" collapsed="false">
      <c r="B958" s="194"/>
      <c r="C958" s="194"/>
      <c r="D958" s="194"/>
      <c r="E958" s="194"/>
      <c r="F958" s="194"/>
      <c r="G958" s="194"/>
      <c r="H958" s="195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94"/>
      <c r="AN958" s="194"/>
      <c r="AO958" s="194"/>
      <c r="AP958" s="194"/>
      <c r="AQ958" s="194"/>
      <c r="AR958" s="194"/>
      <c r="AS958" s="194"/>
      <c r="AT958" s="194"/>
      <c r="AU958" s="194"/>
      <c r="AV958" s="194"/>
      <c r="AW958" s="194"/>
      <c r="AX958" s="194"/>
      <c r="AY958" s="194"/>
      <c r="AZ958" s="194"/>
      <c r="BA958" s="194"/>
      <c r="BB958" s="194"/>
      <c r="BC958" s="194"/>
      <c r="BD958" s="194"/>
      <c r="BE958" s="194"/>
      <c r="BF958" s="194"/>
      <c r="BG958" s="194"/>
      <c r="BH958" s="194"/>
      <c r="BI958" s="194"/>
      <c r="BJ958" s="194"/>
      <c r="BK958" s="196"/>
      <c r="BL958" s="197"/>
      <c r="BM958" s="197"/>
      <c r="BN958" s="197"/>
      <c r="BO958" s="197"/>
      <c r="BP958" s="197"/>
      <c r="BQ958" s="197"/>
      <c r="BR958" s="197"/>
      <c r="BS958" s="197"/>
      <c r="BT958" s="197"/>
      <c r="BU958" s="197"/>
      <c r="BV958" s="197"/>
      <c r="BW958" s="197"/>
      <c r="BX958" s="197"/>
      <c r="BY958" s="197"/>
      <c r="BZ958" s="197"/>
      <c r="CA958" s="197"/>
      <c r="CB958" s="197"/>
      <c r="CC958" s="197"/>
      <c r="CD958" s="197"/>
      <c r="CE958" s="197"/>
      <c r="CF958" s="197"/>
      <c r="CG958" s="197"/>
      <c r="CH958" s="197"/>
      <c r="CI958" s="197"/>
      <c r="CJ958" s="197"/>
      <c r="CK958" s="197"/>
      <c r="CL958" s="197"/>
      <c r="CM958" s="197"/>
      <c r="CN958" s="197"/>
      <c r="CO958" s="197"/>
      <c r="CP958" s="197"/>
      <c r="CQ958" s="197"/>
      <c r="CR958" s="197"/>
      <c r="CS958" s="197"/>
      <c r="CT958" s="197"/>
      <c r="CU958" s="197"/>
      <c r="CV958" s="197"/>
      <c r="CW958" s="197"/>
      <c r="CX958" s="197"/>
      <c r="CY958" s="197"/>
      <c r="CZ958" s="197"/>
      <c r="DA958" s="197"/>
      <c r="DB958" s="197"/>
      <c r="DC958" s="197"/>
      <c r="DD958" s="197"/>
      <c r="DE958" s="197"/>
      <c r="DF958" s="197"/>
      <c r="DG958" s="197"/>
      <c r="DH958" s="197"/>
      <c r="DI958" s="197"/>
      <c r="DJ958" s="197"/>
      <c r="DK958" s="197"/>
      <c r="DL958" s="197"/>
      <c r="DM958" s="197"/>
      <c r="DN958" s="197"/>
      <c r="DO958" s="197"/>
      <c r="DP958" s="197"/>
      <c r="DQ958" s="197"/>
      <c r="DR958" s="197"/>
      <c r="DS958" s="197"/>
      <c r="DT958" s="197"/>
      <c r="DU958" s="197"/>
      <c r="DV958" s="197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</row>
    <row r="959" customFormat="false" ht="12.75" hidden="false" customHeight="false" outlineLevel="0" collapsed="false">
      <c r="B959" s="194"/>
      <c r="C959" s="194"/>
      <c r="D959" s="194"/>
      <c r="E959" s="194"/>
      <c r="F959" s="194"/>
      <c r="G959" s="194"/>
      <c r="H959" s="195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94"/>
      <c r="AN959" s="194"/>
      <c r="AO959" s="194"/>
      <c r="AP959" s="194"/>
      <c r="AQ959" s="194"/>
      <c r="AR959" s="194"/>
      <c r="AS959" s="194"/>
      <c r="AT959" s="194"/>
      <c r="AU959" s="194"/>
      <c r="AV959" s="194"/>
      <c r="AW959" s="194"/>
      <c r="AX959" s="194"/>
      <c r="AY959" s="194"/>
      <c r="AZ959" s="194"/>
      <c r="BA959" s="194"/>
      <c r="BB959" s="194"/>
      <c r="BC959" s="194"/>
      <c r="BD959" s="194"/>
      <c r="BE959" s="194"/>
      <c r="BF959" s="194"/>
      <c r="BG959" s="194"/>
      <c r="BH959" s="194"/>
      <c r="BI959" s="194"/>
      <c r="BJ959" s="194"/>
      <c r="BK959" s="196"/>
      <c r="BL959" s="197"/>
      <c r="BM959" s="197"/>
      <c r="BN959" s="197"/>
      <c r="BO959" s="197"/>
      <c r="BP959" s="197"/>
      <c r="BQ959" s="197"/>
      <c r="BR959" s="197"/>
      <c r="BS959" s="197"/>
      <c r="BT959" s="197"/>
      <c r="BU959" s="197"/>
      <c r="BV959" s="197"/>
      <c r="BW959" s="197"/>
      <c r="BX959" s="197"/>
      <c r="BY959" s="197"/>
      <c r="BZ959" s="197"/>
      <c r="CA959" s="197"/>
      <c r="CB959" s="197"/>
      <c r="CC959" s="197"/>
      <c r="CD959" s="197"/>
      <c r="CE959" s="197"/>
      <c r="CF959" s="197"/>
      <c r="CG959" s="197"/>
      <c r="CH959" s="197"/>
      <c r="CI959" s="197"/>
      <c r="CJ959" s="197"/>
      <c r="CK959" s="197"/>
      <c r="CL959" s="197"/>
      <c r="CM959" s="197"/>
      <c r="CN959" s="197"/>
      <c r="CO959" s="197"/>
      <c r="CP959" s="197"/>
      <c r="CQ959" s="197"/>
      <c r="CR959" s="197"/>
      <c r="CS959" s="197"/>
      <c r="CT959" s="197"/>
      <c r="CU959" s="197"/>
      <c r="CV959" s="197"/>
      <c r="CW959" s="197"/>
      <c r="CX959" s="197"/>
      <c r="CY959" s="197"/>
      <c r="CZ959" s="197"/>
      <c r="DA959" s="197"/>
      <c r="DB959" s="197"/>
      <c r="DC959" s="197"/>
      <c r="DD959" s="197"/>
      <c r="DE959" s="197"/>
      <c r="DF959" s="197"/>
      <c r="DG959" s="197"/>
      <c r="DH959" s="197"/>
      <c r="DI959" s="197"/>
      <c r="DJ959" s="197"/>
      <c r="DK959" s="197"/>
      <c r="DL959" s="197"/>
      <c r="DM959" s="197"/>
      <c r="DN959" s="197"/>
      <c r="DO959" s="197"/>
      <c r="DP959" s="197"/>
      <c r="DQ959" s="197"/>
      <c r="DR959" s="197"/>
      <c r="DS959" s="197"/>
      <c r="DT959" s="197"/>
      <c r="DU959" s="197"/>
      <c r="DV959" s="197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</row>
    <row r="960" customFormat="false" ht="12.75" hidden="false" customHeight="false" outlineLevel="0" collapsed="false">
      <c r="B960" s="194"/>
      <c r="C960" s="194"/>
      <c r="D960" s="194"/>
      <c r="E960" s="194"/>
      <c r="F960" s="194"/>
      <c r="G960" s="194"/>
      <c r="H960" s="195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94"/>
      <c r="AN960" s="194"/>
      <c r="AO960" s="194"/>
      <c r="AP960" s="194"/>
      <c r="AQ960" s="194"/>
      <c r="AR960" s="194"/>
      <c r="AS960" s="194"/>
      <c r="AT960" s="194"/>
      <c r="AU960" s="194"/>
      <c r="AV960" s="194"/>
      <c r="AW960" s="194"/>
      <c r="AX960" s="194"/>
      <c r="AY960" s="194"/>
      <c r="AZ960" s="194"/>
      <c r="BA960" s="194"/>
      <c r="BB960" s="194"/>
      <c r="BC960" s="194"/>
      <c r="BD960" s="194"/>
      <c r="BE960" s="194"/>
      <c r="BF960" s="194"/>
      <c r="BG960" s="194"/>
      <c r="BH960" s="194"/>
      <c r="BI960" s="194"/>
      <c r="BJ960" s="194"/>
      <c r="BK960" s="196"/>
      <c r="BL960" s="197"/>
      <c r="BM960" s="197"/>
      <c r="BN960" s="197"/>
      <c r="BO960" s="197"/>
      <c r="BP960" s="197"/>
      <c r="BQ960" s="197"/>
      <c r="BR960" s="197"/>
      <c r="BS960" s="197"/>
      <c r="BT960" s="197"/>
      <c r="BU960" s="197"/>
      <c r="BV960" s="197"/>
      <c r="BW960" s="197"/>
      <c r="BX960" s="197"/>
      <c r="BY960" s="197"/>
      <c r="BZ960" s="197"/>
      <c r="CA960" s="197"/>
      <c r="CB960" s="197"/>
      <c r="CC960" s="197"/>
      <c r="CD960" s="197"/>
      <c r="CE960" s="197"/>
      <c r="CF960" s="197"/>
      <c r="CG960" s="197"/>
      <c r="CH960" s="197"/>
      <c r="CI960" s="197"/>
      <c r="CJ960" s="197"/>
      <c r="CK960" s="197"/>
      <c r="CL960" s="197"/>
      <c r="CM960" s="197"/>
      <c r="CN960" s="197"/>
      <c r="CO960" s="197"/>
      <c r="CP960" s="197"/>
      <c r="CQ960" s="197"/>
      <c r="CR960" s="197"/>
      <c r="CS960" s="197"/>
      <c r="CT960" s="197"/>
      <c r="CU960" s="197"/>
      <c r="CV960" s="197"/>
      <c r="CW960" s="197"/>
      <c r="CX960" s="197"/>
      <c r="CY960" s="197"/>
      <c r="CZ960" s="197"/>
      <c r="DA960" s="197"/>
      <c r="DB960" s="197"/>
      <c r="DC960" s="197"/>
      <c r="DD960" s="197"/>
      <c r="DE960" s="197"/>
      <c r="DF960" s="197"/>
      <c r="DG960" s="197"/>
      <c r="DH960" s="197"/>
      <c r="DI960" s="197"/>
      <c r="DJ960" s="197"/>
      <c r="DK960" s="197"/>
      <c r="DL960" s="197"/>
      <c r="DM960" s="197"/>
      <c r="DN960" s="197"/>
      <c r="DO960" s="197"/>
      <c r="DP960" s="197"/>
      <c r="DQ960" s="197"/>
      <c r="DR960" s="197"/>
      <c r="DS960" s="197"/>
      <c r="DT960" s="197"/>
      <c r="DU960" s="197"/>
      <c r="DV960" s="197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</row>
    <row r="961" customFormat="false" ht="12.75" hidden="false" customHeight="false" outlineLevel="0" collapsed="false">
      <c r="B961" s="194"/>
      <c r="C961" s="194"/>
      <c r="D961" s="194"/>
      <c r="E961" s="194"/>
      <c r="F961" s="194"/>
      <c r="G961" s="194"/>
      <c r="H961" s="195"/>
      <c r="I961" s="194"/>
      <c r="J961" s="194"/>
      <c r="K961" s="194"/>
      <c r="L961" s="194"/>
      <c r="M961" s="194"/>
      <c r="N961" s="194"/>
      <c r="O961" s="194"/>
      <c r="P961" s="194"/>
      <c r="Q961" s="194"/>
      <c r="R961" s="194"/>
      <c r="S961" s="194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94"/>
      <c r="AN961" s="194"/>
      <c r="AO961" s="194"/>
      <c r="AP961" s="194"/>
      <c r="AQ961" s="194"/>
      <c r="AR961" s="194"/>
      <c r="AS961" s="194"/>
      <c r="AT961" s="194"/>
      <c r="AU961" s="194"/>
      <c r="AV961" s="194"/>
      <c r="AW961" s="194"/>
      <c r="AX961" s="194"/>
      <c r="AY961" s="194"/>
      <c r="AZ961" s="194"/>
      <c r="BA961" s="194"/>
      <c r="BB961" s="194"/>
      <c r="BC961" s="194"/>
      <c r="BD961" s="194"/>
      <c r="BE961" s="194"/>
      <c r="BF961" s="194"/>
      <c r="BG961" s="194"/>
      <c r="BH961" s="194"/>
      <c r="BI961" s="194"/>
      <c r="BJ961" s="194"/>
      <c r="BK961" s="196"/>
      <c r="BL961" s="197"/>
      <c r="BM961" s="197"/>
      <c r="BN961" s="197"/>
      <c r="BO961" s="197"/>
      <c r="BP961" s="197"/>
      <c r="BQ961" s="197"/>
      <c r="BR961" s="197"/>
      <c r="BS961" s="197"/>
      <c r="BT961" s="197"/>
      <c r="BU961" s="197"/>
      <c r="BV961" s="197"/>
      <c r="BW961" s="197"/>
      <c r="BX961" s="197"/>
      <c r="BY961" s="197"/>
      <c r="BZ961" s="197"/>
      <c r="CA961" s="197"/>
      <c r="CB961" s="197"/>
      <c r="CC961" s="197"/>
      <c r="CD961" s="197"/>
      <c r="CE961" s="197"/>
      <c r="CF961" s="197"/>
      <c r="CG961" s="197"/>
      <c r="CH961" s="197"/>
      <c r="CI961" s="197"/>
      <c r="CJ961" s="197"/>
      <c r="CK961" s="197"/>
      <c r="CL961" s="197"/>
      <c r="CM961" s="197"/>
      <c r="CN961" s="197"/>
      <c r="CO961" s="197"/>
      <c r="CP961" s="197"/>
      <c r="CQ961" s="197"/>
      <c r="CR961" s="197"/>
      <c r="CS961" s="197"/>
      <c r="CT961" s="197"/>
      <c r="CU961" s="197"/>
      <c r="CV961" s="197"/>
      <c r="CW961" s="197"/>
      <c r="CX961" s="197"/>
      <c r="CY961" s="197"/>
      <c r="CZ961" s="197"/>
      <c r="DA961" s="197"/>
      <c r="DB961" s="197"/>
      <c r="DC961" s="197"/>
      <c r="DD961" s="197"/>
      <c r="DE961" s="197"/>
      <c r="DF961" s="197"/>
      <c r="DG961" s="197"/>
      <c r="DH961" s="197"/>
      <c r="DI961" s="197"/>
      <c r="DJ961" s="197"/>
      <c r="DK961" s="197"/>
      <c r="DL961" s="197"/>
      <c r="DM961" s="197"/>
      <c r="DN961" s="197"/>
      <c r="DO961" s="197"/>
      <c r="DP961" s="197"/>
      <c r="DQ961" s="197"/>
      <c r="DR961" s="197"/>
      <c r="DS961" s="197"/>
      <c r="DT961" s="197"/>
      <c r="DU961" s="197"/>
      <c r="DV961" s="197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</row>
    <row r="962" customFormat="false" ht="12.75" hidden="false" customHeight="false" outlineLevel="0" collapsed="false">
      <c r="B962" s="194"/>
      <c r="C962" s="194"/>
      <c r="D962" s="194"/>
      <c r="E962" s="194"/>
      <c r="F962" s="194"/>
      <c r="G962" s="194"/>
      <c r="H962" s="195"/>
      <c r="I962" s="194"/>
      <c r="J962" s="194"/>
      <c r="K962" s="194"/>
      <c r="L962" s="194"/>
      <c r="M962" s="194"/>
      <c r="N962" s="194"/>
      <c r="O962" s="194"/>
      <c r="P962" s="194"/>
      <c r="Q962" s="194"/>
      <c r="R962" s="194"/>
      <c r="S962" s="194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94"/>
      <c r="AN962" s="194"/>
      <c r="AO962" s="194"/>
      <c r="AP962" s="194"/>
      <c r="AQ962" s="194"/>
      <c r="AR962" s="194"/>
      <c r="AS962" s="194"/>
      <c r="AT962" s="194"/>
      <c r="AU962" s="194"/>
      <c r="AV962" s="194"/>
      <c r="AW962" s="194"/>
      <c r="AX962" s="194"/>
      <c r="AY962" s="194"/>
      <c r="AZ962" s="194"/>
      <c r="BA962" s="194"/>
      <c r="BB962" s="194"/>
      <c r="BC962" s="194"/>
      <c r="BD962" s="194"/>
      <c r="BE962" s="194"/>
      <c r="BF962" s="194"/>
      <c r="BG962" s="194"/>
      <c r="BH962" s="194"/>
      <c r="BI962" s="194"/>
      <c r="BJ962" s="194"/>
      <c r="BK962" s="196"/>
      <c r="BL962" s="197"/>
      <c r="BM962" s="197"/>
      <c r="BN962" s="197"/>
      <c r="BO962" s="197"/>
      <c r="BP962" s="197"/>
      <c r="BQ962" s="197"/>
      <c r="BR962" s="197"/>
      <c r="BS962" s="197"/>
      <c r="BT962" s="197"/>
      <c r="BU962" s="197"/>
      <c r="BV962" s="197"/>
      <c r="BW962" s="197"/>
      <c r="BX962" s="197"/>
      <c r="BY962" s="197"/>
      <c r="BZ962" s="197"/>
      <c r="CA962" s="197"/>
      <c r="CB962" s="197"/>
      <c r="CC962" s="197"/>
      <c r="CD962" s="197"/>
      <c r="CE962" s="197"/>
      <c r="CF962" s="197"/>
      <c r="CG962" s="197"/>
      <c r="CH962" s="197"/>
      <c r="CI962" s="197"/>
      <c r="CJ962" s="197"/>
      <c r="CK962" s="197"/>
      <c r="CL962" s="197"/>
      <c r="CM962" s="197"/>
      <c r="CN962" s="197"/>
      <c r="CO962" s="197"/>
      <c r="CP962" s="197"/>
      <c r="CQ962" s="197"/>
      <c r="CR962" s="197"/>
      <c r="CS962" s="197"/>
      <c r="CT962" s="197"/>
      <c r="CU962" s="197"/>
      <c r="CV962" s="197"/>
      <c r="CW962" s="197"/>
      <c r="CX962" s="197"/>
      <c r="CY962" s="197"/>
      <c r="CZ962" s="197"/>
      <c r="DA962" s="197"/>
      <c r="DB962" s="197"/>
      <c r="DC962" s="197"/>
      <c r="DD962" s="197"/>
      <c r="DE962" s="197"/>
      <c r="DF962" s="197"/>
      <c r="DG962" s="197"/>
      <c r="DH962" s="197"/>
      <c r="DI962" s="197"/>
      <c r="DJ962" s="197"/>
      <c r="DK962" s="197"/>
      <c r="DL962" s="197"/>
      <c r="DM962" s="197"/>
      <c r="DN962" s="197"/>
      <c r="DO962" s="197"/>
      <c r="DP962" s="197"/>
      <c r="DQ962" s="197"/>
      <c r="DR962" s="197"/>
      <c r="DS962" s="197"/>
      <c r="DT962" s="197"/>
      <c r="DU962" s="197"/>
      <c r="DV962" s="197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</row>
    <row r="963" customFormat="false" ht="12.75" hidden="false" customHeight="false" outlineLevel="0" collapsed="false">
      <c r="B963" s="194"/>
      <c r="C963" s="194"/>
      <c r="D963" s="194"/>
      <c r="E963" s="194"/>
      <c r="F963" s="194"/>
      <c r="G963" s="194"/>
      <c r="H963" s="195"/>
      <c r="I963" s="194"/>
      <c r="J963" s="194"/>
      <c r="K963" s="194"/>
      <c r="L963" s="194"/>
      <c r="M963" s="194"/>
      <c r="N963" s="194"/>
      <c r="O963" s="194"/>
      <c r="P963" s="194"/>
      <c r="Q963" s="194"/>
      <c r="R963" s="194"/>
      <c r="S963" s="194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94"/>
      <c r="AN963" s="194"/>
      <c r="AO963" s="194"/>
      <c r="AP963" s="194"/>
      <c r="AQ963" s="194"/>
      <c r="AR963" s="194"/>
      <c r="AS963" s="194"/>
      <c r="AT963" s="194"/>
      <c r="AU963" s="194"/>
      <c r="AV963" s="194"/>
      <c r="AW963" s="194"/>
      <c r="AX963" s="194"/>
      <c r="AY963" s="194"/>
      <c r="AZ963" s="194"/>
      <c r="BA963" s="194"/>
      <c r="BB963" s="194"/>
      <c r="BC963" s="194"/>
      <c r="BD963" s="194"/>
      <c r="BE963" s="194"/>
      <c r="BF963" s="194"/>
      <c r="BG963" s="194"/>
      <c r="BH963" s="194"/>
      <c r="BI963" s="194"/>
      <c r="BJ963" s="194"/>
      <c r="BK963" s="196"/>
      <c r="BL963" s="197"/>
      <c r="BM963" s="197"/>
      <c r="BN963" s="197"/>
      <c r="BO963" s="197"/>
      <c r="BP963" s="197"/>
      <c r="BQ963" s="197"/>
      <c r="BR963" s="197"/>
      <c r="BS963" s="197"/>
      <c r="BT963" s="197"/>
      <c r="BU963" s="197"/>
      <c r="BV963" s="197"/>
      <c r="BW963" s="197"/>
      <c r="BX963" s="197"/>
      <c r="BY963" s="197"/>
      <c r="BZ963" s="197"/>
      <c r="CA963" s="197"/>
      <c r="CB963" s="197"/>
      <c r="CC963" s="197"/>
      <c r="CD963" s="197"/>
      <c r="CE963" s="197"/>
      <c r="CF963" s="197"/>
      <c r="CG963" s="197"/>
      <c r="CH963" s="197"/>
      <c r="CI963" s="197"/>
      <c r="CJ963" s="197"/>
      <c r="CK963" s="197"/>
      <c r="CL963" s="197"/>
      <c r="CM963" s="197"/>
      <c r="CN963" s="197"/>
      <c r="CO963" s="197"/>
      <c r="CP963" s="197"/>
      <c r="CQ963" s="197"/>
      <c r="CR963" s="197"/>
      <c r="CS963" s="197"/>
      <c r="CT963" s="197"/>
      <c r="CU963" s="197"/>
      <c r="CV963" s="197"/>
      <c r="CW963" s="197"/>
      <c r="CX963" s="197"/>
      <c r="CY963" s="197"/>
      <c r="CZ963" s="197"/>
      <c r="DA963" s="197"/>
      <c r="DB963" s="197"/>
      <c r="DC963" s="197"/>
      <c r="DD963" s="197"/>
      <c r="DE963" s="197"/>
      <c r="DF963" s="197"/>
      <c r="DG963" s="197"/>
      <c r="DH963" s="197"/>
      <c r="DI963" s="197"/>
      <c r="DJ963" s="197"/>
      <c r="DK963" s="197"/>
      <c r="DL963" s="197"/>
      <c r="DM963" s="197"/>
      <c r="DN963" s="197"/>
      <c r="DO963" s="197"/>
      <c r="DP963" s="197"/>
      <c r="DQ963" s="197"/>
      <c r="DR963" s="197"/>
      <c r="DS963" s="197"/>
      <c r="DT963" s="197"/>
      <c r="DU963" s="197"/>
      <c r="DV963" s="197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</row>
    <row r="964" customFormat="false" ht="12.75" hidden="false" customHeight="false" outlineLevel="0" collapsed="false">
      <c r="B964" s="194"/>
      <c r="C964" s="194"/>
      <c r="D964" s="194"/>
      <c r="E964" s="194"/>
      <c r="F964" s="194"/>
      <c r="G964" s="194"/>
      <c r="H964" s="195"/>
      <c r="I964" s="194"/>
      <c r="J964" s="194"/>
      <c r="K964" s="194"/>
      <c r="L964" s="194"/>
      <c r="M964" s="194"/>
      <c r="N964" s="194"/>
      <c r="O964" s="194"/>
      <c r="P964" s="194"/>
      <c r="Q964" s="194"/>
      <c r="R964" s="194"/>
      <c r="S964" s="194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94"/>
      <c r="AN964" s="194"/>
      <c r="AO964" s="194"/>
      <c r="AP964" s="194"/>
      <c r="AQ964" s="194"/>
      <c r="AR964" s="194"/>
      <c r="AS964" s="194"/>
      <c r="AT964" s="194"/>
      <c r="AU964" s="194"/>
      <c r="AV964" s="194"/>
      <c r="AW964" s="194"/>
      <c r="AX964" s="194"/>
      <c r="AY964" s="194"/>
      <c r="AZ964" s="194"/>
      <c r="BA964" s="194"/>
      <c r="BB964" s="194"/>
      <c r="BC964" s="194"/>
      <c r="BD964" s="194"/>
      <c r="BE964" s="194"/>
      <c r="BF964" s="194"/>
      <c r="BG964" s="194"/>
      <c r="BH964" s="194"/>
      <c r="BI964" s="194"/>
      <c r="BJ964" s="194"/>
      <c r="BK964" s="196"/>
      <c r="BL964" s="197"/>
      <c r="BM964" s="197"/>
      <c r="BN964" s="197"/>
      <c r="BO964" s="197"/>
      <c r="BP964" s="197"/>
      <c r="BQ964" s="197"/>
      <c r="BR964" s="197"/>
      <c r="BS964" s="197"/>
      <c r="BT964" s="197"/>
      <c r="BU964" s="197"/>
      <c r="BV964" s="197"/>
      <c r="BW964" s="197"/>
      <c r="BX964" s="197"/>
      <c r="BY964" s="197"/>
      <c r="BZ964" s="197"/>
      <c r="CA964" s="197"/>
      <c r="CB964" s="197"/>
      <c r="CC964" s="197"/>
      <c r="CD964" s="197"/>
      <c r="CE964" s="197"/>
      <c r="CF964" s="197"/>
      <c r="CG964" s="197"/>
      <c r="CH964" s="197"/>
      <c r="CI964" s="197"/>
      <c r="CJ964" s="197"/>
      <c r="CK964" s="197"/>
      <c r="CL964" s="197"/>
      <c r="CM964" s="197"/>
      <c r="CN964" s="197"/>
      <c r="CO964" s="197"/>
      <c r="CP964" s="197"/>
      <c r="CQ964" s="197"/>
      <c r="CR964" s="197"/>
      <c r="CS964" s="197"/>
      <c r="CT964" s="197"/>
      <c r="CU964" s="197"/>
      <c r="CV964" s="197"/>
      <c r="CW964" s="197"/>
      <c r="CX964" s="197"/>
      <c r="CY964" s="197"/>
      <c r="CZ964" s="197"/>
      <c r="DA964" s="197"/>
      <c r="DB964" s="197"/>
      <c r="DC964" s="197"/>
      <c r="DD964" s="197"/>
      <c r="DE964" s="197"/>
      <c r="DF964" s="197"/>
      <c r="DG964" s="197"/>
      <c r="DH964" s="197"/>
      <c r="DI964" s="197"/>
      <c r="DJ964" s="197"/>
      <c r="DK964" s="197"/>
      <c r="DL964" s="197"/>
      <c r="DM964" s="197"/>
      <c r="DN964" s="197"/>
      <c r="DO964" s="197"/>
      <c r="DP964" s="197"/>
      <c r="DQ964" s="197"/>
      <c r="DR964" s="197"/>
      <c r="DS964" s="197"/>
      <c r="DT964" s="197"/>
      <c r="DU964" s="197"/>
      <c r="DV964" s="197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</row>
    <row r="965" customFormat="false" ht="12.75" hidden="false" customHeight="false" outlineLevel="0" collapsed="false">
      <c r="B965" s="194"/>
      <c r="C965" s="194"/>
      <c r="D965" s="194"/>
      <c r="E965" s="194"/>
      <c r="F965" s="194"/>
      <c r="G965" s="194"/>
      <c r="H965" s="195"/>
      <c r="I965" s="194"/>
      <c r="J965" s="194"/>
      <c r="K965" s="194"/>
      <c r="L965" s="194"/>
      <c r="M965" s="194"/>
      <c r="N965" s="194"/>
      <c r="O965" s="194"/>
      <c r="P965" s="194"/>
      <c r="Q965" s="194"/>
      <c r="R965" s="194"/>
      <c r="S965" s="194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94"/>
      <c r="AN965" s="194"/>
      <c r="AO965" s="194"/>
      <c r="AP965" s="194"/>
      <c r="AQ965" s="194"/>
      <c r="AR965" s="194"/>
      <c r="AS965" s="194"/>
      <c r="AT965" s="194"/>
      <c r="AU965" s="194"/>
      <c r="AV965" s="194"/>
      <c r="AW965" s="194"/>
      <c r="AX965" s="194"/>
      <c r="AY965" s="194"/>
      <c r="AZ965" s="194"/>
      <c r="BA965" s="194"/>
      <c r="BB965" s="194"/>
      <c r="BC965" s="194"/>
      <c r="BD965" s="194"/>
      <c r="BE965" s="194"/>
      <c r="BF965" s="194"/>
      <c r="BG965" s="194"/>
      <c r="BH965" s="194"/>
      <c r="BI965" s="194"/>
      <c r="BJ965" s="194"/>
      <c r="BK965" s="196"/>
      <c r="BL965" s="197"/>
      <c r="BM965" s="197"/>
      <c r="BN965" s="197"/>
      <c r="BO965" s="197"/>
      <c r="BP965" s="197"/>
      <c r="BQ965" s="197"/>
      <c r="BR965" s="197"/>
      <c r="BS965" s="197"/>
      <c r="BT965" s="197"/>
      <c r="BU965" s="197"/>
      <c r="BV965" s="197"/>
      <c r="BW965" s="197"/>
      <c r="BX965" s="197"/>
      <c r="BY965" s="197"/>
      <c r="BZ965" s="197"/>
      <c r="CA965" s="197"/>
      <c r="CB965" s="197"/>
      <c r="CC965" s="197"/>
      <c r="CD965" s="197"/>
      <c r="CE965" s="197"/>
      <c r="CF965" s="197"/>
      <c r="CG965" s="197"/>
      <c r="CH965" s="197"/>
      <c r="CI965" s="197"/>
      <c r="CJ965" s="197"/>
      <c r="CK965" s="197"/>
      <c r="CL965" s="197"/>
      <c r="CM965" s="197"/>
      <c r="CN965" s="197"/>
      <c r="CO965" s="197"/>
      <c r="CP965" s="197"/>
      <c r="CQ965" s="197"/>
      <c r="CR965" s="197"/>
      <c r="CS965" s="197"/>
      <c r="CT965" s="197"/>
      <c r="CU965" s="197"/>
      <c r="CV965" s="197"/>
      <c r="CW965" s="197"/>
      <c r="CX965" s="197"/>
      <c r="CY965" s="197"/>
      <c r="CZ965" s="197"/>
      <c r="DA965" s="197"/>
      <c r="DB965" s="197"/>
      <c r="DC965" s="197"/>
      <c r="DD965" s="197"/>
      <c r="DE965" s="197"/>
      <c r="DF965" s="197"/>
      <c r="DG965" s="197"/>
      <c r="DH965" s="197"/>
      <c r="DI965" s="197"/>
      <c r="DJ965" s="197"/>
      <c r="DK965" s="197"/>
      <c r="DL965" s="197"/>
      <c r="DM965" s="197"/>
      <c r="DN965" s="197"/>
      <c r="DO965" s="197"/>
      <c r="DP965" s="197"/>
      <c r="DQ965" s="197"/>
      <c r="DR965" s="197"/>
      <c r="DS965" s="197"/>
      <c r="DT965" s="197"/>
      <c r="DU965" s="197"/>
      <c r="DV965" s="197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</row>
    <row r="966" customFormat="false" ht="12.75" hidden="false" customHeight="false" outlineLevel="0" collapsed="false">
      <c r="B966" s="194"/>
      <c r="C966" s="194"/>
      <c r="D966" s="194"/>
      <c r="E966" s="194"/>
      <c r="F966" s="194"/>
      <c r="G966" s="194"/>
      <c r="H966" s="195"/>
      <c r="I966" s="194"/>
      <c r="J966" s="194"/>
      <c r="K966" s="194"/>
      <c r="L966" s="194"/>
      <c r="M966" s="194"/>
      <c r="N966" s="194"/>
      <c r="O966" s="194"/>
      <c r="P966" s="194"/>
      <c r="Q966" s="194"/>
      <c r="R966" s="194"/>
      <c r="S966" s="194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  <c r="AD966" s="194"/>
      <c r="AE966" s="194"/>
      <c r="AF966" s="194"/>
      <c r="AG966" s="194"/>
      <c r="AH966" s="194"/>
      <c r="AI966" s="194"/>
      <c r="AJ966" s="194"/>
      <c r="AK966" s="194"/>
      <c r="AL966" s="194"/>
      <c r="AM966" s="194"/>
      <c r="AN966" s="194"/>
      <c r="AO966" s="194"/>
      <c r="AP966" s="194"/>
      <c r="AQ966" s="194"/>
      <c r="AR966" s="194"/>
      <c r="AS966" s="194"/>
      <c r="AT966" s="194"/>
      <c r="AU966" s="194"/>
      <c r="AV966" s="194"/>
      <c r="AW966" s="194"/>
      <c r="AX966" s="194"/>
      <c r="AY966" s="194"/>
      <c r="AZ966" s="194"/>
      <c r="BA966" s="194"/>
      <c r="BB966" s="194"/>
      <c r="BC966" s="194"/>
      <c r="BD966" s="194"/>
      <c r="BE966" s="194"/>
      <c r="BF966" s="194"/>
      <c r="BG966" s="194"/>
      <c r="BH966" s="194"/>
      <c r="BI966" s="194"/>
      <c r="BJ966" s="194"/>
      <c r="BK966" s="196"/>
      <c r="BL966" s="197"/>
      <c r="BM966" s="197"/>
      <c r="BN966" s="197"/>
      <c r="BO966" s="197"/>
      <c r="BP966" s="197"/>
      <c r="BQ966" s="197"/>
      <c r="BR966" s="197"/>
      <c r="BS966" s="197"/>
      <c r="BT966" s="197"/>
      <c r="BU966" s="197"/>
      <c r="BV966" s="197"/>
      <c r="BW966" s="197"/>
      <c r="BX966" s="197"/>
      <c r="BY966" s="197"/>
      <c r="BZ966" s="197"/>
      <c r="CA966" s="197"/>
      <c r="CB966" s="197"/>
      <c r="CC966" s="197"/>
      <c r="CD966" s="197"/>
      <c r="CE966" s="197"/>
      <c r="CF966" s="197"/>
      <c r="CG966" s="197"/>
      <c r="CH966" s="197"/>
      <c r="CI966" s="197"/>
      <c r="CJ966" s="197"/>
      <c r="CK966" s="197"/>
      <c r="CL966" s="197"/>
      <c r="CM966" s="197"/>
      <c r="CN966" s="197"/>
      <c r="CO966" s="197"/>
      <c r="CP966" s="197"/>
      <c r="CQ966" s="197"/>
      <c r="CR966" s="197"/>
      <c r="CS966" s="197"/>
      <c r="CT966" s="197"/>
      <c r="CU966" s="197"/>
      <c r="CV966" s="197"/>
      <c r="CW966" s="197"/>
      <c r="CX966" s="197"/>
      <c r="CY966" s="197"/>
      <c r="CZ966" s="197"/>
      <c r="DA966" s="197"/>
      <c r="DB966" s="197"/>
      <c r="DC966" s="197"/>
      <c r="DD966" s="197"/>
      <c r="DE966" s="197"/>
      <c r="DF966" s="197"/>
      <c r="DG966" s="197"/>
      <c r="DH966" s="197"/>
      <c r="DI966" s="197"/>
      <c r="DJ966" s="197"/>
      <c r="DK966" s="197"/>
      <c r="DL966" s="197"/>
      <c r="DM966" s="197"/>
      <c r="DN966" s="197"/>
      <c r="DO966" s="197"/>
      <c r="DP966" s="197"/>
      <c r="DQ966" s="197"/>
      <c r="DR966" s="197"/>
      <c r="DS966" s="197"/>
      <c r="DT966" s="197"/>
      <c r="DU966" s="197"/>
      <c r="DV966" s="197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</row>
    <row r="967" customFormat="false" ht="12.75" hidden="false" customHeight="false" outlineLevel="0" collapsed="false">
      <c r="B967" s="194"/>
      <c r="C967" s="194"/>
      <c r="D967" s="194"/>
      <c r="E967" s="194"/>
      <c r="F967" s="194"/>
      <c r="G967" s="194"/>
      <c r="H967" s="195"/>
      <c r="I967" s="194"/>
      <c r="J967" s="194"/>
      <c r="K967" s="194"/>
      <c r="L967" s="194"/>
      <c r="M967" s="194"/>
      <c r="N967" s="194"/>
      <c r="O967" s="194"/>
      <c r="P967" s="194"/>
      <c r="Q967" s="194"/>
      <c r="R967" s="194"/>
      <c r="S967" s="194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94"/>
      <c r="AN967" s="194"/>
      <c r="AO967" s="194"/>
      <c r="AP967" s="194"/>
      <c r="AQ967" s="194"/>
      <c r="AR967" s="194"/>
      <c r="AS967" s="194"/>
      <c r="AT967" s="194"/>
      <c r="AU967" s="194"/>
      <c r="AV967" s="194"/>
      <c r="AW967" s="194"/>
      <c r="AX967" s="194"/>
      <c r="AY967" s="194"/>
      <c r="AZ967" s="194"/>
      <c r="BA967" s="194"/>
      <c r="BB967" s="194"/>
      <c r="BC967" s="194"/>
      <c r="BD967" s="194"/>
      <c r="BE967" s="194"/>
      <c r="BF967" s="194"/>
      <c r="BG967" s="194"/>
      <c r="BH967" s="194"/>
      <c r="BI967" s="194"/>
      <c r="BJ967" s="194"/>
      <c r="BK967" s="196"/>
      <c r="BL967" s="197"/>
      <c r="BM967" s="197"/>
      <c r="BN967" s="197"/>
      <c r="BO967" s="197"/>
      <c r="BP967" s="197"/>
      <c r="BQ967" s="197"/>
      <c r="BR967" s="197"/>
      <c r="BS967" s="197"/>
      <c r="BT967" s="197"/>
      <c r="BU967" s="197"/>
      <c r="BV967" s="197"/>
      <c r="BW967" s="197"/>
      <c r="BX967" s="197"/>
      <c r="BY967" s="197"/>
      <c r="BZ967" s="197"/>
      <c r="CA967" s="197"/>
      <c r="CB967" s="197"/>
      <c r="CC967" s="197"/>
      <c r="CD967" s="197"/>
      <c r="CE967" s="197"/>
      <c r="CF967" s="197"/>
      <c r="CG967" s="197"/>
      <c r="CH967" s="197"/>
      <c r="CI967" s="197"/>
      <c r="CJ967" s="197"/>
      <c r="CK967" s="197"/>
      <c r="CL967" s="197"/>
      <c r="CM967" s="197"/>
      <c r="CN967" s="197"/>
      <c r="CO967" s="197"/>
      <c r="CP967" s="197"/>
      <c r="CQ967" s="197"/>
      <c r="CR967" s="197"/>
      <c r="CS967" s="197"/>
      <c r="CT967" s="197"/>
      <c r="CU967" s="197"/>
      <c r="CV967" s="197"/>
      <c r="CW967" s="197"/>
      <c r="CX967" s="197"/>
      <c r="CY967" s="197"/>
      <c r="CZ967" s="197"/>
      <c r="DA967" s="197"/>
      <c r="DB967" s="197"/>
      <c r="DC967" s="197"/>
      <c r="DD967" s="197"/>
      <c r="DE967" s="197"/>
      <c r="DF967" s="197"/>
      <c r="DG967" s="197"/>
      <c r="DH967" s="197"/>
      <c r="DI967" s="197"/>
      <c r="DJ967" s="197"/>
      <c r="DK967" s="197"/>
      <c r="DL967" s="197"/>
      <c r="DM967" s="197"/>
      <c r="DN967" s="197"/>
      <c r="DO967" s="197"/>
      <c r="DP967" s="197"/>
      <c r="DQ967" s="197"/>
      <c r="DR967" s="197"/>
      <c r="DS967" s="197"/>
      <c r="DT967" s="197"/>
      <c r="DU967" s="197"/>
      <c r="DV967" s="197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</row>
    <row r="968" customFormat="false" ht="12.75" hidden="false" customHeight="false" outlineLevel="0" collapsed="false">
      <c r="B968" s="194"/>
      <c r="C968" s="194"/>
      <c r="D968" s="194"/>
      <c r="E968" s="194"/>
      <c r="F968" s="194"/>
      <c r="G968" s="194"/>
      <c r="H968" s="195"/>
      <c r="I968" s="194"/>
      <c r="J968" s="194"/>
      <c r="K968" s="194"/>
      <c r="L968" s="194"/>
      <c r="M968" s="194"/>
      <c r="N968" s="194"/>
      <c r="O968" s="194"/>
      <c r="P968" s="194"/>
      <c r="Q968" s="194"/>
      <c r="R968" s="194"/>
      <c r="S968" s="194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94"/>
      <c r="AN968" s="194"/>
      <c r="AO968" s="194"/>
      <c r="AP968" s="194"/>
      <c r="AQ968" s="194"/>
      <c r="AR968" s="194"/>
      <c r="AS968" s="194"/>
      <c r="AT968" s="194"/>
      <c r="AU968" s="194"/>
      <c r="AV968" s="194"/>
      <c r="AW968" s="194"/>
      <c r="AX968" s="194"/>
      <c r="AY968" s="194"/>
      <c r="AZ968" s="194"/>
      <c r="BA968" s="194"/>
      <c r="BB968" s="194"/>
      <c r="BC968" s="194"/>
      <c r="BD968" s="194"/>
      <c r="BE968" s="194"/>
      <c r="BF968" s="194"/>
      <c r="BG968" s="194"/>
      <c r="BH968" s="194"/>
      <c r="BI968" s="194"/>
      <c r="BJ968" s="194"/>
      <c r="BK968" s="196"/>
      <c r="BL968" s="197"/>
      <c r="BM968" s="197"/>
      <c r="BN968" s="197"/>
      <c r="BO968" s="197"/>
      <c r="BP968" s="197"/>
      <c r="BQ968" s="197"/>
      <c r="BR968" s="197"/>
      <c r="BS968" s="197"/>
      <c r="BT968" s="197"/>
      <c r="BU968" s="197"/>
      <c r="BV968" s="197"/>
      <c r="BW968" s="197"/>
      <c r="BX968" s="197"/>
      <c r="BY968" s="197"/>
      <c r="BZ968" s="197"/>
      <c r="CA968" s="197"/>
      <c r="CB968" s="197"/>
      <c r="CC968" s="197"/>
      <c r="CD968" s="197"/>
      <c r="CE968" s="197"/>
      <c r="CF968" s="197"/>
      <c r="CG968" s="197"/>
      <c r="CH968" s="197"/>
      <c r="CI968" s="197"/>
      <c r="CJ968" s="197"/>
      <c r="CK968" s="197"/>
      <c r="CL968" s="197"/>
      <c r="CM968" s="197"/>
      <c r="CN968" s="197"/>
      <c r="CO968" s="197"/>
      <c r="CP968" s="197"/>
      <c r="CQ968" s="197"/>
      <c r="CR968" s="197"/>
      <c r="CS968" s="197"/>
      <c r="CT968" s="197"/>
      <c r="CU968" s="197"/>
      <c r="CV968" s="197"/>
      <c r="CW968" s="197"/>
      <c r="CX968" s="197"/>
      <c r="CY968" s="197"/>
      <c r="CZ968" s="197"/>
      <c r="DA968" s="197"/>
      <c r="DB968" s="197"/>
      <c r="DC968" s="197"/>
      <c r="DD968" s="197"/>
      <c r="DE968" s="197"/>
      <c r="DF968" s="197"/>
      <c r="DG968" s="197"/>
      <c r="DH968" s="197"/>
      <c r="DI968" s="197"/>
      <c r="DJ968" s="197"/>
      <c r="DK968" s="197"/>
      <c r="DL968" s="197"/>
      <c r="DM968" s="197"/>
      <c r="DN968" s="197"/>
      <c r="DO968" s="197"/>
      <c r="DP968" s="197"/>
      <c r="DQ968" s="197"/>
      <c r="DR968" s="197"/>
      <c r="DS968" s="197"/>
      <c r="DT968" s="197"/>
      <c r="DU968" s="197"/>
      <c r="DV968" s="197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</row>
    <row r="969" customFormat="false" ht="12.75" hidden="false" customHeight="false" outlineLevel="0" collapsed="false">
      <c r="B969" s="194"/>
      <c r="C969" s="194"/>
      <c r="D969" s="194"/>
      <c r="E969" s="194"/>
      <c r="F969" s="194"/>
      <c r="G969" s="194"/>
      <c r="H969" s="195"/>
      <c r="I969" s="194"/>
      <c r="J969" s="194"/>
      <c r="K969" s="194"/>
      <c r="L969" s="194"/>
      <c r="M969" s="194"/>
      <c r="N969" s="194"/>
      <c r="O969" s="194"/>
      <c r="P969" s="194"/>
      <c r="Q969" s="194"/>
      <c r="R969" s="194"/>
      <c r="S969" s="194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94"/>
      <c r="AN969" s="194"/>
      <c r="AO969" s="194"/>
      <c r="AP969" s="194"/>
      <c r="AQ969" s="194"/>
      <c r="AR969" s="194"/>
      <c r="AS969" s="194"/>
      <c r="AT969" s="194"/>
      <c r="AU969" s="194"/>
      <c r="AV969" s="194"/>
      <c r="AW969" s="194"/>
      <c r="AX969" s="194"/>
      <c r="AY969" s="194"/>
      <c r="AZ969" s="194"/>
      <c r="BA969" s="194"/>
      <c r="BB969" s="194"/>
      <c r="BC969" s="194"/>
      <c r="BD969" s="194"/>
      <c r="BE969" s="194"/>
      <c r="BF969" s="194"/>
      <c r="BG969" s="194"/>
      <c r="BH969" s="194"/>
      <c r="BI969" s="194"/>
      <c r="BJ969" s="194"/>
      <c r="BK969" s="196"/>
      <c r="BL969" s="197"/>
      <c r="BM969" s="197"/>
      <c r="BN969" s="197"/>
      <c r="BO969" s="197"/>
      <c r="BP969" s="197"/>
      <c r="BQ969" s="197"/>
      <c r="BR969" s="197"/>
      <c r="BS969" s="197"/>
      <c r="BT969" s="197"/>
      <c r="BU969" s="197"/>
      <c r="BV969" s="197"/>
      <c r="BW969" s="197"/>
      <c r="BX969" s="197"/>
      <c r="BY969" s="197"/>
      <c r="BZ969" s="197"/>
      <c r="CA969" s="197"/>
      <c r="CB969" s="197"/>
      <c r="CC969" s="197"/>
      <c r="CD969" s="197"/>
      <c r="CE969" s="197"/>
      <c r="CF969" s="197"/>
      <c r="CG969" s="197"/>
      <c r="CH969" s="197"/>
      <c r="CI969" s="197"/>
      <c r="CJ969" s="197"/>
      <c r="CK969" s="197"/>
      <c r="CL969" s="197"/>
      <c r="CM969" s="197"/>
      <c r="CN969" s="197"/>
      <c r="CO969" s="197"/>
      <c r="CP969" s="197"/>
      <c r="CQ969" s="197"/>
      <c r="CR969" s="197"/>
      <c r="CS969" s="197"/>
      <c r="CT969" s="197"/>
      <c r="CU969" s="197"/>
      <c r="CV969" s="197"/>
      <c r="CW969" s="197"/>
      <c r="CX969" s="197"/>
      <c r="CY969" s="197"/>
      <c r="CZ969" s="197"/>
      <c r="DA969" s="197"/>
      <c r="DB969" s="197"/>
      <c r="DC969" s="197"/>
      <c r="DD969" s="197"/>
      <c r="DE969" s="197"/>
      <c r="DF969" s="197"/>
      <c r="DG969" s="197"/>
      <c r="DH969" s="197"/>
      <c r="DI969" s="197"/>
      <c r="DJ969" s="197"/>
      <c r="DK969" s="197"/>
      <c r="DL969" s="197"/>
      <c r="DM969" s="197"/>
      <c r="DN969" s="197"/>
      <c r="DO969" s="197"/>
      <c r="DP969" s="197"/>
      <c r="DQ969" s="197"/>
      <c r="DR969" s="197"/>
      <c r="DS969" s="197"/>
      <c r="DT969" s="197"/>
      <c r="DU969" s="197"/>
      <c r="DV969" s="197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</row>
    <row r="970" customFormat="false" ht="12.75" hidden="false" customHeight="false" outlineLevel="0" collapsed="false">
      <c r="B970" s="194"/>
      <c r="C970" s="194"/>
      <c r="D970" s="194"/>
      <c r="E970" s="194"/>
      <c r="F970" s="194"/>
      <c r="G970" s="194"/>
      <c r="H970" s="195"/>
      <c r="I970" s="194"/>
      <c r="J970" s="194"/>
      <c r="K970" s="194"/>
      <c r="L970" s="194"/>
      <c r="M970" s="194"/>
      <c r="N970" s="194"/>
      <c r="O970" s="194"/>
      <c r="P970" s="194"/>
      <c r="Q970" s="194"/>
      <c r="R970" s="194"/>
      <c r="S970" s="194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94"/>
      <c r="AN970" s="194"/>
      <c r="AO970" s="194"/>
      <c r="AP970" s="194"/>
      <c r="AQ970" s="194"/>
      <c r="AR970" s="194"/>
      <c r="AS970" s="194"/>
      <c r="AT970" s="194"/>
      <c r="AU970" s="194"/>
      <c r="AV970" s="194"/>
      <c r="AW970" s="194"/>
      <c r="AX970" s="194"/>
      <c r="AY970" s="194"/>
      <c r="AZ970" s="194"/>
      <c r="BA970" s="194"/>
      <c r="BB970" s="194"/>
      <c r="BC970" s="194"/>
      <c r="BD970" s="194"/>
      <c r="BE970" s="194"/>
      <c r="BF970" s="194"/>
      <c r="BG970" s="194"/>
      <c r="BH970" s="194"/>
      <c r="BI970" s="194"/>
      <c r="BJ970" s="194"/>
      <c r="BK970" s="196"/>
      <c r="BL970" s="197"/>
      <c r="BM970" s="197"/>
      <c r="BN970" s="197"/>
      <c r="BO970" s="197"/>
      <c r="BP970" s="197"/>
      <c r="BQ970" s="197"/>
      <c r="BR970" s="197"/>
      <c r="BS970" s="197"/>
      <c r="BT970" s="197"/>
      <c r="BU970" s="197"/>
      <c r="BV970" s="197"/>
      <c r="BW970" s="197"/>
      <c r="BX970" s="197"/>
      <c r="BY970" s="197"/>
      <c r="BZ970" s="197"/>
      <c r="CA970" s="197"/>
      <c r="CB970" s="197"/>
      <c r="CC970" s="197"/>
      <c r="CD970" s="197"/>
      <c r="CE970" s="197"/>
      <c r="CF970" s="197"/>
      <c r="CG970" s="197"/>
      <c r="CH970" s="197"/>
      <c r="CI970" s="197"/>
      <c r="CJ970" s="197"/>
      <c r="CK970" s="197"/>
      <c r="CL970" s="197"/>
      <c r="CM970" s="197"/>
      <c r="CN970" s="197"/>
      <c r="CO970" s="197"/>
      <c r="CP970" s="197"/>
      <c r="CQ970" s="197"/>
      <c r="CR970" s="197"/>
      <c r="CS970" s="197"/>
      <c r="CT970" s="197"/>
      <c r="CU970" s="197"/>
      <c r="CV970" s="197"/>
      <c r="CW970" s="197"/>
      <c r="CX970" s="197"/>
      <c r="CY970" s="197"/>
      <c r="CZ970" s="197"/>
      <c r="DA970" s="197"/>
      <c r="DB970" s="197"/>
      <c r="DC970" s="197"/>
      <c r="DD970" s="197"/>
      <c r="DE970" s="197"/>
      <c r="DF970" s="197"/>
      <c r="DG970" s="197"/>
      <c r="DH970" s="197"/>
      <c r="DI970" s="197"/>
      <c r="DJ970" s="197"/>
      <c r="DK970" s="197"/>
      <c r="DL970" s="197"/>
      <c r="DM970" s="197"/>
      <c r="DN970" s="197"/>
      <c r="DO970" s="197"/>
      <c r="DP970" s="197"/>
      <c r="DQ970" s="197"/>
      <c r="DR970" s="197"/>
      <c r="DS970" s="197"/>
      <c r="DT970" s="197"/>
      <c r="DU970" s="197"/>
      <c r="DV970" s="197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</row>
    <row r="971" customFormat="false" ht="12.75" hidden="false" customHeight="false" outlineLevel="0" collapsed="false">
      <c r="B971" s="194"/>
      <c r="C971" s="194"/>
      <c r="D971" s="194"/>
      <c r="E971" s="194"/>
      <c r="F971" s="194"/>
      <c r="G971" s="194"/>
      <c r="H971" s="195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94"/>
      <c r="AN971" s="194"/>
      <c r="AO971" s="194"/>
      <c r="AP971" s="194"/>
      <c r="AQ971" s="194"/>
      <c r="AR971" s="194"/>
      <c r="AS971" s="194"/>
      <c r="AT971" s="194"/>
      <c r="AU971" s="194"/>
      <c r="AV971" s="194"/>
      <c r="AW971" s="194"/>
      <c r="AX971" s="194"/>
      <c r="AY971" s="194"/>
      <c r="AZ971" s="194"/>
      <c r="BA971" s="194"/>
      <c r="BB971" s="194"/>
      <c r="BC971" s="194"/>
      <c r="BD971" s="194"/>
      <c r="BE971" s="194"/>
      <c r="BF971" s="194"/>
      <c r="BG971" s="194"/>
      <c r="BH971" s="194"/>
      <c r="BI971" s="194"/>
      <c r="BJ971" s="194"/>
      <c r="BK971" s="196"/>
      <c r="BL971" s="197"/>
      <c r="BM971" s="197"/>
      <c r="BN971" s="197"/>
      <c r="BO971" s="197"/>
      <c r="BP971" s="197"/>
      <c r="BQ971" s="197"/>
      <c r="BR971" s="197"/>
      <c r="BS971" s="197"/>
      <c r="BT971" s="197"/>
      <c r="BU971" s="197"/>
      <c r="BV971" s="197"/>
      <c r="BW971" s="197"/>
      <c r="BX971" s="197"/>
      <c r="BY971" s="197"/>
      <c r="BZ971" s="197"/>
      <c r="CA971" s="197"/>
      <c r="CB971" s="197"/>
      <c r="CC971" s="197"/>
      <c r="CD971" s="197"/>
      <c r="CE971" s="197"/>
      <c r="CF971" s="197"/>
      <c r="CG971" s="197"/>
      <c r="CH971" s="197"/>
      <c r="CI971" s="197"/>
      <c r="CJ971" s="197"/>
      <c r="CK971" s="197"/>
      <c r="CL971" s="197"/>
      <c r="CM971" s="197"/>
      <c r="CN971" s="197"/>
      <c r="CO971" s="197"/>
      <c r="CP971" s="197"/>
      <c r="CQ971" s="197"/>
      <c r="CR971" s="197"/>
      <c r="CS971" s="197"/>
      <c r="CT971" s="197"/>
      <c r="CU971" s="197"/>
      <c r="CV971" s="197"/>
      <c r="CW971" s="197"/>
      <c r="CX971" s="197"/>
      <c r="CY971" s="197"/>
      <c r="CZ971" s="197"/>
      <c r="DA971" s="197"/>
      <c r="DB971" s="197"/>
      <c r="DC971" s="197"/>
      <c r="DD971" s="197"/>
      <c r="DE971" s="197"/>
      <c r="DF971" s="197"/>
      <c r="DG971" s="197"/>
      <c r="DH971" s="197"/>
      <c r="DI971" s="197"/>
      <c r="DJ971" s="197"/>
      <c r="DK971" s="197"/>
      <c r="DL971" s="197"/>
      <c r="DM971" s="197"/>
      <c r="DN971" s="197"/>
      <c r="DO971" s="197"/>
      <c r="DP971" s="197"/>
      <c r="DQ971" s="197"/>
      <c r="DR971" s="197"/>
      <c r="DS971" s="197"/>
      <c r="DT971" s="197"/>
      <c r="DU971" s="197"/>
      <c r="DV971" s="197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</row>
    <row r="972" customFormat="false" ht="12.75" hidden="false" customHeight="false" outlineLevel="0" collapsed="false">
      <c r="B972" s="194"/>
      <c r="C972" s="194"/>
      <c r="D972" s="194"/>
      <c r="E972" s="194"/>
      <c r="F972" s="194"/>
      <c r="G972" s="194"/>
      <c r="H972" s="195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94"/>
      <c r="AN972" s="194"/>
      <c r="AO972" s="194"/>
      <c r="AP972" s="194"/>
      <c r="AQ972" s="194"/>
      <c r="AR972" s="194"/>
      <c r="AS972" s="194"/>
      <c r="AT972" s="194"/>
      <c r="AU972" s="194"/>
      <c r="AV972" s="194"/>
      <c r="AW972" s="194"/>
      <c r="AX972" s="194"/>
      <c r="AY972" s="194"/>
      <c r="AZ972" s="194"/>
      <c r="BA972" s="194"/>
      <c r="BB972" s="194"/>
      <c r="BC972" s="194"/>
      <c r="BD972" s="194"/>
      <c r="BE972" s="194"/>
      <c r="BF972" s="194"/>
      <c r="BG972" s="194"/>
      <c r="BH972" s="194"/>
      <c r="BI972" s="194"/>
      <c r="BJ972" s="194"/>
      <c r="BK972" s="196"/>
      <c r="BL972" s="197"/>
      <c r="BM972" s="197"/>
      <c r="BN972" s="197"/>
      <c r="BO972" s="197"/>
      <c r="BP972" s="197"/>
      <c r="BQ972" s="197"/>
      <c r="BR972" s="197"/>
      <c r="BS972" s="197"/>
      <c r="BT972" s="197"/>
      <c r="BU972" s="197"/>
      <c r="BV972" s="197"/>
      <c r="BW972" s="197"/>
      <c r="BX972" s="197"/>
      <c r="BY972" s="197"/>
      <c r="BZ972" s="197"/>
      <c r="CA972" s="197"/>
      <c r="CB972" s="197"/>
      <c r="CC972" s="197"/>
      <c r="CD972" s="197"/>
      <c r="CE972" s="197"/>
      <c r="CF972" s="197"/>
      <c r="CG972" s="197"/>
      <c r="CH972" s="197"/>
      <c r="CI972" s="197"/>
      <c r="CJ972" s="197"/>
      <c r="CK972" s="197"/>
      <c r="CL972" s="197"/>
      <c r="CM972" s="197"/>
      <c r="CN972" s="197"/>
      <c r="CO972" s="197"/>
      <c r="CP972" s="197"/>
      <c r="CQ972" s="197"/>
      <c r="CR972" s="197"/>
      <c r="CS972" s="197"/>
      <c r="CT972" s="197"/>
      <c r="CU972" s="197"/>
      <c r="CV972" s="197"/>
      <c r="CW972" s="197"/>
      <c r="CX972" s="197"/>
      <c r="CY972" s="197"/>
      <c r="CZ972" s="197"/>
      <c r="DA972" s="197"/>
      <c r="DB972" s="197"/>
      <c r="DC972" s="197"/>
      <c r="DD972" s="197"/>
      <c r="DE972" s="197"/>
      <c r="DF972" s="197"/>
      <c r="DG972" s="197"/>
      <c r="DH972" s="197"/>
      <c r="DI972" s="197"/>
      <c r="DJ972" s="197"/>
      <c r="DK972" s="197"/>
      <c r="DL972" s="197"/>
      <c r="DM972" s="197"/>
      <c r="DN972" s="197"/>
      <c r="DO972" s="197"/>
      <c r="DP972" s="197"/>
      <c r="DQ972" s="197"/>
      <c r="DR972" s="197"/>
      <c r="DS972" s="197"/>
      <c r="DT972" s="197"/>
      <c r="DU972" s="197"/>
      <c r="DV972" s="197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</row>
    <row r="973" customFormat="false" ht="12.75" hidden="false" customHeight="false" outlineLevel="0" collapsed="false">
      <c r="B973" s="194"/>
      <c r="C973" s="194"/>
      <c r="D973" s="194"/>
      <c r="E973" s="194"/>
      <c r="F973" s="194"/>
      <c r="G973" s="194"/>
      <c r="H973" s="195"/>
      <c r="I973" s="194"/>
      <c r="J973" s="194"/>
      <c r="K973" s="194"/>
      <c r="L973" s="194"/>
      <c r="M973" s="194"/>
      <c r="N973" s="194"/>
      <c r="O973" s="194"/>
      <c r="P973" s="194"/>
      <c r="Q973" s="194"/>
      <c r="R973" s="194"/>
      <c r="S973" s="194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94"/>
      <c r="AN973" s="194"/>
      <c r="AO973" s="194"/>
      <c r="AP973" s="194"/>
      <c r="AQ973" s="194"/>
      <c r="AR973" s="194"/>
      <c r="AS973" s="194"/>
      <c r="AT973" s="194"/>
      <c r="AU973" s="194"/>
      <c r="AV973" s="194"/>
      <c r="AW973" s="194"/>
      <c r="AX973" s="194"/>
      <c r="AY973" s="194"/>
      <c r="AZ973" s="194"/>
      <c r="BA973" s="194"/>
      <c r="BB973" s="194"/>
      <c r="BC973" s="194"/>
      <c r="BD973" s="194"/>
      <c r="BE973" s="194"/>
      <c r="BF973" s="194"/>
      <c r="BG973" s="194"/>
      <c r="BH973" s="194"/>
      <c r="BI973" s="194"/>
      <c r="BJ973" s="194"/>
      <c r="BK973" s="196"/>
      <c r="BL973" s="197"/>
      <c r="BM973" s="197"/>
      <c r="BN973" s="197"/>
      <c r="BO973" s="197"/>
      <c r="BP973" s="197"/>
      <c r="BQ973" s="197"/>
      <c r="BR973" s="197"/>
      <c r="BS973" s="197"/>
      <c r="BT973" s="197"/>
      <c r="BU973" s="197"/>
      <c r="BV973" s="197"/>
      <c r="BW973" s="197"/>
      <c r="BX973" s="197"/>
      <c r="BY973" s="197"/>
      <c r="BZ973" s="197"/>
      <c r="CA973" s="197"/>
      <c r="CB973" s="197"/>
      <c r="CC973" s="197"/>
      <c r="CD973" s="197"/>
      <c r="CE973" s="197"/>
      <c r="CF973" s="197"/>
      <c r="CG973" s="197"/>
      <c r="CH973" s="197"/>
      <c r="CI973" s="197"/>
      <c r="CJ973" s="197"/>
      <c r="CK973" s="197"/>
      <c r="CL973" s="197"/>
      <c r="CM973" s="197"/>
      <c r="CN973" s="197"/>
      <c r="CO973" s="197"/>
      <c r="CP973" s="197"/>
      <c r="CQ973" s="197"/>
      <c r="CR973" s="197"/>
      <c r="CS973" s="197"/>
      <c r="CT973" s="197"/>
      <c r="CU973" s="197"/>
      <c r="CV973" s="197"/>
      <c r="CW973" s="197"/>
      <c r="CX973" s="197"/>
      <c r="CY973" s="197"/>
      <c r="CZ973" s="197"/>
      <c r="DA973" s="197"/>
      <c r="DB973" s="197"/>
      <c r="DC973" s="197"/>
      <c r="DD973" s="197"/>
      <c r="DE973" s="197"/>
      <c r="DF973" s="197"/>
      <c r="DG973" s="197"/>
      <c r="DH973" s="197"/>
      <c r="DI973" s="197"/>
      <c r="DJ973" s="197"/>
      <c r="DK973" s="197"/>
      <c r="DL973" s="197"/>
      <c r="DM973" s="197"/>
      <c r="DN973" s="197"/>
      <c r="DO973" s="197"/>
      <c r="DP973" s="197"/>
      <c r="DQ973" s="197"/>
      <c r="DR973" s="197"/>
      <c r="DS973" s="197"/>
      <c r="DT973" s="197"/>
      <c r="DU973" s="197"/>
      <c r="DV973" s="197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</row>
    <row r="974" customFormat="false" ht="12.75" hidden="false" customHeight="false" outlineLevel="0" collapsed="false">
      <c r="B974" s="194"/>
      <c r="C974" s="194"/>
      <c r="D974" s="194"/>
      <c r="E974" s="194"/>
      <c r="F974" s="194"/>
      <c r="G974" s="194"/>
      <c r="H974" s="195"/>
      <c r="I974" s="194"/>
      <c r="J974" s="194"/>
      <c r="K974" s="194"/>
      <c r="L974" s="194"/>
      <c r="M974" s="194"/>
      <c r="N974" s="194"/>
      <c r="O974" s="194"/>
      <c r="P974" s="194"/>
      <c r="Q974" s="194"/>
      <c r="R974" s="194"/>
      <c r="S974" s="194"/>
      <c r="T974" s="194"/>
      <c r="U974" s="194"/>
      <c r="V974" s="194"/>
      <c r="W974" s="194"/>
      <c r="X974" s="194"/>
      <c r="Y974" s="194"/>
      <c r="Z974" s="194"/>
      <c r="AA974" s="194"/>
      <c r="AB974" s="194"/>
      <c r="AC974" s="194"/>
      <c r="AD974" s="194"/>
      <c r="AE974" s="194"/>
      <c r="AF974" s="194"/>
      <c r="AG974" s="194"/>
      <c r="AH974" s="194"/>
      <c r="AI974" s="194"/>
      <c r="AJ974" s="194"/>
      <c r="AK974" s="194"/>
      <c r="AL974" s="194"/>
      <c r="AM974" s="194"/>
      <c r="AN974" s="194"/>
      <c r="AO974" s="194"/>
      <c r="AP974" s="194"/>
      <c r="AQ974" s="194"/>
      <c r="AR974" s="194"/>
      <c r="AS974" s="194"/>
      <c r="AT974" s="194"/>
      <c r="AU974" s="194"/>
      <c r="AV974" s="194"/>
      <c r="AW974" s="194"/>
      <c r="AX974" s="194"/>
      <c r="AY974" s="194"/>
      <c r="AZ974" s="194"/>
      <c r="BA974" s="194"/>
      <c r="BB974" s="194"/>
      <c r="BC974" s="194"/>
      <c r="BD974" s="194"/>
      <c r="BE974" s="194"/>
      <c r="BF974" s="194"/>
      <c r="BG974" s="194"/>
      <c r="BH974" s="194"/>
      <c r="BI974" s="194"/>
      <c r="BJ974" s="194"/>
      <c r="BK974" s="196"/>
      <c r="BL974" s="197"/>
      <c r="BM974" s="197"/>
      <c r="BN974" s="197"/>
      <c r="BO974" s="197"/>
      <c r="BP974" s="197"/>
      <c r="BQ974" s="197"/>
      <c r="BR974" s="197"/>
      <c r="BS974" s="197"/>
      <c r="BT974" s="197"/>
      <c r="BU974" s="197"/>
      <c r="BV974" s="197"/>
      <c r="BW974" s="197"/>
      <c r="BX974" s="197"/>
      <c r="BY974" s="197"/>
      <c r="BZ974" s="197"/>
      <c r="CA974" s="197"/>
      <c r="CB974" s="197"/>
      <c r="CC974" s="197"/>
      <c r="CD974" s="197"/>
      <c r="CE974" s="197"/>
      <c r="CF974" s="197"/>
      <c r="CG974" s="197"/>
      <c r="CH974" s="197"/>
      <c r="CI974" s="197"/>
      <c r="CJ974" s="197"/>
      <c r="CK974" s="197"/>
      <c r="CL974" s="197"/>
      <c r="CM974" s="197"/>
      <c r="CN974" s="197"/>
      <c r="CO974" s="197"/>
      <c r="CP974" s="197"/>
      <c r="CQ974" s="197"/>
      <c r="CR974" s="197"/>
      <c r="CS974" s="197"/>
      <c r="CT974" s="197"/>
      <c r="CU974" s="197"/>
      <c r="CV974" s="197"/>
      <c r="CW974" s="197"/>
      <c r="CX974" s="197"/>
      <c r="CY974" s="197"/>
      <c r="CZ974" s="197"/>
      <c r="DA974" s="197"/>
      <c r="DB974" s="197"/>
      <c r="DC974" s="197"/>
      <c r="DD974" s="197"/>
      <c r="DE974" s="197"/>
      <c r="DF974" s="197"/>
      <c r="DG974" s="197"/>
      <c r="DH974" s="197"/>
      <c r="DI974" s="197"/>
      <c r="DJ974" s="197"/>
      <c r="DK974" s="197"/>
      <c r="DL974" s="197"/>
      <c r="DM974" s="197"/>
      <c r="DN974" s="197"/>
      <c r="DO974" s="197"/>
      <c r="DP974" s="197"/>
      <c r="DQ974" s="197"/>
      <c r="DR974" s="197"/>
      <c r="DS974" s="197"/>
      <c r="DT974" s="197"/>
      <c r="DU974" s="197"/>
      <c r="DV974" s="197"/>
      <c r="DW974" s="197"/>
      <c r="DX974" s="197"/>
      <c r="DY974" s="197"/>
      <c r="DZ974" s="197"/>
      <c r="EA974" s="197"/>
      <c r="EB974" s="197"/>
      <c r="EC974" s="197"/>
      <c r="ED974" s="197"/>
      <c r="EE974" s="197"/>
      <c r="EF974" s="197"/>
      <c r="EG974" s="197"/>
      <c r="EH974" s="197"/>
      <c r="EI974" s="197"/>
      <c r="EJ974" s="197"/>
      <c r="EK974" s="197"/>
      <c r="EL974" s="197"/>
      <c r="EM974" s="197"/>
      <c r="EN974" s="197"/>
      <c r="EO974" s="197"/>
      <c r="EP974" s="197"/>
      <c r="EQ974" s="197"/>
      <c r="ER974" s="197"/>
      <c r="ES974" s="197"/>
      <c r="ET974" s="197"/>
      <c r="EU974" s="197"/>
      <c r="EV974" s="197"/>
      <c r="EW974" s="197"/>
      <c r="EX974" s="197"/>
      <c r="EY974" s="197"/>
      <c r="EZ974" s="197"/>
      <c r="FA974" s="197"/>
      <c r="FB974" s="197"/>
      <c r="FC974" s="197"/>
      <c r="FD974" s="197"/>
      <c r="FE974" s="197"/>
      <c r="FF974" s="197"/>
      <c r="FG974" s="197"/>
      <c r="FH974" s="197"/>
      <c r="FI974" s="197"/>
      <c r="FJ974" s="197"/>
      <c r="FK974" s="197"/>
      <c r="FL974" s="197"/>
      <c r="FM974" s="197"/>
      <c r="FN974" s="197"/>
      <c r="FO974" s="197"/>
      <c r="FP974" s="197"/>
      <c r="FQ974" s="197"/>
      <c r="FR974" s="197"/>
      <c r="FS974" s="197"/>
      <c r="FT974" s="197"/>
      <c r="FU974" s="197"/>
      <c r="FV974" s="197"/>
      <c r="FW974" s="197"/>
      <c r="FX974" s="197"/>
      <c r="FY974" s="197"/>
      <c r="FZ974" s="197"/>
      <c r="GA974" s="197"/>
      <c r="GB974" s="197"/>
      <c r="GC974" s="197"/>
      <c r="GD974" s="197"/>
      <c r="GE974" s="197"/>
      <c r="GF974" s="197"/>
      <c r="GG974" s="197"/>
      <c r="GH974" s="197"/>
      <c r="GI974" s="197"/>
      <c r="GJ974" s="197"/>
      <c r="GK974" s="197"/>
      <c r="GL974" s="197"/>
      <c r="GM974" s="197"/>
      <c r="GN974" s="197"/>
      <c r="GO974" s="197"/>
      <c r="GP974" s="197"/>
      <c r="GQ974" s="197"/>
      <c r="GR974" s="197"/>
      <c r="GS974" s="197"/>
      <c r="GT974" s="197"/>
      <c r="GU974" s="197"/>
      <c r="GV974" s="197"/>
      <c r="GW974" s="197"/>
      <c r="GX974" s="197"/>
      <c r="GY974" s="197"/>
      <c r="GZ974" s="197"/>
      <c r="HA974" s="197"/>
      <c r="HB974" s="197"/>
      <c r="HC974" s="197"/>
      <c r="HD974" s="197"/>
      <c r="HE974" s="197"/>
      <c r="HF974" s="197"/>
      <c r="HG974" s="197"/>
      <c r="HH974" s="197"/>
      <c r="HI974" s="197"/>
      <c r="HJ974" s="197"/>
      <c r="HK974" s="197"/>
      <c r="HL974" s="197"/>
      <c r="HM974" s="197"/>
      <c r="HN974" s="197"/>
      <c r="HO974" s="197"/>
      <c r="HP974" s="197"/>
      <c r="HQ974" s="197"/>
      <c r="HR974" s="197"/>
      <c r="HS974" s="197"/>
      <c r="HT974" s="197"/>
      <c r="HU974" s="197"/>
      <c r="HV974" s="197"/>
      <c r="HW974" s="197"/>
      <c r="HX974" s="197"/>
      <c r="HY974" s="197"/>
      <c r="HZ974" s="197"/>
      <c r="IA974" s="197"/>
      <c r="IB974" s="197"/>
      <c r="IC974" s="197"/>
      <c r="ID974" s="197"/>
      <c r="IE974" s="197"/>
      <c r="IF974" s="197"/>
      <c r="IG974" s="197"/>
      <c r="IH974" s="197"/>
      <c r="II974" s="197"/>
      <c r="IJ974" s="197"/>
      <c r="IK974" s="197"/>
      <c r="IL974" s="197"/>
      <c r="IM974" s="197"/>
      <c r="IN974" s="197"/>
      <c r="IO974" s="197"/>
      <c r="IP974" s="197"/>
      <c r="IQ974" s="197"/>
      <c r="IR974" s="197"/>
      <c r="IS974" s="197"/>
      <c r="IT974" s="197"/>
      <c r="IU974" s="197"/>
      <c r="IV974" s="197"/>
      <c r="IW974" s="197"/>
    </row>
    <row r="975" customFormat="false" ht="12.75" hidden="false" customHeight="false" outlineLevel="0" collapsed="false">
      <c r="B975" s="194"/>
      <c r="C975" s="194"/>
      <c r="D975" s="194"/>
      <c r="E975" s="194"/>
      <c r="F975" s="194"/>
      <c r="G975" s="194"/>
      <c r="H975" s="195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94"/>
      <c r="AN975" s="194"/>
      <c r="AO975" s="194"/>
      <c r="AP975" s="194"/>
      <c r="AQ975" s="194"/>
      <c r="AR975" s="194"/>
      <c r="AS975" s="194"/>
      <c r="AT975" s="194"/>
      <c r="AU975" s="194"/>
      <c r="AV975" s="194"/>
      <c r="AW975" s="194"/>
      <c r="AX975" s="194"/>
      <c r="AY975" s="194"/>
      <c r="AZ975" s="194"/>
      <c r="BA975" s="194"/>
      <c r="BB975" s="194"/>
      <c r="BC975" s="194"/>
      <c r="BD975" s="194"/>
      <c r="BE975" s="194"/>
      <c r="BF975" s="194"/>
      <c r="BG975" s="194"/>
      <c r="BH975" s="194"/>
      <c r="BI975" s="194"/>
      <c r="BJ975" s="194"/>
      <c r="BK975" s="196"/>
      <c r="BL975" s="197"/>
      <c r="BM975" s="197"/>
      <c r="BN975" s="197"/>
      <c r="BO975" s="197"/>
      <c r="BP975" s="197"/>
      <c r="BQ975" s="197"/>
      <c r="BR975" s="197"/>
      <c r="BS975" s="197"/>
      <c r="BT975" s="197"/>
      <c r="BU975" s="197"/>
      <c r="BV975" s="197"/>
      <c r="BW975" s="197"/>
      <c r="BX975" s="197"/>
      <c r="BY975" s="197"/>
      <c r="BZ975" s="197"/>
      <c r="CA975" s="197"/>
      <c r="CB975" s="197"/>
      <c r="CC975" s="197"/>
      <c r="CD975" s="197"/>
      <c r="CE975" s="197"/>
      <c r="CF975" s="197"/>
      <c r="CG975" s="197"/>
      <c r="CH975" s="197"/>
      <c r="CI975" s="197"/>
      <c r="CJ975" s="197"/>
      <c r="CK975" s="197"/>
      <c r="CL975" s="197"/>
      <c r="CM975" s="197"/>
      <c r="CN975" s="197"/>
      <c r="CO975" s="197"/>
      <c r="CP975" s="197"/>
      <c r="CQ975" s="197"/>
      <c r="CR975" s="197"/>
      <c r="CS975" s="197"/>
      <c r="CT975" s="197"/>
      <c r="CU975" s="197"/>
      <c r="CV975" s="197"/>
      <c r="CW975" s="197"/>
      <c r="CX975" s="197"/>
      <c r="CY975" s="197"/>
      <c r="CZ975" s="197"/>
      <c r="DA975" s="197"/>
      <c r="DB975" s="197"/>
      <c r="DC975" s="197"/>
      <c r="DD975" s="197"/>
      <c r="DE975" s="197"/>
      <c r="DF975" s="197"/>
      <c r="DG975" s="197"/>
      <c r="DH975" s="197"/>
      <c r="DI975" s="197"/>
      <c r="DJ975" s="197"/>
      <c r="DK975" s="197"/>
      <c r="DL975" s="197"/>
      <c r="DM975" s="197"/>
      <c r="DN975" s="197"/>
      <c r="DO975" s="197"/>
      <c r="DP975" s="197"/>
      <c r="DQ975" s="197"/>
      <c r="DR975" s="197"/>
      <c r="DS975" s="197"/>
      <c r="DT975" s="197"/>
      <c r="DU975" s="197"/>
      <c r="DV975" s="197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</row>
    <row r="976" customFormat="false" ht="12.75" hidden="false" customHeight="false" outlineLevel="0" collapsed="false">
      <c r="B976" s="194"/>
      <c r="C976" s="194"/>
      <c r="D976" s="194"/>
      <c r="E976" s="194"/>
      <c r="F976" s="194"/>
      <c r="G976" s="194"/>
      <c r="H976" s="195"/>
      <c r="I976" s="194"/>
      <c r="J976" s="194"/>
      <c r="K976" s="194"/>
      <c r="L976" s="194"/>
      <c r="M976" s="194"/>
      <c r="N976" s="194"/>
      <c r="O976" s="194"/>
      <c r="P976" s="194"/>
      <c r="Q976" s="194"/>
      <c r="R976" s="194"/>
      <c r="S976" s="194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94"/>
      <c r="AN976" s="194"/>
      <c r="AO976" s="194"/>
      <c r="AP976" s="194"/>
      <c r="AQ976" s="194"/>
      <c r="AR976" s="194"/>
      <c r="AS976" s="194"/>
      <c r="AT976" s="194"/>
      <c r="AU976" s="194"/>
      <c r="AV976" s="194"/>
      <c r="AW976" s="194"/>
      <c r="AX976" s="194"/>
      <c r="AY976" s="194"/>
      <c r="AZ976" s="194"/>
      <c r="BA976" s="194"/>
      <c r="BB976" s="194"/>
      <c r="BC976" s="194"/>
      <c r="BD976" s="194"/>
      <c r="BE976" s="194"/>
      <c r="BF976" s="194"/>
      <c r="BG976" s="194"/>
      <c r="BH976" s="194"/>
      <c r="BI976" s="194"/>
      <c r="BJ976" s="194"/>
      <c r="BK976" s="196"/>
      <c r="BL976" s="197"/>
      <c r="BM976" s="197"/>
      <c r="BN976" s="197"/>
      <c r="BO976" s="197"/>
      <c r="BP976" s="197"/>
      <c r="BQ976" s="197"/>
      <c r="BR976" s="197"/>
      <c r="BS976" s="197"/>
      <c r="BT976" s="197"/>
      <c r="BU976" s="197"/>
      <c r="BV976" s="197"/>
      <c r="BW976" s="197"/>
      <c r="BX976" s="197"/>
      <c r="BY976" s="197"/>
      <c r="BZ976" s="197"/>
      <c r="CA976" s="197"/>
      <c r="CB976" s="197"/>
      <c r="CC976" s="197"/>
      <c r="CD976" s="197"/>
      <c r="CE976" s="197"/>
      <c r="CF976" s="197"/>
      <c r="CG976" s="197"/>
      <c r="CH976" s="197"/>
      <c r="CI976" s="197"/>
      <c r="CJ976" s="197"/>
      <c r="CK976" s="197"/>
      <c r="CL976" s="197"/>
      <c r="CM976" s="197"/>
      <c r="CN976" s="197"/>
      <c r="CO976" s="197"/>
      <c r="CP976" s="197"/>
      <c r="CQ976" s="197"/>
      <c r="CR976" s="197"/>
      <c r="CS976" s="197"/>
      <c r="CT976" s="197"/>
      <c r="CU976" s="197"/>
      <c r="CV976" s="197"/>
      <c r="CW976" s="197"/>
      <c r="CX976" s="197"/>
      <c r="CY976" s="197"/>
      <c r="CZ976" s="197"/>
      <c r="DA976" s="197"/>
      <c r="DB976" s="197"/>
      <c r="DC976" s="197"/>
      <c r="DD976" s="197"/>
      <c r="DE976" s="197"/>
      <c r="DF976" s="197"/>
      <c r="DG976" s="197"/>
      <c r="DH976" s="197"/>
      <c r="DI976" s="197"/>
      <c r="DJ976" s="197"/>
      <c r="DK976" s="197"/>
      <c r="DL976" s="197"/>
      <c r="DM976" s="197"/>
      <c r="DN976" s="197"/>
      <c r="DO976" s="197"/>
      <c r="DP976" s="197"/>
      <c r="DQ976" s="197"/>
      <c r="DR976" s="197"/>
      <c r="DS976" s="197"/>
      <c r="DT976" s="197"/>
      <c r="DU976" s="197"/>
      <c r="DV976" s="197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</row>
    <row r="977" customFormat="false" ht="12.75" hidden="false" customHeight="false" outlineLevel="0" collapsed="false">
      <c r="B977" s="194"/>
      <c r="C977" s="194"/>
      <c r="D977" s="194"/>
      <c r="E977" s="194"/>
      <c r="F977" s="194"/>
      <c r="G977" s="194"/>
      <c r="H977" s="195"/>
      <c r="I977" s="194"/>
      <c r="J977" s="194"/>
      <c r="K977" s="194"/>
      <c r="L977" s="194"/>
      <c r="M977" s="194"/>
      <c r="N977" s="194"/>
      <c r="O977" s="194"/>
      <c r="P977" s="194"/>
      <c r="Q977" s="194"/>
      <c r="R977" s="194"/>
      <c r="S977" s="194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94"/>
      <c r="AN977" s="194"/>
      <c r="AO977" s="194"/>
      <c r="AP977" s="194"/>
      <c r="AQ977" s="194"/>
      <c r="AR977" s="194"/>
      <c r="AS977" s="194"/>
      <c r="AT977" s="194"/>
      <c r="AU977" s="194"/>
      <c r="AV977" s="194"/>
      <c r="AW977" s="194"/>
      <c r="AX977" s="194"/>
      <c r="AY977" s="194"/>
      <c r="AZ977" s="194"/>
      <c r="BA977" s="194"/>
      <c r="BB977" s="194"/>
      <c r="BC977" s="194"/>
      <c r="BD977" s="194"/>
      <c r="BE977" s="194"/>
      <c r="BF977" s="194"/>
      <c r="BG977" s="194"/>
      <c r="BH977" s="194"/>
      <c r="BI977" s="194"/>
      <c r="BJ977" s="194"/>
      <c r="BK977" s="196"/>
      <c r="BL977" s="197"/>
      <c r="BM977" s="197"/>
      <c r="BN977" s="197"/>
      <c r="BO977" s="197"/>
      <c r="BP977" s="197"/>
      <c r="BQ977" s="197"/>
      <c r="BR977" s="197"/>
      <c r="BS977" s="197"/>
      <c r="BT977" s="197"/>
      <c r="BU977" s="197"/>
      <c r="BV977" s="197"/>
      <c r="BW977" s="197"/>
      <c r="BX977" s="197"/>
      <c r="BY977" s="197"/>
      <c r="BZ977" s="197"/>
      <c r="CA977" s="197"/>
      <c r="CB977" s="197"/>
      <c r="CC977" s="197"/>
      <c r="CD977" s="197"/>
      <c r="CE977" s="197"/>
      <c r="CF977" s="197"/>
      <c r="CG977" s="197"/>
      <c r="CH977" s="197"/>
      <c r="CI977" s="197"/>
      <c r="CJ977" s="197"/>
      <c r="CK977" s="197"/>
      <c r="CL977" s="197"/>
      <c r="CM977" s="197"/>
      <c r="CN977" s="197"/>
      <c r="CO977" s="197"/>
      <c r="CP977" s="197"/>
      <c r="CQ977" s="197"/>
      <c r="CR977" s="197"/>
      <c r="CS977" s="197"/>
      <c r="CT977" s="197"/>
      <c r="CU977" s="197"/>
      <c r="CV977" s="197"/>
      <c r="CW977" s="197"/>
      <c r="CX977" s="197"/>
      <c r="CY977" s="197"/>
      <c r="CZ977" s="197"/>
      <c r="DA977" s="197"/>
      <c r="DB977" s="197"/>
      <c r="DC977" s="197"/>
      <c r="DD977" s="197"/>
      <c r="DE977" s="197"/>
      <c r="DF977" s="197"/>
      <c r="DG977" s="197"/>
      <c r="DH977" s="197"/>
      <c r="DI977" s="197"/>
      <c r="DJ977" s="197"/>
      <c r="DK977" s="197"/>
      <c r="DL977" s="197"/>
      <c r="DM977" s="197"/>
      <c r="DN977" s="197"/>
      <c r="DO977" s="197"/>
      <c r="DP977" s="197"/>
      <c r="DQ977" s="197"/>
      <c r="DR977" s="197"/>
      <c r="DS977" s="197"/>
      <c r="DT977" s="197"/>
      <c r="DU977" s="197"/>
      <c r="DV977" s="197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</row>
    <row r="978" customFormat="false" ht="12.75" hidden="false" customHeight="false" outlineLevel="0" collapsed="false">
      <c r="B978" s="194"/>
      <c r="C978" s="194"/>
      <c r="D978" s="194"/>
      <c r="E978" s="194"/>
      <c r="F978" s="194"/>
      <c r="G978" s="194"/>
      <c r="H978" s="195"/>
      <c r="I978" s="194"/>
      <c r="J978" s="194"/>
      <c r="K978" s="194"/>
      <c r="L978" s="194"/>
      <c r="M978" s="194"/>
      <c r="N978" s="194"/>
      <c r="O978" s="194"/>
      <c r="P978" s="194"/>
      <c r="Q978" s="194"/>
      <c r="R978" s="194"/>
      <c r="S978" s="194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94"/>
      <c r="AN978" s="194"/>
      <c r="AO978" s="194"/>
      <c r="AP978" s="194"/>
      <c r="AQ978" s="194"/>
      <c r="AR978" s="194"/>
      <c r="AS978" s="194"/>
      <c r="AT978" s="194"/>
      <c r="AU978" s="194"/>
      <c r="AV978" s="194"/>
      <c r="AW978" s="194"/>
      <c r="AX978" s="194"/>
      <c r="AY978" s="194"/>
      <c r="AZ978" s="194"/>
      <c r="BA978" s="194"/>
      <c r="BB978" s="194"/>
      <c r="BC978" s="194"/>
      <c r="BD978" s="194"/>
      <c r="BE978" s="194"/>
      <c r="BF978" s="194"/>
      <c r="BG978" s="194"/>
      <c r="BH978" s="194"/>
      <c r="BI978" s="194"/>
      <c r="BJ978" s="194"/>
      <c r="BK978" s="196"/>
      <c r="BL978" s="197"/>
      <c r="BM978" s="197"/>
      <c r="BN978" s="197"/>
      <c r="BO978" s="197"/>
      <c r="BP978" s="197"/>
      <c r="BQ978" s="197"/>
      <c r="BR978" s="197"/>
      <c r="BS978" s="197"/>
      <c r="BT978" s="197"/>
      <c r="BU978" s="197"/>
      <c r="BV978" s="197"/>
      <c r="BW978" s="197"/>
      <c r="BX978" s="197"/>
      <c r="BY978" s="197"/>
      <c r="BZ978" s="197"/>
      <c r="CA978" s="197"/>
      <c r="CB978" s="197"/>
      <c r="CC978" s="197"/>
      <c r="CD978" s="197"/>
      <c r="CE978" s="197"/>
      <c r="CF978" s="197"/>
      <c r="CG978" s="197"/>
      <c r="CH978" s="197"/>
      <c r="CI978" s="197"/>
      <c r="CJ978" s="197"/>
      <c r="CK978" s="197"/>
      <c r="CL978" s="197"/>
      <c r="CM978" s="197"/>
      <c r="CN978" s="197"/>
      <c r="CO978" s="197"/>
      <c r="CP978" s="197"/>
      <c r="CQ978" s="197"/>
      <c r="CR978" s="197"/>
      <c r="CS978" s="197"/>
      <c r="CT978" s="197"/>
      <c r="CU978" s="197"/>
      <c r="CV978" s="197"/>
      <c r="CW978" s="197"/>
      <c r="CX978" s="197"/>
      <c r="CY978" s="197"/>
      <c r="CZ978" s="197"/>
      <c r="DA978" s="197"/>
      <c r="DB978" s="197"/>
      <c r="DC978" s="197"/>
      <c r="DD978" s="197"/>
      <c r="DE978" s="197"/>
      <c r="DF978" s="197"/>
      <c r="DG978" s="197"/>
      <c r="DH978" s="197"/>
      <c r="DI978" s="197"/>
      <c r="DJ978" s="197"/>
      <c r="DK978" s="197"/>
      <c r="DL978" s="197"/>
      <c r="DM978" s="197"/>
      <c r="DN978" s="197"/>
      <c r="DO978" s="197"/>
      <c r="DP978" s="197"/>
      <c r="DQ978" s="197"/>
      <c r="DR978" s="197"/>
      <c r="DS978" s="197"/>
      <c r="DT978" s="197"/>
      <c r="DU978" s="197"/>
      <c r="DV978" s="197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</row>
    <row r="979" customFormat="false" ht="12.75" hidden="false" customHeight="false" outlineLevel="0" collapsed="false">
      <c r="B979" s="194"/>
      <c r="C979" s="194"/>
      <c r="D979" s="194"/>
      <c r="E979" s="194"/>
      <c r="F979" s="194"/>
      <c r="G979" s="194"/>
      <c r="H979" s="195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94"/>
      <c r="V979" s="194"/>
      <c r="W979" s="194"/>
      <c r="X979" s="194"/>
      <c r="Y979" s="194"/>
      <c r="Z979" s="194"/>
      <c r="AA979" s="194"/>
      <c r="AB979" s="194"/>
      <c r="AC979" s="194"/>
      <c r="AD979" s="194"/>
      <c r="AE979" s="194"/>
      <c r="AF979" s="194"/>
      <c r="AG979" s="194"/>
      <c r="AH979" s="194"/>
      <c r="AI979" s="194"/>
      <c r="AJ979" s="194"/>
      <c r="AK979" s="194"/>
      <c r="AL979" s="194"/>
      <c r="AM979" s="194"/>
      <c r="AN979" s="194"/>
      <c r="AO979" s="194"/>
      <c r="AP979" s="194"/>
      <c r="AQ979" s="194"/>
      <c r="AR979" s="194"/>
      <c r="AS979" s="194"/>
      <c r="AT979" s="194"/>
      <c r="AU979" s="194"/>
      <c r="AV979" s="194"/>
      <c r="AW979" s="194"/>
      <c r="AX979" s="194"/>
      <c r="AY979" s="194"/>
      <c r="AZ979" s="194"/>
      <c r="BA979" s="194"/>
      <c r="BB979" s="194"/>
      <c r="BC979" s="194"/>
      <c r="BD979" s="194"/>
      <c r="BE979" s="194"/>
      <c r="BF979" s="194"/>
      <c r="BG979" s="194"/>
      <c r="BH979" s="194"/>
      <c r="BI979" s="194"/>
      <c r="BJ979" s="194"/>
      <c r="BK979" s="196"/>
      <c r="BL979" s="197"/>
      <c r="BM979" s="197"/>
      <c r="BN979" s="197"/>
      <c r="BO979" s="197"/>
      <c r="BP979" s="197"/>
      <c r="BQ979" s="197"/>
      <c r="BR979" s="197"/>
      <c r="BS979" s="197"/>
      <c r="BT979" s="197"/>
      <c r="BU979" s="197"/>
      <c r="BV979" s="197"/>
      <c r="BW979" s="197"/>
      <c r="BX979" s="197"/>
      <c r="BY979" s="197"/>
      <c r="BZ979" s="197"/>
      <c r="CA979" s="197"/>
      <c r="CB979" s="197"/>
      <c r="CC979" s="197"/>
      <c r="CD979" s="197"/>
      <c r="CE979" s="197"/>
      <c r="CF979" s="197"/>
      <c r="CG979" s="197"/>
      <c r="CH979" s="197"/>
      <c r="CI979" s="197"/>
      <c r="CJ979" s="197"/>
      <c r="CK979" s="197"/>
      <c r="CL979" s="197"/>
      <c r="CM979" s="197"/>
      <c r="CN979" s="197"/>
      <c r="CO979" s="197"/>
      <c r="CP979" s="197"/>
      <c r="CQ979" s="197"/>
      <c r="CR979" s="197"/>
      <c r="CS979" s="197"/>
      <c r="CT979" s="197"/>
      <c r="CU979" s="197"/>
      <c r="CV979" s="197"/>
      <c r="CW979" s="197"/>
      <c r="CX979" s="197"/>
      <c r="CY979" s="197"/>
      <c r="CZ979" s="197"/>
      <c r="DA979" s="197"/>
      <c r="DB979" s="197"/>
      <c r="DC979" s="197"/>
      <c r="DD979" s="197"/>
      <c r="DE979" s="197"/>
      <c r="DF979" s="197"/>
      <c r="DG979" s="197"/>
      <c r="DH979" s="197"/>
      <c r="DI979" s="197"/>
      <c r="DJ979" s="197"/>
      <c r="DK979" s="197"/>
      <c r="DL979" s="197"/>
      <c r="DM979" s="197"/>
      <c r="DN979" s="197"/>
      <c r="DO979" s="197"/>
      <c r="DP979" s="197"/>
      <c r="DQ979" s="197"/>
      <c r="DR979" s="197"/>
      <c r="DS979" s="197"/>
      <c r="DT979" s="197"/>
      <c r="DU979" s="197"/>
      <c r="DV979" s="197"/>
      <c r="DW979" s="197"/>
      <c r="DX979" s="197"/>
      <c r="DY979" s="197"/>
      <c r="DZ979" s="197"/>
      <c r="EA979" s="197"/>
      <c r="EB979" s="197"/>
      <c r="EC979" s="197"/>
      <c r="ED979" s="197"/>
      <c r="EE979" s="197"/>
      <c r="EF979" s="197"/>
      <c r="EG979" s="197"/>
      <c r="EH979" s="197"/>
      <c r="EI979" s="197"/>
      <c r="EJ979" s="197"/>
      <c r="EK979" s="197"/>
      <c r="EL979" s="197"/>
      <c r="EM979" s="197"/>
      <c r="EN979" s="197"/>
      <c r="EO979" s="197"/>
      <c r="EP979" s="197"/>
      <c r="EQ979" s="197"/>
      <c r="ER979" s="197"/>
      <c r="ES979" s="197"/>
      <c r="ET979" s="197"/>
      <c r="EU979" s="197"/>
      <c r="EV979" s="197"/>
      <c r="EW979" s="197"/>
      <c r="EX979" s="197"/>
      <c r="EY979" s="197"/>
      <c r="EZ979" s="197"/>
      <c r="FA979" s="197"/>
      <c r="FB979" s="197"/>
      <c r="FC979" s="197"/>
      <c r="FD979" s="197"/>
      <c r="FE979" s="197"/>
      <c r="FF979" s="197"/>
      <c r="FG979" s="197"/>
      <c r="FH979" s="197"/>
      <c r="FI979" s="197"/>
      <c r="FJ979" s="197"/>
      <c r="FK979" s="197"/>
      <c r="FL979" s="197"/>
      <c r="FM979" s="197"/>
      <c r="FN979" s="197"/>
      <c r="FO979" s="197"/>
      <c r="FP979" s="197"/>
      <c r="FQ979" s="197"/>
      <c r="FR979" s="197"/>
      <c r="FS979" s="197"/>
      <c r="FT979" s="197"/>
      <c r="FU979" s="197"/>
      <c r="FV979" s="197"/>
      <c r="FW979" s="197"/>
      <c r="FX979" s="197"/>
      <c r="FY979" s="197"/>
      <c r="FZ979" s="197"/>
      <c r="GA979" s="197"/>
      <c r="GB979" s="197"/>
      <c r="GC979" s="197"/>
      <c r="GD979" s="197"/>
      <c r="GE979" s="197"/>
      <c r="GF979" s="197"/>
      <c r="GG979" s="197"/>
      <c r="GH979" s="197"/>
      <c r="GI979" s="197"/>
      <c r="GJ979" s="197"/>
      <c r="GK979" s="197"/>
      <c r="GL979" s="197"/>
      <c r="GM979" s="197"/>
      <c r="GN979" s="197"/>
      <c r="GO979" s="197"/>
      <c r="GP979" s="197"/>
      <c r="GQ979" s="197"/>
      <c r="GR979" s="197"/>
      <c r="GS979" s="197"/>
      <c r="GT979" s="197"/>
      <c r="GU979" s="197"/>
      <c r="GV979" s="197"/>
      <c r="GW979" s="197"/>
      <c r="GX979" s="197"/>
      <c r="GY979" s="197"/>
      <c r="GZ979" s="197"/>
      <c r="HA979" s="197"/>
      <c r="HB979" s="197"/>
      <c r="HC979" s="197"/>
      <c r="HD979" s="197"/>
      <c r="HE979" s="197"/>
      <c r="HF979" s="197"/>
      <c r="HG979" s="197"/>
      <c r="HH979" s="197"/>
      <c r="HI979" s="197"/>
      <c r="HJ979" s="197"/>
      <c r="HK979" s="197"/>
      <c r="HL979" s="197"/>
      <c r="HM979" s="197"/>
      <c r="HN979" s="197"/>
      <c r="HO979" s="197"/>
      <c r="HP979" s="197"/>
      <c r="HQ979" s="197"/>
      <c r="HR979" s="197"/>
      <c r="HS979" s="197"/>
      <c r="HT979" s="197"/>
      <c r="HU979" s="197"/>
      <c r="HV979" s="197"/>
      <c r="HW979" s="197"/>
      <c r="HX979" s="197"/>
      <c r="HY979" s="197"/>
      <c r="HZ979" s="197"/>
      <c r="IA979" s="197"/>
      <c r="IB979" s="197"/>
      <c r="IC979" s="197"/>
      <c r="ID979" s="197"/>
      <c r="IE979" s="197"/>
      <c r="IF979" s="197"/>
      <c r="IG979" s="197"/>
      <c r="IH979" s="197"/>
      <c r="II979" s="197"/>
      <c r="IJ979" s="197"/>
      <c r="IK979" s="197"/>
      <c r="IL979" s="197"/>
      <c r="IM979" s="197"/>
      <c r="IN979" s="197"/>
      <c r="IO979" s="197"/>
      <c r="IP979" s="197"/>
      <c r="IQ979" s="197"/>
      <c r="IR979" s="197"/>
      <c r="IS979" s="197"/>
      <c r="IT979" s="197"/>
      <c r="IU979" s="197"/>
      <c r="IV979" s="197"/>
      <c r="IW979" s="197"/>
    </row>
    <row r="980" customFormat="false" ht="12.75" hidden="false" customHeight="false" outlineLevel="0" collapsed="false">
      <c r="B980" s="194"/>
      <c r="C980" s="194"/>
      <c r="D980" s="194"/>
      <c r="E980" s="194"/>
      <c r="F980" s="194"/>
      <c r="G980" s="194"/>
      <c r="H980" s="195"/>
      <c r="I980" s="194"/>
      <c r="J980" s="194"/>
      <c r="K980" s="194"/>
      <c r="L980" s="194"/>
      <c r="M980" s="194"/>
      <c r="N980" s="194"/>
      <c r="O980" s="194"/>
      <c r="P980" s="194"/>
      <c r="Q980" s="194"/>
      <c r="R980" s="194"/>
      <c r="S980" s="194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94"/>
      <c r="AN980" s="194"/>
      <c r="AO980" s="194"/>
      <c r="AP980" s="194"/>
      <c r="AQ980" s="194"/>
      <c r="AR980" s="194"/>
      <c r="AS980" s="194"/>
      <c r="AT980" s="194"/>
      <c r="AU980" s="194"/>
      <c r="AV980" s="194"/>
      <c r="AW980" s="194"/>
      <c r="AX980" s="194"/>
      <c r="AY980" s="194"/>
      <c r="AZ980" s="194"/>
      <c r="BA980" s="194"/>
      <c r="BB980" s="194"/>
      <c r="BC980" s="194"/>
      <c r="BD980" s="194"/>
      <c r="BE980" s="194"/>
      <c r="BF980" s="194"/>
      <c r="BG980" s="194"/>
      <c r="BH980" s="194"/>
      <c r="BI980" s="194"/>
      <c r="BJ980" s="194"/>
      <c r="BK980" s="196"/>
      <c r="BL980" s="197"/>
      <c r="BM980" s="197"/>
      <c r="BN980" s="197"/>
      <c r="BO980" s="197"/>
      <c r="BP980" s="197"/>
      <c r="BQ980" s="197"/>
      <c r="BR980" s="197"/>
      <c r="BS980" s="197"/>
      <c r="BT980" s="197"/>
      <c r="BU980" s="197"/>
      <c r="BV980" s="197"/>
      <c r="BW980" s="197"/>
      <c r="BX980" s="197"/>
      <c r="BY980" s="197"/>
      <c r="BZ980" s="197"/>
      <c r="CA980" s="197"/>
      <c r="CB980" s="197"/>
      <c r="CC980" s="197"/>
      <c r="CD980" s="197"/>
      <c r="CE980" s="197"/>
      <c r="CF980" s="197"/>
      <c r="CG980" s="197"/>
      <c r="CH980" s="197"/>
      <c r="CI980" s="197"/>
      <c r="CJ980" s="197"/>
      <c r="CK980" s="197"/>
      <c r="CL980" s="197"/>
      <c r="CM980" s="197"/>
      <c r="CN980" s="197"/>
      <c r="CO980" s="197"/>
      <c r="CP980" s="197"/>
      <c r="CQ980" s="197"/>
      <c r="CR980" s="197"/>
      <c r="CS980" s="197"/>
      <c r="CT980" s="197"/>
      <c r="CU980" s="197"/>
      <c r="CV980" s="197"/>
      <c r="CW980" s="197"/>
      <c r="CX980" s="197"/>
      <c r="CY980" s="197"/>
      <c r="CZ980" s="197"/>
      <c r="DA980" s="197"/>
      <c r="DB980" s="197"/>
      <c r="DC980" s="197"/>
      <c r="DD980" s="197"/>
      <c r="DE980" s="197"/>
      <c r="DF980" s="197"/>
      <c r="DG980" s="197"/>
      <c r="DH980" s="197"/>
      <c r="DI980" s="197"/>
      <c r="DJ980" s="197"/>
      <c r="DK980" s="197"/>
      <c r="DL980" s="197"/>
      <c r="DM980" s="197"/>
      <c r="DN980" s="197"/>
      <c r="DO980" s="197"/>
      <c r="DP980" s="197"/>
      <c r="DQ980" s="197"/>
      <c r="DR980" s="197"/>
      <c r="DS980" s="197"/>
      <c r="DT980" s="197"/>
      <c r="DU980" s="197"/>
      <c r="DV980" s="197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</row>
    <row r="981" customFormat="false" ht="12.75" hidden="false" customHeight="false" outlineLevel="0" collapsed="false">
      <c r="B981" s="194"/>
      <c r="C981" s="194"/>
      <c r="D981" s="194"/>
      <c r="E981" s="194"/>
      <c r="F981" s="194"/>
      <c r="G981" s="194"/>
      <c r="H981" s="195"/>
      <c r="I981" s="194"/>
      <c r="J981" s="194"/>
      <c r="K981" s="194"/>
      <c r="L981" s="194"/>
      <c r="M981" s="194"/>
      <c r="N981" s="194"/>
      <c r="O981" s="194"/>
      <c r="P981" s="194"/>
      <c r="Q981" s="194"/>
      <c r="R981" s="194"/>
      <c r="S981" s="194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94"/>
      <c r="AN981" s="194"/>
      <c r="AO981" s="194"/>
      <c r="AP981" s="194"/>
      <c r="AQ981" s="194"/>
      <c r="AR981" s="194"/>
      <c r="AS981" s="194"/>
      <c r="AT981" s="194"/>
      <c r="AU981" s="194"/>
      <c r="AV981" s="194"/>
      <c r="AW981" s="194"/>
      <c r="AX981" s="194"/>
      <c r="AY981" s="194"/>
      <c r="AZ981" s="194"/>
      <c r="BA981" s="194"/>
      <c r="BB981" s="194"/>
      <c r="BC981" s="194"/>
      <c r="BD981" s="194"/>
      <c r="BE981" s="194"/>
      <c r="BF981" s="194"/>
      <c r="BG981" s="194"/>
      <c r="BH981" s="194"/>
      <c r="BI981" s="194"/>
      <c r="BJ981" s="194"/>
      <c r="BK981" s="196"/>
      <c r="BL981" s="197"/>
      <c r="BM981" s="197"/>
      <c r="BN981" s="197"/>
      <c r="BO981" s="197"/>
      <c r="BP981" s="197"/>
      <c r="BQ981" s="197"/>
      <c r="BR981" s="197"/>
      <c r="BS981" s="197"/>
      <c r="BT981" s="197"/>
      <c r="BU981" s="197"/>
      <c r="BV981" s="197"/>
      <c r="BW981" s="197"/>
      <c r="BX981" s="197"/>
      <c r="BY981" s="197"/>
      <c r="BZ981" s="197"/>
      <c r="CA981" s="197"/>
      <c r="CB981" s="197"/>
      <c r="CC981" s="197"/>
      <c r="CD981" s="197"/>
      <c r="CE981" s="197"/>
      <c r="CF981" s="197"/>
      <c r="CG981" s="197"/>
      <c r="CH981" s="197"/>
      <c r="CI981" s="197"/>
      <c r="CJ981" s="197"/>
      <c r="CK981" s="197"/>
      <c r="CL981" s="197"/>
      <c r="CM981" s="197"/>
      <c r="CN981" s="197"/>
      <c r="CO981" s="197"/>
      <c r="CP981" s="197"/>
      <c r="CQ981" s="197"/>
      <c r="CR981" s="197"/>
      <c r="CS981" s="197"/>
      <c r="CT981" s="197"/>
      <c r="CU981" s="197"/>
      <c r="CV981" s="197"/>
      <c r="CW981" s="197"/>
      <c r="CX981" s="197"/>
      <c r="CY981" s="197"/>
      <c r="CZ981" s="197"/>
      <c r="DA981" s="197"/>
      <c r="DB981" s="197"/>
      <c r="DC981" s="197"/>
      <c r="DD981" s="197"/>
      <c r="DE981" s="197"/>
      <c r="DF981" s="197"/>
      <c r="DG981" s="197"/>
      <c r="DH981" s="197"/>
      <c r="DI981" s="197"/>
      <c r="DJ981" s="197"/>
      <c r="DK981" s="197"/>
      <c r="DL981" s="197"/>
      <c r="DM981" s="197"/>
      <c r="DN981" s="197"/>
      <c r="DO981" s="197"/>
      <c r="DP981" s="197"/>
      <c r="DQ981" s="197"/>
      <c r="DR981" s="197"/>
      <c r="DS981" s="197"/>
      <c r="DT981" s="197"/>
      <c r="DU981" s="197"/>
      <c r="DV981" s="197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</row>
    <row r="982" customFormat="false" ht="12.75" hidden="false" customHeight="false" outlineLevel="0" collapsed="false">
      <c r="B982" s="194"/>
      <c r="C982" s="194"/>
      <c r="D982" s="194"/>
      <c r="E982" s="194"/>
      <c r="F982" s="194"/>
      <c r="G982" s="194"/>
      <c r="H982" s="195"/>
      <c r="I982" s="194"/>
      <c r="J982" s="194"/>
      <c r="K982" s="194"/>
      <c r="L982" s="194"/>
      <c r="M982" s="194"/>
      <c r="N982" s="194"/>
      <c r="O982" s="194"/>
      <c r="P982" s="194"/>
      <c r="Q982" s="194"/>
      <c r="R982" s="194"/>
      <c r="S982" s="194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94"/>
      <c r="AN982" s="194"/>
      <c r="AO982" s="194"/>
      <c r="AP982" s="194"/>
      <c r="AQ982" s="194"/>
      <c r="AR982" s="194"/>
      <c r="AS982" s="194"/>
      <c r="AT982" s="194"/>
      <c r="AU982" s="194"/>
      <c r="AV982" s="194"/>
      <c r="AW982" s="194"/>
      <c r="AX982" s="194"/>
      <c r="AY982" s="194"/>
      <c r="AZ982" s="194"/>
      <c r="BA982" s="194"/>
      <c r="BB982" s="194"/>
      <c r="BC982" s="194"/>
      <c r="BD982" s="194"/>
      <c r="BE982" s="194"/>
      <c r="BF982" s="194"/>
      <c r="BG982" s="194"/>
      <c r="BH982" s="194"/>
      <c r="BI982" s="194"/>
      <c r="BJ982" s="194"/>
      <c r="BK982" s="196"/>
      <c r="BL982" s="197"/>
      <c r="BM982" s="197"/>
      <c r="BN982" s="197"/>
      <c r="BO982" s="197"/>
      <c r="BP982" s="197"/>
      <c r="BQ982" s="197"/>
      <c r="BR982" s="197"/>
      <c r="BS982" s="197"/>
      <c r="BT982" s="197"/>
      <c r="BU982" s="197"/>
      <c r="BV982" s="197"/>
      <c r="BW982" s="197"/>
      <c r="BX982" s="197"/>
      <c r="BY982" s="197"/>
      <c r="BZ982" s="197"/>
      <c r="CA982" s="197"/>
      <c r="CB982" s="197"/>
      <c r="CC982" s="197"/>
      <c r="CD982" s="197"/>
      <c r="CE982" s="197"/>
      <c r="CF982" s="197"/>
      <c r="CG982" s="197"/>
      <c r="CH982" s="197"/>
      <c r="CI982" s="197"/>
      <c r="CJ982" s="197"/>
      <c r="CK982" s="197"/>
      <c r="CL982" s="197"/>
      <c r="CM982" s="197"/>
      <c r="CN982" s="197"/>
      <c r="CO982" s="197"/>
      <c r="CP982" s="197"/>
      <c r="CQ982" s="197"/>
      <c r="CR982" s="197"/>
      <c r="CS982" s="197"/>
      <c r="CT982" s="197"/>
      <c r="CU982" s="197"/>
      <c r="CV982" s="197"/>
      <c r="CW982" s="197"/>
      <c r="CX982" s="197"/>
      <c r="CY982" s="197"/>
      <c r="CZ982" s="197"/>
      <c r="DA982" s="197"/>
      <c r="DB982" s="197"/>
      <c r="DC982" s="197"/>
      <c r="DD982" s="197"/>
      <c r="DE982" s="197"/>
      <c r="DF982" s="197"/>
      <c r="DG982" s="197"/>
      <c r="DH982" s="197"/>
      <c r="DI982" s="197"/>
      <c r="DJ982" s="197"/>
      <c r="DK982" s="197"/>
      <c r="DL982" s="197"/>
      <c r="DM982" s="197"/>
      <c r="DN982" s="197"/>
      <c r="DO982" s="197"/>
      <c r="DP982" s="197"/>
      <c r="DQ982" s="197"/>
      <c r="DR982" s="197"/>
      <c r="DS982" s="197"/>
      <c r="DT982" s="197"/>
      <c r="DU982" s="197"/>
      <c r="DV982" s="197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</row>
    <row r="983" customFormat="false" ht="12.75" hidden="false" customHeight="false" outlineLevel="0" collapsed="false">
      <c r="B983" s="194"/>
      <c r="C983" s="194"/>
      <c r="D983" s="194"/>
      <c r="E983" s="194"/>
      <c r="F983" s="194"/>
      <c r="G983" s="194"/>
      <c r="H983" s="195"/>
      <c r="I983" s="194"/>
      <c r="J983" s="194"/>
      <c r="K983" s="194"/>
      <c r="L983" s="194"/>
      <c r="M983" s="194"/>
      <c r="N983" s="194"/>
      <c r="O983" s="194"/>
      <c r="P983" s="194"/>
      <c r="Q983" s="194"/>
      <c r="R983" s="194"/>
      <c r="S983" s="194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94"/>
      <c r="AN983" s="194"/>
      <c r="AO983" s="194"/>
      <c r="AP983" s="194"/>
      <c r="AQ983" s="194"/>
      <c r="AR983" s="194"/>
      <c r="AS983" s="194"/>
      <c r="AT983" s="194"/>
      <c r="AU983" s="194"/>
      <c r="AV983" s="194"/>
      <c r="AW983" s="194"/>
      <c r="AX983" s="194"/>
      <c r="AY983" s="194"/>
      <c r="AZ983" s="194"/>
      <c r="BA983" s="194"/>
      <c r="BB983" s="194"/>
      <c r="BC983" s="194"/>
      <c r="BD983" s="194"/>
      <c r="BE983" s="194"/>
      <c r="BF983" s="194"/>
      <c r="BG983" s="194"/>
      <c r="BH983" s="194"/>
      <c r="BI983" s="194"/>
      <c r="BJ983" s="194"/>
      <c r="BK983" s="196"/>
      <c r="BL983" s="197"/>
      <c r="BM983" s="197"/>
      <c r="BN983" s="197"/>
      <c r="BO983" s="197"/>
      <c r="BP983" s="197"/>
      <c r="BQ983" s="197"/>
      <c r="BR983" s="197"/>
      <c r="BS983" s="197"/>
      <c r="BT983" s="197"/>
      <c r="BU983" s="197"/>
      <c r="BV983" s="197"/>
      <c r="BW983" s="197"/>
      <c r="BX983" s="197"/>
      <c r="BY983" s="197"/>
      <c r="BZ983" s="197"/>
      <c r="CA983" s="197"/>
      <c r="CB983" s="197"/>
      <c r="CC983" s="197"/>
      <c r="CD983" s="197"/>
      <c r="CE983" s="197"/>
      <c r="CF983" s="197"/>
      <c r="CG983" s="197"/>
      <c r="CH983" s="197"/>
      <c r="CI983" s="197"/>
      <c r="CJ983" s="197"/>
      <c r="CK983" s="197"/>
      <c r="CL983" s="197"/>
      <c r="CM983" s="197"/>
      <c r="CN983" s="197"/>
      <c r="CO983" s="197"/>
      <c r="CP983" s="197"/>
      <c r="CQ983" s="197"/>
      <c r="CR983" s="197"/>
      <c r="CS983" s="197"/>
      <c r="CT983" s="197"/>
      <c r="CU983" s="197"/>
      <c r="CV983" s="197"/>
      <c r="CW983" s="197"/>
      <c r="CX983" s="197"/>
      <c r="CY983" s="197"/>
      <c r="CZ983" s="197"/>
      <c r="DA983" s="197"/>
      <c r="DB983" s="197"/>
      <c r="DC983" s="197"/>
      <c r="DD983" s="197"/>
      <c r="DE983" s="197"/>
      <c r="DF983" s="197"/>
      <c r="DG983" s="197"/>
      <c r="DH983" s="197"/>
      <c r="DI983" s="197"/>
      <c r="DJ983" s="197"/>
      <c r="DK983" s="197"/>
      <c r="DL983" s="197"/>
      <c r="DM983" s="197"/>
      <c r="DN983" s="197"/>
      <c r="DO983" s="197"/>
      <c r="DP983" s="197"/>
      <c r="DQ983" s="197"/>
      <c r="DR983" s="197"/>
      <c r="DS983" s="197"/>
      <c r="DT983" s="197"/>
      <c r="DU983" s="197"/>
      <c r="DV983" s="197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</row>
    <row r="984" customFormat="false" ht="12.75" hidden="false" customHeight="false" outlineLevel="0" collapsed="false">
      <c r="B984" s="194"/>
      <c r="C984" s="194"/>
      <c r="D984" s="194"/>
      <c r="E984" s="194"/>
      <c r="F984" s="194"/>
      <c r="G984" s="194"/>
      <c r="H984" s="195"/>
      <c r="I984" s="194"/>
      <c r="J984" s="194"/>
      <c r="K984" s="194"/>
      <c r="L984" s="194"/>
      <c r="M984" s="194"/>
      <c r="N984" s="194"/>
      <c r="O984" s="194"/>
      <c r="P984" s="194"/>
      <c r="Q984" s="194"/>
      <c r="R984" s="194"/>
      <c r="S984" s="194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94"/>
      <c r="AN984" s="194"/>
      <c r="AO984" s="194"/>
      <c r="AP984" s="194"/>
      <c r="AQ984" s="194"/>
      <c r="AR984" s="194"/>
      <c r="AS984" s="194"/>
      <c r="AT984" s="194"/>
      <c r="AU984" s="194"/>
      <c r="AV984" s="194"/>
      <c r="AW984" s="194"/>
      <c r="AX984" s="194"/>
      <c r="AY984" s="194"/>
      <c r="AZ984" s="194"/>
      <c r="BA984" s="194"/>
      <c r="BB984" s="194"/>
      <c r="BC984" s="194"/>
      <c r="BD984" s="194"/>
      <c r="BE984" s="194"/>
      <c r="BF984" s="194"/>
      <c r="BG984" s="194"/>
      <c r="BH984" s="194"/>
      <c r="BI984" s="194"/>
      <c r="BJ984" s="194"/>
      <c r="BK984" s="196"/>
      <c r="BL984" s="197"/>
      <c r="BM984" s="197"/>
      <c r="BN984" s="197"/>
      <c r="BO984" s="197"/>
      <c r="BP984" s="197"/>
      <c r="BQ984" s="197"/>
      <c r="BR984" s="197"/>
      <c r="BS984" s="197"/>
      <c r="BT984" s="197"/>
      <c r="BU984" s="197"/>
      <c r="BV984" s="197"/>
      <c r="BW984" s="197"/>
      <c r="BX984" s="197"/>
      <c r="BY984" s="197"/>
      <c r="BZ984" s="197"/>
      <c r="CA984" s="197"/>
      <c r="CB984" s="197"/>
      <c r="CC984" s="197"/>
      <c r="CD984" s="197"/>
      <c r="CE984" s="197"/>
      <c r="CF984" s="197"/>
      <c r="CG984" s="197"/>
      <c r="CH984" s="197"/>
      <c r="CI984" s="197"/>
      <c r="CJ984" s="197"/>
      <c r="CK984" s="197"/>
      <c r="CL984" s="197"/>
      <c r="CM984" s="197"/>
      <c r="CN984" s="197"/>
      <c r="CO984" s="197"/>
      <c r="CP984" s="197"/>
      <c r="CQ984" s="197"/>
      <c r="CR984" s="197"/>
      <c r="CS984" s="197"/>
      <c r="CT984" s="197"/>
      <c r="CU984" s="197"/>
      <c r="CV984" s="197"/>
      <c r="CW984" s="197"/>
      <c r="CX984" s="197"/>
      <c r="CY984" s="197"/>
      <c r="CZ984" s="197"/>
      <c r="DA984" s="197"/>
      <c r="DB984" s="197"/>
      <c r="DC984" s="197"/>
      <c r="DD984" s="197"/>
      <c r="DE984" s="197"/>
      <c r="DF984" s="197"/>
      <c r="DG984" s="197"/>
      <c r="DH984" s="197"/>
      <c r="DI984" s="197"/>
      <c r="DJ984" s="197"/>
      <c r="DK984" s="197"/>
      <c r="DL984" s="197"/>
      <c r="DM984" s="197"/>
      <c r="DN984" s="197"/>
      <c r="DO984" s="197"/>
      <c r="DP984" s="197"/>
      <c r="DQ984" s="197"/>
      <c r="DR984" s="197"/>
      <c r="DS984" s="197"/>
      <c r="DT984" s="197"/>
      <c r="DU984" s="197"/>
      <c r="DV984" s="197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</row>
    <row r="985" customFormat="false" ht="12.75" hidden="false" customHeight="false" outlineLevel="0" collapsed="false">
      <c r="B985" s="194"/>
      <c r="C985" s="194"/>
      <c r="D985" s="194"/>
      <c r="E985" s="194"/>
      <c r="F985" s="194"/>
      <c r="G985" s="194"/>
      <c r="H985" s="195"/>
      <c r="I985" s="194"/>
      <c r="J985" s="194"/>
      <c r="K985" s="194"/>
      <c r="L985" s="194"/>
      <c r="M985" s="194"/>
      <c r="N985" s="194"/>
      <c r="O985" s="194"/>
      <c r="P985" s="194"/>
      <c r="Q985" s="194"/>
      <c r="R985" s="194"/>
      <c r="S985" s="194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94"/>
      <c r="AN985" s="194"/>
      <c r="AO985" s="194"/>
      <c r="AP985" s="194"/>
      <c r="AQ985" s="194"/>
      <c r="AR985" s="194"/>
      <c r="AS985" s="194"/>
      <c r="AT985" s="194"/>
      <c r="AU985" s="194"/>
      <c r="AV985" s="194"/>
      <c r="AW985" s="194"/>
      <c r="AX985" s="194"/>
      <c r="AY985" s="194"/>
      <c r="AZ985" s="194"/>
      <c r="BA985" s="194"/>
      <c r="BB985" s="194"/>
      <c r="BC985" s="194"/>
      <c r="BD985" s="194"/>
      <c r="BE985" s="194"/>
      <c r="BF985" s="194"/>
      <c r="BG985" s="194"/>
      <c r="BH985" s="194"/>
      <c r="BI985" s="194"/>
      <c r="BJ985" s="194"/>
      <c r="BK985" s="196"/>
      <c r="BL985" s="197"/>
      <c r="BM985" s="197"/>
      <c r="BN985" s="197"/>
      <c r="BO985" s="197"/>
      <c r="BP985" s="197"/>
      <c r="BQ985" s="197"/>
      <c r="BR985" s="197"/>
      <c r="BS985" s="197"/>
      <c r="BT985" s="197"/>
      <c r="BU985" s="197"/>
      <c r="BV985" s="197"/>
      <c r="BW985" s="197"/>
      <c r="BX985" s="197"/>
      <c r="BY985" s="197"/>
      <c r="BZ985" s="197"/>
      <c r="CA985" s="197"/>
      <c r="CB985" s="197"/>
      <c r="CC985" s="197"/>
      <c r="CD985" s="197"/>
      <c r="CE985" s="197"/>
      <c r="CF985" s="197"/>
      <c r="CG985" s="197"/>
      <c r="CH985" s="197"/>
      <c r="CI985" s="197"/>
      <c r="CJ985" s="197"/>
      <c r="CK985" s="197"/>
      <c r="CL985" s="197"/>
      <c r="CM985" s="197"/>
      <c r="CN985" s="197"/>
      <c r="CO985" s="197"/>
      <c r="CP985" s="197"/>
      <c r="CQ985" s="197"/>
      <c r="CR985" s="197"/>
      <c r="CS985" s="197"/>
      <c r="CT985" s="197"/>
      <c r="CU985" s="197"/>
      <c r="CV985" s="197"/>
      <c r="CW985" s="197"/>
      <c r="CX985" s="197"/>
      <c r="CY985" s="197"/>
      <c r="CZ985" s="197"/>
      <c r="DA985" s="197"/>
      <c r="DB985" s="197"/>
      <c r="DC985" s="197"/>
      <c r="DD985" s="197"/>
      <c r="DE985" s="197"/>
      <c r="DF985" s="197"/>
      <c r="DG985" s="197"/>
      <c r="DH985" s="197"/>
      <c r="DI985" s="197"/>
      <c r="DJ985" s="197"/>
      <c r="DK985" s="197"/>
      <c r="DL985" s="197"/>
      <c r="DM985" s="197"/>
      <c r="DN985" s="197"/>
      <c r="DO985" s="197"/>
      <c r="DP985" s="197"/>
      <c r="DQ985" s="197"/>
      <c r="DR985" s="197"/>
      <c r="DS985" s="197"/>
      <c r="DT985" s="197"/>
      <c r="DU985" s="197"/>
      <c r="DV985" s="197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</row>
    <row r="986" customFormat="false" ht="12.75" hidden="false" customHeight="false" outlineLevel="0" collapsed="false">
      <c r="B986" s="194"/>
      <c r="C986" s="194"/>
      <c r="D986" s="194"/>
      <c r="E986" s="194"/>
      <c r="F986" s="194"/>
      <c r="G986" s="194"/>
      <c r="H986" s="195"/>
      <c r="I986" s="194"/>
      <c r="J986" s="194"/>
      <c r="K986" s="194"/>
      <c r="L986" s="194"/>
      <c r="M986" s="194"/>
      <c r="N986" s="194"/>
      <c r="O986" s="194"/>
      <c r="P986" s="194"/>
      <c r="Q986" s="194"/>
      <c r="R986" s="194"/>
      <c r="S986" s="194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94"/>
      <c r="AN986" s="194"/>
      <c r="AO986" s="194"/>
      <c r="AP986" s="194"/>
      <c r="AQ986" s="194"/>
      <c r="AR986" s="194"/>
      <c r="AS986" s="194"/>
      <c r="AT986" s="194"/>
      <c r="AU986" s="194"/>
      <c r="AV986" s="194"/>
      <c r="AW986" s="194"/>
      <c r="AX986" s="194"/>
      <c r="AY986" s="194"/>
      <c r="AZ986" s="194"/>
      <c r="BA986" s="194"/>
      <c r="BB986" s="194"/>
      <c r="BC986" s="194"/>
      <c r="BD986" s="194"/>
      <c r="BE986" s="194"/>
      <c r="BF986" s="194"/>
      <c r="BG986" s="194"/>
      <c r="BH986" s="194"/>
      <c r="BI986" s="194"/>
      <c r="BJ986" s="194"/>
      <c r="BK986" s="196"/>
      <c r="BL986" s="197"/>
      <c r="BM986" s="197"/>
      <c r="BN986" s="197"/>
      <c r="BO986" s="197"/>
      <c r="BP986" s="197"/>
      <c r="BQ986" s="197"/>
      <c r="BR986" s="197"/>
      <c r="BS986" s="197"/>
      <c r="BT986" s="197"/>
      <c r="BU986" s="197"/>
      <c r="BV986" s="197"/>
      <c r="BW986" s="197"/>
      <c r="BX986" s="197"/>
      <c r="BY986" s="197"/>
      <c r="BZ986" s="197"/>
      <c r="CA986" s="197"/>
      <c r="CB986" s="197"/>
      <c r="CC986" s="197"/>
      <c r="CD986" s="197"/>
      <c r="CE986" s="197"/>
      <c r="CF986" s="197"/>
      <c r="CG986" s="197"/>
      <c r="CH986" s="197"/>
      <c r="CI986" s="197"/>
      <c r="CJ986" s="197"/>
      <c r="CK986" s="197"/>
      <c r="CL986" s="197"/>
      <c r="CM986" s="197"/>
      <c r="CN986" s="197"/>
      <c r="CO986" s="197"/>
      <c r="CP986" s="197"/>
      <c r="CQ986" s="197"/>
      <c r="CR986" s="197"/>
      <c r="CS986" s="197"/>
      <c r="CT986" s="197"/>
      <c r="CU986" s="197"/>
      <c r="CV986" s="197"/>
      <c r="CW986" s="197"/>
      <c r="CX986" s="197"/>
      <c r="CY986" s="197"/>
      <c r="CZ986" s="197"/>
      <c r="DA986" s="197"/>
      <c r="DB986" s="197"/>
      <c r="DC986" s="197"/>
      <c r="DD986" s="197"/>
      <c r="DE986" s="197"/>
      <c r="DF986" s="197"/>
      <c r="DG986" s="197"/>
      <c r="DH986" s="197"/>
      <c r="DI986" s="197"/>
      <c r="DJ986" s="197"/>
      <c r="DK986" s="197"/>
      <c r="DL986" s="197"/>
      <c r="DM986" s="197"/>
      <c r="DN986" s="197"/>
      <c r="DO986" s="197"/>
      <c r="DP986" s="197"/>
      <c r="DQ986" s="197"/>
      <c r="DR986" s="197"/>
      <c r="DS986" s="197"/>
      <c r="DT986" s="197"/>
      <c r="DU986" s="197"/>
      <c r="DV986" s="197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</row>
    <row r="987" customFormat="false" ht="12.75" hidden="false" customHeight="false" outlineLevel="0" collapsed="false">
      <c r="B987" s="194"/>
      <c r="C987" s="194"/>
      <c r="D987" s="194"/>
      <c r="E987" s="194"/>
      <c r="F987" s="194"/>
      <c r="G987" s="194"/>
      <c r="H987" s="195"/>
      <c r="I987" s="194"/>
      <c r="J987" s="194"/>
      <c r="K987" s="194"/>
      <c r="L987" s="194"/>
      <c r="M987" s="194"/>
      <c r="N987" s="194"/>
      <c r="O987" s="194"/>
      <c r="P987" s="194"/>
      <c r="Q987" s="194"/>
      <c r="R987" s="194"/>
      <c r="S987" s="194"/>
      <c r="T987" s="194"/>
      <c r="U987" s="194"/>
      <c r="V987" s="194"/>
      <c r="W987" s="194"/>
      <c r="X987" s="194"/>
      <c r="Y987" s="194"/>
      <c r="Z987" s="194"/>
      <c r="AA987" s="194"/>
      <c r="AB987" s="194"/>
      <c r="AC987" s="194"/>
      <c r="AD987" s="194"/>
      <c r="AE987" s="194"/>
      <c r="AF987" s="194"/>
      <c r="AG987" s="194"/>
      <c r="AH987" s="194"/>
      <c r="AI987" s="194"/>
      <c r="AJ987" s="194"/>
      <c r="AK987" s="194"/>
      <c r="AL987" s="194"/>
      <c r="AM987" s="194"/>
      <c r="AN987" s="194"/>
      <c r="AO987" s="194"/>
      <c r="AP987" s="194"/>
      <c r="AQ987" s="194"/>
      <c r="AR987" s="194"/>
      <c r="AS987" s="194"/>
      <c r="AT987" s="194"/>
      <c r="AU987" s="194"/>
      <c r="AV987" s="194"/>
      <c r="AW987" s="194"/>
      <c r="AX987" s="194"/>
      <c r="AY987" s="194"/>
      <c r="AZ987" s="194"/>
      <c r="BA987" s="194"/>
      <c r="BB987" s="194"/>
      <c r="BC987" s="194"/>
      <c r="BD987" s="194"/>
      <c r="BE987" s="194"/>
      <c r="BF987" s="194"/>
      <c r="BG987" s="194"/>
      <c r="BH987" s="194"/>
      <c r="BI987" s="194"/>
      <c r="BJ987" s="194"/>
      <c r="BK987" s="196"/>
      <c r="BL987" s="197"/>
      <c r="BM987" s="197"/>
      <c r="BN987" s="197"/>
      <c r="BO987" s="197"/>
      <c r="BP987" s="197"/>
      <c r="BQ987" s="197"/>
      <c r="BR987" s="197"/>
      <c r="BS987" s="197"/>
      <c r="BT987" s="197"/>
      <c r="BU987" s="197"/>
      <c r="BV987" s="197"/>
      <c r="BW987" s="197"/>
      <c r="BX987" s="197"/>
      <c r="BY987" s="197"/>
      <c r="BZ987" s="197"/>
      <c r="CA987" s="197"/>
      <c r="CB987" s="197"/>
      <c r="CC987" s="197"/>
      <c r="CD987" s="197"/>
      <c r="CE987" s="197"/>
      <c r="CF987" s="197"/>
      <c r="CG987" s="197"/>
      <c r="CH987" s="197"/>
      <c r="CI987" s="197"/>
      <c r="CJ987" s="197"/>
      <c r="CK987" s="197"/>
      <c r="CL987" s="197"/>
      <c r="CM987" s="197"/>
      <c r="CN987" s="197"/>
      <c r="CO987" s="197"/>
      <c r="CP987" s="197"/>
      <c r="CQ987" s="197"/>
      <c r="CR987" s="197"/>
      <c r="CS987" s="197"/>
      <c r="CT987" s="197"/>
      <c r="CU987" s="197"/>
      <c r="CV987" s="197"/>
      <c r="CW987" s="197"/>
      <c r="CX987" s="197"/>
      <c r="CY987" s="197"/>
      <c r="CZ987" s="197"/>
      <c r="DA987" s="197"/>
      <c r="DB987" s="197"/>
      <c r="DC987" s="197"/>
      <c r="DD987" s="197"/>
      <c r="DE987" s="197"/>
      <c r="DF987" s="197"/>
      <c r="DG987" s="197"/>
      <c r="DH987" s="197"/>
      <c r="DI987" s="197"/>
      <c r="DJ987" s="197"/>
      <c r="DK987" s="197"/>
      <c r="DL987" s="197"/>
      <c r="DM987" s="197"/>
      <c r="DN987" s="197"/>
      <c r="DO987" s="197"/>
      <c r="DP987" s="197"/>
      <c r="DQ987" s="197"/>
      <c r="DR987" s="197"/>
      <c r="DS987" s="197"/>
      <c r="DT987" s="197"/>
      <c r="DU987" s="197"/>
      <c r="DV987" s="197"/>
      <c r="DW987" s="197"/>
      <c r="DX987" s="197"/>
      <c r="DY987" s="197"/>
      <c r="DZ987" s="197"/>
      <c r="EA987" s="197"/>
      <c r="EB987" s="197"/>
      <c r="EC987" s="197"/>
      <c r="ED987" s="197"/>
      <c r="EE987" s="197"/>
      <c r="EF987" s="197"/>
      <c r="EG987" s="197"/>
      <c r="EH987" s="197"/>
      <c r="EI987" s="197"/>
      <c r="EJ987" s="197"/>
      <c r="EK987" s="197"/>
      <c r="EL987" s="197"/>
      <c r="EM987" s="197"/>
      <c r="EN987" s="197"/>
      <c r="EO987" s="197"/>
      <c r="EP987" s="197"/>
      <c r="EQ987" s="197"/>
      <c r="ER987" s="197"/>
      <c r="ES987" s="197"/>
      <c r="ET987" s="197"/>
      <c r="EU987" s="197"/>
      <c r="EV987" s="197"/>
      <c r="EW987" s="197"/>
      <c r="EX987" s="197"/>
      <c r="EY987" s="197"/>
      <c r="EZ987" s="197"/>
      <c r="FA987" s="197"/>
      <c r="FB987" s="197"/>
      <c r="FC987" s="197"/>
      <c r="FD987" s="197"/>
      <c r="FE987" s="197"/>
      <c r="FF987" s="197"/>
      <c r="FG987" s="197"/>
      <c r="FH987" s="197"/>
      <c r="FI987" s="197"/>
      <c r="FJ987" s="197"/>
      <c r="FK987" s="197"/>
      <c r="FL987" s="197"/>
      <c r="FM987" s="197"/>
      <c r="FN987" s="197"/>
      <c r="FO987" s="197"/>
      <c r="FP987" s="197"/>
      <c r="FQ987" s="197"/>
      <c r="FR987" s="197"/>
      <c r="FS987" s="197"/>
      <c r="FT987" s="197"/>
      <c r="FU987" s="197"/>
      <c r="FV987" s="197"/>
      <c r="FW987" s="197"/>
      <c r="FX987" s="197"/>
      <c r="FY987" s="197"/>
      <c r="FZ987" s="197"/>
      <c r="GA987" s="197"/>
      <c r="GB987" s="197"/>
      <c r="GC987" s="197"/>
      <c r="GD987" s="197"/>
      <c r="GE987" s="197"/>
      <c r="GF987" s="197"/>
      <c r="GG987" s="197"/>
      <c r="GH987" s="197"/>
      <c r="GI987" s="197"/>
      <c r="GJ987" s="197"/>
      <c r="GK987" s="197"/>
      <c r="GL987" s="197"/>
      <c r="GM987" s="197"/>
      <c r="GN987" s="197"/>
      <c r="GO987" s="197"/>
      <c r="GP987" s="197"/>
      <c r="GQ987" s="197"/>
      <c r="GR987" s="197"/>
      <c r="GS987" s="197"/>
      <c r="GT987" s="197"/>
      <c r="GU987" s="197"/>
      <c r="GV987" s="197"/>
      <c r="GW987" s="197"/>
      <c r="GX987" s="197"/>
      <c r="GY987" s="197"/>
      <c r="GZ987" s="197"/>
      <c r="HA987" s="197"/>
      <c r="HB987" s="197"/>
      <c r="HC987" s="197"/>
      <c r="HD987" s="197"/>
      <c r="HE987" s="197"/>
      <c r="HF987" s="197"/>
      <c r="HG987" s="197"/>
      <c r="HH987" s="197"/>
      <c r="HI987" s="197"/>
      <c r="HJ987" s="197"/>
      <c r="HK987" s="197"/>
      <c r="HL987" s="197"/>
      <c r="HM987" s="197"/>
      <c r="HN987" s="197"/>
      <c r="HO987" s="197"/>
      <c r="HP987" s="197"/>
      <c r="HQ987" s="197"/>
      <c r="HR987" s="197"/>
      <c r="HS987" s="197"/>
      <c r="HT987" s="197"/>
      <c r="HU987" s="197"/>
      <c r="HV987" s="197"/>
      <c r="HW987" s="197"/>
      <c r="HX987" s="197"/>
      <c r="HY987" s="197"/>
      <c r="HZ987" s="197"/>
      <c r="IA987" s="197"/>
      <c r="IB987" s="197"/>
      <c r="IC987" s="197"/>
      <c r="ID987" s="197"/>
      <c r="IE987" s="197"/>
      <c r="IF987" s="197"/>
      <c r="IG987" s="197"/>
      <c r="IH987" s="197"/>
      <c r="II987" s="197"/>
      <c r="IJ987" s="197"/>
      <c r="IK987" s="197"/>
      <c r="IL987" s="197"/>
      <c r="IM987" s="197"/>
      <c r="IN987" s="197"/>
      <c r="IO987" s="197"/>
      <c r="IP987" s="197"/>
      <c r="IQ987" s="197"/>
      <c r="IR987" s="197"/>
      <c r="IS987" s="197"/>
      <c r="IT987" s="197"/>
      <c r="IU987" s="197"/>
      <c r="IV987" s="197"/>
      <c r="IW987" s="197"/>
    </row>
    <row r="988" customFormat="false" ht="12.75" hidden="false" customHeight="false" outlineLevel="0" collapsed="false">
      <c r="B988" s="194"/>
      <c r="C988" s="194"/>
      <c r="D988" s="194"/>
      <c r="E988" s="194"/>
      <c r="F988" s="194"/>
      <c r="G988" s="194"/>
      <c r="H988" s="195"/>
      <c r="I988" s="194"/>
      <c r="J988" s="194"/>
      <c r="K988" s="194"/>
      <c r="L988" s="194"/>
      <c r="M988" s="194"/>
      <c r="N988" s="194"/>
      <c r="O988" s="194"/>
      <c r="P988" s="194"/>
      <c r="Q988" s="194"/>
      <c r="R988" s="194"/>
      <c r="S988" s="194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  <c r="AD988" s="194"/>
      <c r="AE988" s="194"/>
      <c r="AF988" s="194"/>
      <c r="AG988" s="194"/>
      <c r="AH988" s="194"/>
      <c r="AI988" s="194"/>
      <c r="AJ988" s="194"/>
      <c r="AK988" s="194"/>
      <c r="AL988" s="194"/>
      <c r="AM988" s="194"/>
      <c r="AN988" s="194"/>
      <c r="AO988" s="194"/>
      <c r="AP988" s="194"/>
      <c r="AQ988" s="194"/>
      <c r="AR988" s="194"/>
      <c r="AS988" s="194"/>
      <c r="AT988" s="194"/>
      <c r="AU988" s="194"/>
      <c r="AV988" s="194"/>
      <c r="AW988" s="194"/>
      <c r="AX988" s="194"/>
      <c r="AY988" s="194"/>
      <c r="AZ988" s="194"/>
      <c r="BA988" s="194"/>
      <c r="BB988" s="194"/>
      <c r="BC988" s="194"/>
      <c r="BD988" s="194"/>
      <c r="BE988" s="194"/>
      <c r="BF988" s="194"/>
      <c r="BG988" s="194"/>
      <c r="BH988" s="194"/>
      <c r="BI988" s="194"/>
      <c r="BJ988" s="194"/>
      <c r="BK988" s="196"/>
      <c r="BL988" s="197"/>
      <c r="BM988" s="197"/>
      <c r="BN988" s="197"/>
      <c r="BO988" s="197"/>
      <c r="BP988" s="197"/>
      <c r="BQ988" s="197"/>
      <c r="BR988" s="197"/>
      <c r="BS988" s="197"/>
      <c r="BT988" s="197"/>
      <c r="BU988" s="197"/>
      <c r="BV988" s="197"/>
      <c r="BW988" s="197"/>
      <c r="BX988" s="197"/>
      <c r="BY988" s="197"/>
      <c r="BZ988" s="197"/>
      <c r="CA988" s="197"/>
      <c r="CB988" s="197"/>
      <c r="CC988" s="197"/>
      <c r="CD988" s="197"/>
      <c r="CE988" s="197"/>
      <c r="CF988" s="197"/>
      <c r="CG988" s="197"/>
      <c r="CH988" s="197"/>
      <c r="CI988" s="197"/>
      <c r="CJ988" s="197"/>
      <c r="CK988" s="197"/>
      <c r="CL988" s="197"/>
      <c r="CM988" s="197"/>
      <c r="CN988" s="197"/>
      <c r="CO988" s="197"/>
      <c r="CP988" s="197"/>
      <c r="CQ988" s="197"/>
      <c r="CR988" s="197"/>
      <c r="CS988" s="197"/>
      <c r="CT988" s="197"/>
      <c r="CU988" s="197"/>
      <c r="CV988" s="197"/>
      <c r="CW988" s="197"/>
      <c r="CX988" s="197"/>
      <c r="CY988" s="197"/>
      <c r="CZ988" s="197"/>
      <c r="DA988" s="197"/>
      <c r="DB988" s="197"/>
      <c r="DC988" s="197"/>
      <c r="DD988" s="197"/>
      <c r="DE988" s="197"/>
      <c r="DF988" s="197"/>
      <c r="DG988" s="197"/>
      <c r="DH988" s="197"/>
      <c r="DI988" s="197"/>
      <c r="DJ988" s="197"/>
      <c r="DK988" s="197"/>
      <c r="DL988" s="197"/>
      <c r="DM988" s="197"/>
      <c r="DN988" s="197"/>
      <c r="DO988" s="197"/>
      <c r="DP988" s="197"/>
      <c r="DQ988" s="197"/>
      <c r="DR988" s="197"/>
      <c r="DS988" s="197"/>
      <c r="DT988" s="197"/>
      <c r="DU988" s="197"/>
      <c r="DV988" s="197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</row>
    <row r="989" customFormat="false" ht="12.75" hidden="false" customHeight="false" outlineLevel="0" collapsed="false">
      <c r="B989" s="194"/>
      <c r="C989" s="194"/>
      <c r="D989" s="194"/>
      <c r="E989" s="194"/>
      <c r="F989" s="194"/>
      <c r="G989" s="194"/>
      <c r="H989" s="195"/>
      <c r="I989" s="194"/>
      <c r="J989" s="194"/>
      <c r="K989" s="194"/>
      <c r="L989" s="194"/>
      <c r="M989" s="194"/>
      <c r="N989" s="194"/>
      <c r="O989" s="194"/>
      <c r="P989" s="194"/>
      <c r="Q989" s="194"/>
      <c r="R989" s="194"/>
      <c r="S989" s="194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94"/>
      <c r="AN989" s="194"/>
      <c r="AO989" s="194"/>
      <c r="AP989" s="194"/>
      <c r="AQ989" s="194"/>
      <c r="AR989" s="194"/>
      <c r="AS989" s="194"/>
      <c r="AT989" s="194"/>
      <c r="AU989" s="194"/>
      <c r="AV989" s="194"/>
      <c r="AW989" s="194"/>
      <c r="AX989" s="194"/>
      <c r="AY989" s="194"/>
      <c r="AZ989" s="194"/>
      <c r="BA989" s="194"/>
      <c r="BB989" s="194"/>
      <c r="BC989" s="194"/>
      <c r="BD989" s="194"/>
      <c r="BE989" s="194"/>
      <c r="BF989" s="194"/>
      <c r="BG989" s="194"/>
      <c r="BH989" s="194"/>
      <c r="BI989" s="194"/>
      <c r="BJ989" s="194"/>
      <c r="BK989" s="196"/>
      <c r="BL989" s="197"/>
      <c r="BM989" s="197"/>
      <c r="BN989" s="197"/>
      <c r="BO989" s="197"/>
      <c r="BP989" s="197"/>
      <c r="BQ989" s="197"/>
      <c r="BR989" s="197"/>
      <c r="BS989" s="197"/>
      <c r="BT989" s="197"/>
      <c r="BU989" s="197"/>
      <c r="BV989" s="197"/>
      <c r="BW989" s="197"/>
      <c r="BX989" s="197"/>
      <c r="BY989" s="197"/>
      <c r="BZ989" s="197"/>
      <c r="CA989" s="197"/>
      <c r="CB989" s="197"/>
      <c r="CC989" s="197"/>
      <c r="CD989" s="197"/>
      <c r="CE989" s="197"/>
      <c r="CF989" s="197"/>
      <c r="CG989" s="197"/>
      <c r="CH989" s="197"/>
      <c r="CI989" s="197"/>
      <c r="CJ989" s="197"/>
      <c r="CK989" s="197"/>
      <c r="CL989" s="197"/>
      <c r="CM989" s="197"/>
      <c r="CN989" s="197"/>
      <c r="CO989" s="197"/>
      <c r="CP989" s="197"/>
      <c r="CQ989" s="197"/>
      <c r="CR989" s="197"/>
      <c r="CS989" s="197"/>
      <c r="CT989" s="197"/>
      <c r="CU989" s="197"/>
      <c r="CV989" s="197"/>
      <c r="CW989" s="197"/>
      <c r="CX989" s="197"/>
      <c r="CY989" s="197"/>
      <c r="CZ989" s="197"/>
      <c r="DA989" s="197"/>
      <c r="DB989" s="197"/>
      <c r="DC989" s="197"/>
      <c r="DD989" s="197"/>
      <c r="DE989" s="197"/>
      <c r="DF989" s="197"/>
      <c r="DG989" s="197"/>
      <c r="DH989" s="197"/>
      <c r="DI989" s="197"/>
      <c r="DJ989" s="197"/>
      <c r="DK989" s="197"/>
      <c r="DL989" s="197"/>
      <c r="DM989" s="197"/>
      <c r="DN989" s="197"/>
      <c r="DO989" s="197"/>
      <c r="DP989" s="197"/>
      <c r="DQ989" s="197"/>
      <c r="DR989" s="197"/>
      <c r="DS989" s="197"/>
      <c r="DT989" s="197"/>
      <c r="DU989" s="197"/>
      <c r="DV989" s="197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</row>
    <row r="990" customFormat="false" ht="12.75" hidden="false" customHeight="false" outlineLevel="0" collapsed="false">
      <c r="B990" s="194"/>
      <c r="C990" s="194"/>
      <c r="D990" s="194"/>
      <c r="E990" s="194"/>
      <c r="F990" s="194"/>
      <c r="G990" s="194"/>
      <c r="H990" s="195"/>
      <c r="I990" s="194"/>
      <c r="J990" s="194"/>
      <c r="K990" s="194"/>
      <c r="L990" s="194"/>
      <c r="M990" s="194"/>
      <c r="N990" s="194"/>
      <c r="O990" s="194"/>
      <c r="P990" s="194"/>
      <c r="Q990" s="194"/>
      <c r="R990" s="194"/>
      <c r="S990" s="194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94"/>
      <c r="AN990" s="194"/>
      <c r="AO990" s="194"/>
      <c r="AP990" s="194"/>
      <c r="AQ990" s="194"/>
      <c r="AR990" s="194"/>
      <c r="AS990" s="194"/>
      <c r="AT990" s="194"/>
      <c r="AU990" s="194"/>
      <c r="AV990" s="194"/>
      <c r="AW990" s="194"/>
      <c r="AX990" s="194"/>
      <c r="AY990" s="194"/>
      <c r="AZ990" s="194"/>
      <c r="BA990" s="194"/>
      <c r="BB990" s="194"/>
      <c r="BC990" s="194"/>
      <c r="BD990" s="194"/>
      <c r="BE990" s="194"/>
      <c r="BF990" s="194"/>
      <c r="BG990" s="194"/>
      <c r="BH990" s="194"/>
      <c r="BI990" s="194"/>
      <c r="BJ990" s="194"/>
      <c r="BK990" s="196"/>
      <c r="BL990" s="197"/>
      <c r="BM990" s="197"/>
      <c r="BN990" s="197"/>
      <c r="BO990" s="197"/>
      <c r="BP990" s="197"/>
      <c r="BQ990" s="197"/>
      <c r="BR990" s="197"/>
      <c r="BS990" s="197"/>
      <c r="BT990" s="197"/>
      <c r="BU990" s="197"/>
      <c r="BV990" s="197"/>
      <c r="BW990" s="197"/>
      <c r="BX990" s="197"/>
      <c r="BY990" s="197"/>
      <c r="BZ990" s="197"/>
      <c r="CA990" s="197"/>
      <c r="CB990" s="197"/>
      <c r="CC990" s="197"/>
      <c r="CD990" s="197"/>
      <c r="CE990" s="197"/>
      <c r="CF990" s="197"/>
      <c r="CG990" s="197"/>
      <c r="CH990" s="197"/>
      <c r="CI990" s="197"/>
      <c r="CJ990" s="197"/>
      <c r="CK990" s="197"/>
      <c r="CL990" s="197"/>
      <c r="CM990" s="197"/>
      <c r="CN990" s="197"/>
      <c r="CO990" s="197"/>
      <c r="CP990" s="197"/>
      <c r="CQ990" s="197"/>
      <c r="CR990" s="197"/>
      <c r="CS990" s="197"/>
      <c r="CT990" s="197"/>
      <c r="CU990" s="197"/>
      <c r="CV990" s="197"/>
      <c r="CW990" s="197"/>
      <c r="CX990" s="197"/>
      <c r="CY990" s="197"/>
      <c r="CZ990" s="197"/>
      <c r="DA990" s="197"/>
      <c r="DB990" s="197"/>
      <c r="DC990" s="197"/>
      <c r="DD990" s="197"/>
      <c r="DE990" s="197"/>
      <c r="DF990" s="197"/>
      <c r="DG990" s="197"/>
      <c r="DH990" s="197"/>
      <c r="DI990" s="197"/>
      <c r="DJ990" s="197"/>
      <c r="DK990" s="197"/>
      <c r="DL990" s="197"/>
      <c r="DM990" s="197"/>
      <c r="DN990" s="197"/>
      <c r="DO990" s="197"/>
      <c r="DP990" s="197"/>
      <c r="DQ990" s="197"/>
      <c r="DR990" s="197"/>
      <c r="DS990" s="197"/>
      <c r="DT990" s="197"/>
      <c r="DU990" s="197"/>
      <c r="DV990" s="197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</row>
    <row r="991" customFormat="false" ht="12.75" hidden="false" customHeight="false" outlineLevel="0" collapsed="false">
      <c r="B991" s="194"/>
      <c r="C991" s="194"/>
      <c r="D991" s="194"/>
      <c r="E991" s="194"/>
      <c r="F991" s="194"/>
      <c r="G991" s="194"/>
      <c r="H991" s="195"/>
      <c r="I991" s="194"/>
      <c r="J991" s="194"/>
      <c r="K991" s="194"/>
      <c r="L991" s="194"/>
      <c r="M991" s="194"/>
      <c r="N991" s="194"/>
      <c r="O991" s="194"/>
      <c r="P991" s="194"/>
      <c r="Q991" s="194"/>
      <c r="R991" s="194"/>
      <c r="S991" s="194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94"/>
      <c r="AN991" s="194"/>
      <c r="AO991" s="194"/>
      <c r="AP991" s="194"/>
      <c r="AQ991" s="194"/>
      <c r="AR991" s="194"/>
      <c r="AS991" s="194"/>
      <c r="AT991" s="194"/>
      <c r="AU991" s="194"/>
      <c r="AV991" s="194"/>
      <c r="AW991" s="194"/>
      <c r="AX991" s="194"/>
      <c r="AY991" s="194"/>
      <c r="AZ991" s="194"/>
      <c r="BA991" s="194"/>
      <c r="BB991" s="194"/>
      <c r="BC991" s="194"/>
      <c r="BD991" s="194"/>
      <c r="BE991" s="194"/>
      <c r="BF991" s="194"/>
      <c r="BG991" s="194"/>
      <c r="BH991" s="194"/>
      <c r="BI991" s="194"/>
      <c r="BJ991" s="194"/>
      <c r="BK991" s="196"/>
      <c r="BL991" s="197"/>
      <c r="BM991" s="197"/>
      <c r="BN991" s="197"/>
      <c r="BO991" s="197"/>
      <c r="BP991" s="197"/>
      <c r="BQ991" s="197"/>
      <c r="BR991" s="197"/>
      <c r="BS991" s="197"/>
      <c r="BT991" s="197"/>
      <c r="BU991" s="197"/>
      <c r="BV991" s="197"/>
      <c r="BW991" s="197"/>
      <c r="BX991" s="197"/>
      <c r="BY991" s="197"/>
      <c r="BZ991" s="197"/>
      <c r="CA991" s="197"/>
      <c r="CB991" s="197"/>
      <c r="CC991" s="197"/>
      <c r="CD991" s="197"/>
      <c r="CE991" s="197"/>
      <c r="CF991" s="197"/>
      <c r="CG991" s="197"/>
      <c r="CH991" s="197"/>
      <c r="CI991" s="197"/>
      <c r="CJ991" s="197"/>
      <c r="CK991" s="197"/>
      <c r="CL991" s="197"/>
      <c r="CM991" s="197"/>
      <c r="CN991" s="197"/>
      <c r="CO991" s="197"/>
      <c r="CP991" s="197"/>
      <c r="CQ991" s="197"/>
      <c r="CR991" s="197"/>
      <c r="CS991" s="197"/>
      <c r="CT991" s="197"/>
      <c r="CU991" s="197"/>
      <c r="CV991" s="197"/>
      <c r="CW991" s="197"/>
      <c r="CX991" s="197"/>
      <c r="CY991" s="197"/>
      <c r="CZ991" s="197"/>
      <c r="DA991" s="197"/>
      <c r="DB991" s="197"/>
      <c r="DC991" s="197"/>
      <c r="DD991" s="197"/>
      <c r="DE991" s="197"/>
      <c r="DF991" s="197"/>
      <c r="DG991" s="197"/>
      <c r="DH991" s="197"/>
      <c r="DI991" s="197"/>
      <c r="DJ991" s="197"/>
      <c r="DK991" s="197"/>
      <c r="DL991" s="197"/>
      <c r="DM991" s="197"/>
      <c r="DN991" s="197"/>
      <c r="DO991" s="197"/>
      <c r="DP991" s="197"/>
      <c r="DQ991" s="197"/>
      <c r="DR991" s="197"/>
      <c r="DS991" s="197"/>
      <c r="DT991" s="197"/>
      <c r="DU991" s="197"/>
      <c r="DV991" s="197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</row>
    <row r="992" customFormat="false" ht="12.75" hidden="false" customHeight="false" outlineLevel="0" collapsed="false">
      <c r="B992" s="194"/>
      <c r="C992" s="194"/>
      <c r="D992" s="194"/>
      <c r="E992" s="194"/>
      <c r="F992" s="194"/>
      <c r="G992" s="194"/>
      <c r="H992" s="195"/>
      <c r="I992" s="194"/>
      <c r="J992" s="194"/>
      <c r="K992" s="194"/>
      <c r="L992" s="194"/>
      <c r="M992" s="194"/>
      <c r="N992" s="194"/>
      <c r="O992" s="194"/>
      <c r="P992" s="194"/>
      <c r="Q992" s="194"/>
      <c r="R992" s="194"/>
      <c r="S992" s="194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94"/>
      <c r="AN992" s="194"/>
      <c r="AO992" s="194"/>
      <c r="AP992" s="194"/>
      <c r="AQ992" s="194"/>
      <c r="AR992" s="194"/>
      <c r="AS992" s="194"/>
      <c r="AT992" s="194"/>
      <c r="AU992" s="194"/>
      <c r="AV992" s="194"/>
      <c r="AW992" s="194"/>
      <c r="AX992" s="194"/>
      <c r="AY992" s="194"/>
      <c r="AZ992" s="194"/>
      <c r="BA992" s="194"/>
      <c r="BB992" s="194"/>
      <c r="BC992" s="194"/>
      <c r="BD992" s="194"/>
      <c r="BE992" s="194"/>
      <c r="BF992" s="194"/>
      <c r="BG992" s="194"/>
      <c r="BH992" s="194"/>
      <c r="BI992" s="194"/>
      <c r="BJ992" s="194"/>
      <c r="BK992" s="196"/>
      <c r="BL992" s="197"/>
      <c r="BM992" s="197"/>
      <c r="BN992" s="197"/>
      <c r="BO992" s="197"/>
      <c r="BP992" s="197"/>
      <c r="BQ992" s="197"/>
      <c r="BR992" s="197"/>
      <c r="BS992" s="197"/>
      <c r="BT992" s="197"/>
      <c r="BU992" s="197"/>
      <c r="BV992" s="197"/>
      <c r="BW992" s="197"/>
      <c r="BX992" s="197"/>
      <c r="BY992" s="197"/>
      <c r="BZ992" s="197"/>
      <c r="CA992" s="197"/>
      <c r="CB992" s="197"/>
      <c r="CC992" s="197"/>
      <c r="CD992" s="197"/>
      <c r="CE992" s="197"/>
      <c r="CF992" s="197"/>
      <c r="CG992" s="197"/>
      <c r="CH992" s="197"/>
      <c r="CI992" s="197"/>
      <c r="CJ992" s="197"/>
      <c r="CK992" s="197"/>
      <c r="CL992" s="197"/>
      <c r="CM992" s="197"/>
      <c r="CN992" s="197"/>
      <c r="CO992" s="197"/>
      <c r="CP992" s="197"/>
      <c r="CQ992" s="197"/>
      <c r="CR992" s="197"/>
      <c r="CS992" s="197"/>
      <c r="CT992" s="197"/>
      <c r="CU992" s="197"/>
      <c r="CV992" s="197"/>
      <c r="CW992" s="197"/>
      <c r="CX992" s="197"/>
      <c r="CY992" s="197"/>
      <c r="CZ992" s="197"/>
      <c r="DA992" s="197"/>
      <c r="DB992" s="197"/>
      <c r="DC992" s="197"/>
      <c r="DD992" s="197"/>
      <c r="DE992" s="197"/>
      <c r="DF992" s="197"/>
      <c r="DG992" s="197"/>
      <c r="DH992" s="197"/>
      <c r="DI992" s="197"/>
      <c r="DJ992" s="197"/>
      <c r="DK992" s="197"/>
      <c r="DL992" s="197"/>
      <c r="DM992" s="197"/>
      <c r="DN992" s="197"/>
      <c r="DO992" s="197"/>
      <c r="DP992" s="197"/>
      <c r="DQ992" s="197"/>
      <c r="DR992" s="197"/>
      <c r="DS992" s="197"/>
      <c r="DT992" s="197"/>
      <c r="DU992" s="197"/>
      <c r="DV992" s="197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</row>
    <row r="993" customFormat="false" ht="12.75" hidden="false" customHeight="false" outlineLevel="0" collapsed="false">
      <c r="B993" s="194"/>
      <c r="C993" s="194"/>
      <c r="D993" s="194"/>
      <c r="E993" s="194"/>
      <c r="F993" s="194"/>
      <c r="G993" s="194"/>
      <c r="H993" s="195"/>
      <c r="I993" s="194"/>
      <c r="J993" s="194"/>
      <c r="K993" s="194"/>
      <c r="L993" s="194"/>
      <c r="M993" s="194"/>
      <c r="N993" s="194"/>
      <c r="O993" s="194"/>
      <c r="P993" s="194"/>
      <c r="Q993" s="194"/>
      <c r="R993" s="194"/>
      <c r="S993" s="194"/>
      <c r="T993" s="194"/>
      <c r="U993" s="194"/>
      <c r="V993" s="194"/>
      <c r="W993" s="194"/>
      <c r="X993" s="194"/>
      <c r="Y993" s="194"/>
      <c r="Z993" s="194"/>
      <c r="AA993" s="194"/>
      <c r="AB993" s="194"/>
      <c r="AC993" s="194"/>
      <c r="AD993" s="194"/>
      <c r="AE993" s="194"/>
      <c r="AF993" s="194"/>
      <c r="AG993" s="194"/>
      <c r="AH993" s="194"/>
      <c r="AI993" s="194"/>
      <c r="AJ993" s="194"/>
      <c r="AK993" s="194"/>
      <c r="AL993" s="194"/>
      <c r="AM993" s="194"/>
      <c r="AN993" s="194"/>
      <c r="AO993" s="194"/>
      <c r="AP993" s="194"/>
      <c r="AQ993" s="194"/>
      <c r="AR993" s="194"/>
      <c r="AS993" s="194"/>
      <c r="AT993" s="194"/>
      <c r="AU993" s="194"/>
      <c r="AV993" s="194"/>
      <c r="AW993" s="194"/>
      <c r="AX993" s="194"/>
      <c r="AY993" s="194"/>
      <c r="AZ993" s="194"/>
      <c r="BA993" s="194"/>
      <c r="BB993" s="194"/>
      <c r="BC993" s="194"/>
      <c r="BD993" s="194"/>
      <c r="BE993" s="194"/>
      <c r="BF993" s="194"/>
      <c r="BG993" s="194"/>
      <c r="BH993" s="194"/>
      <c r="BI993" s="194"/>
      <c r="BJ993" s="194"/>
      <c r="BK993" s="196"/>
      <c r="BL993" s="197"/>
      <c r="BM993" s="197"/>
      <c r="BN993" s="197"/>
      <c r="BO993" s="197"/>
      <c r="BP993" s="197"/>
      <c r="BQ993" s="197"/>
      <c r="BR993" s="197"/>
      <c r="BS993" s="197"/>
      <c r="BT993" s="197"/>
      <c r="BU993" s="197"/>
      <c r="BV993" s="197"/>
      <c r="BW993" s="197"/>
      <c r="BX993" s="197"/>
      <c r="BY993" s="197"/>
      <c r="BZ993" s="197"/>
      <c r="CA993" s="197"/>
      <c r="CB993" s="197"/>
      <c r="CC993" s="197"/>
      <c r="CD993" s="197"/>
      <c r="CE993" s="197"/>
      <c r="CF993" s="197"/>
      <c r="CG993" s="197"/>
      <c r="CH993" s="197"/>
      <c r="CI993" s="197"/>
      <c r="CJ993" s="197"/>
      <c r="CK993" s="197"/>
      <c r="CL993" s="197"/>
      <c r="CM993" s="197"/>
      <c r="CN993" s="197"/>
      <c r="CO993" s="197"/>
      <c r="CP993" s="197"/>
      <c r="CQ993" s="197"/>
      <c r="CR993" s="197"/>
      <c r="CS993" s="197"/>
      <c r="CT993" s="197"/>
      <c r="CU993" s="197"/>
      <c r="CV993" s="197"/>
      <c r="CW993" s="197"/>
      <c r="CX993" s="197"/>
      <c r="CY993" s="197"/>
      <c r="CZ993" s="197"/>
      <c r="DA993" s="197"/>
      <c r="DB993" s="197"/>
      <c r="DC993" s="197"/>
      <c r="DD993" s="197"/>
      <c r="DE993" s="197"/>
      <c r="DF993" s="197"/>
      <c r="DG993" s="197"/>
      <c r="DH993" s="197"/>
      <c r="DI993" s="197"/>
      <c r="DJ993" s="197"/>
      <c r="DK993" s="197"/>
      <c r="DL993" s="197"/>
      <c r="DM993" s="197"/>
      <c r="DN993" s="197"/>
      <c r="DO993" s="197"/>
      <c r="DP993" s="197"/>
      <c r="DQ993" s="197"/>
      <c r="DR993" s="197"/>
      <c r="DS993" s="197"/>
      <c r="DT993" s="197"/>
      <c r="DU993" s="197"/>
      <c r="DV993" s="197"/>
      <c r="DW993" s="197"/>
      <c r="DX993" s="197"/>
      <c r="DY993" s="197"/>
      <c r="DZ993" s="197"/>
      <c r="EA993" s="197"/>
      <c r="EB993" s="197"/>
      <c r="EC993" s="197"/>
      <c r="ED993" s="197"/>
      <c r="EE993" s="197"/>
      <c r="EF993" s="197"/>
      <c r="EG993" s="197"/>
      <c r="EH993" s="197"/>
      <c r="EI993" s="197"/>
      <c r="EJ993" s="197"/>
      <c r="EK993" s="197"/>
      <c r="EL993" s="197"/>
      <c r="EM993" s="197"/>
      <c r="EN993" s="197"/>
      <c r="EO993" s="197"/>
      <c r="EP993" s="197"/>
      <c r="EQ993" s="197"/>
      <c r="ER993" s="197"/>
      <c r="ES993" s="197"/>
      <c r="ET993" s="197"/>
      <c r="EU993" s="197"/>
      <c r="EV993" s="197"/>
      <c r="EW993" s="197"/>
      <c r="EX993" s="197"/>
      <c r="EY993" s="197"/>
      <c r="EZ993" s="197"/>
      <c r="FA993" s="197"/>
      <c r="FB993" s="197"/>
      <c r="FC993" s="197"/>
      <c r="FD993" s="197"/>
      <c r="FE993" s="197"/>
      <c r="FF993" s="197"/>
      <c r="FG993" s="197"/>
      <c r="FH993" s="197"/>
      <c r="FI993" s="197"/>
      <c r="FJ993" s="197"/>
      <c r="FK993" s="197"/>
      <c r="FL993" s="197"/>
      <c r="FM993" s="197"/>
      <c r="FN993" s="197"/>
      <c r="FO993" s="197"/>
      <c r="FP993" s="197"/>
      <c r="FQ993" s="197"/>
      <c r="FR993" s="197"/>
      <c r="FS993" s="197"/>
      <c r="FT993" s="197"/>
      <c r="FU993" s="197"/>
      <c r="FV993" s="197"/>
      <c r="FW993" s="197"/>
      <c r="FX993" s="197"/>
      <c r="FY993" s="197"/>
      <c r="FZ993" s="197"/>
      <c r="GA993" s="197"/>
      <c r="GB993" s="197"/>
      <c r="GC993" s="197"/>
      <c r="GD993" s="197"/>
      <c r="GE993" s="197"/>
      <c r="GF993" s="197"/>
      <c r="GG993" s="197"/>
      <c r="GH993" s="197"/>
      <c r="GI993" s="197"/>
      <c r="GJ993" s="197"/>
      <c r="GK993" s="197"/>
      <c r="GL993" s="197"/>
      <c r="GM993" s="197"/>
      <c r="GN993" s="197"/>
      <c r="GO993" s="197"/>
      <c r="GP993" s="197"/>
      <c r="GQ993" s="197"/>
      <c r="GR993" s="197"/>
      <c r="GS993" s="197"/>
      <c r="GT993" s="197"/>
      <c r="GU993" s="197"/>
      <c r="GV993" s="197"/>
      <c r="GW993" s="197"/>
      <c r="GX993" s="197"/>
      <c r="GY993" s="197"/>
      <c r="GZ993" s="197"/>
      <c r="HA993" s="197"/>
      <c r="HB993" s="197"/>
      <c r="HC993" s="197"/>
      <c r="HD993" s="197"/>
      <c r="HE993" s="197"/>
      <c r="HF993" s="197"/>
      <c r="HG993" s="197"/>
      <c r="HH993" s="197"/>
      <c r="HI993" s="197"/>
      <c r="HJ993" s="197"/>
      <c r="HK993" s="197"/>
      <c r="HL993" s="197"/>
      <c r="HM993" s="197"/>
      <c r="HN993" s="197"/>
      <c r="HO993" s="197"/>
      <c r="HP993" s="197"/>
      <c r="HQ993" s="197"/>
      <c r="HR993" s="197"/>
      <c r="HS993" s="197"/>
      <c r="HT993" s="197"/>
      <c r="HU993" s="197"/>
      <c r="HV993" s="197"/>
      <c r="HW993" s="197"/>
      <c r="HX993" s="197"/>
      <c r="HY993" s="197"/>
      <c r="HZ993" s="197"/>
      <c r="IA993" s="197"/>
      <c r="IB993" s="197"/>
      <c r="IC993" s="197"/>
      <c r="ID993" s="197"/>
      <c r="IE993" s="197"/>
      <c r="IF993" s="197"/>
      <c r="IG993" s="197"/>
      <c r="IH993" s="197"/>
      <c r="II993" s="197"/>
      <c r="IJ993" s="197"/>
      <c r="IK993" s="197"/>
      <c r="IL993" s="197"/>
      <c r="IM993" s="197"/>
      <c r="IN993" s="197"/>
      <c r="IO993" s="197"/>
      <c r="IP993" s="197"/>
      <c r="IQ993" s="197"/>
      <c r="IR993" s="197"/>
      <c r="IS993" s="197"/>
      <c r="IT993" s="197"/>
      <c r="IU993" s="197"/>
      <c r="IV993" s="197"/>
      <c r="IW993" s="197"/>
    </row>
    <row r="994" customFormat="false" ht="12.75" hidden="false" customHeight="false" outlineLevel="0" collapsed="false">
      <c r="B994" s="194"/>
      <c r="C994" s="194"/>
      <c r="D994" s="194"/>
      <c r="E994" s="194"/>
      <c r="F994" s="194"/>
      <c r="G994" s="194"/>
      <c r="H994" s="195"/>
      <c r="I994" s="194"/>
      <c r="J994" s="194"/>
      <c r="K994" s="194"/>
      <c r="L994" s="194"/>
      <c r="M994" s="194"/>
      <c r="N994" s="194"/>
      <c r="O994" s="194"/>
      <c r="P994" s="194"/>
      <c r="Q994" s="194"/>
      <c r="R994" s="194"/>
      <c r="S994" s="194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94"/>
      <c r="AN994" s="194"/>
      <c r="AO994" s="194"/>
      <c r="AP994" s="194"/>
      <c r="AQ994" s="194"/>
      <c r="AR994" s="194"/>
      <c r="AS994" s="194"/>
      <c r="AT994" s="194"/>
      <c r="AU994" s="194"/>
      <c r="AV994" s="194"/>
      <c r="AW994" s="194"/>
      <c r="AX994" s="194"/>
      <c r="AY994" s="194"/>
      <c r="AZ994" s="194"/>
      <c r="BA994" s="194"/>
      <c r="BB994" s="194"/>
      <c r="BC994" s="194"/>
      <c r="BD994" s="194"/>
      <c r="BE994" s="194"/>
      <c r="BF994" s="194"/>
      <c r="BG994" s="194"/>
      <c r="BH994" s="194"/>
      <c r="BI994" s="194"/>
      <c r="BJ994" s="194"/>
      <c r="BK994" s="196"/>
      <c r="BL994" s="197"/>
      <c r="BM994" s="197"/>
      <c r="BN994" s="197"/>
      <c r="BO994" s="197"/>
      <c r="BP994" s="197"/>
      <c r="BQ994" s="197"/>
      <c r="BR994" s="197"/>
      <c r="BS994" s="197"/>
      <c r="BT994" s="197"/>
      <c r="BU994" s="197"/>
      <c r="BV994" s="197"/>
      <c r="BW994" s="197"/>
      <c r="BX994" s="197"/>
      <c r="BY994" s="197"/>
      <c r="BZ994" s="197"/>
      <c r="CA994" s="197"/>
      <c r="CB994" s="197"/>
      <c r="CC994" s="197"/>
      <c r="CD994" s="197"/>
      <c r="CE994" s="197"/>
      <c r="CF994" s="197"/>
      <c r="CG994" s="197"/>
      <c r="CH994" s="197"/>
      <c r="CI994" s="197"/>
      <c r="CJ994" s="197"/>
      <c r="CK994" s="197"/>
      <c r="CL994" s="197"/>
      <c r="CM994" s="197"/>
      <c r="CN994" s="197"/>
      <c r="CO994" s="197"/>
      <c r="CP994" s="197"/>
      <c r="CQ994" s="197"/>
      <c r="CR994" s="197"/>
      <c r="CS994" s="197"/>
      <c r="CT994" s="197"/>
      <c r="CU994" s="197"/>
      <c r="CV994" s="197"/>
      <c r="CW994" s="197"/>
      <c r="CX994" s="197"/>
      <c r="CY994" s="197"/>
      <c r="CZ994" s="197"/>
      <c r="DA994" s="197"/>
      <c r="DB994" s="197"/>
      <c r="DC994" s="197"/>
      <c r="DD994" s="197"/>
      <c r="DE994" s="197"/>
      <c r="DF994" s="197"/>
      <c r="DG994" s="197"/>
      <c r="DH994" s="197"/>
      <c r="DI994" s="197"/>
      <c r="DJ994" s="197"/>
      <c r="DK994" s="197"/>
      <c r="DL994" s="197"/>
      <c r="DM994" s="197"/>
      <c r="DN994" s="197"/>
      <c r="DO994" s="197"/>
      <c r="DP994" s="197"/>
      <c r="DQ994" s="197"/>
      <c r="DR994" s="197"/>
      <c r="DS994" s="197"/>
      <c r="DT994" s="197"/>
      <c r="DU994" s="197"/>
      <c r="DV994" s="197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</row>
    <row r="995" customFormat="false" ht="12.75" hidden="false" customHeight="false" outlineLevel="0" collapsed="false">
      <c r="B995" s="194"/>
      <c r="C995" s="194"/>
      <c r="D995" s="194"/>
      <c r="E995" s="194"/>
      <c r="F995" s="194"/>
      <c r="G995" s="194"/>
      <c r="H995" s="195"/>
      <c r="I995" s="194"/>
      <c r="J995" s="194"/>
      <c r="K995" s="194"/>
      <c r="L995" s="194"/>
      <c r="M995" s="194"/>
      <c r="N995" s="194"/>
      <c r="O995" s="194"/>
      <c r="P995" s="194"/>
      <c r="Q995" s="194"/>
      <c r="R995" s="194"/>
      <c r="S995" s="194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94"/>
      <c r="AN995" s="194"/>
      <c r="AO995" s="194"/>
      <c r="AP995" s="194"/>
      <c r="AQ995" s="194"/>
      <c r="AR995" s="194"/>
      <c r="AS995" s="194"/>
      <c r="AT995" s="194"/>
      <c r="AU995" s="194"/>
      <c r="AV995" s="194"/>
      <c r="AW995" s="194"/>
      <c r="AX995" s="194"/>
      <c r="AY995" s="194"/>
      <c r="AZ995" s="194"/>
      <c r="BA995" s="194"/>
      <c r="BB995" s="194"/>
      <c r="BC995" s="194"/>
      <c r="BD995" s="194"/>
      <c r="BE995" s="194"/>
      <c r="BF995" s="194"/>
      <c r="BG995" s="194"/>
      <c r="BH995" s="194"/>
      <c r="BI995" s="194"/>
      <c r="BJ995" s="194"/>
      <c r="BK995" s="196"/>
      <c r="BL995" s="197"/>
      <c r="BM995" s="197"/>
      <c r="BN995" s="197"/>
      <c r="BO995" s="197"/>
      <c r="BP995" s="197"/>
      <c r="BQ995" s="197"/>
      <c r="BR995" s="197"/>
      <c r="BS995" s="197"/>
      <c r="BT995" s="197"/>
      <c r="BU995" s="197"/>
      <c r="BV995" s="197"/>
      <c r="BW995" s="197"/>
      <c r="BX995" s="197"/>
      <c r="BY995" s="197"/>
      <c r="BZ995" s="197"/>
      <c r="CA995" s="197"/>
      <c r="CB995" s="197"/>
      <c r="CC995" s="197"/>
      <c r="CD995" s="197"/>
      <c r="CE995" s="197"/>
      <c r="CF995" s="197"/>
      <c r="CG995" s="197"/>
      <c r="CH995" s="197"/>
      <c r="CI995" s="197"/>
      <c r="CJ995" s="197"/>
      <c r="CK995" s="197"/>
      <c r="CL995" s="197"/>
      <c r="CM995" s="197"/>
      <c r="CN995" s="197"/>
      <c r="CO995" s="197"/>
      <c r="CP995" s="197"/>
      <c r="CQ995" s="197"/>
      <c r="CR995" s="197"/>
      <c r="CS995" s="197"/>
      <c r="CT995" s="197"/>
      <c r="CU995" s="197"/>
      <c r="CV995" s="197"/>
      <c r="CW995" s="197"/>
      <c r="CX995" s="197"/>
      <c r="CY995" s="197"/>
      <c r="CZ995" s="197"/>
      <c r="DA995" s="197"/>
      <c r="DB995" s="197"/>
      <c r="DC995" s="197"/>
      <c r="DD995" s="197"/>
      <c r="DE995" s="197"/>
      <c r="DF995" s="197"/>
      <c r="DG995" s="197"/>
      <c r="DH995" s="197"/>
      <c r="DI995" s="197"/>
      <c r="DJ995" s="197"/>
      <c r="DK995" s="197"/>
      <c r="DL995" s="197"/>
      <c r="DM995" s="197"/>
      <c r="DN995" s="197"/>
      <c r="DO995" s="197"/>
      <c r="DP995" s="197"/>
      <c r="DQ995" s="197"/>
      <c r="DR995" s="197"/>
      <c r="DS995" s="197"/>
      <c r="DT995" s="197"/>
      <c r="DU995" s="197"/>
      <c r="DV995" s="197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</row>
    <row r="996" customFormat="false" ht="12.75" hidden="false" customHeight="false" outlineLevel="0" collapsed="false">
      <c r="B996" s="194"/>
      <c r="C996" s="194"/>
      <c r="D996" s="194"/>
      <c r="E996" s="194"/>
      <c r="F996" s="194"/>
      <c r="G996" s="194"/>
      <c r="H996" s="195"/>
      <c r="I996" s="194"/>
      <c r="J996" s="194"/>
      <c r="K996" s="194"/>
      <c r="L996" s="194"/>
      <c r="M996" s="194"/>
      <c r="N996" s="194"/>
      <c r="O996" s="194"/>
      <c r="P996" s="194"/>
      <c r="Q996" s="194"/>
      <c r="R996" s="194"/>
      <c r="S996" s="194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94"/>
      <c r="AN996" s="194"/>
      <c r="AO996" s="194"/>
      <c r="AP996" s="194"/>
      <c r="AQ996" s="194"/>
      <c r="AR996" s="194"/>
      <c r="AS996" s="194"/>
      <c r="AT996" s="194"/>
      <c r="AU996" s="194"/>
      <c r="AV996" s="194"/>
      <c r="AW996" s="194"/>
      <c r="AX996" s="194"/>
      <c r="AY996" s="194"/>
      <c r="AZ996" s="194"/>
      <c r="BA996" s="194"/>
      <c r="BB996" s="194"/>
      <c r="BC996" s="194"/>
      <c r="BD996" s="194"/>
      <c r="BE996" s="194"/>
      <c r="BF996" s="194"/>
      <c r="BG996" s="194"/>
      <c r="BH996" s="194"/>
      <c r="BI996" s="194"/>
      <c r="BJ996" s="194"/>
      <c r="BK996" s="196"/>
      <c r="BL996" s="197"/>
      <c r="BM996" s="197"/>
      <c r="BN996" s="197"/>
      <c r="BO996" s="197"/>
      <c r="BP996" s="197"/>
      <c r="BQ996" s="197"/>
      <c r="BR996" s="197"/>
      <c r="BS996" s="197"/>
      <c r="BT996" s="197"/>
      <c r="BU996" s="197"/>
      <c r="BV996" s="197"/>
      <c r="BW996" s="197"/>
      <c r="BX996" s="197"/>
      <c r="BY996" s="197"/>
      <c r="BZ996" s="197"/>
      <c r="CA996" s="197"/>
      <c r="CB996" s="197"/>
      <c r="CC996" s="197"/>
      <c r="CD996" s="197"/>
      <c r="CE996" s="197"/>
      <c r="CF996" s="197"/>
      <c r="CG996" s="197"/>
      <c r="CH996" s="197"/>
      <c r="CI996" s="197"/>
      <c r="CJ996" s="197"/>
      <c r="CK996" s="197"/>
      <c r="CL996" s="197"/>
      <c r="CM996" s="197"/>
      <c r="CN996" s="197"/>
      <c r="CO996" s="197"/>
      <c r="CP996" s="197"/>
      <c r="CQ996" s="197"/>
      <c r="CR996" s="197"/>
      <c r="CS996" s="197"/>
      <c r="CT996" s="197"/>
      <c r="CU996" s="197"/>
      <c r="CV996" s="197"/>
      <c r="CW996" s="197"/>
      <c r="CX996" s="197"/>
      <c r="CY996" s="197"/>
      <c r="CZ996" s="197"/>
      <c r="DA996" s="197"/>
      <c r="DB996" s="197"/>
      <c r="DC996" s="197"/>
      <c r="DD996" s="197"/>
      <c r="DE996" s="197"/>
      <c r="DF996" s="197"/>
      <c r="DG996" s="197"/>
      <c r="DH996" s="197"/>
      <c r="DI996" s="197"/>
      <c r="DJ996" s="197"/>
      <c r="DK996" s="197"/>
      <c r="DL996" s="197"/>
      <c r="DM996" s="197"/>
      <c r="DN996" s="197"/>
      <c r="DO996" s="197"/>
      <c r="DP996" s="197"/>
      <c r="DQ996" s="197"/>
      <c r="DR996" s="197"/>
      <c r="DS996" s="197"/>
      <c r="DT996" s="197"/>
      <c r="DU996" s="197"/>
      <c r="DV996" s="197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</row>
    <row r="997" customFormat="false" ht="12.75" hidden="false" customHeight="false" outlineLevel="0" collapsed="false">
      <c r="B997" s="194"/>
      <c r="C997" s="194"/>
      <c r="D997" s="194"/>
      <c r="E997" s="194"/>
      <c r="F997" s="194"/>
      <c r="G997" s="194"/>
      <c r="H997" s="195"/>
      <c r="I997" s="194"/>
      <c r="J997" s="194"/>
      <c r="K997" s="194"/>
      <c r="L997" s="194"/>
      <c r="M997" s="194"/>
      <c r="N997" s="194"/>
      <c r="O997" s="194"/>
      <c r="P997" s="194"/>
      <c r="Q997" s="194"/>
      <c r="R997" s="194"/>
      <c r="S997" s="194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94"/>
      <c r="AN997" s="194"/>
      <c r="AO997" s="194"/>
      <c r="AP997" s="194"/>
      <c r="AQ997" s="194"/>
      <c r="AR997" s="194"/>
      <c r="AS997" s="194"/>
      <c r="AT997" s="194"/>
      <c r="AU997" s="194"/>
      <c r="AV997" s="194"/>
      <c r="AW997" s="194"/>
      <c r="AX997" s="194"/>
      <c r="AY997" s="194"/>
      <c r="AZ997" s="194"/>
      <c r="BA997" s="194"/>
      <c r="BB997" s="194"/>
      <c r="BC997" s="194"/>
      <c r="BD997" s="194"/>
      <c r="BE997" s="194"/>
      <c r="BF997" s="194"/>
      <c r="BG997" s="194"/>
      <c r="BH997" s="194"/>
      <c r="BI997" s="194"/>
      <c r="BJ997" s="194"/>
      <c r="BK997" s="196"/>
      <c r="BL997" s="197"/>
      <c r="BM997" s="197"/>
      <c r="BN997" s="197"/>
      <c r="BO997" s="197"/>
      <c r="BP997" s="197"/>
      <c r="BQ997" s="197"/>
      <c r="BR997" s="197"/>
      <c r="BS997" s="197"/>
      <c r="BT997" s="197"/>
      <c r="BU997" s="197"/>
      <c r="BV997" s="197"/>
      <c r="BW997" s="197"/>
      <c r="BX997" s="197"/>
      <c r="BY997" s="197"/>
      <c r="BZ997" s="197"/>
      <c r="CA997" s="197"/>
      <c r="CB997" s="197"/>
      <c r="CC997" s="197"/>
      <c r="CD997" s="197"/>
      <c r="CE997" s="197"/>
      <c r="CF997" s="197"/>
      <c r="CG997" s="197"/>
      <c r="CH997" s="197"/>
      <c r="CI997" s="197"/>
      <c r="CJ997" s="197"/>
      <c r="CK997" s="197"/>
      <c r="CL997" s="197"/>
      <c r="CM997" s="197"/>
      <c r="CN997" s="197"/>
      <c r="CO997" s="197"/>
      <c r="CP997" s="197"/>
      <c r="CQ997" s="197"/>
      <c r="CR997" s="197"/>
      <c r="CS997" s="197"/>
      <c r="CT997" s="197"/>
      <c r="CU997" s="197"/>
      <c r="CV997" s="197"/>
      <c r="CW997" s="197"/>
      <c r="CX997" s="197"/>
      <c r="CY997" s="197"/>
      <c r="CZ997" s="197"/>
      <c r="DA997" s="197"/>
      <c r="DB997" s="197"/>
      <c r="DC997" s="197"/>
      <c r="DD997" s="197"/>
      <c r="DE997" s="197"/>
      <c r="DF997" s="197"/>
      <c r="DG997" s="197"/>
      <c r="DH997" s="197"/>
      <c r="DI997" s="197"/>
      <c r="DJ997" s="197"/>
      <c r="DK997" s="197"/>
      <c r="DL997" s="197"/>
      <c r="DM997" s="197"/>
      <c r="DN997" s="197"/>
      <c r="DO997" s="197"/>
      <c r="DP997" s="197"/>
      <c r="DQ997" s="197"/>
      <c r="DR997" s="197"/>
      <c r="DS997" s="197"/>
      <c r="DT997" s="197"/>
      <c r="DU997" s="197"/>
      <c r="DV997" s="197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</row>
    <row r="998" customFormat="false" ht="12.75" hidden="false" customHeight="false" outlineLevel="0" collapsed="false">
      <c r="B998" s="194"/>
      <c r="C998" s="194"/>
      <c r="D998" s="194"/>
      <c r="E998" s="194"/>
      <c r="F998" s="194"/>
      <c r="G998" s="194"/>
      <c r="H998" s="195"/>
      <c r="I998" s="194"/>
      <c r="J998" s="194"/>
      <c r="K998" s="194"/>
      <c r="L998" s="194"/>
      <c r="M998" s="194"/>
      <c r="N998" s="194"/>
      <c r="O998" s="194"/>
      <c r="P998" s="194"/>
      <c r="Q998" s="194"/>
      <c r="R998" s="194"/>
      <c r="S998" s="194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  <c r="AD998" s="194"/>
      <c r="AE998" s="194"/>
      <c r="AF998" s="194"/>
      <c r="AG998" s="194"/>
      <c r="AH998" s="194"/>
      <c r="AI998" s="194"/>
      <c r="AJ998" s="194"/>
      <c r="AK998" s="194"/>
      <c r="AL998" s="194"/>
      <c r="AM998" s="194"/>
      <c r="AN998" s="194"/>
      <c r="AO998" s="194"/>
      <c r="AP998" s="194"/>
      <c r="AQ998" s="194"/>
      <c r="AR998" s="194"/>
      <c r="AS998" s="194"/>
      <c r="AT998" s="194"/>
      <c r="AU998" s="194"/>
      <c r="AV998" s="194"/>
      <c r="AW998" s="194"/>
      <c r="AX998" s="194"/>
      <c r="AY998" s="194"/>
      <c r="AZ998" s="194"/>
      <c r="BA998" s="194"/>
      <c r="BB998" s="194"/>
      <c r="BC998" s="194"/>
      <c r="BD998" s="194"/>
      <c r="BE998" s="194"/>
      <c r="BF998" s="194"/>
      <c r="BG998" s="194"/>
      <c r="BH998" s="194"/>
      <c r="BI998" s="194"/>
      <c r="BJ998" s="194"/>
      <c r="BK998" s="196"/>
      <c r="BL998" s="197"/>
      <c r="BM998" s="197"/>
      <c r="BN998" s="197"/>
      <c r="BO998" s="197"/>
      <c r="BP998" s="197"/>
      <c r="BQ998" s="197"/>
      <c r="BR998" s="197"/>
      <c r="BS998" s="197"/>
      <c r="BT998" s="197"/>
      <c r="BU998" s="197"/>
      <c r="BV998" s="197"/>
      <c r="BW998" s="197"/>
      <c r="BX998" s="197"/>
      <c r="BY998" s="197"/>
      <c r="BZ998" s="197"/>
      <c r="CA998" s="197"/>
      <c r="CB998" s="197"/>
      <c r="CC998" s="197"/>
      <c r="CD998" s="197"/>
      <c r="CE998" s="197"/>
      <c r="CF998" s="197"/>
      <c r="CG998" s="197"/>
      <c r="CH998" s="197"/>
      <c r="CI998" s="197"/>
      <c r="CJ998" s="197"/>
      <c r="CK998" s="197"/>
      <c r="CL998" s="197"/>
      <c r="CM998" s="197"/>
      <c r="CN998" s="197"/>
      <c r="CO998" s="197"/>
      <c r="CP998" s="197"/>
      <c r="CQ998" s="197"/>
      <c r="CR998" s="197"/>
      <c r="CS998" s="197"/>
      <c r="CT998" s="197"/>
      <c r="CU998" s="197"/>
      <c r="CV998" s="197"/>
      <c r="CW998" s="197"/>
      <c r="CX998" s="197"/>
      <c r="CY998" s="197"/>
      <c r="CZ998" s="197"/>
      <c r="DA998" s="197"/>
      <c r="DB998" s="197"/>
      <c r="DC998" s="197"/>
      <c r="DD998" s="197"/>
      <c r="DE998" s="197"/>
      <c r="DF998" s="197"/>
      <c r="DG998" s="197"/>
      <c r="DH998" s="197"/>
      <c r="DI998" s="197"/>
      <c r="DJ998" s="197"/>
      <c r="DK998" s="197"/>
      <c r="DL998" s="197"/>
      <c r="DM998" s="197"/>
      <c r="DN998" s="197"/>
      <c r="DO998" s="197"/>
      <c r="DP998" s="197"/>
      <c r="DQ998" s="197"/>
      <c r="DR998" s="197"/>
      <c r="DS998" s="197"/>
      <c r="DT998" s="197"/>
      <c r="DU998" s="197"/>
      <c r="DV998" s="197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</row>
    <row r="999" customFormat="false" ht="12.75" hidden="false" customHeight="false" outlineLevel="0" collapsed="false">
      <c r="B999" s="194"/>
      <c r="C999" s="194"/>
      <c r="D999" s="194"/>
      <c r="E999" s="194"/>
      <c r="F999" s="194"/>
      <c r="G999" s="194"/>
      <c r="H999" s="195"/>
      <c r="I999" s="194"/>
      <c r="J999" s="194"/>
      <c r="K999" s="194"/>
      <c r="L999" s="194"/>
      <c r="M999" s="194"/>
      <c r="N999" s="194"/>
      <c r="O999" s="194"/>
      <c r="P999" s="194"/>
      <c r="Q999" s="194"/>
      <c r="R999" s="194"/>
      <c r="S999" s="194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  <c r="AD999" s="194"/>
      <c r="AE999" s="194"/>
      <c r="AF999" s="194"/>
      <c r="AG999" s="194"/>
      <c r="AH999" s="194"/>
      <c r="AI999" s="194"/>
      <c r="AJ999" s="194"/>
      <c r="AK999" s="194"/>
      <c r="AL999" s="194"/>
      <c r="AM999" s="194"/>
      <c r="AN999" s="194"/>
      <c r="AO999" s="194"/>
      <c r="AP999" s="194"/>
      <c r="AQ999" s="194"/>
      <c r="AR999" s="194"/>
      <c r="AS999" s="194"/>
      <c r="AT999" s="194"/>
      <c r="AU999" s="194"/>
      <c r="AV999" s="194"/>
      <c r="AW999" s="194"/>
      <c r="AX999" s="194"/>
      <c r="AY999" s="194"/>
      <c r="AZ999" s="194"/>
      <c r="BA999" s="194"/>
      <c r="BB999" s="194"/>
      <c r="BC999" s="194"/>
      <c r="BD999" s="194"/>
      <c r="BE999" s="194"/>
      <c r="BF999" s="194"/>
      <c r="BG999" s="194"/>
      <c r="BH999" s="194"/>
      <c r="BI999" s="194"/>
      <c r="BJ999" s="194"/>
      <c r="BK999" s="196"/>
      <c r="BL999" s="197"/>
      <c r="BM999" s="197"/>
      <c r="BN999" s="197"/>
      <c r="BO999" s="197"/>
      <c r="BP999" s="197"/>
      <c r="BQ999" s="197"/>
      <c r="BR999" s="197"/>
      <c r="BS999" s="197"/>
      <c r="BT999" s="197"/>
      <c r="BU999" s="197"/>
      <c r="BV999" s="197"/>
      <c r="BW999" s="197"/>
      <c r="BX999" s="197"/>
      <c r="BY999" s="197"/>
      <c r="BZ999" s="197"/>
      <c r="CA999" s="197"/>
      <c r="CB999" s="197"/>
      <c r="CC999" s="197"/>
      <c r="CD999" s="197"/>
      <c r="CE999" s="197"/>
      <c r="CF999" s="197"/>
      <c r="CG999" s="197"/>
      <c r="CH999" s="197"/>
      <c r="CI999" s="197"/>
      <c r="CJ999" s="197"/>
      <c r="CK999" s="197"/>
      <c r="CL999" s="197"/>
      <c r="CM999" s="197"/>
      <c r="CN999" s="197"/>
      <c r="CO999" s="197"/>
      <c r="CP999" s="197"/>
      <c r="CQ999" s="197"/>
      <c r="CR999" s="197"/>
      <c r="CS999" s="197"/>
      <c r="CT999" s="197"/>
      <c r="CU999" s="197"/>
      <c r="CV999" s="197"/>
      <c r="CW999" s="197"/>
      <c r="CX999" s="197"/>
      <c r="CY999" s="197"/>
      <c r="CZ999" s="197"/>
      <c r="DA999" s="197"/>
      <c r="DB999" s="197"/>
      <c r="DC999" s="197"/>
      <c r="DD999" s="197"/>
      <c r="DE999" s="197"/>
      <c r="DF999" s="197"/>
      <c r="DG999" s="197"/>
      <c r="DH999" s="197"/>
      <c r="DI999" s="197"/>
      <c r="DJ999" s="197"/>
      <c r="DK999" s="197"/>
      <c r="DL999" s="197"/>
      <c r="DM999" s="197"/>
      <c r="DN999" s="197"/>
      <c r="DO999" s="197"/>
      <c r="DP999" s="197"/>
      <c r="DQ999" s="197"/>
      <c r="DR999" s="197"/>
      <c r="DS999" s="197"/>
      <c r="DT999" s="197"/>
      <c r="DU999" s="197"/>
      <c r="DV999" s="197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</row>
    <row r="1000" customFormat="false" ht="12.75" hidden="false" customHeight="false" outlineLevel="0" collapsed="false">
      <c r="B1000" s="194"/>
      <c r="C1000" s="194"/>
      <c r="D1000" s="194"/>
      <c r="E1000" s="194"/>
      <c r="F1000" s="194"/>
      <c r="G1000" s="194"/>
      <c r="H1000" s="195"/>
      <c r="I1000" s="194"/>
      <c r="J1000" s="194"/>
      <c r="K1000" s="194"/>
      <c r="L1000" s="194"/>
      <c r="M1000" s="194"/>
      <c r="N1000" s="194"/>
      <c r="O1000" s="194"/>
      <c r="P1000" s="194"/>
      <c r="Q1000" s="194"/>
      <c r="R1000" s="194"/>
      <c r="S1000" s="194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94"/>
      <c r="AN1000" s="194"/>
      <c r="AO1000" s="194"/>
      <c r="AP1000" s="194"/>
      <c r="AQ1000" s="194"/>
      <c r="AR1000" s="194"/>
      <c r="AS1000" s="194"/>
      <c r="AT1000" s="194"/>
      <c r="AU1000" s="194"/>
      <c r="AV1000" s="194"/>
      <c r="AW1000" s="194"/>
      <c r="AX1000" s="194"/>
      <c r="AY1000" s="194"/>
      <c r="AZ1000" s="194"/>
      <c r="BA1000" s="194"/>
      <c r="BB1000" s="194"/>
      <c r="BC1000" s="194"/>
      <c r="BD1000" s="194"/>
      <c r="BE1000" s="194"/>
      <c r="BF1000" s="194"/>
      <c r="BG1000" s="194"/>
      <c r="BH1000" s="194"/>
      <c r="BI1000" s="194"/>
      <c r="BJ1000" s="194"/>
      <c r="BK1000" s="196"/>
      <c r="BL1000" s="197"/>
      <c r="BM1000" s="197"/>
      <c r="BN1000" s="197"/>
      <c r="BO1000" s="197"/>
      <c r="BP1000" s="197"/>
      <c r="BQ1000" s="197"/>
      <c r="BR1000" s="197"/>
      <c r="BS1000" s="197"/>
      <c r="BT1000" s="197"/>
      <c r="BU1000" s="197"/>
      <c r="BV1000" s="197"/>
      <c r="BW1000" s="197"/>
      <c r="BX1000" s="197"/>
      <c r="BY1000" s="197"/>
      <c r="BZ1000" s="197"/>
      <c r="CA1000" s="197"/>
      <c r="CB1000" s="197"/>
      <c r="CC1000" s="197"/>
      <c r="CD1000" s="197"/>
      <c r="CE1000" s="197"/>
      <c r="CF1000" s="197"/>
      <c r="CG1000" s="197"/>
      <c r="CH1000" s="197"/>
      <c r="CI1000" s="197"/>
      <c r="CJ1000" s="197"/>
      <c r="CK1000" s="197"/>
      <c r="CL1000" s="197"/>
      <c r="CM1000" s="197"/>
      <c r="CN1000" s="197"/>
      <c r="CO1000" s="197"/>
      <c r="CP1000" s="197"/>
      <c r="CQ1000" s="197"/>
      <c r="CR1000" s="197"/>
      <c r="CS1000" s="197"/>
      <c r="CT1000" s="197"/>
      <c r="CU1000" s="197"/>
      <c r="CV1000" s="197"/>
      <c r="CW1000" s="197"/>
      <c r="CX1000" s="197"/>
      <c r="CY1000" s="197"/>
      <c r="CZ1000" s="197"/>
      <c r="DA1000" s="197"/>
      <c r="DB1000" s="197"/>
      <c r="DC1000" s="197"/>
      <c r="DD1000" s="197"/>
      <c r="DE1000" s="197"/>
      <c r="DF1000" s="197"/>
      <c r="DG1000" s="197"/>
      <c r="DH1000" s="197"/>
      <c r="DI1000" s="197"/>
      <c r="DJ1000" s="197"/>
      <c r="DK1000" s="197"/>
      <c r="DL1000" s="197"/>
      <c r="DM1000" s="197"/>
      <c r="DN1000" s="197"/>
      <c r="DO1000" s="197"/>
      <c r="DP1000" s="197"/>
      <c r="DQ1000" s="197"/>
      <c r="DR1000" s="197"/>
      <c r="DS1000" s="197"/>
      <c r="DT1000" s="197"/>
      <c r="DU1000" s="197"/>
      <c r="DV1000" s="197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</row>
    <row r="1001" customFormat="false" ht="12.75" hidden="false" customHeight="false" outlineLevel="0" collapsed="false">
      <c r="B1001" s="194"/>
      <c r="C1001" s="194"/>
      <c r="D1001" s="194"/>
      <c r="E1001" s="194"/>
      <c r="F1001" s="194"/>
      <c r="G1001" s="194"/>
      <c r="H1001" s="195"/>
      <c r="I1001" s="194"/>
      <c r="J1001" s="194"/>
      <c r="K1001" s="194"/>
      <c r="L1001" s="194"/>
      <c r="M1001" s="194"/>
      <c r="N1001" s="194"/>
      <c r="O1001" s="194"/>
      <c r="P1001" s="194"/>
      <c r="Q1001" s="194"/>
      <c r="R1001" s="194"/>
      <c r="S1001" s="194"/>
      <c r="T1001" s="194"/>
      <c r="U1001" s="194"/>
      <c r="V1001" s="194"/>
      <c r="W1001" s="194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94"/>
      <c r="AN1001" s="194"/>
      <c r="AO1001" s="194"/>
      <c r="AP1001" s="194"/>
      <c r="AQ1001" s="194"/>
      <c r="AR1001" s="194"/>
      <c r="AS1001" s="194"/>
      <c r="AT1001" s="194"/>
      <c r="AU1001" s="194"/>
      <c r="AV1001" s="194"/>
      <c r="AW1001" s="194"/>
      <c r="AX1001" s="194"/>
      <c r="AY1001" s="194"/>
      <c r="AZ1001" s="194"/>
      <c r="BA1001" s="194"/>
      <c r="BB1001" s="194"/>
      <c r="BC1001" s="194"/>
      <c r="BD1001" s="194"/>
      <c r="BE1001" s="194"/>
      <c r="BF1001" s="194"/>
      <c r="BG1001" s="194"/>
      <c r="BH1001" s="194"/>
      <c r="BI1001" s="194"/>
      <c r="BJ1001" s="194"/>
      <c r="BK1001" s="196"/>
      <c r="BL1001" s="197"/>
      <c r="BM1001" s="197"/>
      <c r="BN1001" s="197"/>
      <c r="BO1001" s="197"/>
      <c r="BP1001" s="197"/>
      <c r="BQ1001" s="197"/>
      <c r="BR1001" s="197"/>
      <c r="BS1001" s="197"/>
      <c r="BT1001" s="197"/>
      <c r="BU1001" s="197"/>
      <c r="BV1001" s="197"/>
      <c r="BW1001" s="197"/>
      <c r="BX1001" s="197"/>
      <c r="BY1001" s="197"/>
      <c r="BZ1001" s="197"/>
      <c r="CA1001" s="197"/>
      <c r="CB1001" s="197"/>
      <c r="CC1001" s="197"/>
      <c r="CD1001" s="197"/>
      <c r="CE1001" s="197"/>
      <c r="CF1001" s="197"/>
      <c r="CG1001" s="197"/>
      <c r="CH1001" s="197"/>
      <c r="CI1001" s="197"/>
      <c r="CJ1001" s="197"/>
      <c r="CK1001" s="197"/>
      <c r="CL1001" s="197"/>
      <c r="CM1001" s="197"/>
      <c r="CN1001" s="197"/>
      <c r="CO1001" s="197"/>
      <c r="CP1001" s="197"/>
      <c r="CQ1001" s="197"/>
      <c r="CR1001" s="197"/>
      <c r="CS1001" s="197"/>
      <c r="CT1001" s="197"/>
      <c r="CU1001" s="197"/>
      <c r="CV1001" s="197"/>
      <c r="CW1001" s="197"/>
      <c r="CX1001" s="197"/>
      <c r="CY1001" s="197"/>
      <c r="CZ1001" s="197"/>
      <c r="DA1001" s="197"/>
      <c r="DB1001" s="197"/>
      <c r="DC1001" s="197"/>
      <c r="DD1001" s="197"/>
      <c r="DE1001" s="197"/>
      <c r="DF1001" s="197"/>
      <c r="DG1001" s="197"/>
      <c r="DH1001" s="197"/>
      <c r="DI1001" s="197"/>
      <c r="DJ1001" s="197"/>
      <c r="DK1001" s="197"/>
      <c r="DL1001" s="197"/>
      <c r="DM1001" s="197"/>
      <c r="DN1001" s="197"/>
      <c r="DO1001" s="197"/>
      <c r="DP1001" s="197"/>
      <c r="DQ1001" s="197"/>
      <c r="DR1001" s="197"/>
      <c r="DS1001" s="197"/>
      <c r="DT1001" s="197"/>
      <c r="DU1001" s="197"/>
      <c r="DV1001" s="197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</row>
    <row r="1002" customFormat="false" ht="12.75" hidden="false" customHeight="false" outlineLevel="0" collapsed="false">
      <c r="B1002" s="194"/>
      <c r="C1002" s="194"/>
      <c r="D1002" s="194"/>
      <c r="E1002" s="194"/>
      <c r="F1002" s="194"/>
      <c r="G1002" s="194"/>
      <c r="H1002" s="195"/>
      <c r="I1002" s="194"/>
      <c r="J1002" s="194"/>
      <c r="K1002" s="194"/>
      <c r="L1002" s="194"/>
      <c r="M1002" s="194"/>
      <c r="N1002" s="194"/>
      <c r="O1002" s="194"/>
      <c r="P1002" s="194"/>
      <c r="Q1002" s="194"/>
      <c r="R1002" s="194"/>
      <c r="S1002" s="194"/>
      <c r="T1002" s="194"/>
      <c r="U1002" s="194"/>
      <c r="V1002" s="194"/>
      <c r="W1002" s="194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94"/>
      <c r="AN1002" s="194"/>
      <c r="AO1002" s="194"/>
      <c r="AP1002" s="194"/>
      <c r="AQ1002" s="194"/>
      <c r="AR1002" s="194"/>
      <c r="AS1002" s="194"/>
      <c r="AT1002" s="194"/>
      <c r="AU1002" s="194"/>
      <c r="AV1002" s="194"/>
      <c r="AW1002" s="194"/>
      <c r="AX1002" s="194"/>
      <c r="AY1002" s="194"/>
      <c r="AZ1002" s="194"/>
      <c r="BA1002" s="194"/>
      <c r="BB1002" s="194"/>
      <c r="BC1002" s="194"/>
      <c r="BD1002" s="194"/>
      <c r="BE1002" s="194"/>
      <c r="BF1002" s="194"/>
      <c r="BG1002" s="194"/>
      <c r="BH1002" s="194"/>
      <c r="BI1002" s="194"/>
      <c r="BJ1002" s="194"/>
      <c r="BK1002" s="196"/>
      <c r="BL1002" s="197"/>
      <c r="BM1002" s="197"/>
      <c r="BN1002" s="197"/>
      <c r="BO1002" s="197"/>
      <c r="BP1002" s="197"/>
      <c r="BQ1002" s="197"/>
      <c r="BR1002" s="197"/>
      <c r="BS1002" s="197"/>
      <c r="BT1002" s="197"/>
      <c r="BU1002" s="197"/>
      <c r="BV1002" s="197"/>
      <c r="BW1002" s="197"/>
      <c r="BX1002" s="197"/>
      <c r="BY1002" s="197"/>
      <c r="BZ1002" s="197"/>
      <c r="CA1002" s="197"/>
      <c r="CB1002" s="197"/>
      <c r="CC1002" s="197"/>
      <c r="CD1002" s="197"/>
      <c r="CE1002" s="197"/>
      <c r="CF1002" s="197"/>
      <c r="CG1002" s="197"/>
      <c r="CH1002" s="197"/>
      <c r="CI1002" s="197"/>
      <c r="CJ1002" s="197"/>
      <c r="CK1002" s="197"/>
      <c r="CL1002" s="197"/>
      <c r="CM1002" s="197"/>
      <c r="CN1002" s="197"/>
      <c r="CO1002" s="197"/>
      <c r="CP1002" s="197"/>
      <c r="CQ1002" s="197"/>
      <c r="CR1002" s="197"/>
      <c r="CS1002" s="197"/>
      <c r="CT1002" s="197"/>
      <c r="CU1002" s="197"/>
      <c r="CV1002" s="197"/>
      <c r="CW1002" s="197"/>
      <c r="CX1002" s="197"/>
      <c r="CY1002" s="197"/>
      <c r="CZ1002" s="197"/>
      <c r="DA1002" s="197"/>
      <c r="DB1002" s="197"/>
      <c r="DC1002" s="197"/>
      <c r="DD1002" s="197"/>
      <c r="DE1002" s="197"/>
      <c r="DF1002" s="197"/>
      <c r="DG1002" s="197"/>
      <c r="DH1002" s="197"/>
      <c r="DI1002" s="197"/>
      <c r="DJ1002" s="197"/>
      <c r="DK1002" s="197"/>
      <c r="DL1002" s="197"/>
      <c r="DM1002" s="197"/>
      <c r="DN1002" s="197"/>
      <c r="DO1002" s="197"/>
      <c r="DP1002" s="197"/>
      <c r="DQ1002" s="197"/>
      <c r="DR1002" s="197"/>
      <c r="DS1002" s="197"/>
      <c r="DT1002" s="197"/>
      <c r="DU1002" s="197"/>
      <c r="DV1002" s="197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</row>
    <row r="1003" customFormat="false" ht="12.75" hidden="false" customHeight="false" outlineLevel="0" collapsed="false">
      <c r="B1003" s="194"/>
      <c r="C1003" s="194"/>
      <c r="D1003" s="194"/>
      <c r="E1003" s="194"/>
      <c r="F1003" s="194"/>
      <c r="G1003" s="194"/>
      <c r="H1003" s="195"/>
      <c r="I1003" s="194"/>
      <c r="J1003" s="194"/>
      <c r="K1003" s="194"/>
      <c r="L1003" s="194"/>
      <c r="M1003" s="194"/>
      <c r="N1003" s="194"/>
      <c r="O1003" s="194"/>
      <c r="P1003" s="194"/>
      <c r="Q1003" s="194"/>
      <c r="R1003" s="194"/>
      <c r="S1003" s="194"/>
      <c r="T1003" s="194"/>
      <c r="U1003" s="194"/>
      <c r="V1003" s="194"/>
      <c r="W1003" s="194"/>
      <c r="X1003" s="194"/>
      <c r="Y1003" s="194"/>
      <c r="Z1003" s="194"/>
      <c r="AA1003" s="194"/>
      <c r="AB1003" s="194"/>
      <c r="AC1003" s="194"/>
      <c r="AD1003" s="194"/>
      <c r="AE1003" s="194"/>
      <c r="AF1003" s="194"/>
      <c r="AG1003" s="194"/>
      <c r="AH1003" s="194"/>
      <c r="AI1003" s="194"/>
      <c r="AJ1003" s="194"/>
      <c r="AK1003" s="194"/>
      <c r="AL1003" s="194"/>
      <c r="AM1003" s="194"/>
      <c r="AN1003" s="194"/>
      <c r="AO1003" s="194"/>
      <c r="AP1003" s="194"/>
      <c r="AQ1003" s="194"/>
      <c r="AR1003" s="194"/>
      <c r="AS1003" s="194"/>
      <c r="AT1003" s="194"/>
      <c r="AU1003" s="194"/>
      <c r="AV1003" s="194"/>
      <c r="AW1003" s="194"/>
      <c r="AX1003" s="194"/>
      <c r="AY1003" s="194"/>
      <c r="AZ1003" s="194"/>
      <c r="BA1003" s="194"/>
      <c r="BB1003" s="194"/>
      <c r="BC1003" s="194"/>
      <c r="BD1003" s="194"/>
      <c r="BE1003" s="194"/>
      <c r="BF1003" s="194"/>
      <c r="BG1003" s="194"/>
      <c r="BH1003" s="194"/>
      <c r="BI1003" s="194"/>
      <c r="BJ1003" s="194"/>
      <c r="BK1003" s="196"/>
      <c r="BL1003" s="197"/>
      <c r="BM1003" s="197"/>
      <c r="BN1003" s="197"/>
      <c r="BO1003" s="197"/>
      <c r="BP1003" s="197"/>
      <c r="BQ1003" s="197"/>
      <c r="BR1003" s="197"/>
      <c r="BS1003" s="197"/>
      <c r="BT1003" s="197"/>
      <c r="BU1003" s="197"/>
      <c r="BV1003" s="197"/>
      <c r="BW1003" s="197"/>
      <c r="BX1003" s="197"/>
      <c r="BY1003" s="197"/>
      <c r="BZ1003" s="197"/>
      <c r="CA1003" s="197"/>
      <c r="CB1003" s="197"/>
      <c r="CC1003" s="197"/>
      <c r="CD1003" s="197"/>
      <c r="CE1003" s="197"/>
      <c r="CF1003" s="197"/>
      <c r="CG1003" s="197"/>
      <c r="CH1003" s="197"/>
      <c r="CI1003" s="197"/>
      <c r="CJ1003" s="197"/>
      <c r="CK1003" s="197"/>
      <c r="CL1003" s="197"/>
      <c r="CM1003" s="197"/>
      <c r="CN1003" s="197"/>
      <c r="CO1003" s="197"/>
      <c r="CP1003" s="197"/>
      <c r="CQ1003" s="197"/>
      <c r="CR1003" s="197"/>
      <c r="CS1003" s="197"/>
      <c r="CT1003" s="197"/>
      <c r="CU1003" s="197"/>
      <c r="CV1003" s="197"/>
      <c r="CW1003" s="197"/>
      <c r="CX1003" s="197"/>
      <c r="CY1003" s="197"/>
      <c r="CZ1003" s="197"/>
      <c r="DA1003" s="197"/>
      <c r="DB1003" s="197"/>
      <c r="DC1003" s="197"/>
      <c r="DD1003" s="197"/>
      <c r="DE1003" s="197"/>
      <c r="DF1003" s="197"/>
      <c r="DG1003" s="197"/>
      <c r="DH1003" s="197"/>
      <c r="DI1003" s="197"/>
      <c r="DJ1003" s="197"/>
      <c r="DK1003" s="197"/>
      <c r="DL1003" s="197"/>
      <c r="DM1003" s="197"/>
      <c r="DN1003" s="197"/>
      <c r="DO1003" s="197"/>
      <c r="DP1003" s="197"/>
      <c r="DQ1003" s="197"/>
      <c r="DR1003" s="197"/>
      <c r="DS1003" s="197"/>
      <c r="DT1003" s="197"/>
      <c r="DU1003" s="197"/>
      <c r="DV1003" s="197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</row>
    <row r="1004" customFormat="false" ht="12.75" hidden="false" customHeight="false" outlineLevel="0" collapsed="false">
      <c r="B1004" s="194"/>
      <c r="C1004" s="194"/>
      <c r="D1004" s="194"/>
      <c r="E1004" s="194"/>
      <c r="F1004" s="194"/>
      <c r="G1004" s="194"/>
      <c r="H1004" s="195"/>
      <c r="I1004" s="194"/>
      <c r="J1004" s="194"/>
      <c r="K1004" s="194"/>
      <c r="L1004" s="194"/>
      <c r="M1004" s="194"/>
      <c r="N1004" s="194"/>
      <c r="O1004" s="194"/>
      <c r="P1004" s="194"/>
      <c r="Q1004" s="194"/>
      <c r="R1004" s="194"/>
      <c r="S1004" s="194"/>
      <c r="T1004" s="194"/>
      <c r="U1004" s="194"/>
      <c r="V1004" s="194"/>
      <c r="W1004" s="194"/>
      <c r="X1004" s="194"/>
      <c r="Y1004" s="194"/>
      <c r="Z1004" s="194"/>
      <c r="AA1004" s="194"/>
      <c r="AB1004" s="194"/>
      <c r="AC1004" s="194"/>
      <c r="AD1004" s="194"/>
      <c r="AE1004" s="194"/>
      <c r="AF1004" s="194"/>
      <c r="AG1004" s="194"/>
      <c r="AH1004" s="194"/>
      <c r="AI1004" s="194"/>
      <c r="AJ1004" s="194"/>
      <c r="AK1004" s="194"/>
      <c r="AL1004" s="194"/>
      <c r="AM1004" s="194"/>
      <c r="AN1004" s="194"/>
      <c r="AO1004" s="194"/>
      <c r="AP1004" s="194"/>
      <c r="AQ1004" s="194"/>
      <c r="AR1004" s="194"/>
      <c r="AS1004" s="194"/>
      <c r="AT1004" s="194"/>
      <c r="AU1004" s="194"/>
      <c r="AV1004" s="194"/>
      <c r="AW1004" s="194"/>
      <c r="AX1004" s="194"/>
      <c r="AY1004" s="194"/>
      <c r="AZ1004" s="194"/>
      <c r="BA1004" s="194"/>
      <c r="BB1004" s="194"/>
      <c r="BC1004" s="194"/>
      <c r="BD1004" s="194"/>
      <c r="BE1004" s="194"/>
      <c r="BF1004" s="194"/>
      <c r="BG1004" s="194"/>
      <c r="BH1004" s="194"/>
      <c r="BI1004" s="194"/>
      <c r="BJ1004" s="194"/>
      <c r="BK1004" s="196"/>
      <c r="BL1004" s="197"/>
      <c r="BM1004" s="197"/>
      <c r="BN1004" s="197"/>
      <c r="BO1004" s="197"/>
      <c r="BP1004" s="197"/>
      <c r="BQ1004" s="197"/>
      <c r="BR1004" s="197"/>
      <c r="BS1004" s="197"/>
      <c r="BT1004" s="197"/>
      <c r="BU1004" s="197"/>
      <c r="BV1004" s="197"/>
      <c r="BW1004" s="197"/>
      <c r="BX1004" s="197"/>
      <c r="BY1004" s="197"/>
      <c r="BZ1004" s="197"/>
      <c r="CA1004" s="197"/>
      <c r="CB1004" s="197"/>
      <c r="CC1004" s="197"/>
      <c r="CD1004" s="197"/>
      <c r="CE1004" s="197"/>
      <c r="CF1004" s="197"/>
      <c r="CG1004" s="197"/>
      <c r="CH1004" s="197"/>
      <c r="CI1004" s="197"/>
      <c r="CJ1004" s="197"/>
      <c r="CK1004" s="197"/>
      <c r="CL1004" s="197"/>
      <c r="CM1004" s="197"/>
      <c r="CN1004" s="197"/>
      <c r="CO1004" s="197"/>
      <c r="CP1004" s="197"/>
      <c r="CQ1004" s="197"/>
      <c r="CR1004" s="197"/>
      <c r="CS1004" s="197"/>
      <c r="CT1004" s="197"/>
      <c r="CU1004" s="197"/>
      <c r="CV1004" s="197"/>
      <c r="CW1004" s="197"/>
      <c r="CX1004" s="197"/>
      <c r="CY1004" s="197"/>
      <c r="CZ1004" s="197"/>
      <c r="DA1004" s="197"/>
      <c r="DB1004" s="197"/>
      <c r="DC1004" s="197"/>
      <c r="DD1004" s="197"/>
      <c r="DE1004" s="197"/>
      <c r="DF1004" s="197"/>
      <c r="DG1004" s="197"/>
      <c r="DH1004" s="197"/>
      <c r="DI1004" s="197"/>
      <c r="DJ1004" s="197"/>
      <c r="DK1004" s="197"/>
      <c r="DL1004" s="197"/>
      <c r="DM1004" s="197"/>
      <c r="DN1004" s="197"/>
      <c r="DO1004" s="197"/>
      <c r="DP1004" s="197"/>
      <c r="DQ1004" s="197"/>
      <c r="DR1004" s="197"/>
      <c r="DS1004" s="197"/>
      <c r="DT1004" s="197"/>
      <c r="DU1004" s="197"/>
      <c r="DV1004" s="197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</row>
    <row r="1005" customFormat="false" ht="12.75" hidden="false" customHeight="false" outlineLevel="0" collapsed="false">
      <c r="B1005" s="194"/>
      <c r="C1005" s="194"/>
      <c r="D1005" s="194"/>
      <c r="E1005" s="194"/>
      <c r="F1005" s="194"/>
      <c r="G1005" s="194"/>
      <c r="H1005" s="195"/>
      <c r="I1005" s="194"/>
      <c r="J1005" s="194"/>
      <c r="K1005" s="194"/>
      <c r="L1005" s="194"/>
      <c r="M1005" s="194"/>
      <c r="N1005" s="194"/>
      <c r="O1005" s="194"/>
      <c r="P1005" s="194"/>
      <c r="Q1005" s="194"/>
      <c r="R1005" s="194"/>
      <c r="S1005" s="194"/>
      <c r="T1005" s="194"/>
      <c r="U1005" s="194"/>
      <c r="V1005" s="194"/>
      <c r="W1005" s="194"/>
      <c r="X1005" s="194"/>
      <c r="Y1005" s="194"/>
      <c r="Z1005" s="194"/>
      <c r="AA1005" s="194"/>
      <c r="AB1005" s="194"/>
      <c r="AC1005" s="194"/>
      <c r="AD1005" s="194"/>
      <c r="AE1005" s="194"/>
      <c r="AF1005" s="194"/>
      <c r="AG1005" s="194"/>
      <c r="AH1005" s="194"/>
      <c r="AI1005" s="194"/>
      <c r="AJ1005" s="194"/>
      <c r="AK1005" s="194"/>
      <c r="AL1005" s="194"/>
      <c r="AM1005" s="194"/>
      <c r="AN1005" s="194"/>
      <c r="AO1005" s="194"/>
      <c r="AP1005" s="194"/>
      <c r="AQ1005" s="194"/>
      <c r="AR1005" s="194"/>
      <c r="AS1005" s="194"/>
      <c r="AT1005" s="194"/>
      <c r="AU1005" s="194"/>
      <c r="AV1005" s="194"/>
      <c r="AW1005" s="194"/>
      <c r="AX1005" s="194"/>
      <c r="AY1005" s="194"/>
      <c r="AZ1005" s="194"/>
      <c r="BA1005" s="194"/>
      <c r="BB1005" s="194"/>
      <c r="BC1005" s="194"/>
      <c r="BD1005" s="194"/>
      <c r="BE1005" s="194"/>
      <c r="BF1005" s="194"/>
      <c r="BG1005" s="194"/>
      <c r="BH1005" s="194"/>
      <c r="BI1005" s="194"/>
      <c r="BJ1005" s="194"/>
      <c r="BK1005" s="196"/>
      <c r="BL1005" s="197"/>
      <c r="BM1005" s="197"/>
      <c r="BN1005" s="197"/>
      <c r="BO1005" s="197"/>
      <c r="BP1005" s="197"/>
      <c r="BQ1005" s="197"/>
      <c r="BR1005" s="197"/>
      <c r="BS1005" s="197"/>
      <c r="BT1005" s="197"/>
      <c r="BU1005" s="197"/>
      <c r="BV1005" s="197"/>
      <c r="BW1005" s="197"/>
      <c r="BX1005" s="197"/>
      <c r="BY1005" s="197"/>
      <c r="BZ1005" s="197"/>
      <c r="CA1005" s="197"/>
      <c r="CB1005" s="197"/>
      <c r="CC1005" s="197"/>
      <c r="CD1005" s="197"/>
      <c r="CE1005" s="197"/>
      <c r="CF1005" s="197"/>
      <c r="CG1005" s="197"/>
      <c r="CH1005" s="197"/>
      <c r="CI1005" s="197"/>
      <c r="CJ1005" s="197"/>
      <c r="CK1005" s="197"/>
      <c r="CL1005" s="197"/>
      <c r="CM1005" s="197"/>
      <c r="CN1005" s="197"/>
      <c r="CO1005" s="197"/>
      <c r="CP1005" s="197"/>
      <c r="CQ1005" s="197"/>
      <c r="CR1005" s="197"/>
      <c r="CS1005" s="197"/>
      <c r="CT1005" s="197"/>
      <c r="CU1005" s="197"/>
      <c r="CV1005" s="197"/>
      <c r="CW1005" s="197"/>
      <c r="CX1005" s="197"/>
      <c r="CY1005" s="197"/>
      <c r="CZ1005" s="197"/>
      <c r="DA1005" s="197"/>
      <c r="DB1005" s="197"/>
      <c r="DC1005" s="197"/>
      <c r="DD1005" s="197"/>
      <c r="DE1005" s="197"/>
      <c r="DF1005" s="197"/>
      <c r="DG1005" s="197"/>
      <c r="DH1005" s="197"/>
      <c r="DI1005" s="197"/>
      <c r="DJ1005" s="197"/>
      <c r="DK1005" s="197"/>
      <c r="DL1005" s="197"/>
      <c r="DM1005" s="197"/>
      <c r="DN1005" s="197"/>
      <c r="DO1005" s="197"/>
      <c r="DP1005" s="197"/>
      <c r="DQ1005" s="197"/>
      <c r="DR1005" s="197"/>
      <c r="DS1005" s="197"/>
      <c r="DT1005" s="197"/>
      <c r="DU1005" s="197"/>
      <c r="DV1005" s="197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</row>
    <row r="1006" customFormat="false" ht="12.75" hidden="false" customHeight="false" outlineLevel="0" collapsed="false">
      <c r="B1006" s="194"/>
      <c r="C1006" s="194"/>
      <c r="D1006" s="194"/>
      <c r="E1006" s="194"/>
      <c r="F1006" s="194"/>
      <c r="G1006" s="194"/>
      <c r="H1006" s="195"/>
      <c r="I1006" s="194"/>
      <c r="J1006" s="194"/>
      <c r="K1006" s="194"/>
      <c r="L1006" s="194"/>
      <c r="M1006" s="194"/>
      <c r="N1006" s="194"/>
      <c r="O1006" s="194"/>
      <c r="P1006" s="194"/>
      <c r="Q1006" s="194"/>
      <c r="R1006" s="194"/>
      <c r="S1006" s="194"/>
      <c r="T1006" s="194"/>
      <c r="U1006" s="194"/>
      <c r="V1006" s="194"/>
      <c r="W1006" s="194"/>
      <c r="X1006" s="194"/>
      <c r="Y1006" s="194"/>
      <c r="Z1006" s="194"/>
      <c r="AA1006" s="194"/>
      <c r="AB1006" s="194"/>
      <c r="AC1006" s="194"/>
      <c r="AD1006" s="194"/>
      <c r="AE1006" s="194"/>
      <c r="AF1006" s="194"/>
      <c r="AG1006" s="194"/>
      <c r="AH1006" s="194"/>
      <c r="AI1006" s="194"/>
      <c r="AJ1006" s="194"/>
      <c r="AK1006" s="194"/>
      <c r="AL1006" s="194"/>
      <c r="AM1006" s="194"/>
      <c r="AN1006" s="194"/>
      <c r="AO1006" s="194"/>
      <c r="AP1006" s="194"/>
      <c r="AQ1006" s="194"/>
      <c r="AR1006" s="194"/>
      <c r="AS1006" s="194"/>
      <c r="AT1006" s="194"/>
      <c r="AU1006" s="194"/>
      <c r="AV1006" s="194"/>
      <c r="AW1006" s="194"/>
      <c r="AX1006" s="194"/>
      <c r="AY1006" s="194"/>
      <c r="AZ1006" s="194"/>
      <c r="BA1006" s="194"/>
      <c r="BB1006" s="194"/>
      <c r="BC1006" s="194"/>
      <c r="BD1006" s="194"/>
      <c r="BE1006" s="194"/>
      <c r="BF1006" s="194"/>
      <c r="BG1006" s="194"/>
      <c r="BH1006" s="194"/>
      <c r="BI1006" s="194"/>
      <c r="BJ1006" s="194"/>
      <c r="BK1006" s="196"/>
      <c r="BL1006" s="197"/>
      <c r="BM1006" s="197"/>
      <c r="BN1006" s="197"/>
      <c r="BO1006" s="197"/>
      <c r="BP1006" s="197"/>
      <c r="BQ1006" s="197"/>
      <c r="BR1006" s="197"/>
      <c r="BS1006" s="197"/>
      <c r="BT1006" s="197"/>
      <c r="BU1006" s="197"/>
      <c r="BV1006" s="197"/>
      <c r="BW1006" s="197"/>
      <c r="BX1006" s="197"/>
      <c r="BY1006" s="197"/>
      <c r="BZ1006" s="197"/>
      <c r="CA1006" s="197"/>
      <c r="CB1006" s="197"/>
      <c r="CC1006" s="197"/>
      <c r="CD1006" s="197"/>
      <c r="CE1006" s="197"/>
      <c r="CF1006" s="197"/>
      <c r="CG1006" s="197"/>
      <c r="CH1006" s="197"/>
      <c r="CI1006" s="197"/>
      <c r="CJ1006" s="197"/>
      <c r="CK1006" s="197"/>
      <c r="CL1006" s="197"/>
      <c r="CM1006" s="197"/>
      <c r="CN1006" s="197"/>
      <c r="CO1006" s="197"/>
      <c r="CP1006" s="197"/>
      <c r="CQ1006" s="197"/>
      <c r="CR1006" s="197"/>
      <c r="CS1006" s="197"/>
      <c r="CT1006" s="197"/>
      <c r="CU1006" s="197"/>
      <c r="CV1006" s="197"/>
      <c r="CW1006" s="197"/>
      <c r="CX1006" s="197"/>
      <c r="CY1006" s="197"/>
      <c r="CZ1006" s="197"/>
      <c r="DA1006" s="197"/>
      <c r="DB1006" s="197"/>
      <c r="DC1006" s="197"/>
      <c r="DD1006" s="197"/>
      <c r="DE1006" s="197"/>
      <c r="DF1006" s="197"/>
      <c r="DG1006" s="197"/>
      <c r="DH1006" s="197"/>
      <c r="DI1006" s="197"/>
      <c r="DJ1006" s="197"/>
      <c r="DK1006" s="197"/>
      <c r="DL1006" s="197"/>
      <c r="DM1006" s="197"/>
      <c r="DN1006" s="197"/>
      <c r="DO1006" s="197"/>
      <c r="DP1006" s="197"/>
      <c r="DQ1006" s="197"/>
      <c r="DR1006" s="197"/>
      <c r="DS1006" s="197"/>
      <c r="DT1006" s="197"/>
      <c r="DU1006" s="197"/>
      <c r="DV1006" s="197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</row>
    <row r="1007" customFormat="false" ht="12.75" hidden="false" customHeight="false" outlineLevel="0" collapsed="false">
      <c r="B1007" s="194"/>
      <c r="C1007" s="194"/>
      <c r="D1007" s="194"/>
      <c r="E1007" s="194"/>
      <c r="F1007" s="194"/>
      <c r="G1007" s="194"/>
      <c r="H1007" s="195"/>
      <c r="I1007" s="194"/>
      <c r="J1007" s="194"/>
      <c r="K1007" s="194"/>
      <c r="L1007" s="194"/>
      <c r="M1007" s="194"/>
      <c r="N1007" s="194"/>
      <c r="O1007" s="194"/>
      <c r="P1007" s="194"/>
      <c r="Q1007" s="194"/>
      <c r="R1007" s="194"/>
      <c r="S1007" s="194"/>
      <c r="T1007" s="194"/>
      <c r="U1007" s="194"/>
      <c r="V1007" s="194"/>
      <c r="W1007" s="194"/>
      <c r="X1007" s="194"/>
      <c r="Y1007" s="194"/>
      <c r="Z1007" s="194"/>
      <c r="AA1007" s="194"/>
      <c r="AB1007" s="194"/>
      <c r="AC1007" s="194"/>
      <c r="AD1007" s="194"/>
      <c r="AE1007" s="194"/>
      <c r="AF1007" s="194"/>
      <c r="AG1007" s="194"/>
      <c r="AH1007" s="194"/>
      <c r="AI1007" s="194"/>
      <c r="AJ1007" s="194"/>
      <c r="AK1007" s="194"/>
      <c r="AL1007" s="194"/>
      <c r="AM1007" s="194"/>
      <c r="AN1007" s="194"/>
      <c r="AO1007" s="194"/>
      <c r="AP1007" s="194"/>
      <c r="AQ1007" s="194"/>
      <c r="AR1007" s="194"/>
      <c r="AS1007" s="194"/>
      <c r="AT1007" s="194"/>
      <c r="AU1007" s="194"/>
      <c r="AV1007" s="194"/>
      <c r="AW1007" s="194"/>
      <c r="AX1007" s="194"/>
      <c r="AY1007" s="194"/>
      <c r="AZ1007" s="194"/>
      <c r="BA1007" s="194"/>
      <c r="BB1007" s="194"/>
      <c r="BC1007" s="194"/>
      <c r="BD1007" s="194"/>
      <c r="BE1007" s="194"/>
      <c r="BF1007" s="194"/>
      <c r="BG1007" s="194"/>
      <c r="BH1007" s="194"/>
      <c r="BI1007" s="194"/>
      <c r="BJ1007" s="194"/>
      <c r="BK1007" s="196"/>
      <c r="BL1007" s="197"/>
      <c r="BM1007" s="197"/>
      <c r="BN1007" s="197"/>
      <c r="BO1007" s="197"/>
      <c r="BP1007" s="197"/>
      <c r="BQ1007" s="197"/>
      <c r="BR1007" s="197"/>
      <c r="BS1007" s="197"/>
      <c r="BT1007" s="197"/>
      <c r="BU1007" s="197"/>
      <c r="BV1007" s="197"/>
      <c r="BW1007" s="197"/>
      <c r="BX1007" s="197"/>
      <c r="BY1007" s="197"/>
      <c r="BZ1007" s="197"/>
      <c r="CA1007" s="197"/>
      <c r="CB1007" s="197"/>
      <c r="CC1007" s="197"/>
      <c r="CD1007" s="197"/>
      <c r="CE1007" s="197"/>
      <c r="CF1007" s="197"/>
      <c r="CG1007" s="197"/>
      <c r="CH1007" s="197"/>
      <c r="CI1007" s="197"/>
      <c r="CJ1007" s="197"/>
      <c r="CK1007" s="197"/>
      <c r="CL1007" s="197"/>
      <c r="CM1007" s="197"/>
      <c r="CN1007" s="197"/>
      <c r="CO1007" s="197"/>
      <c r="CP1007" s="197"/>
      <c r="CQ1007" s="197"/>
      <c r="CR1007" s="197"/>
      <c r="CS1007" s="197"/>
      <c r="CT1007" s="197"/>
      <c r="CU1007" s="197"/>
      <c r="CV1007" s="197"/>
      <c r="CW1007" s="197"/>
      <c r="CX1007" s="197"/>
      <c r="CY1007" s="197"/>
      <c r="CZ1007" s="197"/>
      <c r="DA1007" s="197"/>
      <c r="DB1007" s="197"/>
      <c r="DC1007" s="197"/>
      <c r="DD1007" s="197"/>
      <c r="DE1007" s="197"/>
      <c r="DF1007" s="197"/>
      <c r="DG1007" s="197"/>
      <c r="DH1007" s="197"/>
      <c r="DI1007" s="197"/>
      <c r="DJ1007" s="197"/>
      <c r="DK1007" s="197"/>
      <c r="DL1007" s="197"/>
      <c r="DM1007" s="197"/>
      <c r="DN1007" s="197"/>
      <c r="DO1007" s="197"/>
      <c r="DP1007" s="197"/>
      <c r="DQ1007" s="197"/>
      <c r="DR1007" s="197"/>
      <c r="DS1007" s="197"/>
      <c r="DT1007" s="197"/>
      <c r="DU1007" s="197"/>
      <c r="DV1007" s="197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</row>
    <row r="1008" customFormat="false" ht="12.75" hidden="false" customHeight="false" outlineLevel="0" collapsed="false">
      <c r="B1008" s="194"/>
      <c r="C1008" s="194"/>
      <c r="D1008" s="194"/>
      <c r="E1008" s="194"/>
      <c r="F1008" s="194"/>
      <c r="G1008" s="194"/>
      <c r="H1008" s="195"/>
      <c r="I1008" s="194"/>
      <c r="J1008" s="194"/>
      <c r="K1008" s="194"/>
      <c r="L1008" s="194"/>
      <c r="M1008" s="194"/>
      <c r="N1008" s="194"/>
      <c r="O1008" s="194"/>
      <c r="P1008" s="194"/>
      <c r="Q1008" s="194"/>
      <c r="R1008" s="194"/>
      <c r="S1008" s="194"/>
      <c r="T1008" s="194"/>
      <c r="U1008" s="194"/>
      <c r="V1008" s="194"/>
      <c r="W1008" s="194"/>
      <c r="X1008" s="194"/>
      <c r="Y1008" s="194"/>
      <c r="Z1008" s="194"/>
      <c r="AA1008" s="194"/>
      <c r="AB1008" s="194"/>
      <c r="AC1008" s="194"/>
      <c r="AD1008" s="194"/>
      <c r="AE1008" s="194"/>
      <c r="AF1008" s="194"/>
      <c r="AG1008" s="194"/>
      <c r="AH1008" s="194"/>
      <c r="AI1008" s="194"/>
      <c r="AJ1008" s="194"/>
      <c r="AK1008" s="194"/>
      <c r="AL1008" s="194"/>
      <c r="AM1008" s="194"/>
      <c r="AN1008" s="194"/>
      <c r="AO1008" s="194"/>
      <c r="AP1008" s="194"/>
      <c r="AQ1008" s="194"/>
      <c r="AR1008" s="194"/>
      <c r="AS1008" s="194"/>
      <c r="AT1008" s="194"/>
      <c r="AU1008" s="194"/>
      <c r="AV1008" s="194"/>
      <c r="AW1008" s="194"/>
      <c r="AX1008" s="194"/>
      <c r="AY1008" s="194"/>
      <c r="AZ1008" s="194"/>
      <c r="BA1008" s="194"/>
      <c r="BB1008" s="194"/>
      <c r="BC1008" s="194"/>
      <c r="BD1008" s="194"/>
      <c r="BE1008" s="194"/>
      <c r="BF1008" s="194"/>
      <c r="BG1008" s="194"/>
      <c r="BH1008" s="194"/>
      <c r="BI1008" s="194"/>
      <c r="BJ1008" s="194"/>
      <c r="BK1008" s="196"/>
      <c r="BL1008" s="197"/>
      <c r="BM1008" s="197"/>
      <c r="BN1008" s="197"/>
      <c r="BO1008" s="197"/>
      <c r="BP1008" s="197"/>
      <c r="BQ1008" s="197"/>
      <c r="BR1008" s="197"/>
      <c r="BS1008" s="197"/>
      <c r="BT1008" s="197"/>
      <c r="BU1008" s="197"/>
      <c r="BV1008" s="197"/>
      <c r="BW1008" s="197"/>
      <c r="BX1008" s="197"/>
      <c r="BY1008" s="197"/>
      <c r="BZ1008" s="197"/>
      <c r="CA1008" s="197"/>
      <c r="CB1008" s="197"/>
      <c r="CC1008" s="197"/>
      <c r="CD1008" s="197"/>
      <c r="CE1008" s="197"/>
      <c r="CF1008" s="197"/>
      <c r="CG1008" s="197"/>
      <c r="CH1008" s="197"/>
      <c r="CI1008" s="197"/>
      <c r="CJ1008" s="197"/>
      <c r="CK1008" s="197"/>
      <c r="CL1008" s="197"/>
      <c r="CM1008" s="197"/>
      <c r="CN1008" s="197"/>
      <c r="CO1008" s="197"/>
      <c r="CP1008" s="197"/>
      <c r="CQ1008" s="197"/>
      <c r="CR1008" s="197"/>
      <c r="CS1008" s="197"/>
      <c r="CT1008" s="197"/>
      <c r="CU1008" s="197"/>
      <c r="CV1008" s="197"/>
      <c r="CW1008" s="197"/>
      <c r="CX1008" s="197"/>
      <c r="CY1008" s="197"/>
      <c r="CZ1008" s="197"/>
      <c r="DA1008" s="197"/>
      <c r="DB1008" s="197"/>
      <c r="DC1008" s="197"/>
      <c r="DD1008" s="197"/>
      <c r="DE1008" s="197"/>
      <c r="DF1008" s="197"/>
      <c r="DG1008" s="197"/>
      <c r="DH1008" s="197"/>
      <c r="DI1008" s="197"/>
      <c r="DJ1008" s="197"/>
      <c r="DK1008" s="197"/>
      <c r="DL1008" s="197"/>
      <c r="DM1008" s="197"/>
      <c r="DN1008" s="197"/>
      <c r="DO1008" s="197"/>
      <c r="DP1008" s="197"/>
      <c r="DQ1008" s="197"/>
      <c r="DR1008" s="197"/>
      <c r="DS1008" s="197"/>
      <c r="DT1008" s="197"/>
      <c r="DU1008" s="197"/>
      <c r="DV1008" s="197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</row>
    <row r="1009" customFormat="false" ht="12.75" hidden="false" customHeight="false" outlineLevel="0" collapsed="false">
      <c r="B1009" s="194"/>
      <c r="C1009" s="194"/>
      <c r="D1009" s="194"/>
      <c r="E1009" s="194"/>
      <c r="F1009" s="194"/>
      <c r="G1009" s="194"/>
      <c r="H1009" s="195"/>
      <c r="I1009" s="194"/>
      <c r="J1009" s="194"/>
      <c r="K1009" s="194"/>
      <c r="L1009" s="194"/>
      <c r="M1009" s="194"/>
      <c r="N1009" s="194"/>
      <c r="O1009" s="194"/>
      <c r="P1009" s="194"/>
      <c r="Q1009" s="194"/>
      <c r="R1009" s="194"/>
      <c r="S1009" s="194"/>
      <c r="T1009" s="194"/>
      <c r="U1009" s="194"/>
      <c r="V1009" s="194"/>
      <c r="W1009" s="194"/>
      <c r="X1009" s="194"/>
      <c r="Y1009" s="194"/>
      <c r="Z1009" s="194"/>
      <c r="AA1009" s="194"/>
      <c r="AB1009" s="194"/>
      <c r="AC1009" s="194"/>
      <c r="AD1009" s="194"/>
      <c r="AE1009" s="194"/>
      <c r="AF1009" s="194"/>
      <c r="AG1009" s="194"/>
      <c r="AH1009" s="194"/>
      <c r="AI1009" s="194"/>
      <c r="AJ1009" s="194"/>
      <c r="AK1009" s="194"/>
      <c r="AL1009" s="194"/>
      <c r="AM1009" s="194"/>
      <c r="AN1009" s="194"/>
      <c r="AO1009" s="194"/>
      <c r="AP1009" s="194"/>
      <c r="AQ1009" s="194"/>
      <c r="AR1009" s="194"/>
      <c r="AS1009" s="194"/>
      <c r="AT1009" s="194"/>
      <c r="AU1009" s="194"/>
      <c r="AV1009" s="194"/>
      <c r="AW1009" s="194"/>
      <c r="AX1009" s="194"/>
      <c r="AY1009" s="194"/>
      <c r="AZ1009" s="194"/>
      <c r="BA1009" s="194"/>
      <c r="BB1009" s="194"/>
      <c r="BC1009" s="194"/>
      <c r="BD1009" s="194"/>
      <c r="BE1009" s="194"/>
      <c r="BF1009" s="194"/>
      <c r="BG1009" s="194"/>
      <c r="BH1009" s="194"/>
      <c r="BI1009" s="194"/>
      <c r="BJ1009" s="194"/>
      <c r="BK1009" s="196"/>
      <c r="BL1009" s="197"/>
      <c r="BM1009" s="197"/>
      <c r="BN1009" s="197"/>
      <c r="BO1009" s="197"/>
      <c r="BP1009" s="197"/>
      <c r="BQ1009" s="197"/>
      <c r="BR1009" s="197"/>
      <c r="BS1009" s="197"/>
      <c r="BT1009" s="197"/>
      <c r="BU1009" s="197"/>
      <c r="BV1009" s="197"/>
      <c r="BW1009" s="197"/>
      <c r="BX1009" s="197"/>
      <c r="BY1009" s="197"/>
      <c r="BZ1009" s="197"/>
      <c r="CA1009" s="197"/>
      <c r="CB1009" s="197"/>
      <c r="CC1009" s="197"/>
      <c r="CD1009" s="197"/>
      <c r="CE1009" s="197"/>
      <c r="CF1009" s="197"/>
      <c r="CG1009" s="197"/>
      <c r="CH1009" s="197"/>
      <c r="CI1009" s="197"/>
      <c r="CJ1009" s="197"/>
      <c r="CK1009" s="197"/>
      <c r="CL1009" s="197"/>
      <c r="CM1009" s="197"/>
      <c r="CN1009" s="197"/>
      <c r="CO1009" s="197"/>
      <c r="CP1009" s="197"/>
      <c r="CQ1009" s="197"/>
      <c r="CR1009" s="197"/>
      <c r="CS1009" s="197"/>
      <c r="CT1009" s="197"/>
      <c r="CU1009" s="197"/>
      <c r="CV1009" s="197"/>
      <c r="CW1009" s="197"/>
      <c r="CX1009" s="197"/>
      <c r="CY1009" s="197"/>
      <c r="CZ1009" s="197"/>
      <c r="DA1009" s="197"/>
      <c r="DB1009" s="197"/>
      <c r="DC1009" s="197"/>
      <c r="DD1009" s="197"/>
      <c r="DE1009" s="197"/>
      <c r="DF1009" s="197"/>
      <c r="DG1009" s="197"/>
      <c r="DH1009" s="197"/>
      <c r="DI1009" s="197"/>
      <c r="DJ1009" s="197"/>
      <c r="DK1009" s="197"/>
      <c r="DL1009" s="197"/>
      <c r="DM1009" s="197"/>
      <c r="DN1009" s="197"/>
      <c r="DO1009" s="197"/>
      <c r="DP1009" s="197"/>
      <c r="DQ1009" s="197"/>
      <c r="DR1009" s="197"/>
      <c r="DS1009" s="197"/>
      <c r="DT1009" s="197"/>
      <c r="DU1009" s="197"/>
      <c r="DV1009" s="197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3</xdr:col>
                    <xdr:colOff>703800</xdr:colOff>
                    <xdr:row>0</xdr:row>
                    <xdr:rowOff>28440</xdr:rowOff>
                  </from>
                  <to>
                    <xdr:col>6</xdr:col>
                    <xdr:colOff>81000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13"/>
  </cols>
  <sheetData>
    <row r="1" customFormat="false" ht="13.5" hidden="false" customHeight="false" outlineLevel="0" collapsed="false"/>
    <row r="2" customFormat="false" ht="19.5" hidden="false" customHeight="false" outlineLevel="0" collapsed="false">
      <c r="A2" s="9" t="s">
        <v>19</v>
      </c>
      <c r="B2" s="9"/>
    </row>
    <row r="3" customFormat="false" ht="13.5" hidden="false" customHeight="false" outlineLevel="0" collapsed="false">
      <c r="A3" s="10" t="s">
        <v>20</v>
      </c>
      <c r="B3" s="3" t="n">
        <v>0.02</v>
      </c>
    </row>
    <row r="4" customFormat="false" ht="13.5" hidden="false" customHeight="false" outlineLevel="0" collapsed="false">
      <c r="A4" s="10" t="s">
        <v>21</v>
      </c>
      <c r="B4" s="4" t="n">
        <v>-0.02</v>
      </c>
    </row>
    <row r="5" customFormat="false" ht="13.5" hidden="false" customHeight="false" outlineLevel="0" collapsed="false">
      <c r="A5" s="11" t="s">
        <v>22</v>
      </c>
      <c r="B5" s="4" t="n">
        <v>0.08</v>
      </c>
    </row>
    <row r="6" customFormat="false" ht="13.5" hidden="false" customHeight="false" outlineLevel="0" collapsed="false">
      <c r="A6" s="10" t="s">
        <v>23</v>
      </c>
      <c r="B6" s="4" t="n">
        <v>-0.15</v>
      </c>
    </row>
    <row r="7" customFormat="false" ht="13.5" hidden="false" customHeight="false" outlineLevel="0" collapsed="false">
      <c r="A7" s="10" t="s">
        <v>24</v>
      </c>
      <c r="B7" s="4" t="n">
        <v>0.04</v>
      </c>
    </row>
    <row r="8" customFormat="false" ht="13.5" hidden="false" customHeight="false" outlineLevel="0" collapsed="false">
      <c r="A8" s="10" t="s">
        <v>25</v>
      </c>
      <c r="B8" s="4" t="n">
        <v>0.2</v>
      </c>
    </row>
    <row r="9" customFormat="false" ht="13.5" hidden="false" customHeight="false" outlineLevel="0" collapsed="false">
      <c r="A9" s="11" t="s">
        <v>26</v>
      </c>
      <c r="B9" s="4" t="n">
        <v>0.06</v>
      </c>
    </row>
    <row r="10" customFormat="false" ht="13.5" hidden="false" customHeight="false" outlineLevel="0" collapsed="false">
      <c r="A10" s="11" t="s">
        <v>27</v>
      </c>
      <c r="B10" s="4" t="n">
        <v>0.01</v>
      </c>
    </row>
    <row r="11" customFormat="false" ht="13.5" hidden="false" customHeight="false" outlineLevel="0" collapsed="false">
      <c r="A11" s="11" t="s">
        <v>28</v>
      </c>
      <c r="B11" s="4" t="n">
        <v>0.06</v>
      </c>
    </row>
    <row r="12" customFormat="false" ht="13.5" hidden="false" customHeight="false" outlineLevel="0" collapsed="false">
      <c r="A12" s="10" t="s">
        <v>29</v>
      </c>
      <c r="B12" s="4" t="n">
        <v>0.1</v>
      </c>
    </row>
    <row r="13" customFormat="false" ht="13.5" hidden="false" customHeight="false" outlineLevel="0" collapsed="false">
      <c r="A13" s="10" t="s">
        <v>30</v>
      </c>
      <c r="B13" s="4" t="n">
        <v>-0.05</v>
      </c>
    </row>
    <row r="14" customFormat="false" ht="13.5" hidden="false" customHeight="false" outlineLevel="0" collapsed="false">
      <c r="A14" s="10" t="s">
        <v>26</v>
      </c>
      <c r="B14" s="4" t="n">
        <v>0.06</v>
      </c>
    </row>
    <row r="15" customFormat="false" ht="13.5" hidden="false" customHeight="false" outlineLevel="0" collapsed="false">
      <c r="A15" s="10" t="s">
        <v>31</v>
      </c>
      <c r="B15" s="4" t="n">
        <v>-0.33</v>
      </c>
    </row>
    <row r="16" customFormat="false" ht="13.5" hidden="false" customHeight="false" outlineLevel="0" collapsed="false">
      <c r="A16" s="10" t="s">
        <v>32</v>
      </c>
      <c r="B16" s="4" t="n">
        <v>0.1</v>
      </c>
    </row>
    <row r="17" customFormat="false" ht="13.5" hidden="false" customHeight="false" outlineLevel="0" collapsed="false">
      <c r="A17" s="10" t="s">
        <v>33</v>
      </c>
      <c r="B17" s="4" t="n">
        <v>-0.02</v>
      </c>
    </row>
    <row r="18" customFormat="false" ht="13.5" hidden="false" customHeight="false" outlineLevel="0" collapsed="false">
      <c r="A18" s="12" t="s">
        <v>34</v>
      </c>
      <c r="B18" s="13" t="n">
        <v>-0.02</v>
      </c>
    </row>
  </sheetData>
  <mergeCells count="1">
    <mergeCell ref="A2:B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44"/>
  <sheetViews>
    <sheetView showFormulas="false" showGridLines="true" showRowColHeaders="true" showZeros="true" rightToLeft="false" tabSelected="false" showOutlineSymbols="true" defaultGridColor="true" view="normal" topLeftCell="A14" colorId="64" zoomScale="100" zoomScaleNormal="100" zoomScalePageLayoutView="100" workbookViewId="0">
      <selection pane="topLeft" activeCell="F41" activeCellId="0" sqref="F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7"/>
    <col collapsed="false" customWidth="true" hidden="false" outlineLevel="0" max="4" min="4" style="0" width="22.56"/>
  </cols>
  <sheetData>
    <row r="1" customFormat="false" ht="12.75" hidden="false" customHeight="false" outlineLevel="0" collapsed="false">
      <c r="D1" s="14" t="s">
        <v>35</v>
      </c>
      <c r="E1" s="15" t="s">
        <v>36</v>
      </c>
      <c r="F1" s="15" t="s">
        <v>37</v>
      </c>
      <c r="G1" s="15" t="s">
        <v>38</v>
      </c>
      <c r="H1" s="15" t="s">
        <v>39</v>
      </c>
      <c r="I1" s="15" t="s">
        <v>40</v>
      </c>
      <c r="J1" s="15" t="s">
        <v>41</v>
      </c>
      <c r="K1" s="15" t="s">
        <v>42</v>
      </c>
      <c r="L1" s="15" t="s">
        <v>43</v>
      </c>
      <c r="M1" s="15" t="s">
        <v>44</v>
      </c>
      <c r="N1" s="15" t="s">
        <v>45</v>
      </c>
      <c r="O1" s="15" t="s">
        <v>6</v>
      </c>
      <c r="P1" s="15" t="s">
        <v>46</v>
      </c>
      <c r="Q1" s="15" t="s">
        <v>47</v>
      </c>
      <c r="R1" s="16" t="s">
        <v>48</v>
      </c>
      <c r="S1" s="15" t="s">
        <v>49</v>
      </c>
      <c r="T1" s="16" t="s">
        <v>50</v>
      </c>
      <c r="U1" s="16" t="s">
        <v>51</v>
      </c>
      <c r="V1" s="16" t="s">
        <v>52</v>
      </c>
      <c r="W1" s="15" t="s">
        <v>53</v>
      </c>
      <c r="X1" s="15" t="s">
        <v>54</v>
      </c>
      <c r="Y1" s="15" t="s">
        <v>55</v>
      </c>
      <c r="Z1" s="15" t="s">
        <v>56</v>
      </c>
      <c r="AA1" s="17" t="s">
        <v>57</v>
      </c>
      <c r="AB1" s="17" t="s">
        <v>7</v>
      </c>
      <c r="AC1" s="17" t="s">
        <v>58</v>
      </c>
      <c r="AD1" s="17" t="s">
        <v>10</v>
      </c>
      <c r="AE1" s="17" t="s">
        <v>59</v>
      </c>
      <c r="AF1" s="17" t="s">
        <v>9</v>
      </c>
      <c r="AG1" s="17" t="s">
        <v>60</v>
      </c>
      <c r="AH1" s="17" t="s">
        <v>61</v>
      </c>
      <c r="AI1" s="17" t="s">
        <v>16</v>
      </c>
      <c r="AJ1" s="17" t="s">
        <v>17</v>
      </c>
      <c r="AK1" s="17" t="s">
        <v>62</v>
      </c>
      <c r="AL1" s="17" t="s">
        <v>63</v>
      </c>
      <c r="AM1" s="18" t="s">
        <v>64</v>
      </c>
      <c r="AN1" s="18" t="s">
        <v>65</v>
      </c>
    </row>
    <row r="2" customFormat="false" ht="13.5" hidden="false" customHeight="false" outlineLevel="0" collapsed="false"/>
    <row r="3" customFormat="false" ht="18.75" hidden="false" customHeight="false" outlineLevel="0" collapsed="false">
      <c r="A3" s="19" t="s">
        <v>66</v>
      </c>
      <c r="B3" s="19"/>
      <c r="D3" s="14" t="s">
        <v>35</v>
      </c>
      <c r="E3" s="20" t="s">
        <v>67</v>
      </c>
      <c r="F3" s="21" t="n">
        <v>37257</v>
      </c>
    </row>
    <row r="4" customFormat="false" ht="12.75" hidden="false" customHeight="false" outlineLevel="0" collapsed="false">
      <c r="A4" s="22" t="s">
        <v>68</v>
      </c>
      <c r="B4" s="23" t="n">
        <v>0</v>
      </c>
      <c r="C4" s="0" t="n">
        <v>4</v>
      </c>
      <c r="D4" s="15" t="s">
        <v>36</v>
      </c>
      <c r="E4" s="15" t="s">
        <v>69</v>
      </c>
      <c r="F4" s="0" t="n">
        <v>0</v>
      </c>
    </row>
    <row r="5" customFormat="false" ht="12.75" hidden="false" customHeight="false" outlineLevel="0" collapsed="false">
      <c r="A5" s="24" t="s">
        <v>70</v>
      </c>
      <c r="B5" s="25" t="n">
        <v>0</v>
      </c>
      <c r="C5" s="0" t="n">
        <f aca="false">C4+1</f>
        <v>5</v>
      </c>
      <c r="D5" s="15" t="s">
        <v>37</v>
      </c>
      <c r="E5" s="15" t="s">
        <v>69</v>
      </c>
      <c r="F5" s="0" t="n">
        <v>0.015</v>
      </c>
    </row>
    <row r="6" customFormat="false" ht="12.75" hidden="false" customHeight="false" outlineLevel="0" collapsed="false">
      <c r="A6" s="24" t="s">
        <v>71</v>
      </c>
      <c r="B6" s="25" t="n">
        <v>0</v>
      </c>
      <c r="C6" s="0" t="n">
        <f aca="false">C5+1</f>
        <v>6</v>
      </c>
      <c r="D6" s="15" t="s">
        <v>38</v>
      </c>
      <c r="E6" s="15" t="s">
        <v>69</v>
      </c>
      <c r="F6" s="0" t="n">
        <v>-0.015</v>
      </c>
    </row>
    <row r="7" customFormat="false" ht="12.75" hidden="false" customHeight="false" outlineLevel="0" collapsed="false">
      <c r="A7" s="24" t="s">
        <v>72</v>
      </c>
      <c r="B7" s="25" t="n">
        <v>0</v>
      </c>
      <c r="C7" s="0" t="n">
        <f aca="false">C6+1</f>
        <v>7</v>
      </c>
      <c r="D7" s="15" t="s">
        <v>39</v>
      </c>
      <c r="E7" s="15" t="s">
        <v>69</v>
      </c>
      <c r="F7" s="0" t="n">
        <v>0.01</v>
      </c>
    </row>
    <row r="8" customFormat="false" ht="12.75" hidden="false" customHeight="false" outlineLevel="0" collapsed="false">
      <c r="A8" s="24" t="s">
        <v>73</v>
      </c>
      <c r="B8" s="25" t="n">
        <v>0</v>
      </c>
      <c r="C8" s="0" t="n">
        <f aca="false">C7+1</f>
        <v>8</v>
      </c>
      <c r="D8" s="15" t="s">
        <v>40</v>
      </c>
      <c r="E8" s="15" t="s">
        <v>69</v>
      </c>
      <c r="F8" s="0" t="n">
        <v>0.03</v>
      </c>
    </row>
    <row r="9" customFormat="false" ht="12.75" hidden="false" customHeight="false" outlineLevel="0" collapsed="false">
      <c r="A9" s="26" t="s">
        <v>74</v>
      </c>
      <c r="B9" s="25" t="n">
        <v>0</v>
      </c>
      <c r="C9" s="0" t="n">
        <f aca="false">C8+1</f>
        <v>9</v>
      </c>
      <c r="D9" s="15" t="s">
        <v>41</v>
      </c>
      <c r="E9" s="15" t="s">
        <v>69</v>
      </c>
      <c r="F9" s="0" t="n">
        <v>0</v>
      </c>
    </row>
    <row r="10" customFormat="false" ht="12.75" hidden="false" customHeight="false" outlineLevel="0" collapsed="false">
      <c r="A10" s="26" t="s">
        <v>75</v>
      </c>
      <c r="B10" s="25" t="n">
        <v>0</v>
      </c>
      <c r="C10" s="0" t="n">
        <f aca="false">C9+1</f>
        <v>10</v>
      </c>
      <c r="D10" s="15" t="s">
        <v>42</v>
      </c>
      <c r="E10" s="15" t="s">
        <v>69</v>
      </c>
      <c r="F10" s="0" t="n">
        <v>0</v>
      </c>
    </row>
    <row r="11" customFormat="false" ht="12.75" hidden="false" customHeight="false" outlineLevel="0" collapsed="false">
      <c r="A11" s="26" t="s">
        <v>76</v>
      </c>
      <c r="B11" s="25" t="n">
        <v>0</v>
      </c>
      <c r="C11" s="0" t="n">
        <f aca="false">C10+1</f>
        <v>11</v>
      </c>
      <c r="D11" s="15" t="s">
        <v>43</v>
      </c>
      <c r="E11" s="15" t="s">
        <v>69</v>
      </c>
      <c r="F11" s="0" t="n">
        <v>0.01</v>
      </c>
    </row>
    <row r="12" customFormat="false" ht="12.75" hidden="false" customHeight="false" outlineLevel="0" collapsed="false">
      <c r="A12" s="26" t="s">
        <v>77</v>
      </c>
      <c r="B12" s="25" t="n">
        <v>0</v>
      </c>
      <c r="C12" s="0" t="n">
        <f aca="false">C11+1</f>
        <v>12</v>
      </c>
      <c r="D12" s="15" t="s">
        <v>44</v>
      </c>
      <c r="E12" s="15" t="s">
        <v>69</v>
      </c>
      <c r="F12" s="0" t="n">
        <v>0.01</v>
      </c>
    </row>
    <row r="13" customFormat="false" ht="12.75" hidden="false" customHeight="false" outlineLevel="0" collapsed="false">
      <c r="A13" s="26" t="s">
        <v>78</v>
      </c>
      <c r="B13" s="25" t="n">
        <v>0</v>
      </c>
      <c r="C13" s="0" t="n">
        <f aca="false">C12+1</f>
        <v>13</v>
      </c>
      <c r="D13" s="15" t="s">
        <v>45</v>
      </c>
      <c r="E13" s="15" t="s">
        <v>69</v>
      </c>
      <c r="F13" s="0" t="n">
        <v>0</v>
      </c>
    </row>
    <row r="14" customFormat="false" ht="12.75" hidden="false" customHeight="false" outlineLevel="0" collapsed="false">
      <c r="A14" s="26" t="s">
        <v>79</v>
      </c>
      <c r="B14" s="25" t="n">
        <v>0</v>
      </c>
      <c r="C14" s="0" t="n">
        <f aca="false">C13+1</f>
        <v>14</v>
      </c>
      <c r="D14" s="15" t="s">
        <v>6</v>
      </c>
      <c r="E14" s="15" t="s">
        <v>69</v>
      </c>
      <c r="F14" s="0" t="n">
        <v>0.015</v>
      </c>
    </row>
    <row r="15" customFormat="false" ht="12.75" hidden="false" customHeight="false" outlineLevel="0" collapsed="false">
      <c r="A15" s="24" t="s">
        <v>80</v>
      </c>
      <c r="B15" s="25" t="n">
        <v>0</v>
      </c>
      <c r="C15" s="0" t="n">
        <f aca="false">C14+1</f>
        <v>15</v>
      </c>
      <c r="D15" s="15" t="s">
        <v>46</v>
      </c>
      <c r="E15" s="15" t="s">
        <v>69</v>
      </c>
      <c r="F15" s="0" t="n">
        <v>-0.015</v>
      </c>
    </row>
    <row r="16" customFormat="false" ht="12.75" hidden="false" customHeight="false" outlineLevel="0" collapsed="false">
      <c r="A16" s="24" t="s">
        <v>81</v>
      </c>
      <c r="B16" s="25" t="n">
        <v>0</v>
      </c>
      <c r="C16" s="0" t="n">
        <f aca="false">C15+1</f>
        <v>16</v>
      </c>
      <c r="D16" s="15" t="s">
        <v>47</v>
      </c>
      <c r="E16" s="15" t="s">
        <v>69</v>
      </c>
      <c r="F16" s="0" t="n">
        <v>0.01</v>
      </c>
    </row>
    <row r="17" customFormat="false" ht="12.75" hidden="false" customHeight="false" outlineLevel="0" collapsed="false">
      <c r="A17" s="24" t="s">
        <v>82</v>
      </c>
      <c r="B17" s="25" t="n">
        <v>0</v>
      </c>
      <c r="C17" s="0" t="n">
        <f aca="false">C16+1</f>
        <v>17</v>
      </c>
      <c r="D17" s="15" t="s">
        <v>48</v>
      </c>
      <c r="E17" s="15" t="s">
        <v>69</v>
      </c>
      <c r="F17" s="0" t="n">
        <v>0.03</v>
      </c>
    </row>
    <row r="18" customFormat="false" ht="12.75" hidden="false" customHeight="false" outlineLevel="0" collapsed="false">
      <c r="A18" s="24" t="s">
        <v>83</v>
      </c>
      <c r="B18" s="25" t="n">
        <v>0</v>
      </c>
      <c r="C18" s="0" t="n">
        <f aca="false">C17+1</f>
        <v>18</v>
      </c>
      <c r="D18" s="15" t="s">
        <v>49</v>
      </c>
      <c r="E18" s="15" t="s">
        <v>69</v>
      </c>
      <c r="F18" s="0" t="n">
        <v>0</v>
      </c>
    </row>
    <row r="19" customFormat="false" ht="12.75" hidden="false" customHeight="false" outlineLevel="0" collapsed="false">
      <c r="A19" s="24" t="s">
        <v>84</v>
      </c>
      <c r="B19" s="25" t="n">
        <v>0</v>
      </c>
      <c r="C19" s="0" t="n">
        <f aca="false">C18+1</f>
        <v>19</v>
      </c>
      <c r="D19" s="15" t="s">
        <v>50</v>
      </c>
      <c r="E19" s="15" t="s">
        <v>69</v>
      </c>
      <c r="F19" s="0" t="n">
        <v>0</v>
      </c>
    </row>
    <row r="20" customFormat="false" ht="12.75" hidden="false" customHeight="false" outlineLevel="0" collapsed="false">
      <c r="A20" s="24" t="s">
        <v>85</v>
      </c>
      <c r="B20" s="25" t="n">
        <v>0</v>
      </c>
      <c r="C20" s="0" t="n">
        <f aca="false">C19+1</f>
        <v>20</v>
      </c>
      <c r="D20" s="15" t="s">
        <v>51</v>
      </c>
      <c r="E20" s="15" t="s">
        <v>69</v>
      </c>
      <c r="F20" s="0" t="n">
        <v>0.01</v>
      </c>
    </row>
    <row r="21" customFormat="false" ht="12.75" hidden="false" customHeight="false" outlineLevel="0" collapsed="false">
      <c r="A21" s="24" t="s">
        <v>32</v>
      </c>
      <c r="B21" s="25" t="n">
        <v>0</v>
      </c>
      <c r="C21" s="0" t="n">
        <f aca="false">C20+1</f>
        <v>21</v>
      </c>
      <c r="D21" s="15" t="s">
        <v>52</v>
      </c>
      <c r="E21" s="15" t="s">
        <v>69</v>
      </c>
      <c r="F21" s="0" t="n">
        <v>0.01</v>
      </c>
    </row>
    <row r="22" customFormat="false" ht="12.75" hidden="false" customHeight="false" outlineLevel="0" collapsed="false">
      <c r="A22" s="24" t="s">
        <v>86</v>
      </c>
      <c r="B22" s="25" t="n">
        <v>0</v>
      </c>
      <c r="C22" s="0" t="n">
        <f aca="false">C21+1</f>
        <v>22</v>
      </c>
      <c r="D22" s="15" t="s">
        <v>53</v>
      </c>
      <c r="E22" s="15" t="s">
        <v>69</v>
      </c>
      <c r="F22" s="0" t="n">
        <v>-0.015</v>
      </c>
    </row>
    <row r="23" customFormat="false" ht="12.75" hidden="false" customHeight="false" outlineLevel="0" collapsed="false">
      <c r="A23" s="24" t="s">
        <v>87</v>
      </c>
      <c r="B23" s="25" t="n">
        <v>0.05</v>
      </c>
      <c r="C23" s="0" t="n">
        <f aca="false">C22+1</f>
        <v>23</v>
      </c>
      <c r="D23" s="15" t="s">
        <v>54</v>
      </c>
      <c r="E23" s="15" t="s">
        <v>69</v>
      </c>
      <c r="F23" s="0" t="n">
        <v>0.01</v>
      </c>
    </row>
    <row r="24" customFormat="false" ht="12.75" hidden="false" customHeight="false" outlineLevel="0" collapsed="false">
      <c r="A24" s="24" t="s">
        <v>88</v>
      </c>
      <c r="B24" s="25" t="n">
        <v>0</v>
      </c>
      <c r="C24" s="0" t="n">
        <f aca="false">C23+1</f>
        <v>24</v>
      </c>
      <c r="D24" s="15" t="s">
        <v>55</v>
      </c>
      <c r="E24" s="15" t="s">
        <v>69</v>
      </c>
      <c r="F24" s="0" t="n">
        <v>-0.015</v>
      </c>
    </row>
    <row r="25" customFormat="false" ht="12.75" hidden="false" customHeight="false" outlineLevel="0" collapsed="false">
      <c r="A25" s="27" t="s">
        <v>89</v>
      </c>
      <c r="B25" s="25" t="n">
        <v>0</v>
      </c>
      <c r="C25" s="0" t="n">
        <f aca="false">C24+1</f>
        <v>25</v>
      </c>
      <c r="D25" s="15" t="s">
        <v>56</v>
      </c>
      <c r="E25" s="15" t="s">
        <v>69</v>
      </c>
      <c r="F25" s="0" t="n">
        <v>0.01</v>
      </c>
    </row>
    <row r="26" customFormat="false" ht="12.75" hidden="false" customHeight="false" outlineLevel="0" collapsed="false">
      <c r="A26" s="27" t="s">
        <v>90</v>
      </c>
      <c r="B26" s="25" t="n">
        <v>0</v>
      </c>
      <c r="C26" s="0" t="n">
        <f aca="false">C25+1</f>
        <v>26</v>
      </c>
      <c r="D26" s="17" t="s">
        <v>57</v>
      </c>
      <c r="E26" s="15" t="s">
        <v>69</v>
      </c>
      <c r="F26" s="0" t="n">
        <v>0.01</v>
      </c>
    </row>
    <row r="27" customFormat="false" ht="12.75" hidden="false" customHeight="false" outlineLevel="0" collapsed="false">
      <c r="A27" s="27" t="s">
        <v>91</v>
      </c>
      <c r="B27" s="25" t="n">
        <v>0</v>
      </c>
      <c r="C27" s="0" t="n">
        <f aca="false">C26+1</f>
        <v>27</v>
      </c>
      <c r="D27" s="17" t="s">
        <v>7</v>
      </c>
      <c r="E27" s="15" t="s">
        <v>69</v>
      </c>
      <c r="F27" s="0" t="n">
        <v>0.01</v>
      </c>
    </row>
    <row r="28" customFormat="false" ht="12.75" hidden="false" customHeight="false" outlineLevel="0" collapsed="false">
      <c r="A28" s="27" t="s">
        <v>92</v>
      </c>
      <c r="B28" s="25" t="n">
        <v>0</v>
      </c>
      <c r="C28" s="0" t="n">
        <f aca="false">C27+1</f>
        <v>28</v>
      </c>
      <c r="D28" s="17" t="s">
        <v>58</v>
      </c>
      <c r="E28" s="15" t="s">
        <v>69</v>
      </c>
      <c r="F28" s="0" t="n">
        <v>0</v>
      </c>
    </row>
    <row r="29" customFormat="false" ht="12.75" hidden="false" customHeight="false" outlineLevel="0" collapsed="false">
      <c r="A29" s="27" t="s">
        <v>93</v>
      </c>
      <c r="B29" s="25" t="n">
        <v>0</v>
      </c>
      <c r="C29" s="0" t="n">
        <f aca="false">C28+1</f>
        <v>29</v>
      </c>
      <c r="D29" s="17" t="s">
        <v>10</v>
      </c>
      <c r="E29" s="15" t="s">
        <v>69</v>
      </c>
      <c r="F29" s="0" t="n">
        <v>0</v>
      </c>
    </row>
    <row r="30" customFormat="false" ht="12.75" hidden="false" customHeight="false" outlineLevel="0" collapsed="false">
      <c r="A30" s="27" t="s">
        <v>94</v>
      </c>
      <c r="B30" s="25" t="n">
        <v>0</v>
      </c>
      <c r="C30" s="0" t="n">
        <f aca="false">C29+1</f>
        <v>30</v>
      </c>
      <c r="D30" s="17" t="s">
        <v>59</v>
      </c>
      <c r="E30" s="15" t="s">
        <v>69</v>
      </c>
      <c r="F30" s="0" t="n">
        <v>0.01</v>
      </c>
    </row>
    <row r="31" customFormat="false" ht="12.75" hidden="false" customHeight="false" outlineLevel="0" collapsed="false">
      <c r="A31" s="27" t="s">
        <v>95</v>
      </c>
      <c r="B31" s="25" t="n">
        <v>0</v>
      </c>
      <c r="C31" s="0" t="n">
        <f aca="false">C30+1</f>
        <v>31</v>
      </c>
      <c r="D31" s="17" t="s">
        <v>9</v>
      </c>
      <c r="E31" s="15" t="s">
        <v>69</v>
      </c>
      <c r="F31" s="0" t="n">
        <v>0.01</v>
      </c>
    </row>
    <row r="32" customFormat="false" ht="12.75" hidden="false" customHeight="false" outlineLevel="0" collapsed="false">
      <c r="A32" s="27" t="s">
        <v>96</v>
      </c>
      <c r="B32" s="25" t="n">
        <v>0</v>
      </c>
      <c r="C32" s="0" t="n">
        <f aca="false">C31+1</f>
        <v>32</v>
      </c>
      <c r="D32" s="17" t="s">
        <v>60</v>
      </c>
      <c r="E32" s="15" t="s">
        <v>69</v>
      </c>
      <c r="F32" s="0" t="n">
        <v>0</v>
      </c>
    </row>
    <row r="33" customFormat="false" ht="12.75" hidden="false" customHeight="false" outlineLevel="0" collapsed="false">
      <c r="A33" s="27" t="s">
        <v>97</v>
      </c>
      <c r="B33" s="25" t="n">
        <v>0</v>
      </c>
      <c r="C33" s="0" t="n">
        <f aca="false">C32+1</f>
        <v>33</v>
      </c>
      <c r="D33" s="17" t="s">
        <v>61</v>
      </c>
      <c r="E33" s="15" t="s">
        <v>69</v>
      </c>
      <c r="F33" s="0" t="n">
        <v>0</v>
      </c>
    </row>
    <row r="34" customFormat="false" ht="12.75" hidden="false" customHeight="false" outlineLevel="0" collapsed="false">
      <c r="A34" s="27" t="s">
        <v>98</v>
      </c>
      <c r="B34" s="25" t="n">
        <v>0</v>
      </c>
      <c r="C34" s="0" t="n">
        <f aca="false">C33+1</f>
        <v>34</v>
      </c>
      <c r="D34" s="17" t="s">
        <v>16</v>
      </c>
      <c r="E34" s="15" t="s">
        <v>69</v>
      </c>
      <c r="F34" s="0" t="n">
        <v>0</v>
      </c>
    </row>
    <row r="35" customFormat="false" ht="12.75" hidden="false" customHeight="false" outlineLevel="0" collapsed="false">
      <c r="A35" s="27" t="s">
        <v>33</v>
      </c>
      <c r="B35" s="25" t="n">
        <v>0</v>
      </c>
      <c r="C35" s="0" t="n">
        <f aca="false">C34+1</f>
        <v>35</v>
      </c>
      <c r="D35" s="17" t="s">
        <v>17</v>
      </c>
      <c r="E35" s="15" t="s">
        <v>69</v>
      </c>
      <c r="F35" s="0" t="n">
        <v>0</v>
      </c>
    </row>
    <row r="36" customFormat="false" ht="12.75" hidden="false" customHeight="false" outlineLevel="0" collapsed="false">
      <c r="A36" s="27" t="s">
        <v>99</v>
      </c>
      <c r="B36" s="25" t="n">
        <v>0</v>
      </c>
      <c r="C36" s="0" t="n">
        <f aca="false">C35+1</f>
        <v>36</v>
      </c>
      <c r="D36" s="17" t="s">
        <v>62</v>
      </c>
      <c r="E36" s="15" t="s">
        <v>69</v>
      </c>
      <c r="F36" s="0" t="n">
        <v>0</v>
      </c>
    </row>
    <row r="37" customFormat="false" ht="12.75" hidden="false" customHeight="false" outlineLevel="0" collapsed="false">
      <c r="A37" s="27" t="s">
        <v>100</v>
      </c>
      <c r="B37" s="25" t="n">
        <v>0</v>
      </c>
      <c r="C37" s="0" t="n">
        <f aca="false">C36+1</f>
        <v>37</v>
      </c>
      <c r="D37" s="17" t="s">
        <v>63</v>
      </c>
      <c r="E37" s="15" t="s">
        <v>69</v>
      </c>
      <c r="F37" s="0" t="n">
        <v>0</v>
      </c>
    </row>
    <row r="38" customFormat="false" ht="12.75" hidden="false" customHeight="false" outlineLevel="0" collapsed="false">
      <c r="A38" s="27" t="s">
        <v>101</v>
      </c>
      <c r="B38" s="25" t="n">
        <v>0</v>
      </c>
      <c r="C38" s="0" t="n">
        <f aca="false">C37+1</f>
        <v>38</v>
      </c>
      <c r="D38" s="18" t="s">
        <v>64</v>
      </c>
      <c r="E38" s="15" t="s">
        <v>69</v>
      </c>
      <c r="F38" s="0" t="n">
        <v>0</v>
      </c>
    </row>
    <row r="39" customFormat="false" ht="12.75" hidden="false" customHeight="false" outlineLevel="0" collapsed="false">
      <c r="A39" s="27" t="s">
        <v>102</v>
      </c>
      <c r="B39" s="25" t="n">
        <v>0</v>
      </c>
      <c r="C39" s="0" t="n">
        <f aca="false">C38+1</f>
        <v>39</v>
      </c>
      <c r="D39" s="18" t="s">
        <v>65</v>
      </c>
      <c r="E39" s="15" t="s">
        <v>69</v>
      </c>
      <c r="F39" s="0" t="n">
        <v>0.01</v>
      </c>
    </row>
    <row r="40" customFormat="false" ht="12.75" hidden="false" customHeight="false" outlineLevel="0" collapsed="false">
      <c r="A40" s="27" t="s">
        <v>103</v>
      </c>
      <c r="B40" s="25" t="n">
        <v>0</v>
      </c>
      <c r="C40" s="0" t="n">
        <v>40</v>
      </c>
      <c r="D40" s="17" t="s">
        <v>104</v>
      </c>
      <c r="E40" s="15" t="s">
        <v>69</v>
      </c>
      <c r="F40" s="0" t="n">
        <v>0</v>
      </c>
    </row>
    <row r="41" customFormat="false" ht="12.75" hidden="false" customHeight="false" outlineLevel="0" collapsed="false">
      <c r="A41" s="27" t="s">
        <v>105</v>
      </c>
      <c r="B41" s="25" t="n">
        <v>0</v>
      </c>
    </row>
    <row r="42" customFormat="false" ht="12.75" hidden="false" customHeight="false" outlineLevel="0" collapsed="false">
      <c r="A42" s="27" t="s">
        <v>106</v>
      </c>
      <c r="B42" s="25" t="n">
        <v>0</v>
      </c>
    </row>
    <row r="43" customFormat="false" ht="12.75" hidden="false" customHeight="false" outlineLevel="0" collapsed="false">
      <c r="A43" s="27" t="s">
        <v>107</v>
      </c>
      <c r="B43" s="25" t="n">
        <v>0</v>
      </c>
    </row>
    <row r="44" customFormat="false" ht="13.5" hidden="false" customHeight="false" outlineLevel="0" collapsed="false">
      <c r="A44" s="28" t="s">
        <v>108</v>
      </c>
      <c r="B44" s="29" t="n">
        <v>0</v>
      </c>
    </row>
  </sheetData>
  <mergeCells count="1">
    <mergeCell ref="A3:B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24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B22" activeCellId="0" sqref="B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8.99"/>
    <col collapsed="false" customWidth="true" hidden="false" outlineLevel="0" max="3" min="3" style="0" width="19.14"/>
  </cols>
  <sheetData>
    <row r="1" customFormat="false" ht="33" hidden="false" customHeight="true" outlineLevel="0" collapsed="false">
      <c r="A1" s="30" t="s">
        <v>109</v>
      </c>
      <c r="B1" s="30"/>
      <c r="C1" s="30"/>
    </row>
    <row r="2" customFormat="false" ht="18.75" hidden="false" customHeight="true" outlineLevel="0" collapsed="false">
      <c r="A2" s="31" t="s">
        <v>110</v>
      </c>
      <c r="B2" s="32" t="n">
        <f aca="true">TODAY()+1</f>
        <v>45927</v>
      </c>
      <c r="C2" s="32" t="n">
        <f aca="true">TODAY()+2</f>
        <v>45928</v>
      </c>
    </row>
    <row r="3" customFormat="false" ht="24.75" hidden="false" customHeight="true" outlineLevel="0" collapsed="false">
      <c r="A3" s="33"/>
      <c r="B3" s="34" t="s">
        <v>111</v>
      </c>
      <c r="C3" s="35" t="s">
        <v>1</v>
      </c>
      <c r="D3" s="36"/>
    </row>
    <row r="4" customFormat="false" ht="24.95" hidden="false" customHeight="true" outlineLevel="0" collapsed="false">
      <c r="A4" s="37" t="s">
        <v>112</v>
      </c>
      <c r="B4" s="38" t="n">
        <f aca="false">CurveFetch!L16</f>
        <v>2.1</v>
      </c>
      <c r="C4" s="39" t="n">
        <f aca="false">+[1]Curves!$D20</f>
        <v>2.21</v>
      </c>
      <c r="D4" s="40"/>
    </row>
    <row r="5" customFormat="false" ht="24.95" hidden="false" customHeight="true" outlineLevel="0" collapsed="false">
      <c r="A5" s="41" t="s">
        <v>113</v>
      </c>
      <c r="B5" s="42" t="n">
        <f aca="false">CurveFetch!K16</f>
        <v>2.065</v>
      </c>
      <c r="C5" s="43" t="n">
        <f aca="false">+[1]Curves!$D22</f>
        <v>2.01</v>
      </c>
      <c r="D5" s="40"/>
    </row>
    <row r="6" customFormat="false" ht="24.95" hidden="false" customHeight="true" outlineLevel="0" collapsed="false">
      <c r="A6" s="41" t="s">
        <v>114</v>
      </c>
      <c r="B6" s="42" t="n">
        <f aca="false">CurveFetch!S16</f>
        <v>2.025</v>
      </c>
      <c r="C6" s="43"/>
      <c r="D6" s="40"/>
    </row>
    <row r="7" customFormat="false" ht="24.95" hidden="false" customHeight="true" outlineLevel="0" collapsed="false">
      <c r="A7" s="41" t="s">
        <v>115</v>
      </c>
      <c r="B7" s="42" t="n">
        <f aca="false">CurveFetch!X16</f>
        <v>0</v>
      </c>
      <c r="C7" s="43"/>
      <c r="D7" s="40"/>
    </row>
    <row r="8" customFormat="false" ht="24.95" hidden="false" customHeight="true" outlineLevel="0" collapsed="false">
      <c r="A8" s="41" t="s">
        <v>116</v>
      </c>
      <c r="B8" s="42" t="n">
        <f aca="false">CurveFetch!M16</f>
        <v>2.2</v>
      </c>
      <c r="C8" s="43" t="n">
        <f aca="false">+[1]Curves!$D31</f>
        <v>2.41</v>
      </c>
      <c r="D8" s="40"/>
    </row>
    <row r="9" customFormat="false" ht="24.95" hidden="false" customHeight="true" outlineLevel="0" collapsed="false">
      <c r="A9" s="41" t="s">
        <v>117</v>
      </c>
      <c r="B9" s="42" t="n">
        <f aca="false">CurveFetch!N16</f>
        <v>1.96</v>
      </c>
      <c r="C9" s="43" t="n">
        <f aca="false">+[1]Curves!$D13</f>
        <v>1.96</v>
      </c>
      <c r="D9" s="40"/>
    </row>
    <row r="10" customFormat="false" ht="24.95" hidden="false" customHeight="true" outlineLevel="0" collapsed="false">
      <c r="A10" s="41" t="s">
        <v>118</v>
      </c>
      <c r="B10" s="42" t="n">
        <f aca="false">CurveFetch!O16</f>
        <v>1.97</v>
      </c>
      <c r="C10" s="43" t="n">
        <f aca="false">+[1]Curves!$D17</f>
        <v>1.91</v>
      </c>
      <c r="D10" s="40"/>
    </row>
    <row r="11" customFormat="false" ht="24.95" hidden="false" customHeight="true" outlineLevel="0" collapsed="false">
      <c r="A11" s="41" t="s">
        <v>119</v>
      </c>
      <c r="B11" s="42" t="n">
        <f aca="false">CurveFetch!I16</f>
        <v>0</v>
      </c>
      <c r="C11" s="43"/>
      <c r="D11" s="40"/>
    </row>
    <row r="12" customFormat="false" ht="24.95" hidden="false" customHeight="true" outlineLevel="0" collapsed="false">
      <c r="A12" s="41" t="s">
        <v>120</v>
      </c>
      <c r="B12" s="42" t="n">
        <f aca="false">CurveFetch!P16</f>
        <v>2.045</v>
      </c>
      <c r="C12" s="43" t="s">
        <v>121</v>
      </c>
      <c r="D12" s="40"/>
    </row>
    <row r="13" customFormat="false" ht="24.95" hidden="false" customHeight="true" outlineLevel="0" collapsed="false">
      <c r="A13" s="41" t="s">
        <v>122</v>
      </c>
      <c r="B13" s="42" t="n">
        <f aca="false">CurveFetch!Q16</f>
        <v>1.96</v>
      </c>
      <c r="C13" s="43" t="n">
        <f aca="false">+[1]Curves!$D16</f>
        <v>1.91</v>
      </c>
      <c r="D13" s="40"/>
    </row>
    <row r="14" customFormat="false" ht="24.95" hidden="false" customHeight="true" outlineLevel="0" collapsed="false">
      <c r="A14" s="41" t="s">
        <v>123</v>
      </c>
      <c r="B14" s="42" t="n">
        <f aca="false">CurveFetch!R16</f>
        <v>1.915</v>
      </c>
      <c r="C14" s="43" t="n">
        <f aca="false">+[1]Curves!$D18</f>
        <v>2.29</v>
      </c>
      <c r="D14" s="40"/>
    </row>
    <row r="15" customFormat="false" ht="24.95" hidden="false" customHeight="true" outlineLevel="0" collapsed="false">
      <c r="A15" s="41" t="s">
        <v>124</v>
      </c>
      <c r="B15" s="42" t="n">
        <f aca="false">CurveFetch!T16</f>
        <v>2.135</v>
      </c>
      <c r="C15" s="43" t="n">
        <f aca="false">+[1]Curves!$D27</f>
        <v>2.41</v>
      </c>
      <c r="D15" s="40"/>
    </row>
    <row r="16" customFormat="false" ht="24.95" hidden="false" customHeight="true" outlineLevel="0" collapsed="false">
      <c r="A16" s="41" t="s">
        <v>125</v>
      </c>
      <c r="B16" s="42" t="n">
        <f aca="false">CurveFetch!U16</f>
        <v>2.07</v>
      </c>
      <c r="C16" s="43" t="n">
        <f aca="false">+[1]Curves!$D19</f>
        <v>2.34</v>
      </c>
      <c r="D16" s="40"/>
    </row>
    <row r="17" customFormat="false" ht="24.95" hidden="false" customHeight="true" outlineLevel="0" collapsed="false">
      <c r="A17" s="41" t="s">
        <v>126</v>
      </c>
      <c r="B17" s="44" t="n">
        <f aca="false">CurveFetch!AA16</f>
        <v>0</v>
      </c>
      <c r="C17" s="43" t="n">
        <f aca="false">+[1]Curves!$D10</f>
        <v>2.02</v>
      </c>
      <c r="D17" s="40" t="n">
        <v>1.637</v>
      </c>
      <c r="E17" s="40"/>
    </row>
    <row r="18" customFormat="false" ht="24.95" hidden="false" customHeight="true" outlineLevel="0" collapsed="false">
      <c r="A18" s="41" t="s">
        <v>127</v>
      </c>
      <c r="B18" s="42" t="n">
        <f aca="false">CurveFetch!V16</f>
        <v>2.23</v>
      </c>
      <c r="C18" s="43" t="n">
        <f aca="false">+[1]Curves!$D28</f>
        <v>2.56</v>
      </c>
      <c r="D18" s="40"/>
    </row>
    <row r="19" customFormat="false" ht="24.95" hidden="false" customHeight="true" outlineLevel="0" collapsed="false">
      <c r="A19" s="41" t="s">
        <v>128</v>
      </c>
      <c r="B19" s="42" t="n">
        <f aca="false">CurveFetch!G16</f>
        <v>0</v>
      </c>
      <c r="C19" s="43"/>
      <c r="D19" s="40"/>
    </row>
    <row r="20" customFormat="false" ht="24.95" hidden="false" customHeight="true" outlineLevel="0" collapsed="false">
      <c r="A20" s="41" t="s">
        <v>129</v>
      </c>
      <c r="B20" s="42" t="n">
        <f aca="false">CurveFetch!Z16</f>
        <v>2.075</v>
      </c>
      <c r="C20" s="43" t="n">
        <f aca="false">+[1]Curves!$D14</f>
        <v>2.01</v>
      </c>
      <c r="D20" s="40"/>
    </row>
    <row r="21" customFormat="false" ht="24.95" hidden="false" customHeight="true" outlineLevel="0" collapsed="false">
      <c r="A21" s="41" t="s">
        <v>130</v>
      </c>
      <c r="B21" s="44" t="n">
        <f aca="false">CurveFetch!Y16</f>
        <v>1.945</v>
      </c>
      <c r="C21" s="43" t="n">
        <f aca="false">+[1]Curves!$D15</f>
        <v>1.96</v>
      </c>
      <c r="D21" s="40"/>
    </row>
    <row r="22" customFormat="false" ht="23.25" hidden="false" customHeight="true" outlineLevel="0" collapsed="false">
      <c r="A22" s="41" t="s">
        <v>131</v>
      </c>
      <c r="B22" s="44" t="n">
        <f aca="false">CurveFetch!L16</f>
        <v>2.1</v>
      </c>
      <c r="C22" s="43" t="n">
        <f aca="false">[1]Curves!$D$29</f>
        <v>2.61</v>
      </c>
    </row>
    <row r="23" customFormat="false" ht="23.25" hidden="false" customHeight="true" outlineLevel="0" collapsed="false">
      <c r="A23" s="41" t="s">
        <v>132</v>
      </c>
      <c r="B23" s="44" t="n">
        <f aca="false">CurveFetch!W16</f>
        <v>2.145</v>
      </c>
      <c r="C23" s="43" t="n">
        <f aca="false">[1]Curves!$D$30</f>
        <v>2.46</v>
      </c>
    </row>
    <row r="24" customFormat="false" ht="21" hidden="false" customHeight="true" outlineLevel="0" collapsed="false">
      <c r="A24" s="45" t="s">
        <v>133</v>
      </c>
      <c r="B24" s="46" t="n">
        <f aca="false">CurveFetch!H16</f>
        <v>0</v>
      </c>
      <c r="C24" s="46" t="n">
        <f aca="false">[2]West!$C$26</f>
        <v>0</v>
      </c>
    </row>
  </sheetData>
  <mergeCells count="1">
    <mergeCell ref="A1:C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4:L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H10" activeCellId="0" sqref="H1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9.14"/>
    <col collapsed="false" customWidth="true" hidden="false" outlineLevel="0" max="2" min="2" style="0" width="12.56"/>
    <col collapsed="false" customWidth="true" hidden="false" outlineLevel="0" max="3" min="3" style="0" width="10.13"/>
    <col collapsed="false" customWidth="true" hidden="false" outlineLevel="0" max="5" min="4" style="47" width="17.56"/>
    <col collapsed="false" customWidth="true" hidden="false" outlineLevel="0" max="6" min="6" style="47" width="17.99"/>
    <col collapsed="false" customWidth="true" hidden="false" outlineLevel="0" max="7" min="7" style="48" width="11.28"/>
    <col collapsed="false" customWidth="true" hidden="false" outlineLevel="0" max="8" min="8" style="48" width="17.28"/>
    <col collapsed="false" customWidth="true" hidden="false" outlineLevel="0" max="9" min="9" style="48" width="9.56"/>
    <col collapsed="false" customWidth="true" hidden="false" outlineLevel="0" max="10" min="10" style="48" width="17.42"/>
    <col collapsed="false" customWidth="true" hidden="false" outlineLevel="0" max="11" min="11" style="0" width="18.99"/>
  </cols>
  <sheetData>
    <row r="4" customFormat="false" ht="12.75" hidden="false" customHeight="false" outlineLevel="0" collapsed="false">
      <c r="B4" s="49" t="s">
        <v>134</v>
      </c>
      <c r="C4" s="50" t="n">
        <f aca="false">Currentmonth</f>
        <v>37257</v>
      </c>
    </row>
    <row r="5" customFormat="false" ht="12.75" hidden="false" customHeight="false" outlineLevel="0" collapsed="false">
      <c r="D5" s="51"/>
      <c r="E5" s="51"/>
      <c r="F5" s="52"/>
      <c r="G5" s="53"/>
      <c r="H5" s="53"/>
      <c r="I5" s="53"/>
      <c r="J5" s="54"/>
      <c r="K5" s="55"/>
      <c r="L5" s="55"/>
    </row>
    <row r="7" customFormat="false" ht="12.75" hidden="false" customHeight="false" outlineLevel="0" collapsed="false">
      <c r="B7" s="0" t="n">
        <f aca="false">EOMONTH($C$4,1)-EOMONTH($C$4,-1)</f>
        <v>59</v>
      </c>
      <c r="C7" s="56" t="s">
        <v>135</v>
      </c>
      <c r="D7" s="57" t="n">
        <v>2.27</v>
      </c>
    </row>
    <row r="8" customFormat="false" ht="12.75" hidden="false" customHeight="false" outlineLevel="0" collapsed="false">
      <c r="C8" s="56" t="s">
        <v>136</v>
      </c>
    </row>
    <row r="9" customFormat="false" ht="12.75" hidden="false" customHeight="false" outlineLevel="0" collapsed="false">
      <c r="D9" s="53" t="s">
        <v>68</v>
      </c>
      <c r="E9" s="53" t="s">
        <v>70</v>
      </c>
      <c r="F9" s="53" t="s">
        <v>71</v>
      </c>
      <c r="G9" s="53" t="s">
        <v>72</v>
      </c>
      <c r="H9" s="53" t="s">
        <v>84</v>
      </c>
      <c r="I9" s="54" t="s">
        <v>137</v>
      </c>
      <c r="J9" s="54" t="s">
        <v>107</v>
      </c>
      <c r="K9" s="54" t="s">
        <v>106</v>
      </c>
    </row>
    <row r="10" customFormat="false" ht="12.75" hidden="false" customHeight="false" outlineLevel="0" collapsed="false">
      <c r="B10" s="0" t="n">
        <v>1</v>
      </c>
      <c r="C10" s="58" t="n">
        <v>37257</v>
      </c>
      <c r="D10" s="53" t="n">
        <f aca="false">Fin!D10+PhysPrem!$B$4</f>
        <v>2.485</v>
      </c>
      <c r="E10" s="53" t="n">
        <f aca="false">Fin!F10+PhysPrem!$B$5</f>
        <v>2.48</v>
      </c>
      <c r="F10" s="53" t="n">
        <f aca="false">Fin!H10+PhysPrem!$B$6</f>
        <v>2.53</v>
      </c>
      <c r="G10" s="53" t="n">
        <f aca="false">Fin!J10+PhysPrem!$B$7</f>
        <v>2.61</v>
      </c>
      <c r="H10" s="53" t="n">
        <f aca="false">Fin!L10+PhysPrem!$B$19</f>
        <v>2.55</v>
      </c>
      <c r="I10" s="53" t="n">
        <f aca="false">Fin!P10+PhysPrem!$B$27</f>
        <v>2.55</v>
      </c>
      <c r="J10" s="53" t="n">
        <f aca="false">Fin!N10+PhysPrem!$B$43</f>
        <v>2.57</v>
      </c>
      <c r="K10" s="53" t="n">
        <f aca="false">Fin!J10+PhysPrem!$B$42</f>
        <v>2.61</v>
      </c>
    </row>
    <row r="11" customFormat="false" ht="12.75" hidden="false" customHeight="false" outlineLevel="0" collapsed="false">
      <c r="B11" s="0" t="n">
        <v>2</v>
      </c>
      <c r="C11" s="58" t="n">
        <f aca="false">IF(B11&lt;=$B$7,C10+1,"")</f>
        <v>37258</v>
      </c>
      <c r="D11" s="53" t="n">
        <f aca="false">Fin!D11+PhysPrem!$B$4</f>
        <v>2.485</v>
      </c>
      <c r="E11" s="53" t="n">
        <f aca="false">Fin!F11+PhysPrem!$B$5</f>
        <v>2.48</v>
      </c>
      <c r="F11" s="53" t="n">
        <f aca="false">Fin!H11+PhysPrem!$B$6</f>
        <v>2.53</v>
      </c>
      <c r="G11" s="53" t="n">
        <f aca="false">Fin!J11+PhysPrem!$B$7</f>
        <v>2.61</v>
      </c>
      <c r="H11" s="53" t="n">
        <f aca="false">Fin!L11+PhysPrem!$B$19</f>
        <v>2.55</v>
      </c>
      <c r="I11" s="53" t="n">
        <f aca="false">Fin!P11+PhysPrem!$B$27</f>
        <v>2.55</v>
      </c>
      <c r="J11" s="53" t="n">
        <f aca="false">Fin!N11+PhysPrem!$B$43</f>
        <v>2.57</v>
      </c>
      <c r="K11" s="53" t="n">
        <f aca="false">Fin!J11+PhysPrem!$B$42</f>
        <v>2.61</v>
      </c>
    </row>
    <row r="12" customFormat="false" ht="12.75" hidden="false" customHeight="false" outlineLevel="0" collapsed="false">
      <c r="B12" s="0" t="n">
        <v>3</v>
      </c>
      <c r="C12" s="58" t="n">
        <f aca="false">IF(B12&lt;=$B$7,C11+1,"")</f>
        <v>37259</v>
      </c>
      <c r="D12" s="53" t="n">
        <f aca="false">Fin!D12+PhysPrem!$B$4</f>
        <v>2.28</v>
      </c>
      <c r="E12" s="53" t="n">
        <f aca="false">Fin!F12+PhysPrem!$B$5</f>
        <v>2.25</v>
      </c>
      <c r="F12" s="53" t="n">
        <f aca="false">Fin!H12+PhysPrem!$B$6</f>
        <v>2.295</v>
      </c>
      <c r="G12" s="53" t="n">
        <f aca="false">Fin!J12+PhysPrem!$B$7</f>
        <v>2.385</v>
      </c>
      <c r="H12" s="53" t="n">
        <f aca="false">Fin!L12+PhysPrem!$B$19</f>
        <v>2.24</v>
      </c>
      <c r="I12" s="53" t="n">
        <f aca="false">Fin!P12+PhysPrem!$B$27</f>
        <v>2</v>
      </c>
      <c r="J12" s="53" t="n">
        <f aca="false">Fin!N12+PhysPrem!$B$43</f>
        <v>2.33</v>
      </c>
      <c r="K12" s="53" t="n">
        <f aca="false">Fin!J12+PhysPrem!$B$42</f>
        <v>2.385</v>
      </c>
    </row>
    <row r="13" customFormat="false" ht="12.75" hidden="false" customHeight="false" outlineLevel="0" collapsed="false">
      <c r="B13" s="0" t="n">
        <v>4</v>
      </c>
      <c r="C13" s="58" t="n">
        <f aca="false">IF(B13&lt;=$B$7,C12+1,"")</f>
        <v>37260</v>
      </c>
      <c r="D13" s="53" t="n">
        <f aca="false">Fin!D13+PhysPrem!$B$4</f>
        <v>2.26</v>
      </c>
      <c r="E13" s="53" t="n">
        <f aca="false">Fin!F13+PhysPrem!$B$5</f>
        <v>2.185</v>
      </c>
      <c r="F13" s="53" t="n">
        <f aca="false">Fin!H13+PhysPrem!$B$6</f>
        <v>2.27</v>
      </c>
      <c r="G13" s="53" t="n">
        <f aca="false">Fin!J13+PhysPrem!$B$7</f>
        <v>2.35</v>
      </c>
      <c r="H13" s="53" t="n">
        <f aca="false">Fin!L13+PhysPrem!$B$19</f>
        <v>2.2</v>
      </c>
      <c r="I13" s="53" t="n">
        <f aca="false">Fin!P13+PhysPrem!$B$27</f>
        <v>2.01</v>
      </c>
      <c r="J13" s="53" t="n">
        <f aca="false">Fin!N13+PhysPrem!$B$43</f>
        <v>2.29</v>
      </c>
      <c r="K13" s="53" t="n">
        <f aca="false">Fin!J13+PhysPrem!$B$42</f>
        <v>2.35</v>
      </c>
    </row>
    <row r="14" customFormat="false" ht="12.75" hidden="false" customHeight="false" outlineLevel="0" collapsed="false">
      <c r="B14" s="0" t="n">
        <v>5</v>
      </c>
      <c r="C14" s="58" t="n">
        <f aca="false">IF(B14&lt;=$B$7,C13+1,"")</f>
        <v>37261</v>
      </c>
      <c r="D14" s="53" t="n">
        <f aca="false">Fin!D14+PhysPrem!$B$4</f>
        <v>2.125</v>
      </c>
      <c r="E14" s="53" t="n">
        <f aca="false">Fin!F14+PhysPrem!$B$5</f>
        <v>2.045</v>
      </c>
      <c r="F14" s="53" t="n">
        <f aca="false">Fin!H14+PhysPrem!$B$6</f>
        <v>2.215</v>
      </c>
      <c r="G14" s="53" t="n">
        <f aca="false">Fin!J14+PhysPrem!$B$7</f>
        <v>2.24</v>
      </c>
      <c r="H14" s="53" t="n">
        <f aca="false">Fin!L14+PhysPrem!$B$19</f>
        <v>2.035</v>
      </c>
      <c r="I14" s="53" t="n">
        <f aca="false">Fin!P14+PhysPrem!$B$27</f>
        <v>2.045</v>
      </c>
      <c r="J14" s="53" t="n">
        <f aca="false">Fin!N14+PhysPrem!$B$43</f>
        <v>2.15</v>
      </c>
      <c r="K14" s="53" t="n">
        <f aca="false">Fin!J14+PhysPrem!$B$42</f>
        <v>2.24</v>
      </c>
    </row>
    <row r="15" customFormat="false" ht="12.75" hidden="false" customHeight="false" outlineLevel="0" collapsed="false">
      <c r="B15" s="0" t="n">
        <v>6</v>
      </c>
      <c r="C15" s="58" t="n">
        <f aca="false">IF(B15&lt;=$B$7,C14+1,"")</f>
        <v>37262</v>
      </c>
      <c r="D15" s="53" t="n">
        <f aca="false">Fin!D15+PhysPrem!$B$4</f>
        <v>2.125</v>
      </c>
      <c r="E15" s="53" t="n">
        <f aca="false">Fin!F15+PhysPrem!$B$5</f>
        <v>2.045</v>
      </c>
      <c r="F15" s="53" t="n">
        <f aca="false">Fin!H15+PhysPrem!$B$6</f>
        <v>2.215</v>
      </c>
      <c r="G15" s="53" t="n">
        <f aca="false">Fin!J15+PhysPrem!$B$7</f>
        <v>2.24</v>
      </c>
      <c r="H15" s="53" t="n">
        <f aca="false">Fin!L15+PhysPrem!$B$19</f>
        <v>2.035</v>
      </c>
      <c r="I15" s="53" t="n">
        <f aca="false">Fin!P15+PhysPrem!$B$27</f>
        <v>2.045</v>
      </c>
      <c r="J15" s="53" t="n">
        <f aca="false">Fin!N15+PhysPrem!$B$43</f>
        <v>2.15</v>
      </c>
      <c r="K15" s="53" t="n">
        <f aca="false">Fin!J15+PhysPrem!$B$42</f>
        <v>2.24</v>
      </c>
    </row>
    <row r="16" customFormat="false" ht="12.75" hidden="false" customHeight="false" outlineLevel="0" collapsed="false">
      <c r="B16" s="0" t="n">
        <v>7</v>
      </c>
      <c r="C16" s="58" t="n">
        <f aca="false">IF(B16&lt;=$B$7,C15+1,"")</f>
        <v>37263</v>
      </c>
      <c r="D16" s="53" t="n">
        <f aca="false">Fin!D16+PhysPrem!$B$4</f>
        <v>2.125</v>
      </c>
      <c r="E16" s="53" t="n">
        <f aca="false">Fin!F16+PhysPrem!$B$5</f>
        <v>2.045</v>
      </c>
      <c r="F16" s="53" t="n">
        <f aca="false">Fin!H16+PhysPrem!$B$6</f>
        <v>2.215</v>
      </c>
      <c r="G16" s="53" t="n">
        <f aca="false">Fin!J16+PhysPrem!$B$7</f>
        <v>2.24</v>
      </c>
      <c r="H16" s="53" t="n">
        <f aca="false">Fin!L16+PhysPrem!$B$19</f>
        <v>2.035</v>
      </c>
      <c r="I16" s="53" t="n">
        <f aca="false">Fin!P16+PhysPrem!$B$27</f>
        <v>2.045</v>
      </c>
      <c r="J16" s="53" t="n">
        <f aca="false">Fin!N16+PhysPrem!$B$43</f>
        <v>2.15</v>
      </c>
      <c r="K16" s="53" t="n">
        <f aca="false">Fin!J16+PhysPrem!$B$42</f>
        <v>2.24</v>
      </c>
    </row>
    <row r="17" customFormat="false" ht="12.75" hidden="false" customHeight="false" outlineLevel="0" collapsed="false">
      <c r="B17" s="0" t="n">
        <v>8</v>
      </c>
      <c r="C17" s="58" t="n">
        <f aca="false">IF(B17&lt;=$B$7,C16+1,"")</f>
        <v>37264</v>
      </c>
      <c r="D17" s="53" t="n">
        <f aca="false">Fin!D17+PhysPrem!$B$4</f>
        <v>2.035</v>
      </c>
      <c r="E17" s="53" t="n">
        <f aca="false">Fin!F17+PhysPrem!$B$5</f>
        <v>1.98</v>
      </c>
      <c r="F17" s="53" t="n">
        <f aca="false">Fin!H17+PhysPrem!$B$6</f>
        <v>2.005</v>
      </c>
      <c r="G17" s="53" t="n">
        <f aca="false">Fin!J17+PhysPrem!$B$7</f>
        <v>2.13</v>
      </c>
      <c r="H17" s="53" t="n">
        <f aca="false">Fin!L17+PhysPrem!$B$19</f>
        <v>1.985</v>
      </c>
      <c r="I17" s="53" t="n">
        <f aca="false">Fin!P17+PhysPrem!$B$27</f>
        <v>1.98</v>
      </c>
      <c r="J17" s="53" t="n">
        <f aca="false">Fin!N17+PhysPrem!$B$43</f>
        <v>2.07</v>
      </c>
      <c r="K17" s="53" t="n">
        <f aca="false">Fin!J17+PhysPrem!$B$42</f>
        <v>2.13</v>
      </c>
    </row>
    <row r="18" customFormat="false" ht="12.75" hidden="false" customHeight="false" outlineLevel="0" collapsed="false">
      <c r="B18" s="0" t="n">
        <v>9</v>
      </c>
      <c r="C18" s="58" t="n">
        <f aca="false">IF(B18&lt;=$B$7,C17+1,"")</f>
        <v>37265</v>
      </c>
      <c r="D18" s="53" t="n">
        <f aca="false">Fin!D18+PhysPrem!$B$4</f>
        <v>2.115</v>
      </c>
      <c r="E18" s="53" t="n">
        <f aca="false">Fin!F18+PhysPrem!$B$5</f>
        <v>2.065</v>
      </c>
      <c r="F18" s="53" t="n">
        <f aca="false">Fin!H18+PhysPrem!$B$6</f>
        <v>2.1</v>
      </c>
      <c r="G18" s="53" t="n">
        <f aca="false">Fin!J18+PhysPrem!$B$7</f>
        <v>2.2</v>
      </c>
      <c r="H18" s="53" t="n">
        <f aca="false">Fin!L18+PhysPrem!$B$19</f>
        <v>2.025</v>
      </c>
      <c r="I18" s="53" t="n">
        <f aca="false">Fin!P18+PhysPrem!$B$27</f>
        <v>2.065</v>
      </c>
      <c r="J18" s="53" t="n">
        <f aca="false">Fin!N18+PhysPrem!$B$43</f>
        <v>2.145</v>
      </c>
      <c r="K18" s="53" t="n">
        <f aca="false">Fin!J18+PhysPrem!$B$42</f>
        <v>2.2</v>
      </c>
    </row>
    <row r="19" customFormat="false" ht="12.75" hidden="false" customHeight="false" outlineLevel="0" collapsed="false">
      <c r="B19" s="0" t="n">
        <v>10</v>
      </c>
      <c r="C19" s="58" t="n">
        <f aca="false">IF(B19&lt;=$B$7,C18+1,"")</f>
        <v>37266</v>
      </c>
      <c r="D19" s="53" t="n">
        <f aca="false">Fin!D19+PhysPrem!$B$4</f>
        <v>2.035</v>
      </c>
      <c r="E19" s="53" t="n">
        <f aca="false">Fin!F19+PhysPrem!$B$5</f>
        <v>2.005</v>
      </c>
      <c r="F19" s="53" t="n">
        <f aca="false">Fin!H19+PhysPrem!$B$6</f>
        <v>2.015</v>
      </c>
      <c r="G19" s="53" t="n">
        <f aca="false">Fin!J19+PhysPrem!$B$7</f>
        <v>2.145</v>
      </c>
      <c r="H19" s="53" t="n">
        <f aca="false">Fin!L19+PhysPrem!$B$19</f>
        <v>1.995</v>
      </c>
      <c r="I19" s="53" t="n">
        <f aca="false">Fin!P19+PhysPrem!$B$27</f>
        <v>2.005</v>
      </c>
      <c r="J19" s="53" t="n">
        <f aca="false">Fin!N19+PhysPrem!$B$43</f>
        <v>2.095</v>
      </c>
      <c r="K19" s="53" t="n">
        <f aca="false">Fin!J19+PhysPrem!$B$42</f>
        <v>2.145</v>
      </c>
    </row>
    <row r="20" customFormat="false" ht="12.75" hidden="false" customHeight="false" outlineLevel="0" collapsed="false">
      <c r="B20" s="0" t="n">
        <v>11</v>
      </c>
      <c r="C20" s="58" t="n">
        <f aca="false">IF(B20&lt;=$B$7,C19+1,"")</f>
        <v>37267</v>
      </c>
      <c r="D20" s="53" t="n">
        <f aca="false">Fin!D20+PhysPrem!$B$4</f>
        <v>2.05</v>
      </c>
      <c r="E20" s="53" t="n">
        <f aca="false">Fin!F20+PhysPrem!$B$5</f>
        <v>2.025</v>
      </c>
      <c r="F20" s="53" t="n">
        <f aca="false">Fin!H20+PhysPrem!$B$6</f>
        <v>2.04</v>
      </c>
      <c r="G20" s="53" t="n">
        <f aca="false">Fin!J20+PhysPrem!$B$7</f>
        <v>2.135</v>
      </c>
      <c r="H20" s="53" t="n">
        <f aca="false">Fin!L20+PhysPrem!$B$19</f>
        <v>2.04</v>
      </c>
      <c r="I20" s="53" t="n">
        <f aca="false">Fin!P20+PhysPrem!$B$27</f>
        <v>2.025</v>
      </c>
      <c r="J20" s="53" t="n">
        <f aca="false">Fin!N20+PhysPrem!$B$43</f>
        <v>2.09</v>
      </c>
      <c r="K20" s="53" t="n">
        <f aca="false">Fin!J20+PhysPrem!$B$42</f>
        <v>2.135</v>
      </c>
    </row>
    <row r="21" customFormat="false" ht="12.75" hidden="false" customHeight="false" outlineLevel="0" collapsed="false">
      <c r="B21" s="0" t="n">
        <v>12</v>
      </c>
      <c r="C21" s="58" t="n">
        <f aca="false">IF(B21&lt;=$B$7,C20+1,"")</f>
        <v>37268</v>
      </c>
      <c r="D21" s="53" t="n">
        <f aca="false">Fin!D21+PhysPrem!$B$4</f>
        <v>2.1</v>
      </c>
      <c r="E21" s="53" t="n">
        <f aca="false">Fin!F21+PhysPrem!$B$5</f>
        <v>2.065</v>
      </c>
      <c r="F21" s="53" t="n">
        <f aca="false">Fin!H21+PhysPrem!$B$6</f>
        <v>2.28</v>
      </c>
      <c r="G21" s="53" t="n">
        <f aca="false">Fin!J21+PhysPrem!$B$7</f>
        <v>2.2</v>
      </c>
      <c r="H21" s="53" t="n">
        <f aca="false">Fin!L21+PhysPrem!$B$19</f>
        <v>1.985</v>
      </c>
      <c r="I21" s="53" t="n">
        <f aca="false">Fin!P21+PhysPrem!$B$27</f>
        <v>2.065</v>
      </c>
      <c r="J21" s="53" t="n">
        <f aca="false">Fin!N21+PhysPrem!$B$43</f>
        <v>2.09</v>
      </c>
      <c r="K21" s="53" t="n">
        <f aca="false">Fin!J21+PhysPrem!$B$42</f>
        <v>2.2</v>
      </c>
    </row>
    <row r="22" customFormat="false" ht="12.75" hidden="false" customHeight="false" outlineLevel="0" collapsed="false">
      <c r="B22" s="0" t="n">
        <v>13</v>
      </c>
      <c r="C22" s="58" t="n">
        <f aca="false">IF(B22&lt;=$B$7,C21+1,"")</f>
        <v>37269</v>
      </c>
      <c r="D22" s="53" t="n">
        <f aca="false">Fin!D22+PhysPrem!$B$4</f>
        <v>2.1</v>
      </c>
      <c r="E22" s="53" t="n">
        <f aca="false">Fin!F22+PhysPrem!$B$5</f>
        <v>2.065</v>
      </c>
      <c r="F22" s="53" t="n">
        <f aca="false">Fin!H22+PhysPrem!$B$6</f>
        <v>2.12</v>
      </c>
      <c r="G22" s="53" t="n">
        <f aca="false">Fin!J22+PhysPrem!$B$7</f>
        <v>2.2</v>
      </c>
      <c r="H22" s="53" t="n">
        <f aca="false">Fin!L22+PhysPrem!$B$19</f>
        <v>1.985</v>
      </c>
      <c r="I22" s="53" t="n">
        <f aca="false">Fin!P22+PhysPrem!$B$27</f>
        <v>2.065</v>
      </c>
      <c r="J22" s="53" t="n">
        <f aca="false">Fin!N22+PhysPrem!$B$43</f>
        <v>2.09</v>
      </c>
      <c r="K22" s="53" t="n">
        <f aca="false">Fin!J22+PhysPrem!$B$42</f>
        <v>2.2</v>
      </c>
    </row>
    <row r="23" customFormat="false" ht="12.75" hidden="false" customHeight="false" outlineLevel="0" collapsed="false">
      <c r="B23" s="0" t="n">
        <v>14</v>
      </c>
      <c r="C23" s="58" t="n">
        <f aca="false">IF(B23&lt;=$B$7,C22+1,"")</f>
        <v>37270</v>
      </c>
      <c r="D23" s="53" t="n">
        <f aca="false">Fin!D23+PhysPrem!$B$4</f>
        <v>2.1</v>
      </c>
      <c r="E23" s="53" t="n">
        <f aca="false">Fin!F23+PhysPrem!$B$5</f>
        <v>2.065</v>
      </c>
      <c r="F23" s="53" t="n">
        <f aca="false">Fin!H23+PhysPrem!$B$6</f>
        <v>2.12</v>
      </c>
      <c r="G23" s="53" t="n">
        <f aca="false">Fin!J23+PhysPrem!$B$7</f>
        <v>2.2</v>
      </c>
      <c r="H23" s="53" t="n">
        <f aca="false">Fin!L23+PhysPrem!$B$19</f>
        <v>1.985</v>
      </c>
      <c r="I23" s="53" t="n">
        <f aca="false">Fin!P23+PhysPrem!$B$27</f>
        <v>2.065</v>
      </c>
      <c r="J23" s="53" t="n">
        <f aca="false">Fin!N23+PhysPrem!$B$43</f>
        <v>2.09</v>
      </c>
      <c r="K23" s="53" t="n">
        <f aca="false">Fin!J23+PhysPrem!$B$42</f>
        <v>2.2</v>
      </c>
    </row>
    <row r="24" customFormat="false" ht="12.75" hidden="false" customHeight="false" outlineLevel="0" collapsed="false">
      <c r="B24" s="59" t="n">
        <v>15</v>
      </c>
      <c r="C24" s="58" t="n">
        <f aca="false">IF(B24&lt;=$B$7,C23+1,"")</f>
        <v>37271</v>
      </c>
      <c r="D24" s="53" t="n">
        <f aca="false">Fin!D24+PhysPrem!$B$4</f>
        <v>2.22</v>
      </c>
      <c r="E24" s="53" t="n">
        <f aca="false">Fin!F24+PhysPrem!$B$5</f>
        <v>2.01</v>
      </c>
      <c r="F24" s="53" t="n">
        <f aca="false">Fin!H24+PhysPrem!$B$6</f>
        <v>2.24</v>
      </c>
      <c r="G24" s="53" t="n">
        <f aca="false">Fin!J24+PhysPrem!$B$7</f>
        <v>2.2</v>
      </c>
      <c r="H24" s="53" t="n">
        <f aca="false">Fin!L24+PhysPrem!$B$19</f>
        <v>1.985</v>
      </c>
      <c r="I24" s="53" t="n">
        <f aca="false">Fin!P24+PhysPrem!$B$27</f>
        <v>2.01</v>
      </c>
      <c r="J24" s="53" t="n">
        <f aca="false">Fin!N24+PhysPrem!$B$43</f>
        <v>2.09</v>
      </c>
      <c r="K24" s="53" t="n">
        <f aca="false">Fin!J24+PhysPrem!$B$42</f>
        <v>2.2</v>
      </c>
    </row>
    <row r="25" customFormat="false" ht="12.75" hidden="false" customHeight="false" outlineLevel="0" collapsed="false">
      <c r="B25" s="59" t="n">
        <v>16</v>
      </c>
      <c r="C25" s="58" t="n">
        <f aca="false">IF(B25&lt;=$B$7,C24+1,"")</f>
        <v>37272</v>
      </c>
      <c r="D25" s="53" t="n">
        <f aca="false">Fin!D25+PhysPrem!$B$4</f>
        <v>2.22</v>
      </c>
      <c r="E25" s="53" t="n">
        <f aca="false">Fin!F25+PhysPrem!$B$5</f>
        <v>2.01</v>
      </c>
      <c r="F25" s="53" t="n">
        <f aca="false">Fin!H25+PhysPrem!$B$6</f>
        <v>2.24</v>
      </c>
      <c r="G25" s="53" t="n">
        <f aca="false">Fin!J25+PhysPrem!$B$7</f>
        <v>2.2</v>
      </c>
      <c r="H25" s="53" t="n">
        <f aca="false">Fin!L25+PhysPrem!$B$19</f>
        <v>1.985</v>
      </c>
      <c r="I25" s="53" t="n">
        <f aca="false">Fin!P25+PhysPrem!$B$27</f>
        <v>2.01</v>
      </c>
      <c r="J25" s="53" t="n">
        <f aca="false">Fin!N25+PhysPrem!$B$43</f>
        <v>2.09</v>
      </c>
      <c r="K25" s="53" t="n">
        <f aca="false">Fin!J25+PhysPrem!$B$42</f>
        <v>2.2</v>
      </c>
    </row>
    <row r="26" customFormat="false" ht="12.75" hidden="false" customHeight="false" outlineLevel="0" collapsed="false">
      <c r="B26" s="0" t="n">
        <v>17</v>
      </c>
      <c r="C26" s="58" t="n">
        <f aca="false">IF(B26&lt;=$B$7,C25+1,"")</f>
        <v>37273</v>
      </c>
      <c r="D26" s="53" t="n">
        <f aca="false">Fin!D26+PhysPrem!$B$4</f>
        <v>2.22</v>
      </c>
      <c r="E26" s="53" t="n">
        <f aca="false">Fin!F26+PhysPrem!$B$5</f>
        <v>2.01</v>
      </c>
      <c r="F26" s="53" t="n">
        <f aca="false">Fin!H26+PhysPrem!$B$6</f>
        <v>2.24</v>
      </c>
      <c r="G26" s="53" t="n">
        <f aca="false">Fin!J26+PhysPrem!$B$7</f>
        <v>2.2</v>
      </c>
      <c r="H26" s="53" t="n">
        <f aca="false">Fin!L26+PhysPrem!$B$19</f>
        <v>1.985</v>
      </c>
      <c r="I26" s="53" t="n">
        <f aca="false">Fin!P26+PhysPrem!$B$27</f>
        <v>2.01</v>
      </c>
      <c r="J26" s="53" t="n">
        <f aca="false">Fin!N26+PhysPrem!$B$43</f>
        <v>2.09</v>
      </c>
      <c r="K26" s="53" t="n">
        <f aca="false">Fin!J26+PhysPrem!$B$42</f>
        <v>2.2</v>
      </c>
    </row>
    <row r="27" customFormat="false" ht="12.75" hidden="false" customHeight="false" outlineLevel="0" collapsed="false">
      <c r="B27" s="0" t="n">
        <v>18</v>
      </c>
      <c r="C27" s="58" t="n">
        <f aca="false">IF(B27&lt;=$B$7,C26+1,"")</f>
        <v>37274</v>
      </c>
      <c r="D27" s="53" t="n">
        <f aca="false">Fin!D27+PhysPrem!$B$4</f>
        <v>2.22</v>
      </c>
      <c r="E27" s="53" t="n">
        <f aca="false">Fin!F27+PhysPrem!$B$5</f>
        <v>2.01</v>
      </c>
      <c r="F27" s="53" t="n">
        <f aca="false">Fin!H27+PhysPrem!$B$6</f>
        <v>2.24</v>
      </c>
      <c r="G27" s="53" t="n">
        <f aca="false">Fin!J27+PhysPrem!$B$7</f>
        <v>2.2</v>
      </c>
      <c r="H27" s="53" t="n">
        <f aca="false">Fin!L27+PhysPrem!$B$19</f>
        <v>1.985</v>
      </c>
      <c r="I27" s="53" t="n">
        <f aca="false">Fin!P27+PhysPrem!$B$27</f>
        <v>2.01</v>
      </c>
      <c r="J27" s="53" t="n">
        <f aca="false">Fin!N27+PhysPrem!$B$43</f>
        <v>2.09</v>
      </c>
      <c r="K27" s="53" t="n">
        <f aca="false">Fin!J27+PhysPrem!$B$42</f>
        <v>2.2</v>
      </c>
    </row>
    <row r="28" customFormat="false" ht="12.75" hidden="false" customHeight="false" outlineLevel="0" collapsed="false">
      <c r="B28" s="0" t="n">
        <v>19</v>
      </c>
      <c r="C28" s="58" t="n">
        <f aca="false">IF(B28&lt;=$B$7,C27+1,"")</f>
        <v>37275</v>
      </c>
      <c r="D28" s="53" t="n">
        <f aca="false">Fin!D28+PhysPrem!$B$4</f>
        <v>2.22</v>
      </c>
      <c r="E28" s="53" t="n">
        <f aca="false">Fin!F28+PhysPrem!$B$5</f>
        <v>2.01</v>
      </c>
      <c r="F28" s="53" t="n">
        <f aca="false">Fin!H28+PhysPrem!$B$6</f>
        <v>2.24</v>
      </c>
      <c r="G28" s="53" t="n">
        <f aca="false">Fin!J28+PhysPrem!$B$7</f>
        <v>2.2</v>
      </c>
      <c r="H28" s="53" t="n">
        <f aca="false">Fin!L28+PhysPrem!$B$19</f>
        <v>1.985</v>
      </c>
      <c r="I28" s="53" t="n">
        <f aca="false">Fin!P28+PhysPrem!$B$27</f>
        <v>2.01</v>
      </c>
      <c r="J28" s="53" t="n">
        <f aca="false">Fin!N28+PhysPrem!$B$43</f>
        <v>2.09</v>
      </c>
      <c r="K28" s="53" t="n">
        <f aca="false">Fin!J28+PhysPrem!$B$42</f>
        <v>2.2</v>
      </c>
    </row>
    <row r="29" customFormat="false" ht="12.75" hidden="false" customHeight="false" outlineLevel="0" collapsed="false">
      <c r="B29" s="0" t="n">
        <v>20</v>
      </c>
      <c r="C29" s="58" t="n">
        <f aca="false">IF(B29&lt;=$B$7,C28+1,"")</f>
        <v>37276</v>
      </c>
      <c r="D29" s="53" t="n">
        <f aca="false">Fin!D29+PhysPrem!$B$4</f>
        <v>2.22</v>
      </c>
      <c r="E29" s="53" t="n">
        <f aca="false">Fin!F29+PhysPrem!$B$5</f>
        <v>2.01</v>
      </c>
      <c r="F29" s="53" t="n">
        <f aca="false">Fin!H29+PhysPrem!$B$6</f>
        <v>2.24</v>
      </c>
      <c r="G29" s="53" t="n">
        <f aca="false">Fin!J29+PhysPrem!$B$7</f>
        <v>2.2</v>
      </c>
      <c r="H29" s="53" t="n">
        <f aca="false">Fin!L29+PhysPrem!$B$19</f>
        <v>1.985</v>
      </c>
      <c r="I29" s="53" t="n">
        <f aca="false">Fin!P29+PhysPrem!$B$27</f>
        <v>2.01</v>
      </c>
      <c r="J29" s="53" t="n">
        <f aca="false">Fin!N29+PhysPrem!$B$43</f>
        <v>2.09</v>
      </c>
      <c r="K29" s="53" t="n">
        <f aca="false">Fin!J29+PhysPrem!$B$42</f>
        <v>2.2</v>
      </c>
    </row>
    <row r="30" customFormat="false" ht="12.75" hidden="false" customHeight="false" outlineLevel="0" collapsed="false">
      <c r="B30" s="0" t="n">
        <v>21</v>
      </c>
      <c r="C30" s="58" t="n">
        <f aca="false">IF(B30&lt;=$B$7,C29+1,"")</f>
        <v>37277</v>
      </c>
      <c r="D30" s="53" t="n">
        <f aca="false">Fin!D30+PhysPrem!$B$4</f>
        <v>2.22</v>
      </c>
      <c r="E30" s="53" t="n">
        <f aca="false">Fin!F30+PhysPrem!$B$5</f>
        <v>2.01</v>
      </c>
      <c r="F30" s="53" t="n">
        <f aca="false">Fin!H30+PhysPrem!$B$6</f>
        <v>2.24</v>
      </c>
      <c r="G30" s="53" t="n">
        <f aca="false">Fin!J30+PhysPrem!$B$7</f>
        <v>2.2</v>
      </c>
      <c r="H30" s="53" t="n">
        <f aca="false">Fin!L30+PhysPrem!$B$19</f>
        <v>1.985</v>
      </c>
      <c r="I30" s="53" t="n">
        <f aca="false">Fin!P30+PhysPrem!$B$27</f>
        <v>2.01</v>
      </c>
      <c r="J30" s="53" t="n">
        <f aca="false">Fin!N30+PhysPrem!$B$43</f>
        <v>2.09</v>
      </c>
      <c r="K30" s="53" t="n">
        <f aca="false">Fin!J30+PhysPrem!$B$42</f>
        <v>2.2</v>
      </c>
    </row>
    <row r="31" customFormat="false" ht="12.75" hidden="false" customHeight="false" outlineLevel="0" collapsed="false">
      <c r="B31" s="0" t="n">
        <v>22</v>
      </c>
      <c r="C31" s="58" t="n">
        <f aca="false">IF(B31&lt;=$B$7,C30+1,"")</f>
        <v>37278</v>
      </c>
      <c r="D31" s="53" t="n">
        <f aca="false">Fin!D31+PhysPrem!$B$4</f>
        <v>2.22</v>
      </c>
      <c r="E31" s="53" t="n">
        <f aca="false">Fin!F31+PhysPrem!$B$5</f>
        <v>2.01</v>
      </c>
      <c r="F31" s="53" t="n">
        <f aca="false">Fin!H31+PhysPrem!$B$6</f>
        <v>2.24</v>
      </c>
      <c r="G31" s="53" t="n">
        <f aca="false">Fin!J31+PhysPrem!$B$7</f>
        <v>2.2</v>
      </c>
      <c r="H31" s="53" t="n">
        <f aca="false">Fin!L31+PhysPrem!$B$19</f>
        <v>1.985</v>
      </c>
      <c r="I31" s="53" t="n">
        <f aca="false">Fin!P31+PhysPrem!$B$27</f>
        <v>2.01</v>
      </c>
      <c r="J31" s="53" t="n">
        <f aca="false">Fin!N31+PhysPrem!$B$43</f>
        <v>2.09</v>
      </c>
      <c r="K31" s="53" t="n">
        <f aca="false">Fin!J31+PhysPrem!$B$42</f>
        <v>2.2</v>
      </c>
    </row>
    <row r="32" customFormat="false" ht="12.75" hidden="false" customHeight="false" outlineLevel="0" collapsed="false">
      <c r="B32" s="0" t="n">
        <v>23</v>
      </c>
      <c r="C32" s="58" t="n">
        <f aca="false">IF(B32&lt;=$B$7,C31+1,"")</f>
        <v>37279</v>
      </c>
      <c r="D32" s="53" t="n">
        <f aca="false">Fin!D32+PhysPrem!$B$4</f>
        <v>2.22</v>
      </c>
      <c r="E32" s="53" t="n">
        <f aca="false">Fin!F32+PhysPrem!$B$5</f>
        <v>2.01</v>
      </c>
      <c r="F32" s="53" t="n">
        <f aca="false">Fin!H32+PhysPrem!$B$6</f>
        <v>2.24</v>
      </c>
      <c r="G32" s="53" t="n">
        <f aca="false">Fin!J32+PhysPrem!$B$7</f>
        <v>2.2</v>
      </c>
      <c r="H32" s="53" t="n">
        <f aca="false">Fin!L32+PhysPrem!$B$19</f>
        <v>1.985</v>
      </c>
      <c r="I32" s="53" t="n">
        <f aca="false">Fin!P32+PhysPrem!$B$27</f>
        <v>2.01</v>
      </c>
      <c r="J32" s="53" t="n">
        <f aca="false">Fin!N32+PhysPrem!$B$43</f>
        <v>2.09</v>
      </c>
      <c r="K32" s="53" t="n">
        <f aca="false">Fin!J32+PhysPrem!$B$42</f>
        <v>2.2</v>
      </c>
    </row>
    <row r="33" customFormat="false" ht="12.75" hidden="false" customHeight="false" outlineLevel="0" collapsed="false">
      <c r="B33" s="0" t="n">
        <v>24</v>
      </c>
      <c r="C33" s="58" t="n">
        <f aca="false">IF(B33&lt;=$B$7,C32+1,"")</f>
        <v>37280</v>
      </c>
      <c r="D33" s="53" t="n">
        <f aca="false">Fin!D33+PhysPrem!$B$4</f>
        <v>2.22</v>
      </c>
      <c r="E33" s="53" t="n">
        <f aca="false">Fin!F33+PhysPrem!$B$5</f>
        <v>2.01</v>
      </c>
      <c r="F33" s="53" t="n">
        <f aca="false">Fin!H33+PhysPrem!$B$6</f>
        <v>2.24</v>
      </c>
      <c r="G33" s="53" t="n">
        <f aca="false">Fin!J33+PhysPrem!$B$7</f>
        <v>2.2</v>
      </c>
      <c r="H33" s="53" t="n">
        <f aca="false">Fin!L33+PhysPrem!$B$19</f>
        <v>1.985</v>
      </c>
      <c r="I33" s="53" t="n">
        <f aca="false">Fin!P33+PhysPrem!$B$27</f>
        <v>2.01</v>
      </c>
      <c r="J33" s="53" t="n">
        <f aca="false">Fin!N33+PhysPrem!$B$43</f>
        <v>2.09</v>
      </c>
      <c r="K33" s="53" t="n">
        <f aca="false">Fin!J33+PhysPrem!$B$42</f>
        <v>2.2</v>
      </c>
    </row>
    <row r="34" customFormat="false" ht="12.75" hidden="false" customHeight="false" outlineLevel="0" collapsed="false">
      <c r="B34" s="0" t="n">
        <v>25</v>
      </c>
      <c r="C34" s="58" t="n">
        <f aca="false">IF(B34&lt;=$B$7,C33+1,"")</f>
        <v>37281</v>
      </c>
      <c r="D34" s="53" t="n">
        <f aca="false">Fin!D34+PhysPrem!$B$4</f>
        <v>2.22</v>
      </c>
      <c r="E34" s="53" t="n">
        <f aca="false">Fin!F34+PhysPrem!$B$5</f>
        <v>2.01</v>
      </c>
      <c r="F34" s="53" t="n">
        <f aca="false">Fin!H34+PhysPrem!$B$6</f>
        <v>2.24</v>
      </c>
      <c r="G34" s="53" t="n">
        <f aca="false">Fin!J34+PhysPrem!$B$7</f>
        <v>2.2</v>
      </c>
      <c r="H34" s="53" t="n">
        <f aca="false">Fin!L34+PhysPrem!$B$19</f>
        <v>1.985</v>
      </c>
      <c r="I34" s="53" t="n">
        <f aca="false">Fin!P34+PhysPrem!$B$27</f>
        <v>2.01</v>
      </c>
      <c r="J34" s="53" t="n">
        <f aca="false">Fin!N34+PhysPrem!$B$43</f>
        <v>2.09</v>
      </c>
      <c r="K34" s="53" t="n">
        <f aca="false">Fin!J34+PhysPrem!$B$42</f>
        <v>2.2</v>
      </c>
    </row>
    <row r="35" customFormat="false" ht="12.75" hidden="false" customHeight="false" outlineLevel="0" collapsed="false">
      <c r="B35" s="0" t="n">
        <v>26</v>
      </c>
      <c r="C35" s="58" t="n">
        <f aca="false">IF(B35&lt;=$B$7,C34+1,"")</f>
        <v>37282</v>
      </c>
      <c r="D35" s="53" t="n">
        <f aca="false">Fin!D35+PhysPrem!$B$4</f>
        <v>2.22</v>
      </c>
      <c r="E35" s="53" t="n">
        <f aca="false">Fin!F35+PhysPrem!$B$5</f>
        <v>2.01</v>
      </c>
      <c r="F35" s="53" t="n">
        <f aca="false">Fin!H35+PhysPrem!$B$6</f>
        <v>2.24</v>
      </c>
      <c r="G35" s="53" t="n">
        <f aca="false">Fin!J35+PhysPrem!$B$7</f>
        <v>2.2</v>
      </c>
      <c r="H35" s="53" t="n">
        <f aca="false">Fin!L35+PhysPrem!$B$19</f>
        <v>1.985</v>
      </c>
      <c r="I35" s="53" t="n">
        <f aca="false">Fin!P35+PhysPrem!$B$27</f>
        <v>2.01</v>
      </c>
      <c r="J35" s="53" t="n">
        <f aca="false">Fin!N35+PhysPrem!$B$43</f>
        <v>2.09</v>
      </c>
      <c r="K35" s="53" t="n">
        <f aca="false">Fin!J35+PhysPrem!$B$42</f>
        <v>2.2</v>
      </c>
    </row>
    <row r="36" customFormat="false" ht="12.75" hidden="false" customHeight="false" outlineLevel="0" collapsed="false">
      <c r="B36" s="0" t="n">
        <v>27</v>
      </c>
      <c r="C36" s="58" t="n">
        <f aca="false">IF(B36&lt;=$B$7,C35+1,"")</f>
        <v>37283</v>
      </c>
      <c r="D36" s="53" t="n">
        <f aca="false">Fin!D36+PhysPrem!$B$4</f>
        <v>2.22</v>
      </c>
      <c r="E36" s="53" t="n">
        <f aca="false">Fin!F36+PhysPrem!$B$5</f>
        <v>2.01</v>
      </c>
      <c r="F36" s="53" t="n">
        <f aca="false">Fin!H36+PhysPrem!$B$6</f>
        <v>2.24</v>
      </c>
      <c r="G36" s="53" t="n">
        <f aca="false">Fin!J36+PhysPrem!$B$7</f>
        <v>2.2</v>
      </c>
      <c r="H36" s="53" t="n">
        <f aca="false">Fin!L36+PhysPrem!$B$19</f>
        <v>1.985</v>
      </c>
      <c r="I36" s="53" t="n">
        <f aca="false">Fin!P36+PhysPrem!$B$27</f>
        <v>2.01</v>
      </c>
      <c r="J36" s="53" t="n">
        <f aca="false">Fin!N36+PhysPrem!$B$43</f>
        <v>2.09</v>
      </c>
      <c r="K36" s="53" t="n">
        <f aca="false">Fin!J36+PhysPrem!$B$42</f>
        <v>2.2</v>
      </c>
    </row>
    <row r="37" customFormat="false" ht="12.75" hidden="false" customHeight="false" outlineLevel="0" collapsed="false">
      <c r="B37" s="0" t="n">
        <v>28</v>
      </c>
      <c r="C37" s="58" t="n">
        <f aca="false">IF(B37&lt;=$B$7,C36+1,"")</f>
        <v>37284</v>
      </c>
      <c r="D37" s="53" t="n">
        <f aca="false">Fin!D37+PhysPrem!$B$4</f>
        <v>2.22</v>
      </c>
      <c r="E37" s="53" t="n">
        <f aca="false">Fin!F37+PhysPrem!$B$5</f>
        <v>2.01</v>
      </c>
      <c r="F37" s="53" t="n">
        <f aca="false">Fin!H37+PhysPrem!$B$6</f>
        <v>2.24</v>
      </c>
      <c r="G37" s="53" t="n">
        <f aca="false">Fin!J37+PhysPrem!$B$7</f>
        <v>2.2</v>
      </c>
      <c r="H37" s="53" t="n">
        <f aca="false">Fin!L37+PhysPrem!$B$19</f>
        <v>1.985</v>
      </c>
      <c r="I37" s="53" t="n">
        <f aca="false">Fin!P37+PhysPrem!$B$27</f>
        <v>2.01</v>
      </c>
      <c r="J37" s="53" t="n">
        <f aca="false">Fin!N37+PhysPrem!$B$43</f>
        <v>2.09</v>
      </c>
      <c r="K37" s="53" t="n">
        <f aca="false">Fin!J37+PhysPrem!$B$42</f>
        <v>2.2</v>
      </c>
    </row>
    <row r="38" customFormat="false" ht="12.75" hidden="false" customHeight="false" outlineLevel="0" collapsed="false">
      <c r="B38" s="0" t="n">
        <v>29</v>
      </c>
      <c r="C38" s="58" t="n">
        <f aca="false">IF(B38&lt;=$B$7,C37+1,"")</f>
        <v>37285</v>
      </c>
      <c r="D38" s="53" t="n">
        <f aca="false">Fin!D38+PhysPrem!$B$4</f>
        <v>2.22</v>
      </c>
      <c r="E38" s="53" t="n">
        <f aca="false">Fin!F38+PhysPrem!$B$5</f>
        <v>2.01</v>
      </c>
      <c r="F38" s="53" t="n">
        <f aca="false">Fin!H38+PhysPrem!$B$6</f>
        <v>2.24</v>
      </c>
      <c r="G38" s="53" t="n">
        <f aca="false">Fin!J38+PhysPrem!$B$7</f>
        <v>2.2</v>
      </c>
      <c r="H38" s="53" t="n">
        <f aca="false">Fin!L38+PhysPrem!$B$19</f>
        <v>1.985</v>
      </c>
      <c r="I38" s="53" t="n">
        <f aca="false">Fin!P38+PhysPrem!$B$27</f>
        <v>2.01</v>
      </c>
      <c r="J38" s="53" t="n">
        <f aca="false">Fin!N38+PhysPrem!$B$43</f>
        <v>2.09</v>
      </c>
      <c r="K38" s="53" t="n">
        <f aca="false">Fin!J38+PhysPrem!$B$42</f>
        <v>2.2</v>
      </c>
    </row>
    <row r="39" customFormat="false" ht="12.75" hidden="false" customHeight="false" outlineLevel="0" collapsed="false">
      <c r="B39" s="0" t="n">
        <v>30</v>
      </c>
      <c r="C39" s="58" t="n">
        <f aca="false">IF(B39&lt;=$B$7,C38+1,"")</f>
        <v>37286</v>
      </c>
      <c r="D39" s="53" t="n">
        <f aca="false">Fin!D39+PhysPrem!$B$4</f>
        <v>2.22</v>
      </c>
      <c r="E39" s="53" t="n">
        <f aca="false">Fin!F39+PhysPrem!$B$5</f>
        <v>2.01</v>
      </c>
      <c r="F39" s="53" t="n">
        <f aca="false">Fin!H39+PhysPrem!$B$6</f>
        <v>2.24</v>
      </c>
      <c r="G39" s="53" t="n">
        <f aca="false">Fin!J39+PhysPrem!$B$7</f>
        <v>2.2</v>
      </c>
      <c r="H39" s="53" t="n">
        <f aca="false">Fin!L39+PhysPrem!$B$19</f>
        <v>1.985</v>
      </c>
      <c r="I39" s="53" t="n">
        <f aca="false">Fin!P39+PhysPrem!$B$27</f>
        <v>2.01</v>
      </c>
      <c r="J39" s="53" t="n">
        <f aca="false">Fin!N39+PhysPrem!$B$43</f>
        <v>2.09</v>
      </c>
      <c r="K39" s="53" t="n">
        <f aca="false">Fin!J39+PhysPrem!$B$42</f>
        <v>2.2</v>
      </c>
    </row>
    <row r="40" customFormat="false" ht="12.75" hidden="false" customHeight="false" outlineLevel="0" collapsed="false">
      <c r="B40" s="0" t="n">
        <v>31</v>
      </c>
      <c r="C40" s="58" t="n">
        <f aca="false">IF(B40&lt;=$B$7,C39+1,"")</f>
        <v>37287</v>
      </c>
      <c r="D40" s="53" t="n">
        <f aca="false">Fin!D40+PhysPrem!$B$4</f>
        <v>2.22</v>
      </c>
      <c r="E40" s="53" t="n">
        <f aca="false">Fin!F40+PhysPrem!$B$5</f>
        <v>2.01</v>
      </c>
      <c r="F40" s="53" t="n">
        <f aca="false">Fin!H40+PhysPrem!$B$6</f>
        <v>2.24</v>
      </c>
      <c r="G40" s="53" t="n">
        <f aca="false">Fin!J40+PhysPrem!$B$7</f>
        <v>2.2</v>
      </c>
      <c r="H40" s="53" t="n">
        <f aca="false">Fin!L40+PhysPrem!$B$19</f>
        <v>1.985</v>
      </c>
      <c r="I40" s="53" t="n">
        <f aca="false">Fin!P40+PhysPrem!$B$27</f>
        <v>2.01</v>
      </c>
      <c r="J40" s="53" t="n">
        <f aca="false">Fin!N40+PhysPrem!$B$43</f>
        <v>2.09</v>
      </c>
      <c r="K40" s="53" t="n">
        <f aca="false">Fin!J40+PhysPrem!$B$42</f>
        <v>2.2</v>
      </c>
    </row>
    <row r="41" customFormat="false" ht="12.75" hidden="false" customHeight="false" outlineLevel="0" collapsed="false">
      <c r="B41" s="0" t="n">
        <v>32</v>
      </c>
      <c r="C41" s="58" t="n">
        <f aca="false">IF(B41&lt;=$B$7,C40+1,"")</f>
        <v>37288</v>
      </c>
      <c r="D41" s="53" t="n">
        <f aca="false">Fin!D41+PhysPrem!$B$4</f>
        <v>2.56999999</v>
      </c>
      <c r="E41" s="53" t="n">
        <f aca="false">Fin!F41+PhysPrem!$B$5</f>
        <v>2.285</v>
      </c>
      <c r="F41" s="53" t="n">
        <f aca="false">Fin!H41+PhysPrem!$B$6</f>
        <v>2.559999999</v>
      </c>
      <c r="G41" s="53" t="n">
        <f aca="false">Fin!J41+PhysPrem!$B$7</f>
        <v>2.425</v>
      </c>
      <c r="H41" s="53" t="n">
        <f aca="false">Fin!L41+PhysPrem!$B$19</f>
        <v>2.285</v>
      </c>
      <c r="I41" s="53" t="n">
        <f aca="false">Fin!P41+PhysPrem!$B$27</f>
        <v>2.01</v>
      </c>
      <c r="J41" s="53" t="n">
        <f aca="false">Fin!N41+PhysPrem!$B$43</f>
        <v>2.6</v>
      </c>
      <c r="K41" s="53" t="n">
        <f aca="false">Fin!J41+PhysPrem!$B$42</f>
        <v>2.425</v>
      </c>
    </row>
    <row r="42" customFormat="false" ht="12.75" hidden="false" customHeight="false" outlineLevel="0" collapsed="false">
      <c r="B42" s="0" t="n">
        <v>33</v>
      </c>
      <c r="C42" s="58" t="n">
        <f aca="false">IF(B42&lt;=$B$7,C41+1,"")</f>
        <v>37289</v>
      </c>
      <c r="D42" s="53" t="n">
        <f aca="false">Fin!D42+PhysPrem!$B$4</f>
        <v>2.56999999</v>
      </c>
      <c r="E42" s="53" t="n">
        <f aca="false">Fin!F42+PhysPrem!$B$5</f>
        <v>2.285</v>
      </c>
      <c r="F42" s="53" t="n">
        <f aca="false">Fin!H42+PhysPrem!$B$6</f>
        <v>2.559999999</v>
      </c>
      <c r="G42" s="53" t="n">
        <f aca="false">Fin!J42+PhysPrem!$B$7</f>
        <v>2.425</v>
      </c>
      <c r="H42" s="53" t="n">
        <f aca="false">Fin!L42+PhysPrem!$B$19</f>
        <v>2.285</v>
      </c>
      <c r="I42" s="53" t="n">
        <f aca="false">Fin!P42+PhysPrem!$B$27</f>
        <v>2.01</v>
      </c>
      <c r="J42" s="53" t="n">
        <f aca="false">Fin!N42+PhysPrem!$B$43</f>
        <v>2.6</v>
      </c>
      <c r="K42" s="53" t="n">
        <f aca="false">Fin!J42+PhysPrem!$B$42</f>
        <v>2.425</v>
      </c>
    </row>
    <row r="43" customFormat="false" ht="12.75" hidden="false" customHeight="false" outlineLevel="0" collapsed="false">
      <c r="B43" s="0" t="n">
        <v>34</v>
      </c>
      <c r="C43" s="58" t="n">
        <f aca="false">IF(B43&lt;=$B$7,C42+1,"")</f>
        <v>37290</v>
      </c>
      <c r="D43" s="53" t="n">
        <f aca="false">Fin!D43+PhysPrem!$B$4</f>
        <v>2.56999999</v>
      </c>
      <c r="E43" s="53" t="n">
        <f aca="false">Fin!F43+PhysPrem!$B$5</f>
        <v>2.285</v>
      </c>
      <c r="F43" s="53" t="n">
        <f aca="false">Fin!H43+PhysPrem!$B$6</f>
        <v>2.559999999</v>
      </c>
      <c r="G43" s="53" t="n">
        <f aca="false">Fin!J43+PhysPrem!$B$7</f>
        <v>2.425</v>
      </c>
      <c r="H43" s="53" t="n">
        <f aca="false">Fin!L43+PhysPrem!$B$19</f>
        <v>2.285</v>
      </c>
      <c r="I43" s="53" t="n">
        <f aca="false">Fin!P43+PhysPrem!$B$27</f>
        <v>2.01</v>
      </c>
      <c r="J43" s="53" t="n">
        <f aca="false">Fin!N43+PhysPrem!$B$43</f>
        <v>2.6</v>
      </c>
      <c r="K43" s="53" t="n">
        <f aca="false">Fin!J43+PhysPrem!$B$42</f>
        <v>2.425</v>
      </c>
    </row>
    <row r="44" customFormat="false" ht="12.75" hidden="false" customHeight="false" outlineLevel="0" collapsed="false">
      <c r="B44" s="0" t="n">
        <v>35</v>
      </c>
      <c r="C44" s="58" t="n">
        <f aca="false">IF(B44&lt;=$B$7,C43+1,"")</f>
        <v>37291</v>
      </c>
      <c r="D44" s="53" t="n">
        <f aca="false">Fin!D44+PhysPrem!$B$4</f>
        <v>2.56999999</v>
      </c>
      <c r="E44" s="53" t="n">
        <f aca="false">Fin!F44+PhysPrem!$B$5</f>
        <v>2.285</v>
      </c>
      <c r="F44" s="53" t="n">
        <f aca="false">Fin!H44+PhysPrem!$B$6</f>
        <v>2.559999999</v>
      </c>
      <c r="G44" s="53" t="n">
        <f aca="false">Fin!J44+PhysPrem!$B$7</f>
        <v>2.425</v>
      </c>
      <c r="H44" s="53" t="n">
        <f aca="false">Fin!L44+PhysPrem!$B$19</f>
        <v>2.285</v>
      </c>
      <c r="I44" s="53" t="n">
        <f aca="false">Fin!P44+PhysPrem!$B$27</f>
        <v>2.01</v>
      </c>
      <c r="J44" s="53" t="n">
        <f aca="false">Fin!N44+PhysPrem!$B$43</f>
        <v>2.6</v>
      </c>
      <c r="K44" s="53" t="n">
        <f aca="false">Fin!J44+PhysPrem!$B$42</f>
        <v>2.425</v>
      </c>
    </row>
    <row r="45" customFormat="false" ht="12.75" hidden="false" customHeight="false" outlineLevel="0" collapsed="false">
      <c r="B45" s="0" t="n">
        <v>36</v>
      </c>
      <c r="C45" s="58" t="n">
        <f aca="false">IF(B45&lt;=$B$7,C44+1,"")</f>
        <v>37292</v>
      </c>
      <c r="D45" s="53" t="n">
        <f aca="false">Fin!D45+PhysPrem!$B$4</f>
        <v>2.56999999</v>
      </c>
      <c r="E45" s="53" t="n">
        <f aca="false">Fin!F45+PhysPrem!$B$5</f>
        <v>2.285</v>
      </c>
      <c r="F45" s="53" t="n">
        <f aca="false">Fin!H45+PhysPrem!$B$6</f>
        <v>2.559999999</v>
      </c>
      <c r="G45" s="53" t="n">
        <f aca="false">Fin!J45+PhysPrem!$B$7</f>
        <v>2.425</v>
      </c>
      <c r="H45" s="53" t="n">
        <f aca="false">Fin!L45+PhysPrem!$B$19</f>
        <v>2.285</v>
      </c>
      <c r="I45" s="53" t="n">
        <f aca="false">Fin!P45+PhysPrem!$B$27</f>
        <v>2.01</v>
      </c>
      <c r="J45" s="53" t="n">
        <f aca="false">Fin!N45+PhysPrem!$B$43</f>
        <v>2.6</v>
      </c>
      <c r="K45" s="53" t="n">
        <f aca="false">Fin!J45+PhysPrem!$B$42</f>
        <v>2.425</v>
      </c>
    </row>
    <row r="46" customFormat="false" ht="12.75" hidden="false" customHeight="false" outlineLevel="0" collapsed="false">
      <c r="B46" s="0" t="n">
        <v>37</v>
      </c>
      <c r="C46" s="58" t="n">
        <f aca="false">IF(B46&lt;=$B$7,C45+1,"")</f>
        <v>37293</v>
      </c>
      <c r="D46" s="53" t="n">
        <f aca="false">Fin!D46+PhysPrem!$B$4</f>
        <v>2.56999999</v>
      </c>
      <c r="E46" s="53" t="n">
        <f aca="false">Fin!F46+PhysPrem!$B$5</f>
        <v>2.285</v>
      </c>
      <c r="F46" s="53" t="n">
        <f aca="false">Fin!H46+PhysPrem!$B$6</f>
        <v>2.559999999</v>
      </c>
      <c r="G46" s="53" t="n">
        <f aca="false">Fin!J46+PhysPrem!$B$7</f>
        <v>2.425</v>
      </c>
      <c r="H46" s="53" t="n">
        <f aca="false">Fin!L46+PhysPrem!$B$19</f>
        <v>2.285</v>
      </c>
      <c r="I46" s="53" t="n">
        <f aca="false">Fin!P46+PhysPrem!$B$27</f>
        <v>2.01</v>
      </c>
      <c r="J46" s="53" t="n">
        <f aca="false">Fin!N46+PhysPrem!$B$43</f>
        <v>2.6</v>
      </c>
      <c r="K46" s="53" t="n">
        <f aca="false">Fin!J46+PhysPrem!$B$42</f>
        <v>2.425</v>
      </c>
    </row>
    <row r="47" customFormat="false" ht="12.75" hidden="false" customHeight="false" outlineLevel="0" collapsed="false">
      <c r="B47" s="0" t="n">
        <v>38</v>
      </c>
      <c r="C47" s="58" t="n">
        <f aca="false">IF(B47&lt;=$B$7,C46+1,"")</f>
        <v>37294</v>
      </c>
      <c r="D47" s="53" t="n">
        <f aca="false">Fin!D47+PhysPrem!$B$4</f>
        <v>2.56999999</v>
      </c>
      <c r="E47" s="53" t="n">
        <f aca="false">Fin!F47+PhysPrem!$B$5</f>
        <v>2.285</v>
      </c>
      <c r="F47" s="53" t="n">
        <f aca="false">Fin!H47+PhysPrem!$B$6</f>
        <v>2.559999999</v>
      </c>
      <c r="G47" s="53" t="n">
        <f aca="false">Fin!J47+PhysPrem!$B$7</f>
        <v>2.425</v>
      </c>
      <c r="H47" s="53" t="n">
        <f aca="false">Fin!L47+PhysPrem!$B$19</f>
        <v>2.285</v>
      </c>
      <c r="I47" s="53" t="n">
        <f aca="false">Fin!P47+PhysPrem!$B$27</f>
        <v>2.01</v>
      </c>
      <c r="J47" s="53" t="n">
        <f aca="false">Fin!N47+PhysPrem!$B$43</f>
        <v>2.6</v>
      </c>
      <c r="K47" s="53" t="n">
        <f aca="false">Fin!J47+PhysPrem!$B$42</f>
        <v>2.425</v>
      </c>
    </row>
    <row r="48" customFormat="false" ht="12.75" hidden="false" customHeight="false" outlineLevel="0" collapsed="false">
      <c r="B48" s="0" t="n">
        <v>39</v>
      </c>
      <c r="C48" s="58" t="n">
        <f aca="false">IF(B48&lt;=$B$7,C47+1,"")</f>
        <v>37295</v>
      </c>
      <c r="D48" s="53" t="n">
        <f aca="false">Fin!D48+PhysPrem!$B$4</f>
        <v>2.56999999</v>
      </c>
      <c r="E48" s="53" t="n">
        <f aca="false">Fin!F48+PhysPrem!$B$5</f>
        <v>2.285</v>
      </c>
      <c r="F48" s="53" t="n">
        <f aca="false">Fin!H48+PhysPrem!$B$6</f>
        <v>2.559999999</v>
      </c>
      <c r="G48" s="53" t="n">
        <f aca="false">Fin!J48+PhysPrem!$B$7</f>
        <v>2.425</v>
      </c>
      <c r="H48" s="53" t="n">
        <f aca="false">Fin!L48+PhysPrem!$B$19</f>
        <v>2.285</v>
      </c>
      <c r="I48" s="53" t="n">
        <f aca="false">Fin!P48+PhysPrem!$B$27</f>
        <v>2.01</v>
      </c>
      <c r="J48" s="53" t="n">
        <f aca="false">Fin!N48+PhysPrem!$B$43</f>
        <v>2.6</v>
      </c>
      <c r="K48" s="53" t="n">
        <f aca="false">Fin!J48+PhysPrem!$B$42</f>
        <v>2.425</v>
      </c>
    </row>
    <row r="49" customFormat="false" ht="12.75" hidden="false" customHeight="false" outlineLevel="0" collapsed="false">
      <c r="B49" s="0" t="n">
        <v>40</v>
      </c>
      <c r="C49" s="58" t="n">
        <f aca="false">IF(B49&lt;=$B$7,C48+1,"")</f>
        <v>37296</v>
      </c>
      <c r="D49" s="53" t="n">
        <f aca="false">Fin!D49+PhysPrem!$B$4</f>
        <v>2.56999999</v>
      </c>
      <c r="E49" s="53" t="n">
        <f aca="false">Fin!F49+PhysPrem!$B$5</f>
        <v>2.285</v>
      </c>
      <c r="F49" s="53" t="n">
        <f aca="false">Fin!H49+PhysPrem!$B$6</f>
        <v>2.559999999</v>
      </c>
      <c r="G49" s="53" t="n">
        <f aca="false">Fin!J49+PhysPrem!$B$7</f>
        <v>2.425</v>
      </c>
      <c r="H49" s="53" t="n">
        <f aca="false">Fin!L49+PhysPrem!$B$19</f>
        <v>2.285</v>
      </c>
      <c r="I49" s="53" t="n">
        <f aca="false">Fin!P49+PhysPrem!$B$27</f>
        <v>2.01</v>
      </c>
      <c r="J49" s="53" t="n">
        <f aca="false">Fin!N49+PhysPrem!$B$43</f>
        <v>2.6</v>
      </c>
      <c r="K49" s="53" t="n">
        <f aca="false">Fin!J49+PhysPrem!$B$42</f>
        <v>2.425</v>
      </c>
    </row>
    <row r="50" customFormat="false" ht="12.75" hidden="false" customHeight="false" outlineLevel="0" collapsed="false">
      <c r="B50" s="0" t="n">
        <v>41</v>
      </c>
      <c r="C50" s="58" t="n">
        <f aca="false">IF(B50&lt;=$B$7,C49+1,"")</f>
        <v>37297</v>
      </c>
      <c r="D50" s="53" t="n">
        <f aca="false">Fin!D50+PhysPrem!$B$4</f>
        <v>2.56999999</v>
      </c>
      <c r="E50" s="53" t="n">
        <f aca="false">Fin!F50+PhysPrem!$B$5</f>
        <v>2.285</v>
      </c>
      <c r="F50" s="53" t="n">
        <f aca="false">Fin!H50+PhysPrem!$B$6</f>
        <v>2.559999999</v>
      </c>
      <c r="G50" s="53" t="n">
        <f aca="false">Fin!J50+PhysPrem!$B$7</f>
        <v>2.425</v>
      </c>
      <c r="H50" s="53" t="n">
        <f aca="false">Fin!L50+PhysPrem!$B$19</f>
        <v>2.285</v>
      </c>
      <c r="I50" s="53" t="n">
        <f aca="false">Fin!P50+PhysPrem!$B$27</f>
        <v>2.01</v>
      </c>
      <c r="J50" s="53" t="n">
        <f aca="false">Fin!N50+PhysPrem!$B$43</f>
        <v>2.6</v>
      </c>
      <c r="K50" s="53" t="n">
        <f aca="false">Fin!J50+PhysPrem!$B$42</f>
        <v>2.425</v>
      </c>
    </row>
    <row r="51" customFormat="false" ht="12.75" hidden="false" customHeight="false" outlineLevel="0" collapsed="false">
      <c r="B51" s="0" t="n">
        <v>42</v>
      </c>
      <c r="C51" s="58" t="n">
        <f aca="false">IF(B51&lt;=$B$7,C50+1,"")</f>
        <v>37298</v>
      </c>
      <c r="D51" s="53" t="n">
        <f aca="false">Fin!D51+PhysPrem!$B$4</f>
        <v>2.56999999</v>
      </c>
      <c r="E51" s="53" t="n">
        <f aca="false">Fin!F51+PhysPrem!$B$5</f>
        <v>2.285</v>
      </c>
      <c r="F51" s="53" t="n">
        <f aca="false">Fin!H51+PhysPrem!$B$6</f>
        <v>2.559999999</v>
      </c>
      <c r="G51" s="53" t="n">
        <f aca="false">Fin!J51+PhysPrem!$B$7</f>
        <v>2.425</v>
      </c>
      <c r="H51" s="53" t="n">
        <f aca="false">Fin!L51+PhysPrem!$B$19</f>
        <v>2.285</v>
      </c>
      <c r="I51" s="53" t="n">
        <f aca="false">Fin!P51+PhysPrem!$B$27</f>
        <v>2.01</v>
      </c>
      <c r="J51" s="53" t="n">
        <f aca="false">Fin!N51+PhysPrem!$B$43</f>
        <v>2.6</v>
      </c>
      <c r="K51" s="53" t="n">
        <f aca="false">Fin!J51+PhysPrem!$B$42</f>
        <v>2.425</v>
      </c>
    </row>
    <row r="52" customFormat="false" ht="12.75" hidden="false" customHeight="false" outlineLevel="0" collapsed="false">
      <c r="B52" s="0" t="n">
        <v>43</v>
      </c>
      <c r="C52" s="58" t="n">
        <f aca="false">IF(B52&lt;=$B$7,C51+1,"")</f>
        <v>37299</v>
      </c>
      <c r="D52" s="53" t="n">
        <f aca="false">Fin!D52+PhysPrem!$B$4</f>
        <v>2.56999999</v>
      </c>
      <c r="E52" s="53" t="n">
        <f aca="false">Fin!F52+PhysPrem!$B$5</f>
        <v>2.285</v>
      </c>
      <c r="F52" s="53" t="n">
        <f aca="false">Fin!H52+PhysPrem!$B$6</f>
        <v>2.559999999</v>
      </c>
      <c r="G52" s="53" t="n">
        <f aca="false">Fin!J52+PhysPrem!$B$7</f>
        <v>2.425</v>
      </c>
      <c r="H52" s="53" t="n">
        <f aca="false">Fin!L52+PhysPrem!$B$19</f>
        <v>2.285</v>
      </c>
      <c r="I52" s="53" t="n">
        <f aca="false">Fin!P52+PhysPrem!$B$27</f>
        <v>2.01</v>
      </c>
      <c r="J52" s="53" t="n">
        <f aca="false">Fin!N52+PhysPrem!$B$43</f>
        <v>2.6</v>
      </c>
      <c r="K52" s="53" t="n">
        <f aca="false">Fin!J52+PhysPrem!$B$42</f>
        <v>2.425</v>
      </c>
    </row>
    <row r="53" customFormat="false" ht="12.75" hidden="false" customHeight="false" outlineLevel="0" collapsed="false">
      <c r="B53" s="0" t="n">
        <v>44</v>
      </c>
      <c r="C53" s="58" t="n">
        <f aca="false">IF(B53&lt;=$B$7,C52+1,"")</f>
        <v>37300</v>
      </c>
      <c r="D53" s="53" t="n">
        <f aca="false">Fin!D53+PhysPrem!$B$4</f>
        <v>2.56999999</v>
      </c>
      <c r="E53" s="53" t="n">
        <f aca="false">Fin!F53+PhysPrem!$B$5</f>
        <v>2.285</v>
      </c>
      <c r="F53" s="53" t="n">
        <f aca="false">Fin!H53+PhysPrem!$B$6</f>
        <v>2.559999999</v>
      </c>
      <c r="G53" s="53" t="n">
        <f aca="false">Fin!J53+PhysPrem!$B$7</f>
        <v>2.425</v>
      </c>
      <c r="H53" s="53" t="n">
        <f aca="false">Fin!L53+PhysPrem!$B$19</f>
        <v>2.285</v>
      </c>
      <c r="I53" s="53" t="n">
        <f aca="false">Fin!P53+PhysPrem!$B$27</f>
        <v>2.01</v>
      </c>
      <c r="J53" s="53" t="n">
        <f aca="false">Fin!N53+PhysPrem!$B$43</f>
        <v>2.6</v>
      </c>
      <c r="K53" s="53" t="n">
        <f aca="false">Fin!J53+PhysPrem!$B$42</f>
        <v>2.425</v>
      </c>
    </row>
    <row r="54" customFormat="false" ht="12.75" hidden="false" customHeight="false" outlineLevel="0" collapsed="false">
      <c r="B54" s="0" t="n">
        <v>45</v>
      </c>
      <c r="C54" s="58" t="n">
        <f aca="false">IF(B54&lt;=$B$7,C53+1,"")</f>
        <v>37301</v>
      </c>
      <c r="D54" s="53" t="n">
        <f aca="false">Fin!D54+PhysPrem!$B$4</f>
        <v>2.56999999</v>
      </c>
      <c r="E54" s="53" t="n">
        <f aca="false">Fin!F54+PhysPrem!$B$5</f>
        <v>2.285</v>
      </c>
      <c r="F54" s="53" t="n">
        <f aca="false">Fin!H54+PhysPrem!$B$6</f>
        <v>2.559999999</v>
      </c>
      <c r="G54" s="53" t="n">
        <f aca="false">Fin!J54+PhysPrem!$B$7</f>
        <v>2.425</v>
      </c>
      <c r="H54" s="53" t="n">
        <f aca="false">Fin!L54+PhysPrem!$B$19</f>
        <v>2.285</v>
      </c>
      <c r="I54" s="53" t="n">
        <f aca="false">Fin!P54+PhysPrem!$B$27</f>
        <v>2.01</v>
      </c>
      <c r="J54" s="53" t="n">
        <f aca="false">Fin!N54+PhysPrem!$B$43</f>
        <v>2.6</v>
      </c>
      <c r="K54" s="53" t="n">
        <f aca="false">Fin!J54+PhysPrem!$B$42</f>
        <v>2.425</v>
      </c>
    </row>
    <row r="55" customFormat="false" ht="12.75" hidden="false" customHeight="false" outlineLevel="0" collapsed="false">
      <c r="B55" s="0" t="n">
        <v>46</v>
      </c>
      <c r="C55" s="58" t="n">
        <f aca="false">IF(B55&lt;=$B$7,C54+1,"")</f>
        <v>37302</v>
      </c>
      <c r="D55" s="53" t="n">
        <f aca="false">Fin!D55+PhysPrem!$B$4</f>
        <v>2.56999999</v>
      </c>
      <c r="E55" s="53" t="n">
        <f aca="false">Fin!F55+PhysPrem!$B$5</f>
        <v>2.285</v>
      </c>
      <c r="F55" s="53" t="n">
        <f aca="false">Fin!H55+PhysPrem!$B$6</f>
        <v>2.559999999</v>
      </c>
      <c r="G55" s="53" t="n">
        <f aca="false">Fin!J55+PhysPrem!$B$7</f>
        <v>2.425</v>
      </c>
      <c r="H55" s="53" t="n">
        <f aca="false">Fin!L55+PhysPrem!$B$19</f>
        <v>2.285</v>
      </c>
      <c r="I55" s="53" t="n">
        <f aca="false">Fin!P55+PhysPrem!$B$27</f>
        <v>2.01</v>
      </c>
      <c r="J55" s="53" t="n">
        <f aca="false">Fin!N55+PhysPrem!$B$43</f>
        <v>2.6</v>
      </c>
      <c r="K55" s="53" t="n">
        <f aca="false">Fin!J55+PhysPrem!$B$42</f>
        <v>2.425</v>
      </c>
    </row>
    <row r="56" customFormat="false" ht="12.75" hidden="false" customHeight="false" outlineLevel="0" collapsed="false">
      <c r="B56" s="0" t="n">
        <v>47</v>
      </c>
      <c r="C56" s="58" t="n">
        <f aca="false">IF(B56&lt;=$B$7,C55+1,"")</f>
        <v>37303</v>
      </c>
      <c r="D56" s="53" t="n">
        <f aca="false">Fin!D56+PhysPrem!$B$4</f>
        <v>2.56999999</v>
      </c>
      <c r="E56" s="53" t="n">
        <f aca="false">Fin!F56+PhysPrem!$B$5</f>
        <v>2.285</v>
      </c>
      <c r="F56" s="53" t="n">
        <f aca="false">Fin!H56+PhysPrem!$B$6</f>
        <v>2.559999999</v>
      </c>
      <c r="G56" s="53" t="n">
        <f aca="false">Fin!J56+PhysPrem!$B$7</f>
        <v>2.425</v>
      </c>
      <c r="H56" s="53" t="n">
        <f aca="false">Fin!L56+PhysPrem!$B$19</f>
        <v>2.285</v>
      </c>
      <c r="I56" s="53" t="n">
        <f aca="false">Fin!P56+PhysPrem!$B$27</f>
        <v>2.01</v>
      </c>
      <c r="J56" s="53" t="n">
        <f aca="false">Fin!N56+PhysPrem!$B$43</f>
        <v>2.6</v>
      </c>
      <c r="K56" s="53" t="n">
        <f aca="false">Fin!J56+PhysPrem!$B$42</f>
        <v>2.425</v>
      </c>
    </row>
    <row r="57" customFormat="false" ht="12.75" hidden="false" customHeight="false" outlineLevel="0" collapsed="false">
      <c r="B57" s="0" t="n">
        <v>48</v>
      </c>
      <c r="C57" s="58" t="n">
        <f aca="false">IF(B57&lt;=$B$7,C56+1,"")</f>
        <v>37304</v>
      </c>
      <c r="D57" s="53" t="n">
        <f aca="false">Fin!D57+PhysPrem!$B$4</f>
        <v>2.56999999</v>
      </c>
      <c r="E57" s="53" t="n">
        <f aca="false">Fin!F57+PhysPrem!$B$5</f>
        <v>2.285</v>
      </c>
      <c r="F57" s="53" t="n">
        <f aca="false">Fin!H57+PhysPrem!$B$6</f>
        <v>2.559999999</v>
      </c>
      <c r="G57" s="53" t="n">
        <f aca="false">Fin!J57+PhysPrem!$B$7</f>
        <v>2.425</v>
      </c>
      <c r="H57" s="53" t="n">
        <f aca="false">Fin!L57+PhysPrem!$B$19</f>
        <v>2.285</v>
      </c>
      <c r="I57" s="53" t="n">
        <f aca="false">Fin!P57+PhysPrem!$B$27</f>
        <v>2.01</v>
      </c>
      <c r="J57" s="53" t="n">
        <f aca="false">Fin!N57+PhysPrem!$B$43</f>
        <v>2.6</v>
      </c>
      <c r="K57" s="53" t="n">
        <f aca="false">Fin!J57+PhysPrem!$B$42</f>
        <v>2.425</v>
      </c>
    </row>
    <row r="58" customFormat="false" ht="12.75" hidden="false" customHeight="false" outlineLevel="0" collapsed="false">
      <c r="B58" s="0" t="n">
        <v>49</v>
      </c>
      <c r="C58" s="58" t="n">
        <f aca="false">IF(B58&lt;=$B$7,C57+1,"")</f>
        <v>37305</v>
      </c>
      <c r="D58" s="53" t="n">
        <f aca="false">Fin!D58+PhysPrem!$B$4</f>
        <v>2.56999999</v>
      </c>
      <c r="E58" s="53" t="n">
        <f aca="false">Fin!F58+PhysPrem!$B$5</f>
        <v>2.285</v>
      </c>
      <c r="F58" s="53" t="n">
        <f aca="false">Fin!H58+PhysPrem!$B$6</f>
        <v>2.559999999</v>
      </c>
      <c r="G58" s="53" t="n">
        <f aca="false">Fin!J58+PhysPrem!$B$7</f>
        <v>2.425</v>
      </c>
      <c r="H58" s="53" t="n">
        <f aca="false">Fin!L58+PhysPrem!$B$19</f>
        <v>2.285</v>
      </c>
      <c r="I58" s="53" t="n">
        <f aca="false">Fin!P58+PhysPrem!$B$27</f>
        <v>2.01</v>
      </c>
      <c r="J58" s="53" t="n">
        <f aca="false">Fin!N58+PhysPrem!$B$43</f>
        <v>2.6</v>
      </c>
      <c r="K58" s="53" t="n">
        <f aca="false">Fin!J58+PhysPrem!$B$42</f>
        <v>2.425</v>
      </c>
    </row>
    <row r="59" customFormat="false" ht="12.75" hidden="false" customHeight="false" outlineLevel="0" collapsed="false">
      <c r="B59" s="0" t="n">
        <v>50</v>
      </c>
      <c r="C59" s="58" t="n">
        <f aca="false">IF(B59&lt;=$B$7,C58+1,"")</f>
        <v>37306</v>
      </c>
      <c r="D59" s="53" t="n">
        <f aca="false">Fin!D59+PhysPrem!$B$4</f>
        <v>2.56999999</v>
      </c>
      <c r="E59" s="53" t="n">
        <f aca="false">Fin!F59+PhysPrem!$B$5</f>
        <v>2.285</v>
      </c>
      <c r="F59" s="53" t="n">
        <f aca="false">Fin!H59+PhysPrem!$B$6</f>
        <v>2.559999999</v>
      </c>
      <c r="G59" s="53" t="n">
        <f aca="false">Fin!J59+PhysPrem!$B$7</f>
        <v>2.425</v>
      </c>
      <c r="H59" s="53" t="n">
        <f aca="false">Fin!L59+PhysPrem!$B$19</f>
        <v>2.285</v>
      </c>
      <c r="I59" s="53" t="n">
        <f aca="false">Fin!P59+PhysPrem!$B$27</f>
        <v>2.01</v>
      </c>
      <c r="J59" s="53" t="n">
        <f aca="false">Fin!N59+PhysPrem!$B$43</f>
        <v>2.6</v>
      </c>
      <c r="K59" s="53" t="n">
        <f aca="false">Fin!J59+PhysPrem!$B$42</f>
        <v>2.425</v>
      </c>
    </row>
    <row r="60" customFormat="false" ht="12.75" hidden="false" customHeight="false" outlineLevel="0" collapsed="false">
      <c r="B60" s="0" t="n">
        <v>51</v>
      </c>
      <c r="C60" s="58" t="n">
        <f aca="false">IF(B60&lt;=$B$7,C59+1,"")</f>
        <v>37307</v>
      </c>
      <c r="D60" s="53" t="n">
        <f aca="false">Fin!D60+PhysPrem!$B$4</f>
        <v>2.56999999</v>
      </c>
      <c r="E60" s="53" t="n">
        <f aca="false">Fin!F60+PhysPrem!$B$5</f>
        <v>2.285</v>
      </c>
      <c r="F60" s="53" t="n">
        <f aca="false">Fin!H60+PhysPrem!$B$6</f>
        <v>2.559999999</v>
      </c>
      <c r="G60" s="53" t="n">
        <f aca="false">Fin!J60+PhysPrem!$B$7</f>
        <v>2.425</v>
      </c>
      <c r="H60" s="53" t="n">
        <f aca="false">Fin!L60+PhysPrem!$B$19</f>
        <v>2.285</v>
      </c>
      <c r="I60" s="53" t="n">
        <f aca="false">Fin!P60+PhysPrem!$B$27</f>
        <v>2.01</v>
      </c>
      <c r="J60" s="53" t="n">
        <f aca="false">Fin!N60+PhysPrem!$B$43</f>
        <v>2.6</v>
      </c>
      <c r="K60" s="53" t="n">
        <f aca="false">Fin!J60+PhysPrem!$B$42</f>
        <v>2.425</v>
      </c>
    </row>
    <row r="61" customFormat="false" ht="12.75" hidden="false" customHeight="false" outlineLevel="0" collapsed="false">
      <c r="B61" s="0" t="n">
        <v>52</v>
      </c>
      <c r="C61" s="58" t="n">
        <f aca="false">IF(B61&lt;=$B$7,C60+1,"")</f>
        <v>37308</v>
      </c>
      <c r="D61" s="53" t="n">
        <f aca="false">Fin!D61+PhysPrem!$B$4</f>
        <v>2.56999999</v>
      </c>
      <c r="E61" s="53" t="n">
        <f aca="false">Fin!F61+PhysPrem!$B$5</f>
        <v>2.285</v>
      </c>
      <c r="F61" s="53" t="n">
        <f aca="false">Fin!H61+PhysPrem!$B$6</f>
        <v>2.559999999</v>
      </c>
      <c r="G61" s="53" t="n">
        <f aca="false">Fin!J61+PhysPrem!$B$7</f>
        <v>2.425</v>
      </c>
      <c r="H61" s="53" t="n">
        <f aca="false">Fin!L61+PhysPrem!$B$19</f>
        <v>2.285</v>
      </c>
      <c r="I61" s="53" t="n">
        <f aca="false">Fin!P61+PhysPrem!$B$27</f>
        <v>2.01</v>
      </c>
      <c r="J61" s="53" t="n">
        <f aca="false">Fin!N61+PhysPrem!$B$43</f>
        <v>2.6</v>
      </c>
      <c r="K61" s="53" t="n">
        <f aca="false">Fin!J61+PhysPrem!$B$42</f>
        <v>2.425</v>
      </c>
    </row>
    <row r="62" customFormat="false" ht="12.75" hidden="false" customHeight="false" outlineLevel="0" collapsed="false">
      <c r="B62" s="0" t="n">
        <v>53</v>
      </c>
      <c r="C62" s="58" t="n">
        <f aca="false">IF(B62&lt;=$B$7,C61+1,"")</f>
        <v>37309</v>
      </c>
      <c r="D62" s="53" t="n">
        <f aca="false">Fin!D62+PhysPrem!$B$4</f>
        <v>2.56999999</v>
      </c>
      <c r="E62" s="53" t="n">
        <f aca="false">Fin!F62+PhysPrem!$B$5</f>
        <v>2.285</v>
      </c>
      <c r="F62" s="53" t="n">
        <f aca="false">Fin!H62+PhysPrem!$B$6</f>
        <v>2.559999999</v>
      </c>
      <c r="G62" s="53" t="n">
        <f aca="false">Fin!J62+PhysPrem!$B$7</f>
        <v>2.425</v>
      </c>
      <c r="H62" s="53" t="n">
        <f aca="false">Fin!L62+PhysPrem!$B$19</f>
        <v>2.285</v>
      </c>
      <c r="I62" s="53" t="n">
        <f aca="false">Fin!P62+PhysPrem!$B$27</f>
        <v>2.01</v>
      </c>
      <c r="J62" s="53" t="n">
        <f aca="false">Fin!N62+PhysPrem!$B$43</f>
        <v>2.6</v>
      </c>
      <c r="K62" s="53" t="n">
        <f aca="false">Fin!J62+PhysPrem!$B$42</f>
        <v>2.425</v>
      </c>
    </row>
    <row r="63" customFormat="false" ht="12.75" hidden="false" customHeight="false" outlineLevel="0" collapsed="false">
      <c r="B63" s="0" t="n">
        <v>54</v>
      </c>
      <c r="C63" s="58" t="n">
        <f aca="false">IF(B63&lt;=$B$7,C62+1,"")</f>
        <v>37310</v>
      </c>
      <c r="D63" s="53" t="n">
        <f aca="false">Fin!D63+PhysPrem!$B$4</f>
        <v>2.56999999</v>
      </c>
      <c r="E63" s="53" t="n">
        <f aca="false">Fin!F63+PhysPrem!$B$5</f>
        <v>2.285</v>
      </c>
      <c r="F63" s="53" t="n">
        <f aca="false">Fin!H63+PhysPrem!$B$6</f>
        <v>2.559999999</v>
      </c>
      <c r="G63" s="53" t="n">
        <f aca="false">Fin!J63+PhysPrem!$B$7</f>
        <v>2.425</v>
      </c>
      <c r="H63" s="53" t="n">
        <f aca="false">Fin!L63+PhysPrem!$B$19</f>
        <v>2.285</v>
      </c>
      <c r="I63" s="53" t="n">
        <f aca="false">Fin!P63+PhysPrem!$B$27</f>
        <v>2.01</v>
      </c>
      <c r="J63" s="53" t="n">
        <f aca="false">Fin!N63+PhysPrem!$B$43</f>
        <v>2.6</v>
      </c>
      <c r="K63" s="53" t="n">
        <f aca="false">Fin!J63+PhysPrem!$B$42</f>
        <v>2.425</v>
      </c>
    </row>
    <row r="64" customFormat="false" ht="12.75" hidden="false" customHeight="false" outlineLevel="0" collapsed="false">
      <c r="B64" s="0" t="n">
        <v>55</v>
      </c>
      <c r="C64" s="58" t="n">
        <f aca="false">IF(B64&lt;=$B$7,C63+1,"")</f>
        <v>37311</v>
      </c>
      <c r="D64" s="53" t="n">
        <f aca="false">Fin!D64+PhysPrem!$B$4</f>
        <v>2.56999999</v>
      </c>
      <c r="E64" s="53" t="n">
        <f aca="false">Fin!F64+PhysPrem!$B$5</f>
        <v>2.285</v>
      </c>
      <c r="F64" s="53" t="n">
        <f aca="false">Fin!H64+PhysPrem!$B$6</f>
        <v>2.559999999</v>
      </c>
      <c r="G64" s="53" t="n">
        <f aca="false">Fin!J64+PhysPrem!$B$7</f>
        <v>2.425</v>
      </c>
      <c r="H64" s="53" t="n">
        <f aca="false">Fin!L64+PhysPrem!$B$19</f>
        <v>2.285</v>
      </c>
      <c r="I64" s="53" t="n">
        <f aca="false">Fin!P64+PhysPrem!$B$27</f>
        <v>2.01</v>
      </c>
      <c r="J64" s="53" t="n">
        <f aca="false">Fin!N64+PhysPrem!$B$43</f>
        <v>2.6</v>
      </c>
      <c r="K64" s="53" t="n">
        <f aca="false">Fin!J64+PhysPrem!$B$42</f>
        <v>2.425</v>
      </c>
    </row>
    <row r="65" customFormat="false" ht="12.75" hidden="false" customHeight="false" outlineLevel="0" collapsed="false">
      <c r="B65" s="0" t="n">
        <v>56</v>
      </c>
      <c r="C65" s="58" t="n">
        <f aca="false">IF(B65&lt;=$B$7,C64+1,"")</f>
        <v>37312</v>
      </c>
      <c r="D65" s="53" t="n">
        <f aca="false">Fin!D65+PhysPrem!$B$4</f>
        <v>2.56999999</v>
      </c>
      <c r="E65" s="53" t="n">
        <f aca="false">Fin!F65+PhysPrem!$B$5</f>
        <v>2.285</v>
      </c>
      <c r="F65" s="53" t="n">
        <f aca="false">Fin!H65+PhysPrem!$B$6</f>
        <v>2.559999999</v>
      </c>
      <c r="G65" s="53" t="n">
        <f aca="false">Fin!J65+PhysPrem!$B$7</f>
        <v>2.425</v>
      </c>
      <c r="H65" s="53" t="n">
        <f aca="false">Fin!L65+PhysPrem!$B$19</f>
        <v>2.285</v>
      </c>
      <c r="I65" s="53" t="n">
        <f aca="false">Fin!P65+PhysPrem!$B$27</f>
        <v>2.01</v>
      </c>
      <c r="J65" s="53" t="n">
        <f aca="false">Fin!N65+PhysPrem!$B$43</f>
        <v>2.6</v>
      </c>
      <c r="K65" s="53" t="n">
        <f aca="false">Fin!J65+PhysPrem!$B$42</f>
        <v>2.425</v>
      </c>
    </row>
    <row r="66" customFormat="false" ht="12.75" hidden="false" customHeight="false" outlineLevel="0" collapsed="false">
      <c r="B66" s="0" t="n">
        <v>57</v>
      </c>
      <c r="C66" s="58" t="n">
        <f aca="false">IF(B66&lt;=$B$7,C65+1,"")</f>
        <v>37313</v>
      </c>
      <c r="D66" s="53" t="n">
        <f aca="false">Fin!D66+PhysPrem!$B$4</f>
        <v>2.56999999</v>
      </c>
      <c r="E66" s="53" t="n">
        <f aca="false">Fin!F66+PhysPrem!$B$5</f>
        <v>2.285</v>
      </c>
      <c r="F66" s="53" t="n">
        <f aca="false">Fin!H66+PhysPrem!$B$6</f>
        <v>2.559999999</v>
      </c>
      <c r="G66" s="53" t="n">
        <f aca="false">Fin!J66+PhysPrem!$B$7</f>
        <v>2.425</v>
      </c>
      <c r="H66" s="53" t="n">
        <f aca="false">Fin!L66+PhysPrem!$B$19</f>
        <v>2.285</v>
      </c>
      <c r="I66" s="53" t="n">
        <f aca="false">Fin!P66+PhysPrem!$B$27</f>
        <v>2.01</v>
      </c>
      <c r="J66" s="53" t="n">
        <f aca="false">Fin!N66+PhysPrem!$B$43</f>
        <v>2.6</v>
      </c>
      <c r="K66" s="53" t="n">
        <f aca="false">Fin!J66+PhysPrem!$B$42</f>
        <v>2.425</v>
      </c>
    </row>
    <row r="67" customFormat="false" ht="12.75" hidden="false" customHeight="false" outlineLevel="0" collapsed="false">
      <c r="B67" s="0" t="n">
        <v>58</v>
      </c>
      <c r="C67" s="58" t="n">
        <f aca="false">IF(B67&lt;=$B$7,C66+1,"")</f>
        <v>37314</v>
      </c>
      <c r="D67" s="53" t="n">
        <f aca="false">Fin!D67+PhysPrem!$B$4</f>
        <v>2.56999999</v>
      </c>
      <c r="E67" s="53" t="n">
        <f aca="false">Fin!F67+PhysPrem!$B$5</f>
        <v>2.285</v>
      </c>
      <c r="F67" s="53" t="n">
        <f aca="false">Fin!H67+PhysPrem!$B$6</f>
        <v>2.559999999</v>
      </c>
      <c r="G67" s="53" t="n">
        <f aca="false">Fin!J67+PhysPrem!$B$7</f>
        <v>2.425</v>
      </c>
      <c r="H67" s="53" t="n">
        <f aca="false">Fin!L67+PhysPrem!$B$19</f>
        <v>2.285</v>
      </c>
      <c r="I67" s="53" t="n">
        <f aca="false">Fin!P67+PhysPrem!$B$27</f>
        <v>2.01</v>
      </c>
      <c r="J67" s="53" t="n">
        <f aca="false">Fin!N67+PhysPrem!$B$43</f>
        <v>2.6</v>
      </c>
      <c r="K67" s="53" t="n">
        <f aca="false">Fin!J67+PhysPrem!$B$42</f>
        <v>2.425</v>
      </c>
    </row>
    <row r="68" customFormat="false" ht="12.75" hidden="false" customHeight="false" outlineLevel="0" collapsed="false">
      <c r="B68" s="0" t="n">
        <v>59</v>
      </c>
      <c r="C68" s="58" t="n">
        <f aca="false">IF(B68&lt;=$B$7,C67+1,"")</f>
        <v>37315</v>
      </c>
      <c r="D68" s="53" t="n">
        <f aca="false">Fin!D68+PhysPrem!$B$4</f>
        <v>2.56999999</v>
      </c>
      <c r="E68" s="53" t="n">
        <f aca="false">Fin!F68+PhysPrem!$B$5</f>
        <v>2.285</v>
      </c>
      <c r="F68" s="53" t="n">
        <f aca="false">Fin!H68+PhysPrem!$B$6</f>
        <v>2.559999999</v>
      </c>
      <c r="G68" s="53" t="n">
        <f aca="false">Fin!J68+PhysPrem!$B$7</f>
        <v>2.425</v>
      </c>
      <c r="H68" s="53" t="n">
        <f aca="false">Fin!L68+PhysPrem!$B$19</f>
        <v>2.285</v>
      </c>
      <c r="I68" s="53" t="n">
        <f aca="false">Fin!P68+PhysPrem!$B$27</f>
        <v>2.01</v>
      </c>
      <c r="J68" s="53" t="n">
        <f aca="false">Fin!N68+PhysPrem!$B$43</f>
        <v>2.6</v>
      </c>
      <c r="K68" s="53" t="n">
        <f aca="false">Fin!J68+PhysPrem!$B$42</f>
        <v>2.425</v>
      </c>
    </row>
    <row r="69" customFormat="false" ht="12.75" hidden="false" customHeight="false" outlineLevel="0" collapsed="false">
      <c r="B69" s="0" t="n">
        <v>60</v>
      </c>
      <c r="C69" s="58" t="str">
        <f aca="false">IF(B69&lt;=$B$7,C68+1,"")</f>
        <v/>
      </c>
      <c r="E69" s="60" t="str">
        <f aca="false">IF(C69="","",IF(D69="",E68,D69))</f>
        <v/>
      </c>
      <c r="F69" s="61" t="n">
        <f aca="false">IF(C69&lt;TODAY+2,"",HeHub+GDP_MALIN-0.12)</f>
        <v>2.29</v>
      </c>
      <c r="G69" s="53" t="e">
        <f aca="false">Fin!J69+PhysPrem!$B$7</f>
        <v>#VALUE!</v>
      </c>
      <c r="H69" s="53" t="e">
        <f aca="false">Fin!L69+PhysPrem!$B$19</f>
        <v>#VALUE!</v>
      </c>
      <c r="I69" s="53" t="e">
        <f aca="false">Fin!P69+PhysPrem!$B$27</f>
        <v>#VALUE!</v>
      </c>
      <c r="J69" s="53" t="e">
        <f aca="false">Fin!N69+PhysPrem!$B$43</f>
        <v>#VALUE!</v>
      </c>
      <c r="K69" s="53" t="e">
        <f aca="false">Fin!J69+PhysPrem!$B$42</f>
        <v>#VALUE!</v>
      </c>
    </row>
    <row r="70" customFormat="false" ht="12.75" hidden="false" customHeight="false" outlineLevel="0" collapsed="false">
      <c r="B70" s="0" t="n">
        <v>61</v>
      </c>
      <c r="C70" s="58" t="str">
        <f aca="false">IF(B70&lt;=$B$7,C69+1,"")</f>
        <v/>
      </c>
      <c r="E70" s="60" t="str">
        <f aca="false">IF(C70="","",IF(D70="",E69,D70))</f>
        <v/>
      </c>
      <c r="F70" s="61" t="n">
        <f aca="false">IF(C70&lt;TODAY+2,"",HeHub+GDP_MALIN-0.12)</f>
        <v>2.29</v>
      </c>
      <c r="G70" s="53" t="e">
        <f aca="false">Fin!J70+PhysPrem!$B$7</f>
        <v>#VALUE!</v>
      </c>
      <c r="H70" s="53" t="e">
        <f aca="false">Fin!L70+PhysPrem!$B$19</f>
        <v>#VALUE!</v>
      </c>
      <c r="I70" s="53" t="e">
        <f aca="false">Fin!P70+PhysPrem!$B$27</f>
        <v>#VALUE!</v>
      </c>
      <c r="J70" s="53" t="e">
        <f aca="false">Fin!N70+PhysPrem!$B$43</f>
        <v>#VALUE!</v>
      </c>
      <c r="K70" s="53" t="e">
        <f aca="false">Fin!J70+PhysPrem!$B$42</f>
        <v>#VALUE!</v>
      </c>
    </row>
    <row r="71" customFormat="false" ht="12.75" hidden="false" customHeight="false" outlineLevel="0" collapsed="false">
      <c r="B71" s="0" t="n">
        <v>62</v>
      </c>
      <c r="C71" s="58" t="str">
        <f aca="false">IF(B71&lt;=$B$7,C70+1,"")</f>
        <v/>
      </c>
      <c r="E71" s="60" t="str">
        <f aca="false">IF(C71="","",IF(D71="",E70,D71))</f>
        <v/>
      </c>
      <c r="F71" s="61" t="n">
        <f aca="false">IF(C71&lt;TODAY+2,"",HeHub+GDP_MALIN-0.12)</f>
        <v>2.29</v>
      </c>
      <c r="G71" s="53" t="e">
        <f aca="false">Fin!J71+PhysPrem!$B$7</f>
        <v>#VALUE!</v>
      </c>
      <c r="H71" s="53" t="e">
        <f aca="false">Fin!L71+PhysPrem!$B$19</f>
        <v>#VALUE!</v>
      </c>
      <c r="I71" s="53" t="e">
        <f aca="false">Fin!P71+PhysPrem!$B$27</f>
        <v>#VALUE!</v>
      </c>
      <c r="J71" s="53" t="e">
        <f aca="false">Fin!N71+PhysPrem!$B$43</f>
        <v>#VALUE!</v>
      </c>
      <c r="K71" s="53" t="e">
        <f aca="false">Fin!J71+PhysPrem!$B$42</f>
        <v>#VALUE!</v>
      </c>
    </row>
    <row r="72" customFormat="false" ht="12.75" hidden="false" customHeight="false" outlineLevel="0" collapsed="false">
      <c r="G72" s="53"/>
      <c r="H72" s="53"/>
      <c r="I72" s="53"/>
      <c r="J72" s="53"/>
    </row>
    <row r="73" customFormat="false" ht="12.75" hidden="false" customHeight="false" outlineLevel="0" collapsed="false">
      <c r="G73" s="53"/>
      <c r="H73" s="53"/>
      <c r="I73" s="53"/>
      <c r="J73" s="5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1140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pane xSplit="2" ySplit="6" topLeftCell="G10" activePane="bottomRight" state="frozen"/>
      <selection pane="topLeft" activeCell="A4" activeCellId="0" sqref="A4"/>
      <selection pane="topRight" activeCell="G4" activeCellId="0" sqref="G4"/>
      <selection pane="bottomLeft" activeCell="A10" activeCellId="0" sqref="A10"/>
      <selection pane="bottomRight" activeCell="M10" activeCellId="0" sqref="M10"/>
    </sheetView>
  </sheetViews>
  <sheetFormatPr defaultColWidth="10.2812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2" min="2" style="0" width="19.7"/>
    <col collapsed="false" customWidth="true" hidden="false" outlineLevel="0" max="3" min="3" style="47" width="14.41"/>
    <col collapsed="false" customWidth="true" hidden="false" outlineLevel="0" max="4" min="4" style="62" width="11.85"/>
    <col collapsed="false" customWidth="true" hidden="false" outlineLevel="0" max="5" min="5" style="47" width="13.7"/>
    <col collapsed="false" customWidth="false" hidden="false" outlineLevel="0" max="6" min="6" style="62" width="10.28"/>
    <col collapsed="false" customWidth="false" hidden="false" outlineLevel="0" max="7" min="7" style="47" width="10.28"/>
    <col collapsed="false" customWidth="false" hidden="false" outlineLevel="0" max="8" min="8" style="62" width="10.28"/>
    <col collapsed="false" customWidth="false" hidden="false" outlineLevel="0" max="9" min="9" style="47" width="10.28"/>
    <col collapsed="false" customWidth="false" hidden="false" outlineLevel="0" max="10" min="10" style="62" width="10.28"/>
    <col collapsed="false" customWidth="false" hidden="false" outlineLevel="0" max="11" min="11" style="47" width="10.28"/>
    <col collapsed="false" customWidth="false" hidden="false" outlineLevel="0" max="12" min="12" style="62" width="10.28"/>
    <col collapsed="false" customWidth="false" hidden="false" outlineLevel="0" max="13" min="13" style="47" width="10.28"/>
    <col collapsed="false" customWidth="false" hidden="false" outlineLevel="0" max="14" min="14" style="62" width="10.28"/>
    <col collapsed="false" customWidth="false" hidden="false" outlineLevel="0" max="15" min="15" style="47" width="10.28"/>
    <col collapsed="false" customWidth="false" hidden="false" outlineLevel="0" max="16" min="16" style="62" width="10.28"/>
  </cols>
  <sheetData>
    <row r="1" customFormat="false" ht="12.75" hidden="true" customHeight="false" outlineLevel="0" collapsed="false"/>
    <row r="2" customFormat="false" ht="12.75" hidden="true" customHeight="false" outlineLevel="0" collapsed="false"/>
    <row r="3" customFormat="false" ht="12.75" hidden="true" customHeight="false" outlineLevel="0" collapsed="false"/>
    <row r="4" customFormat="false" ht="12.75" hidden="false" customHeight="false" outlineLevel="0" collapsed="false">
      <c r="A4" s="63" t="s">
        <v>134</v>
      </c>
      <c r="B4" s="64" t="n">
        <v>37257</v>
      </c>
      <c r="C4" s="65" t="n">
        <f aca="false">HOUR($B$6)</f>
        <v>22</v>
      </c>
      <c r="D4" s="65" t="n">
        <f aca="false">MINUTE($B$6)</f>
        <v>31</v>
      </c>
      <c r="E4" s="47" t="s">
        <v>138</v>
      </c>
      <c r="F4" s="62" t="s">
        <v>139</v>
      </c>
    </row>
    <row r="5" customFormat="false" ht="12.75" hidden="false" customHeight="false" outlineLevel="0" collapsed="false">
      <c r="A5" s="64" t="s">
        <v>138</v>
      </c>
      <c r="B5" s="64" t="n">
        <f aca="false">IF($C$4&lt;13,Yesterday,IF($C$4&gt;13,E5,IF($D$4&gt;0,E5,Yesterday)))</f>
        <v>45926</v>
      </c>
      <c r="D5" s="66"/>
      <c r="E5" s="67" t="n">
        <f aca="true">TODAY()</f>
        <v>45926</v>
      </c>
      <c r="F5" s="68" t="n">
        <f aca="true">TODAY()-1</f>
        <v>45925</v>
      </c>
    </row>
    <row r="6" customFormat="false" ht="12.75" hidden="false" customHeight="false" outlineLevel="0" collapsed="false">
      <c r="A6" s="64" t="s">
        <v>140</v>
      </c>
      <c r="B6" s="69" t="n">
        <f aca="true">NOW()</f>
        <v>45926.938216948</v>
      </c>
      <c r="D6" s="66"/>
      <c r="E6" s="70"/>
      <c r="F6" s="71"/>
    </row>
    <row r="7" customFormat="false" ht="12.75" hidden="false" customHeight="false" outlineLevel="0" collapsed="false">
      <c r="A7" s="0" t="n">
        <f aca="false">EOMONTH($B$4,1)-EOMONTH($B$4,-1)</f>
        <v>59</v>
      </c>
      <c r="B7" s="56" t="s">
        <v>135</v>
      </c>
      <c r="C7" s="72" t="n">
        <f aca="false">IF($C$4&lt;13,"",IF($C$4&gt;13,HeHub,IF($D$4&gt;0,HeHub,"")))</f>
        <v>2.26</v>
      </c>
      <c r="D7" s="66"/>
      <c r="E7" s="73"/>
    </row>
    <row r="8" customFormat="false" ht="13.5" hidden="false" customHeight="false" outlineLevel="0" collapsed="false">
      <c r="B8" s="56" t="s">
        <v>141</v>
      </c>
      <c r="C8" s="47" t="n">
        <f aca="false">GDP_ELPO_PERMIAN</f>
        <v>-0.05</v>
      </c>
      <c r="E8" s="47" t="n">
        <f aca="false">GDP_ELPO_SJ</f>
        <v>-0.25</v>
      </c>
      <c r="G8" s="47" t="n">
        <f aca="false">GDP_TW_PERMIAN</f>
        <v>0.02</v>
      </c>
      <c r="I8" s="47" t="n">
        <f aca="false">GDP_SOCAL</f>
        <v>0.15</v>
      </c>
    </row>
    <row r="9" customFormat="false" ht="12.75" hidden="false" customHeight="false" outlineLevel="0" collapsed="false">
      <c r="C9" s="74" t="s">
        <v>142</v>
      </c>
      <c r="D9" s="74"/>
      <c r="E9" s="74" t="s">
        <v>4</v>
      </c>
      <c r="F9" s="74"/>
      <c r="G9" s="75" t="s">
        <v>20</v>
      </c>
      <c r="H9" s="75"/>
      <c r="I9" s="74" t="s">
        <v>45</v>
      </c>
      <c r="J9" s="74"/>
      <c r="K9" s="75" t="s">
        <v>65</v>
      </c>
      <c r="L9" s="75"/>
      <c r="M9" s="76" t="s">
        <v>143</v>
      </c>
      <c r="N9" s="76"/>
      <c r="O9" s="10" t="s">
        <v>144</v>
      </c>
      <c r="P9" s="10"/>
    </row>
    <row r="10" customFormat="false" ht="12.75" hidden="false" customHeight="false" outlineLevel="0" collapsed="false">
      <c r="A10" s="0" t="n">
        <v>1</v>
      </c>
      <c r="B10" s="58" t="n">
        <v>37257</v>
      </c>
      <c r="C10" s="77" t="n">
        <f aca="false">BasisCurves!C16+BasisCurves!D16+PhysPrem!F6</f>
        <v>2.335</v>
      </c>
      <c r="D10" s="78" t="n">
        <f aca="false">IF(AND(D$9,CurveFetch!J8&lt;&gt;""),CurveFetch!J8,IF($B10="","",IF(C10="",D9,C10)))</f>
        <v>2.485</v>
      </c>
      <c r="E10" s="77" t="n">
        <f aca="false">BasisCurves!C16+BasisCurves!E16+PhysPrem!F7</f>
        <v>2.1</v>
      </c>
      <c r="F10" s="78" t="n">
        <f aca="false">IF(AND(F$9,CurveFetch!K8&lt;&gt;""),CurveFetch!K8,IF($B10="","",IF(E10="",F9,E10)))</f>
        <v>2.48</v>
      </c>
      <c r="G10" s="77" t="n">
        <f aca="false">BasisCurves!C16+BasisCurves!F16+PhysPrem!F40</f>
        <v>2.11</v>
      </c>
      <c r="H10" s="78" t="n">
        <f aca="false">IF(AND(H$9,CurveFetch!L8&lt;&gt;""),CurveFetch!L8,IF($B10="","",IF(G10="",H9,G10)))</f>
        <v>2.53</v>
      </c>
      <c r="I10" s="77" t="n">
        <f aca="false">BasisCurves!C16+BasisCurves!G16+PhysPrem!F4</f>
        <v>2.27</v>
      </c>
      <c r="J10" s="78" t="n">
        <f aca="false">IF(AND(J$9,CurveFetch!M8&lt;&gt;""),CurveFetch!M8,IF($B10="","",IF(I10="",J9,I10)))</f>
        <v>2.61</v>
      </c>
      <c r="K10" s="79" t="n">
        <f aca="false">BasisCurves!C16+BasisCurves!M16+PhysPrem!F39</f>
        <v>2.1</v>
      </c>
      <c r="L10" s="78" t="n">
        <f aca="false">IF(AND(L$9,CurveFetch!S8&lt;&gt;""),CurveFetch!S8,IF($B10="","",IF(K10="",L9,K10)))</f>
        <v>2.55</v>
      </c>
      <c r="M10" s="79" t="n">
        <f aca="false">BasisCurves!C16+BasisCurves!S16</f>
        <v>2.27</v>
      </c>
      <c r="N10" s="78" t="n">
        <f aca="false">IF(AND(N$9,CurveFetch!W8&lt;&gt;""),CurveFetch!W8,IF($B10="","",IF(M10="",N9,M10)))</f>
        <v>2.57</v>
      </c>
      <c r="O10" s="79" t="n">
        <f aca="false">F10</f>
        <v>2.48</v>
      </c>
      <c r="P10" s="78" t="n">
        <f aca="false">IF(AND(P$9,CurveFetch!X8&lt;&gt;""),CurveFetch!X8,IF($B10="","",IF(O10="",P9,O10)))</f>
        <v>2.55</v>
      </c>
    </row>
    <row r="11" customFormat="false" ht="12.75" hidden="false" customHeight="false" outlineLevel="0" collapsed="false">
      <c r="A11" s="0" t="n">
        <v>2</v>
      </c>
      <c r="B11" s="58" t="n">
        <f aca="false">IF(A11&lt;=$A$7,B10+1,"")</f>
        <v>37258</v>
      </c>
      <c r="C11" s="77" t="n">
        <v>2.485</v>
      </c>
      <c r="D11" s="78" t="n">
        <f aca="false">IF(AND(D$9,CurveFetch!J9&lt;&gt;""),CurveFetch!J9,IF($B11="","",IF(C11="",D10,C11)))</f>
        <v>2.485</v>
      </c>
      <c r="E11" s="77" t="n">
        <v>2.48</v>
      </c>
      <c r="F11" s="78" t="n">
        <f aca="false">IF(AND(F$9,CurveFetch!K9&lt;&gt;""),CurveFetch!K9,IF($B11="","",IF(E11="",F10,E11)))</f>
        <v>2.48</v>
      </c>
      <c r="G11" s="77" t="n">
        <f aca="false">D11+$G$8</f>
        <v>2.505</v>
      </c>
      <c r="H11" s="78" t="n">
        <f aca="false">IF(AND(H$9,CurveFetch!L9&lt;&gt;""),CurveFetch!L9,IF($B11="","",IF(G11="",H10,G11)))</f>
        <v>2.53</v>
      </c>
      <c r="I11" s="77" t="n">
        <v>2.61</v>
      </c>
      <c r="J11" s="78" t="n">
        <f aca="false">IF(AND(J$9,CurveFetch!M9&lt;&gt;""),CurveFetch!M9,IF($B11="","",IF(I11="",J10,I11)))</f>
        <v>2.61</v>
      </c>
      <c r="K11" s="79" t="n">
        <v>2.55</v>
      </c>
      <c r="L11" s="78" t="n">
        <f aca="false">IF(AND(L$9,CurveFetch!S9&lt;&gt;""),CurveFetch!S9,IF($B11="","",IF(K11="",L10,K11)))</f>
        <v>2.55</v>
      </c>
      <c r="M11" s="79" t="n">
        <v>2.57</v>
      </c>
      <c r="N11" s="78" t="n">
        <f aca="false">IF(AND(N$9,CurveFetch!W9&lt;&gt;""),CurveFetch!W9,IF($B11="","",IF(M11="",N10,M11)))</f>
        <v>2.57</v>
      </c>
      <c r="O11" s="79" t="n">
        <f aca="false">F11</f>
        <v>2.48</v>
      </c>
      <c r="P11" s="78" t="n">
        <f aca="false">IF(AND(P$9,CurveFetch!X9&lt;&gt;""),CurveFetch!X9,IF($B11="","",IF(O11="",P10,O11)))</f>
        <v>2.55</v>
      </c>
    </row>
    <row r="12" customFormat="false" ht="12.75" hidden="false" customHeight="false" outlineLevel="0" collapsed="false">
      <c r="A12" s="0" t="n">
        <v>3</v>
      </c>
      <c r="B12" s="58" t="n">
        <f aca="false">IF(A12&lt;=$A$7,B11+1,"")</f>
        <v>37259</v>
      </c>
      <c r="C12" s="77" t="n">
        <v>2.28</v>
      </c>
      <c r="D12" s="78" t="n">
        <f aca="false">IF(AND(D$9,CurveFetch!J10&lt;&gt;""),CurveFetch!J10,IF($B12="","",IF(C12="",D11,C12)))</f>
        <v>2.28</v>
      </c>
      <c r="E12" s="77" t="n">
        <v>2.25</v>
      </c>
      <c r="F12" s="78" t="n">
        <f aca="false">IF(AND(F$9,CurveFetch!K10&lt;&gt;""),CurveFetch!K10,IF($B12="","",IF(E12="",F11,E12)))</f>
        <v>2.25</v>
      </c>
      <c r="G12" s="77" t="n">
        <f aca="false">D12+$G$8</f>
        <v>2.3</v>
      </c>
      <c r="H12" s="78" t="n">
        <f aca="false">IF(AND(H$9,CurveFetch!L10&lt;&gt;""),CurveFetch!L10,IF($B12="","",IF(G12="",H11,G12)))</f>
        <v>2.295</v>
      </c>
      <c r="I12" s="77" t="n">
        <v>2.385</v>
      </c>
      <c r="J12" s="78" t="n">
        <f aca="false">IF(AND(J$9,CurveFetch!M10&lt;&gt;""),CurveFetch!M10,IF($B12="","",IF(I12="",J11,I12)))</f>
        <v>2.385</v>
      </c>
      <c r="K12" s="79" t="n">
        <v>2.24</v>
      </c>
      <c r="L12" s="78" t="n">
        <f aca="false">IF(AND(L$9,CurveFetch!S10&lt;&gt;""),CurveFetch!S10,IF($B12="","",IF(K12="",L11,K12)))</f>
        <v>2.24</v>
      </c>
      <c r="M12" s="79" t="n">
        <v>2.33</v>
      </c>
      <c r="N12" s="78" t="n">
        <f aca="false">IF(AND(N$9,CurveFetch!W10&lt;&gt;""),CurveFetch!W10,IF($B12="","",IF(M12="",N11,M12)))</f>
        <v>2.33</v>
      </c>
      <c r="O12" s="79" t="n">
        <f aca="false">F12</f>
        <v>2.25</v>
      </c>
      <c r="P12" s="78" t="n">
        <f aca="false">IF(AND(P$9,CurveFetch!X10&lt;&gt;""),CurveFetch!X10,IF($B12="","",IF(O12="",P11,O12)))</f>
        <v>2</v>
      </c>
    </row>
    <row r="13" customFormat="false" ht="12.75" hidden="false" customHeight="false" outlineLevel="0" collapsed="false">
      <c r="A13" s="0" t="n">
        <v>4</v>
      </c>
      <c r="B13" s="58" t="n">
        <f aca="false">IF(A13&lt;=$A$7,B12+1,"")</f>
        <v>37260</v>
      </c>
      <c r="C13" s="77" t="n">
        <v>2.26</v>
      </c>
      <c r="D13" s="78" t="n">
        <f aca="false">IF(AND(D$9,CurveFetch!J11&lt;&gt;""),CurveFetch!J11,IF($B13="","",IF(C13="",D12,C13)))</f>
        <v>2.26</v>
      </c>
      <c r="E13" s="77" t="n">
        <v>2.185</v>
      </c>
      <c r="F13" s="78" t="n">
        <f aca="false">IF(AND(F$9,CurveFetch!K11&lt;&gt;""),CurveFetch!K11,IF($B13="","",IF(E13="",F12,E13)))</f>
        <v>2.185</v>
      </c>
      <c r="G13" s="77" t="n">
        <f aca="false">D13+$G$8</f>
        <v>2.28</v>
      </c>
      <c r="H13" s="78" t="n">
        <f aca="false">IF(AND(H$9,CurveFetch!L11&lt;&gt;""),CurveFetch!L11,IF($B13="","",IF(G13="",H12,G13)))</f>
        <v>2.27</v>
      </c>
      <c r="I13" s="77" t="n">
        <v>2.35</v>
      </c>
      <c r="J13" s="78" t="n">
        <f aca="false">IF(AND(J$9,CurveFetch!M11&lt;&gt;""),CurveFetch!M11,IF($B13="","",IF(I13="",J12,I13)))</f>
        <v>2.35</v>
      </c>
      <c r="K13" s="79" t="n">
        <v>2.2</v>
      </c>
      <c r="L13" s="78" t="n">
        <f aca="false">IF(AND(L$9,CurveFetch!S11&lt;&gt;""),CurveFetch!S11,IF($B13="","",IF(K13="",L12,K13)))</f>
        <v>2.2</v>
      </c>
      <c r="M13" s="79" t="n">
        <v>2.29</v>
      </c>
      <c r="N13" s="78" t="n">
        <f aca="false">IF(AND(N$9,CurveFetch!W11&lt;&gt;""),CurveFetch!W11,IF($B13="","",IF(M13="",N12,M13)))</f>
        <v>2.29</v>
      </c>
      <c r="O13" s="79" t="n">
        <f aca="false">F13</f>
        <v>2.185</v>
      </c>
      <c r="P13" s="78" t="n">
        <f aca="false">IF(AND(P$9,CurveFetch!X11&lt;&gt;""),CurveFetch!X11,IF($B13="","",IF(O13="",P12,O13)))</f>
        <v>2.01</v>
      </c>
    </row>
    <row r="14" customFormat="false" ht="12.75" hidden="false" customHeight="false" outlineLevel="0" collapsed="false">
      <c r="A14" s="0" t="n">
        <v>5</v>
      </c>
      <c r="B14" s="58" t="n">
        <f aca="false">IF(A14&lt;=$A$7,B13+1,"")</f>
        <v>37261</v>
      </c>
      <c r="C14" s="77" t="n">
        <v>2.125</v>
      </c>
      <c r="D14" s="78" t="n">
        <f aca="false">IF(AND(D$9,CurveFetch!J12&lt;&gt;""),CurveFetch!J12,IF($B14="","",IF(C14="",D13,C14)))</f>
        <v>2.125</v>
      </c>
      <c r="E14" s="77" t="n">
        <v>2.045</v>
      </c>
      <c r="F14" s="78" t="n">
        <f aca="false">IF(AND(F$9,CurveFetch!K12&lt;&gt;""),CurveFetch!K12,IF($B14="","",IF(E14="",F13,E14)))</f>
        <v>2.045</v>
      </c>
      <c r="G14" s="77" t="n">
        <f aca="false">D14+$G$8</f>
        <v>2.145</v>
      </c>
      <c r="H14" s="78" t="n">
        <f aca="false">IF(AND(H$9,CurveFetch!L12&lt;&gt;""),CurveFetch!L12,IF($B14="","",IF(G14="",H13,G14)))</f>
        <v>2.215</v>
      </c>
      <c r="I14" s="77" t="n">
        <v>2.24</v>
      </c>
      <c r="J14" s="78" t="n">
        <f aca="false">IF(AND(J$9,CurveFetch!M12&lt;&gt;""),CurveFetch!M12,IF($B14="","",IF(I14="",J13,I14)))</f>
        <v>2.24</v>
      </c>
      <c r="K14" s="79" t="n">
        <v>2.035</v>
      </c>
      <c r="L14" s="78" t="n">
        <f aca="false">IF(AND(L$9,CurveFetch!S12&lt;&gt;""),CurveFetch!S12,IF($B14="","",IF(K14="",L13,K14)))</f>
        <v>2.035</v>
      </c>
      <c r="M14" s="79" t="n">
        <v>2.15</v>
      </c>
      <c r="N14" s="78" t="n">
        <f aca="false">IF(AND(N$9,CurveFetch!W12&lt;&gt;""),CurveFetch!W12,IF($B14="","",IF(M14="",N13,M14)))</f>
        <v>2.15</v>
      </c>
      <c r="O14" s="79" t="n">
        <f aca="false">F14</f>
        <v>2.045</v>
      </c>
      <c r="P14" s="78" t="n">
        <f aca="false">IF(AND(P$9,CurveFetch!X12&lt;&gt;""),CurveFetch!X12,IF($B14="","",IF(O14="",P13,O14)))</f>
        <v>2.045</v>
      </c>
    </row>
    <row r="15" customFormat="false" ht="12.75" hidden="false" customHeight="false" outlineLevel="0" collapsed="false">
      <c r="A15" s="0" t="n">
        <v>6</v>
      </c>
      <c r="B15" s="58" t="n">
        <f aca="false">IF(A15&lt;=$A$7,B14+1,"")</f>
        <v>37262</v>
      </c>
      <c r="C15" s="77" t="n">
        <v>2.125</v>
      </c>
      <c r="D15" s="78" t="n">
        <f aca="false">IF(AND(D$9,CurveFetch!J13&lt;&gt;""),CurveFetch!J13,IF($B15="","",IF(C15="",D14,C15)))</f>
        <v>2.125</v>
      </c>
      <c r="E15" s="77" t="n">
        <v>2.045</v>
      </c>
      <c r="F15" s="78" t="n">
        <f aca="false">IF(AND(F$9,CurveFetch!K13&lt;&gt;""),CurveFetch!K13,IF($B15="","",IF(E15="",F14,E15)))</f>
        <v>2.045</v>
      </c>
      <c r="G15" s="77" t="n">
        <f aca="false">D15+$G$8</f>
        <v>2.145</v>
      </c>
      <c r="H15" s="78" t="n">
        <f aca="false">IF(AND(H$9,CurveFetch!L13&lt;&gt;""),CurveFetch!L13,IF($B15="","",IF(G15="",H14,G15)))</f>
        <v>2.215</v>
      </c>
      <c r="I15" s="77" t="n">
        <v>2.24</v>
      </c>
      <c r="J15" s="78" t="n">
        <f aca="false">IF(AND(J$9,CurveFetch!M13&lt;&gt;""),CurveFetch!M13,IF($B15="","",IF(I15="",J14,I15)))</f>
        <v>2.24</v>
      </c>
      <c r="K15" s="79" t="n">
        <v>2.035</v>
      </c>
      <c r="L15" s="78" t="n">
        <f aca="false">IF(AND(L$9,CurveFetch!S13&lt;&gt;""),CurveFetch!S13,IF($B15="","",IF(K15="",L14,K15)))</f>
        <v>2.035</v>
      </c>
      <c r="M15" s="79" t="n">
        <v>2.15</v>
      </c>
      <c r="N15" s="78" t="n">
        <f aca="false">IF(AND(N$9,CurveFetch!W13&lt;&gt;""),CurveFetch!W13,IF($B15="","",IF(M15="",N14,M15)))</f>
        <v>2.15</v>
      </c>
      <c r="O15" s="79" t="n">
        <f aca="false">F15</f>
        <v>2.045</v>
      </c>
      <c r="P15" s="78" t="n">
        <f aca="false">IF(AND(P$9,CurveFetch!X13&lt;&gt;""),CurveFetch!X13,IF($B15="","",IF(O15="",P14,O15)))</f>
        <v>2.045</v>
      </c>
    </row>
    <row r="16" customFormat="false" ht="12.75" hidden="false" customHeight="false" outlineLevel="0" collapsed="false">
      <c r="A16" s="0" t="n">
        <v>7</v>
      </c>
      <c r="B16" s="58" t="n">
        <f aca="false">IF(A16&lt;=$A$7,B15+1,"")</f>
        <v>37263</v>
      </c>
      <c r="C16" s="77" t="n">
        <v>2.125</v>
      </c>
      <c r="D16" s="78" t="n">
        <f aca="false">IF(AND(D$9,CurveFetch!J14&lt;&gt;""),CurveFetch!J14,IF($B16="","",IF(C16="",D15,C16)))</f>
        <v>2.125</v>
      </c>
      <c r="E16" s="77" t="n">
        <v>2.045</v>
      </c>
      <c r="F16" s="78" t="n">
        <f aca="false">IF(AND(F$9,CurveFetch!K14&lt;&gt;""),CurveFetch!K14,IF($B16="","",IF(E16="",F15,E16)))</f>
        <v>2.045</v>
      </c>
      <c r="G16" s="77" t="n">
        <f aca="false">D16+$G$8</f>
        <v>2.145</v>
      </c>
      <c r="H16" s="78" t="n">
        <f aca="false">IF(AND(H$9,CurveFetch!L14&lt;&gt;""),CurveFetch!L14,IF($B16="","",IF(G16="",H15,G16)))</f>
        <v>2.215</v>
      </c>
      <c r="I16" s="77" t="n">
        <v>2.24</v>
      </c>
      <c r="J16" s="78" t="n">
        <f aca="false">IF(AND(J$9,CurveFetch!M14&lt;&gt;""),CurveFetch!M14,IF($B16="","",IF(I16="",J15,I16)))</f>
        <v>2.24</v>
      </c>
      <c r="K16" s="79" t="n">
        <v>2.035</v>
      </c>
      <c r="L16" s="78" t="n">
        <f aca="false">IF(AND(L$9,CurveFetch!S14&lt;&gt;""),CurveFetch!S14,IF($B16="","",IF(K16="",L15,K16)))</f>
        <v>2.035</v>
      </c>
      <c r="M16" s="79" t="n">
        <v>2.15</v>
      </c>
      <c r="N16" s="78" t="n">
        <f aca="false">IF(AND(N$9,CurveFetch!W14&lt;&gt;""),CurveFetch!W14,IF($B16="","",IF(M16="",N15,M16)))</f>
        <v>2.15</v>
      </c>
      <c r="O16" s="79" t="n">
        <f aca="false">F16</f>
        <v>2.045</v>
      </c>
      <c r="P16" s="78" t="n">
        <f aca="false">IF(AND(P$9,CurveFetch!X14&lt;&gt;""),CurveFetch!X14,IF($B16="","",IF(O16="",P15,O16)))</f>
        <v>2.045</v>
      </c>
    </row>
    <row r="17" customFormat="false" ht="12.75" hidden="false" customHeight="false" outlineLevel="0" collapsed="false">
      <c r="A17" s="0" t="n">
        <v>8</v>
      </c>
      <c r="B17" s="58" t="n">
        <f aca="false">IF(A17&lt;=$A$7,B16+1,"")</f>
        <v>37264</v>
      </c>
      <c r="C17" s="77" t="n">
        <v>2.035</v>
      </c>
      <c r="D17" s="78" t="n">
        <f aca="false">IF(AND(D$9,CurveFetch!J15&lt;&gt;""),CurveFetch!J15,IF($B17="","",IF(C17="",D16,C17)))</f>
        <v>2.035</v>
      </c>
      <c r="E17" s="77" t="n">
        <v>1.98</v>
      </c>
      <c r="F17" s="78" t="n">
        <f aca="false">IF(AND(F$9,CurveFetch!K15&lt;&gt;""),CurveFetch!K15,IF($B17="","",IF(E17="",F16,E17)))</f>
        <v>1.98</v>
      </c>
      <c r="G17" s="77" t="n">
        <f aca="false">D17+$G$8</f>
        <v>2.055</v>
      </c>
      <c r="H17" s="78" t="n">
        <f aca="false">IF(AND(H$9,CurveFetch!L15&lt;&gt;""),CurveFetch!L15,IF($B17="","",IF(G17="",H16,G17)))</f>
        <v>2.005</v>
      </c>
      <c r="I17" s="77" t="n">
        <v>2.13</v>
      </c>
      <c r="J17" s="78" t="n">
        <f aca="false">IF(AND(J$9,CurveFetch!M15&lt;&gt;""),CurveFetch!M15,IF($B17="","",IF(I17="",J16,I17)))</f>
        <v>2.13</v>
      </c>
      <c r="K17" s="79" t="n">
        <v>1.985</v>
      </c>
      <c r="L17" s="78" t="n">
        <f aca="false">IF(AND(L$9,CurveFetch!S15&lt;&gt;""),CurveFetch!S15,IF($B17="","",IF(K17="",L16,K17)))</f>
        <v>1.985</v>
      </c>
      <c r="M17" s="79" t="n">
        <v>2.075</v>
      </c>
      <c r="N17" s="78" t="n">
        <f aca="false">IF(AND(N$9,CurveFetch!W15&lt;&gt;""),CurveFetch!W15,IF($B17="","",IF(M17="",N16,M17)))</f>
        <v>2.07</v>
      </c>
      <c r="O17" s="79" t="n">
        <f aca="false">F17</f>
        <v>1.98</v>
      </c>
      <c r="P17" s="78" t="n">
        <f aca="false">IF(AND(P$9,CurveFetch!X15&lt;&gt;""),CurveFetch!X15,IF($B17="","",IF(O17="",P16,O17)))</f>
        <v>1.98</v>
      </c>
    </row>
    <row r="18" customFormat="false" ht="12.75" hidden="false" customHeight="false" outlineLevel="0" collapsed="false">
      <c r="A18" s="0" t="n">
        <v>9</v>
      </c>
      <c r="B18" s="58" t="n">
        <f aca="false">IF(A18&lt;=$A$7,B17+1,"")</f>
        <v>37265</v>
      </c>
      <c r="C18" s="77" t="n">
        <v>2.115</v>
      </c>
      <c r="D18" s="78" t="n">
        <f aca="false">IF(AND(D$9,CurveFetch!J16&lt;&gt;""),CurveFetch!J16,IF($B18="","",IF(C18="",D17,C18)))</f>
        <v>2.115</v>
      </c>
      <c r="E18" s="77" t="n">
        <v>2.065</v>
      </c>
      <c r="F18" s="78" t="n">
        <f aca="false">IF(AND(F$9,CurveFetch!K16&lt;&gt;""),CurveFetch!K16,IF($B18="","",IF(E18="",F17,E18)))</f>
        <v>2.065</v>
      </c>
      <c r="G18" s="77" t="n">
        <f aca="false">D18+$G$8</f>
        <v>2.135</v>
      </c>
      <c r="H18" s="78" t="n">
        <f aca="false">IF(AND(H$9,CurveFetch!L16&lt;&gt;""),CurveFetch!L16,IF($B18="","",IF(G18="",H17,G18)))</f>
        <v>2.1</v>
      </c>
      <c r="I18" s="77" t="n">
        <v>2.2</v>
      </c>
      <c r="J18" s="78" t="n">
        <f aca="false">IF(AND(J$9,CurveFetch!M16&lt;&gt;""),CurveFetch!M16,IF($B18="","",IF(I18="",J17,I18)))</f>
        <v>2.2</v>
      </c>
      <c r="K18" s="79" t="n">
        <f aca="false">K17</f>
        <v>1.985</v>
      </c>
      <c r="L18" s="78" t="n">
        <f aca="false">IF(AND(L$9,CurveFetch!S16&lt;&gt;""),CurveFetch!S16,IF($B18="","",IF(K18="",L17,K18)))</f>
        <v>2.025</v>
      </c>
      <c r="M18" s="79" t="n">
        <v>2.145</v>
      </c>
      <c r="N18" s="78" t="n">
        <f aca="false">IF(AND(N$9,CurveFetch!W16&lt;&gt;""),CurveFetch!W16,IF($B18="","",IF(M18="",N17,M18)))</f>
        <v>2.145</v>
      </c>
      <c r="O18" s="79" t="n">
        <f aca="false">F18</f>
        <v>2.065</v>
      </c>
      <c r="P18" s="78" t="n">
        <f aca="false">IF(AND(P$9,CurveFetch!X16&lt;&gt;""),CurveFetch!X16,IF($B18="","",IF(O18="",P17,O18)))</f>
        <v>2.065</v>
      </c>
    </row>
    <row r="19" customFormat="false" ht="12.75" hidden="false" customHeight="false" outlineLevel="0" collapsed="false">
      <c r="A19" s="0" t="n">
        <v>10</v>
      </c>
      <c r="B19" s="58" t="n">
        <f aca="false">IF(A19&lt;=$A$7,B18+1,"")</f>
        <v>37266</v>
      </c>
      <c r="C19" s="77" t="n">
        <v>2.035</v>
      </c>
      <c r="D19" s="78" t="n">
        <f aca="false">IF(AND(D$9,CurveFetch!J17&lt;&gt;""),CurveFetch!J17,IF($B19="","",IF(C19="",D18,C19)))</f>
        <v>2.035</v>
      </c>
      <c r="E19" s="77" t="n">
        <v>2.065</v>
      </c>
      <c r="F19" s="78" t="n">
        <f aca="false">IF(AND(F$9,CurveFetch!K17&lt;&gt;""),CurveFetch!K17,IF($B19="","",IF(E19="",F18,E19)))</f>
        <v>2.005</v>
      </c>
      <c r="G19" s="77" t="n">
        <f aca="false">D19+$G$8</f>
        <v>2.055</v>
      </c>
      <c r="H19" s="78" t="n">
        <f aca="false">IF(AND(H$9,CurveFetch!L17&lt;&gt;""),CurveFetch!L17,IF($B19="","",IF(G19="",H18,G19)))</f>
        <v>2.015</v>
      </c>
      <c r="I19" s="77" t="n">
        <v>2.2</v>
      </c>
      <c r="J19" s="78" t="n">
        <f aca="false">IF(AND(J$9,CurveFetch!M17&lt;&gt;""),CurveFetch!M17,IF($B19="","",IF(I19="",J18,I19)))</f>
        <v>2.145</v>
      </c>
      <c r="K19" s="79" t="n">
        <f aca="false">K18</f>
        <v>1.985</v>
      </c>
      <c r="L19" s="78" t="n">
        <f aca="false">IF(AND(L$9,CurveFetch!S17&lt;&gt;""),CurveFetch!S17,IF($B19="","",IF(K19="",L18,K19)))</f>
        <v>1.995</v>
      </c>
      <c r="M19" s="79" t="n">
        <v>2.095</v>
      </c>
      <c r="N19" s="78" t="n">
        <f aca="false">IF(AND(N$9,CurveFetch!W17&lt;&gt;""),CurveFetch!W17,IF($B19="","",IF(M19="",N18,M19)))</f>
        <v>2.095</v>
      </c>
      <c r="O19" s="79" t="n">
        <f aca="false">F19</f>
        <v>2.005</v>
      </c>
      <c r="P19" s="78" t="n">
        <f aca="false">IF(AND(P$9,CurveFetch!X17&lt;&gt;""),CurveFetch!X17,IF($B19="","",IF(O19="",P18,O19)))</f>
        <v>2.005</v>
      </c>
    </row>
    <row r="20" customFormat="false" ht="12.75" hidden="false" customHeight="false" outlineLevel="0" collapsed="false">
      <c r="A20" s="0" t="n">
        <v>11</v>
      </c>
      <c r="B20" s="58" t="n">
        <f aca="false">IF(A20&lt;=$A$7,B19+1,"")</f>
        <v>37267</v>
      </c>
      <c r="C20" s="77" t="n">
        <v>2.05</v>
      </c>
      <c r="D20" s="78" t="n">
        <f aca="false">IF(AND(D$9,CurveFetch!J18&lt;&gt;""),CurveFetch!J18,IF($B20="","",IF(C20="",D19,C20)))</f>
        <v>2.05</v>
      </c>
      <c r="E20" s="77" t="n">
        <v>2.02</v>
      </c>
      <c r="F20" s="78" t="n">
        <f aca="false">IF(AND(F$9,CurveFetch!K18&lt;&gt;""),CurveFetch!K18,IF($B20="","",IF(E20="",F19,E20)))</f>
        <v>2.025</v>
      </c>
      <c r="G20" s="77" t="n">
        <f aca="false">D20+$G$8</f>
        <v>2.07</v>
      </c>
      <c r="H20" s="78" t="n">
        <f aca="false">IF(AND(H$9,CurveFetch!L18&lt;&gt;""),CurveFetch!L18,IF($B20="","",IF(G20="",H19,G20)))</f>
        <v>2.04</v>
      </c>
      <c r="I20" s="77" t="n">
        <v>2.42</v>
      </c>
      <c r="J20" s="78" t="n">
        <f aca="false">IF(AND(J$9,CurveFetch!M18&lt;&gt;""),CurveFetch!M18,IF($B20="","",IF(I20="",J19,I20)))</f>
        <v>2.135</v>
      </c>
      <c r="K20" s="79" t="n">
        <f aca="false">K19</f>
        <v>1.985</v>
      </c>
      <c r="L20" s="78" t="n">
        <f aca="false">IF(AND(L$9,CurveFetch!S18&lt;&gt;""),CurveFetch!S18,IF($B20="","",IF(K20="",L19,K20)))</f>
        <v>2.04</v>
      </c>
      <c r="M20" s="79" t="n">
        <v>2.09</v>
      </c>
      <c r="N20" s="78" t="n">
        <f aca="false">IF(AND(N$9,CurveFetch!W18&lt;&gt;""),CurveFetch!W18,IF($B20="","",IF(M20="",N19,M20)))</f>
        <v>2.09</v>
      </c>
      <c r="O20" s="79" t="n">
        <f aca="false">F20</f>
        <v>2.025</v>
      </c>
      <c r="P20" s="78" t="n">
        <f aca="false">IF(AND(P$9,CurveFetch!X18&lt;&gt;""),CurveFetch!X18,IF($B20="","",IF(O20="",P19,O20)))</f>
        <v>2.025</v>
      </c>
    </row>
    <row r="21" customFormat="false" ht="12.75" hidden="false" customHeight="false" outlineLevel="0" collapsed="false">
      <c r="A21" s="0" t="n">
        <v>12</v>
      </c>
      <c r="B21" s="58" t="n">
        <f aca="false">IF(A21&lt;=$A$7,B20+1,"")</f>
        <v>37268</v>
      </c>
      <c r="C21" s="77" t="n">
        <v>2.1</v>
      </c>
      <c r="D21" s="78" t="n">
        <f aca="false">IF(AND(D$9,CurveFetch!J19&lt;&gt;""),CurveFetch!J19,IF($B21="","",IF(C21="",D20,C21)))</f>
        <v>2.1</v>
      </c>
      <c r="E21" s="77" t="n">
        <v>2.065</v>
      </c>
      <c r="F21" s="78" t="n">
        <f aca="false">IF(AND(F$9,CurveFetch!K19&lt;&gt;""),CurveFetch!K19,IF($B21="","",IF(E21="",F20,E21)))</f>
        <v>2.065</v>
      </c>
      <c r="G21" s="77" t="n">
        <v>2.28</v>
      </c>
      <c r="H21" s="78" t="n">
        <f aca="false">IF(AND(H$9,CurveFetch!L19&lt;&gt;""),CurveFetch!L19,IF($B21="","",IF(G21="",H20,G21)))</f>
        <v>2.28</v>
      </c>
      <c r="I21" s="77" t="n">
        <v>2.2</v>
      </c>
      <c r="J21" s="78" t="n">
        <f aca="false">IF(AND(J$9,CurveFetch!M19&lt;&gt;""),CurveFetch!M19,IF($B21="","",IF(I21="",J20,I21)))</f>
        <v>2.2</v>
      </c>
      <c r="K21" s="79" t="n">
        <f aca="false">K20</f>
        <v>1.985</v>
      </c>
      <c r="L21" s="78" t="n">
        <f aca="false">IF(AND(L$9,CurveFetch!S19&lt;&gt;""),CurveFetch!S19,IF($B21="","",IF(K21="",L20,K21)))</f>
        <v>1.985</v>
      </c>
      <c r="M21" s="79"/>
      <c r="N21" s="78" t="n">
        <f aca="false">IF(AND(N$9,CurveFetch!W19&lt;&gt;""),CurveFetch!W19,IF($B21="","",IF(M21="",N20,M21)))</f>
        <v>2.09</v>
      </c>
      <c r="O21" s="79" t="n">
        <f aca="false">F21</f>
        <v>2.065</v>
      </c>
      <c r="P21" s="78" t="n">
        <f aca="false">IF(AND(P$9,CurveFetch!X19&lt;&gt;""),CurveFetch!X19,IF($B21="","",IF(O21="",P20,O21)))</f>
        <v>2.065</v>
      </c>
    </row>
    <row r="22" customFormat="false" ht="12.75" hidden="false" customHeight="false" outlineLevel="0" collapsed="false">
      <c r="A22" s="0" t="n">
        <v>13</v>
      </c>
      <c r="B22" s="58" t="n">
        <f aca="false">IF(A22&lt;=$A$7,B21+1,"")</f>
        <v>37269</v>
      </c>
      <c r="C22" s="77" t="n">
        <v>2.1</v>
      </c>
      <c r="D22" s="78" t="n">
        <f aca="false">IF(AND(D$9,CurveFetch!J20&lt;&gt;""),CurveFetch!J20,IF($B22="","",IF(C22="",D21,C22)))</f>
        <v>2.1</v>
      </c>
      <c r="E22" s="77" t="n">
        <v>2.065</v>
      </c>
      <c r="F22" s="78" t="n">
        <f aca="false">IF(AND(F$9,CurveFetch!K20&lt;&gt;""),CurveFetch!K20,IF($B22="","",IF(E22="",F21,E22)))</f>
        <v>2.065</v>
      </c>
      <c r="G22" s="77" t="n">
        <f aca="false">D22+$G$8</f>
        <v>2.12</v>
      </c>
      <c r="H22" s="78" t="n">
        <f aca="false">IF(AND(H$9,CurveFetch!L20&lt;&gt;""),CurveFetch!L20,IF($B22="","",IF(G22="",H21,G22)))</f>
        <v>2.12</v>
      </c>
      <c r="I22" s="77" t="n">
        <v>2.2</v>
      </c>
      <c r="J22" s="78" t="n">
        <f aca="false">IF(AND(J$9,CurveFetch!M20&lt;&gt;""),CurveFetch!M20,IF($B22="","",IF(I22="",J21,I22)))</f>
        <v>2.2</v>
      </c>
      <c r="K22" s="79" t="n">
        <f aca="false">K21</f>
        <v>1.985</v>
      </c>
      <c r="L22" s="78" t="n">
        <f aca="false">IF(AND(L$9,CurveFetch!S20&lt;&gt;""),CurveFetch!S20,IF($B22="","",IF(K22="",L21,K22)))</f>
        <v>1.985</v>
      </c>
      <c r="M22" s="79"/>
      <c r="N22" s="78" t="n">
        <f aca="false">IF(AND(N$9,CurveFetch!W20&lt;&gt;""),CurveFetch!W20,IF($B22="","",IF(M22="",N21,M22)))</f>
        <v>2.09</v>
      </c>
      <c r="O22" s="79" t="n">
        <f aca="false">F22</f>
        <v>2.065</v>
      </c>
      <c r="P22" s="78" t="n">
        <f aca="false">IF(AND(P$9,CurveFetch!X20&lt;&gt;""),CurveFetch!X20,IF($B22="","",IF(O22="",P21,O22)))</f>
        <v>2.065</v>
      </c>
    </row>
    <row r="23" customFormat="false" ht="12.75" hidden="false" customHeight="false" outlineLevel="0" collapsed="false">
      <c r="A23" s="0" t="n">
        <v>14</v>
      </c>
      <c r="B23" s="58" t="n">
        <f aca="false">IF(A23&lt;=$A$7,B22+1,"")</f>
        <v>37270</v>
      </c>
      <c r="C23" s="77" t="n">
        <v>2.1</v>
      </c>
      <c r="D23" s="78" t="n">
        <f aca="false">IF(AND(D$9,CurveFetch!J21&lt;&gt;""),CurveFetch!J21,IF($B23="","",IF(C23="",D22,C23)))</f>
        <v>2.1</v>
      </c>
      <c r="E23" s="77" t="n">
        <v>2.065</v>
      </c>
      <c r="F23" s="78" t="n">
        <f aca="false">IF(AND(F$9,CurveFetch!K21&lt;&gt;""),CurveFetch!K21,IF($B23="","",IF(E23="",F22,E23)))</f>
        <v>2.065</v>
      </c>
      <c r="G23" s="77" t="n">
        <f aca="false">D23+$G$8</f>
        <v>2.12</v>
      </c>
      <c r="H23" s="78" t="n">
        <f aca="false">IF(AND(H$9,CurveFetch!L21&lt;&gt;""),CurveFetch!L21,IF($B23="","",IF(G23="",H22,G23)))</f>
        <v>2.12</v>
      </c>
      <c r="I23" s="77" t="n">
        <f aca="false">I22</f>
        <v>2.2</v>
      </c>
      <c r="J23" s="78" t="n">
        <f aca="false">IF(AND(J$9,CurveFetch!M21&lt;&gt;""),CurveFetch!M21,IF($B23="","",IF(I23="",J22,I23)))</f>
        <v>2.2</v>
      </c>
      <c r="K23" s="79" t="n">
        <f aca="false">K22</f>
        <v>1.985</v>
      </c>
      <c r="L23" s="78" t="n">
        <f aca="false">IF(AND(L$9,CurveFetch!S21&lt;&gt;""),CurveFetch!S21,IF($B23="","",IF(K23="",L22,K23)))</f>
        <v>1.985</v>
      </c>
      <c r="M23" s="79"/>
      <c r="N23" s="78" t="n">
        <f aca="false">IF(AND(N$9,CurveFetch!W21&lt;&gt;""),CurveFetch!W21,IF($B23="","",IF(M23="",N22,M23)))</f>
        <v>2.09</v>
      </c>
      <c r="O23" s="79" t="n">
        <f aca="false">F23</f>
        <v>2.065</v>
      </c>
      <c r="P23" s="78" t="n">
        <f aca="false">IF(AND(P$9,CurveFetch!X21&lt;&gt;""),CurveFetch!X21,IF($B23="","",IF(O23="",P22,O23)))</f>
        <v>2.065</v>
      </c>
    </row>
    <row r="24" customFormat="false" ht="12.75" hidden="false" customHeight="false" outlineLevel="0" collapsed="false">
      <c r="A24" s="59" t="n">
        <v>15</v>
      </c>
      <c r="B24" s="58" t="n">
        <f aca="false">IF(A24&lt;=$A$7,B23+1,"")</f>
        <v>37271</v>
      </c>
      <c r="C24" s="77" t="n">
        <v>2.22</v>
      </c>
      <c r="D24" s="78" t="n">
        <f aca="false">IF(AND(D$9,CurveFetch!J22&lt;&gt;""),CurveFetch!J22,IF($B24="","",IF(C24="",D23,C24)))</f>
        <v>2.22</v>
      </c>
      <c r="E24" s="77" t="n">
        <v>2.01</v>
      </c>
      <c r="F24" s="78" t="n">
        <f aca="false">IF(AND(F$9,CurveFetch!K22&lt;&gt;""),CurveFetch!K22,IF($B24="","",IF(E24="",F23,E24)))</f>
        <v>2.01</v>
      </c>
      <c r="G24" s="77" t="n">
        <f aca="false">D24+$G$8</f>
        <v>2.24</v>
      </c>
      <c r="H24" s="78" t="n">
        <f aca="false">IF(AND(H$9,CurveFetch!L22&lt;&gt;""),CurveFetch!L22,IF($B24="","",IF(G24="",H23,G24)))</f>
        <v>2.24</v>
      </c>
      <c r="I24" s="77" t="n">
        <f aca="false">I23</f>
        <v>2.2</v>
      </c>
      <c r="J24" s="78" t="n">
        <f aca="false">IF(AND(J$9,CurveFetch!M22&lt;&gt;""),CurveFetch!M22,IF($B24="","",IF(I24="",J23,I24)))</f>
        <v>2.2</v>
      </c>
      <c r="K24" s="79" t="n">
        <f aca="false">K23</f>
        <v>1.985</v>
      </c>
      <c r="L24" s="78" t="n">
        <f aca="false">IF(AND(L$9,CurveFetch!S22&lt;&gt;""),CurveFetch!S22,IF($B24="","",IF(K24="",L23,K24)))</f>
        <v>1.985</v>
      </c>
      <c r="M24" s="79"/>
      <c r="N24" s="78" t="n">
        <f aca="false">IF(AND(N$9,CurveFetch!W22&lt;&gt;""),CurveFetch!W22,IF($B24="","",IF(M24="",N23,M24)))</f>
        <v>2.09</v>
      </c>
      <c r="O24" s="79" t="n">
        <f aca="false">F24</f>
        <v>2.01</v>
      </c>
      <c r="P24" s="78" t="n">
        <f aca="false">IF(AND(P$9,CurveFetch!X22&lt;&gt;""),CurveFetch!X22,IF($B24="","",IF(O24="",P23,O24)))</f>
        <v>2.01</v>
      </c>
    </row>
    <row r="25" customFormat="false" ht="12.75" hidden="false" customHeight="false" outlineLevel="0" collapsed="false">
      <c r="A25" s="59" t="n">
        <v>16</v>
      </c>
      <c r="B25" s="58" t="n">
        <f aca="false">IF(A25&lt;=$A$7,B24+1,"")</f>
        <v>37272</v>
      </c>
      <c r="C25" s="77"/>
      <c r="D25" s="78" t="n">
        <f aca="false">IF(AND(D$9,CurveFetch!J23&lt;&gt;""),CurveFetch!J23,IF($B25="","",IF(C25="",D24,C25)))</f>
        <v>2.22</v>
      </c>
      <c r="E25" s="77"/>
      <c r="F25" s="78" t="n">
        <f aca="false">IF(AND(F$9,CurveFetch!K23&lt;&gt;""),CurveFetch!K23,IF($B25="","",IF(E25="",F24,E25)))</f>
        <v>2.01</v>
      </c>
      <c r="G25" s="77"/>
      <c r="H25" s="78" t="n">
        <f aca="false">IF(AND(H$9,CurveFetch!L23&lt;&gt;""),CurveFetch!L23,IF($B25="","",IF(G25="",H24,G25)))</f>
        <v>2.24</v>
      </c>
      <c r="I25" s="77"/>
      <c r="J25" s="78" t="n">
        <f aca="false">IF(AND(J$9,CurveFetch!M23&lt;&gt;""),CurveFetch!M23,IF($B25="","",IF(I25="",J24,I25)))</f>
        <v>2.2</v>
      </c>
      <c r="K25" s="79"/>
      <c r="L25" s="78" t="n">
        <f aca="false">IF(AND(L$9,CurveFetch!S23&lt;&gt;""),CurveFetch!S23,IF($B25="","",IF(K25="",L24,K25)))</f>
        <v>1.985</v>
      </c>
      <c r="M25" s="79"/>
      <c r="N25" s="78" t="n">
        <f aca="false">IF(AND(N$9,CurveFetch!W23&lt;&gt;""),CurveFetch!W23,IF($B25="","",IF(M25="",N24,M25)))</f>
        <v>2.09</v>
      </c>
      <c r="O25" s="79"/>
      <c r="P25" s="78" t="n">
        <f aca="false">IF(AND(P$9,CurveFetch!X23&lt;&gt;""),CurveFetch!X23,IF($B25="","",IF(O25="",P24,O25)))</f>
        <v>2.01</v>
      </c>
    </row>
    <row r="26" customFormat="false" ht="12.75" hidden="false" customHeight="false" outlineLevel="0" collapsed="false">
      <c r="A26" s="0" t="n">
        <v>17</v>
      </c>
      <c r="B26" s="58" t="n">
        <f aca="false">IF(A26&lt;=$A$7,B25+1,"")</f>
        <v>37273</v>
      </c>
      <c r="C26" s="77"/>
      <c r="D26" s="78" t="n">
        <f aca="false">IF(AND(D$9,CurveFetch!J24&lt;&gt;""),CurveFetch!J24,IF($B26="","",IF(C26="",D25,C26)))</f>
        <v>2.22</v>
      </c>
      <c r="E26" s="77"/>
      <c r="F26" s="78" t="n">
        <f aca="false">IF(AND(F$9,CurveFetch!K24&lt;&gt;""),CurveFetch!K24,IF($B26="","",IF(E26="",F25,E26)))</f>
        <v>2.01</v>
      </c>
      <c r="G26" s="77"/>
      <c r="H26" s="78" t="n">
        <f aca="false">IF(AND(H$9,CurveFetch!L24&lt;&gt;""),CurveFetch!L24,IF($B26="","",IF(G26="",H25,G26)))</f>
        <v>2.24</v>
      </c>
      <c r="I26" s="77"/>
      <c r="J26" s="78" t="n">
        <f aca="false">IF(AND(J$9,CurveFetch!M24&lt;&gt;""),CurveFetch!M24,IF($B26="","",IF(I26="",J25,I26)))</f>
        <v>2.2</v>
      </c>
      <c r="K26" s="79"/>
      <c r="L26" s="78" t="n">
        <f aca="false">IF(AND(L$9,CurveFetch!S24&lt;&gt;""),CurveFetch!S24,IF($B26="","",IF(K26="",L25,K26)))</f>
        <v>1.985</v>
      </c>
      <c r="M26" s="79"/>
      <c r="N26" s="78" t="n">
        <f aca="false">IF(AND(N$9,CurveFetch!W24&lt;&gt;""),CurveFetch!W24,IF($B26="","",IF(M26="",N25,M26)))</f>
        <v>2.09</v>
      </c>
      <c r="O26" s="79"/>
      <c r="P26" s="78" t="n">
        <f aca="false">IF(AND(P$9,CurveFetch!X24&lt;&gt;""),CurveFetch!X24,IF($B26="","",IF(O26="",P25,O26)))</f>
        <v>2.01</v>
      </c>
    </row>
    <row r="27" customFormat="false" ht="12.75" hidden="false" customHeight="false" outlineLevel="0" collapsed="false">
      <c r="A27" s="0" t="n">
        <v>18</v>
      </c>
      <c r="B27" s="58" t="n">
        <f aca="false">IF(A27&lt;=$A$7,B26+1,"")</f>
        <v>37274</v>
      </c>
      <c r="C27" s="77"/>
      <c r="D27" s="78" t="n">
        <f aca="false">IF(AND(D$9,CurveFetch!J25&lt;&gt;""),CurveFetch!J25,IF($B27="","",IF(C27="",D26,C27)))</f>
        <v>2.22</v>
      </c>
      <c r="E27" s="77"/>
      <c r="F27" s="78" t="n">
        <f aca="false">IF(AND(F$9,CurveFetch!K25&lt;&gt;""),CurveFetch!K25,IF($B27="","",IF(E27="",F26,E27)))</f>
        <v>2.01</v>
      </c>
      <c r="G27" s="77"/>
      <c r="H27" s="78" t="n">
        <f aca="false">IF(AND(H$9,CurveFetch!L25&lt;&gt;""),CurveFetch!L25,IF($B27="","",IF(G27="",H26,G27)))</f>
        <v>2.24</v>
      </c>
      <c r="I27" s="77"/>
      <c r="J27" s="78" t="n">
        <f aca="false">IF(AND(J$9,CurveFetch!M25&lt;&gt;""),CurveFetch!M25,IF($B27="","",IF(I27="",J26,I27)))</f>
        <v>2.2</v>
      </c>
      <c r="K27" s="79"/>
      <c r="L27" s="78" t="n">
        <f aca="false">IF(AND(L$9,CurveFetch!S25&lt;&gt;""),CurveFetch!S25,IF($B27="","",IF(K27="",L26,K27)))</f>
        <v>1.985</v>
      </c>
      <c r="M27" s="79"/>
      <c r="N27" s="78" t="n">
        <f aca="false">IF(AND(N$9,CurveFetch!W25&lt;&gt;""),CurveFetch!W25,IF($B27="","",IF(M27="",N26,M27)))</f>
        <v>2.09</v>
      </c>
      <c r="O27" s="79"/>
      <c r="P27" s="78" t="n">
        <f aca="false">IF(AND(P$9,CurveFetch!X25&lt;&gt;""),CurveFetch!X25,IF($B27="","",IF(O27="",P26,O27)))</f>
        <v>2.01</v>
      </c>
    </row>
    <row r="28" customFormat="false" ht="12.75" hidden="false" customHeight="false" outlineLevel="0" collapsed="false">
      <c r="A28" s="0" t="n">
        <v>19</v>
      </c>
      <c r="B28" s="58" t="n">
        <f aca="false">IF(A28&lt;=$A$7,B27+1,"")</f>
        <v>37275</v>
      </c>
      <c r="C28" s="77"/>
      <c r="D28" s="78" t="n">
        <f aca="false">IF(AND(D$9,CurveFetch!J26&lt;&gt;""),CurveFetch!J26,IF($B28="","",IF(C28="",D27,C28)))</f>
        <v>2.22</v>
      </c>
      <c r="E28" s="77"/>
      <c r="F28" s="78" t="n">
        <f aca="false">IF(AND(F$9,CurveFetch!K26&lt;&gt;""),CurveFetch!K26,IF($B28="","",IF(E28="",F27,E28)))</f>
        <v>2.01</v>
      </c>
      <c r="G28" s="77"/>
      <c r="H28" s="78" t="n">
        <f aca="false">IF(AND(H$9,CurveFetch!L26&lt;&gt;""),CurveFetch!L26,IF($B28="","",IF(G28="",H27,G28)))</f>
        <v>2.24</v>
      </c>
      <c r="I28" s="77"/>
      <c r="J28" s="78" t="n">
        <f aca="false">IF(AND(J$9,CurveFetch!M26&lt;&gt;""),CurveFetch!M26,IF($B28="","",IF(I28="",J27,I28)))</f>
        <v>2.2</v>
      </c>
      <c r="K28" s="79"/>
      <c r="L28" s="78" t="n">
        <f aca="false">IF(AND(L$9,CurveFetch!S26&lt;&gt;""),CurveFetch!S26,IF($B28="","",IF(K28="",L27,K28)))</f>
        <v>1.985</v>
      </c>
      <c r="M28" s="79"/>
      <c r="N28" s="78" t="n">
        <f aca="false">IF(AND(N$9,CurveFetch!W26&lt;&gt;""),CurveFetch!W26,IF($B28="","",IF(M28="",N27,M28)))</f>
        <v>2.09</v>
      </c>
      <c r="O28" s="79"/>
      <c r="P28" s="78" t="n">
        <f aca="false">IF(AND(P$9,CurveFetch!X26&lt;&gt;""),CurveFetch!X26,IF($B28="","",IF(O28="",P27,O28)))</f>
        <v>2.01</v>
      </c>
    </row>
    <row r="29" customFormat="false" ht="12.75" hidden="false" customHeight="false" outlineLevel="0" collapsed="false">
      <c r="A29" s="0" t="n">
        <v>20</v>
      </c>
      <c r="B29" s="58" t="n">
        <f aca="false">IF(A29&lt;=$A$7,B28+1,"")</f>
        <v>37276</v>
      </c>
      <c r="C29" s="77"/>
      <c r="D29" s="78" t="n">
        <f aca="false">IF(AND(D$9,CurveFetch!J27&lt;&gt;""),CurveFetch!J27,IF($B29="","",IF(C29="",D28,C29)))</f>
        <v>2.22</v>
      </c>
      <c r="E29" s="77"/>
      <c r="F29" s="78" t="n">
        <f aca="false">IF(AND(F$9,CurveFetch!K27&lt;&gt;""),CurveFetch!K27,IF($B29="","",IF(E29="",F28,E29)))</f>
        <v>2.01</v>
      </c>
      <c r="G29" s="77"/>
      <c r="H29" s="78" t="n">
        <f aca="false">IF(AND(H$9,CurveFetch!L27&lt;&gt;""),CurveFetch!L27,IF($B29="","",IF(G29="",H28,G29)))</f>
        <v>2.24</v>
      </c>
      <c r="I29" s="77"/>
      <c r="J29" s="78" t="n">
        <f aca="false">IF(AND(J$9,CurveFetch!M27&lt;&gt;""),CurveFetch!M27,IF($B29="","",IF(I29="",J28,I29)))</f>
        <v>2.2</v>
      </c>
      <c r="K29" s="79"/>
      <c r="L29" s="78" t="n">
        <f aca="false">IF(AND(L$9,CurveFetch!S27&lt;&gt;""),CurveFetch!S27,IF($B29="","",IF(K29="",L28,K29)))</f>
        <v>1.985</v>
      </c>
      <c r="M29" s="79"/>
      <c r="N29" s="78" t="n">
        <f aca="false">IF(AND(N$9,CurveFetch!W27&lt;&gt;""),CurveFetch!W27,IF($B29="","",IF(M29="",N28,M29)))</f>
        <v>2.09</v>
      </c>
      <c r="O29" s="79"/>
      <c r="P29" s="78" t="n">
        <f aca="false">IF(AND(P$9,CurveFetch!X27&lt;&gt;""),CurveFetch!X27,IF($B29="","",IF(O29="",P28,O29)))</f>
        <v>2.01</v>
      </c>
    </row>
    <row r="30" customFormat="false" ht="12.75" hidden="false" customHeight="false" outlineLevel="0" collapsed="false">
      <c r="A30" s="0" t="n">
        <v>21</v>
      </c>
      <c r="B30" s="58" t="n">
        <f aca="false">IF(A30&lt;=$A$7,B29+1,"")</f>
        <v>37277</v>
      </c>
      <c r="C30" s="77"/>
      <c r="D30" s="78" t="n">
        <f aca="false">IF(AND(D$9,CurveFetch!J28&lt;&gt;""),CurveFetch!J28,IF($B30="","",IF(C30="",D29,C30)))</f>
        <v>2.22</v>
      </c>
      <c r="E30" s="77"/>
      <c r="F30" s="78" t="n">
        <f aca="false">IF(AND(F$9,CurveFetch!K28&lt;&gt;""),CurveFetch!K28,IF($B30="","",IF(E30="",F29,E30)))</f>
        <v>2.01</v>
      </c>
      <c r="G30" s="77"/>
      <c r="H30" s="78" t="n">
        <f aca="false">IF(AND(H$9,CurveFetch!L28&lt;&gt;""),CurveFetch!L28,IF($B30="","",IF(G30="",H29,G30)))</f>
        <v>2.24</v>
      </c>
      <c r="I30" s="77"/>
      <c r="J30" s="78" t="n">
        <f aca="false">IF(AND(J$9,CurveFetch!M28&lt;&gt;""),CurveFetch!M28,IF($B30="","",IF(I30="",J29,I30)))</f>
        <v>2.2</v>
      </c>
      <c r="K30" s="79"/>
      <c r="L30" s="78" t="n">
        <f aca="false">IF(AND(L$9,CurveFetch!S28&lt;&gt;""),CurveFetch!S28,IF($B30="","",IF(K30="",L29,K30)))</f>
        <v>1.985</v>
      </c>
      <c r="M30" s="79"/>
      <c r="N30" s="78" t="n">
        <f aca="false">IF(AND(N$9,CurveFetch!W28&lt;&gt;""),CurveFetch!W28,IF($B30="","",IF(M30="",N29,M30)))</f>
        <v>2.09</v>
      </c>
      <c r="O30" s="79"/>
      <c r="P30" s="78" t="n">
        <f aca="false">IF(AND(P$9,CurveFetch!X28&lt;&gt;""),CurveFetch!X28,IF($B30="","",IF(O30="",P29,O30)))</f>
        <v>2.01</v>
      </c>
    </row>
    <row r="31" customFormat="false" ht="12.75" hidden="false" customHeight="false" outlineLevel="0" collapsed="false">
      <c r="A31" s="0" t="n">
        <v>22</v>
      </c>
      <c r="B31" s="58" t="n">
        <f aca="false">IF(A31&lt;=$A$7,B30+1,"")</f>
        <v>37278</v>
      </c>
      <c r="C31" s="77"/>
      <c r="D31" s="78" t="n">
        <f aca="false">IF(AND(D$9,CurveFetch!J29&lt;&gt;""),CurveFetch!J29,IF($B31="","",IF(C31="",D30,C31)))</f>
        <v>2.22</v>
      </c>
      <c r="E31" s="77"/>
      <c r="F31" s="78" t="n">
        <f aca="false">IF(AND(F$9,CurveFetch!K29&lt;&gt;""),CurveFetch!K29,IF($B31="","",IF(E31="",F30,E31)))</f>
        <v>2.01</v>
      </c>
      <c r="G31" s="77"/>
      <c r="H31" s="78" t="n">
        <f aca="false">IF(AND(H$9,CurveFetch!L29&lt;&gt;""),CurveFetch!L29,IF($B31="","",IF(G31="",H30,G31)))</f>
        <v>2.24</v>
      </c>
      <c r="I31" s="77"/>
      <c r="J31" s="78" t="n">
        <f aca="false">IF(AND(J$9,CurveFetch!M29&lt;&gt;""),CurveFetch!M29,IF($B31="","",IF(I31="",J30,I31)))</f>
        <v>2.2</v>
      </c>
      <c r="K31" s="79"/>
      <c r="L31" s="78" t="n">
        <f aca="false">IF(AND(L$9,CurveFetch!S29&lt;&gt;""),CurveFetch!S29,IF($B31="","",IF(K31="",L30,K31)))</f>
        <v>1.985</v>
      </c>
      <c r="M31" s="79"/>
      <c r="N31" s="78" t="n">
        <f aca="false">IF(AND(N$9,CurveFetch!W29&lt;&gt;""),CurveFetch!W29,IF($B31="","",IF(M31="",N30,M31)))</f>
        <v>2.09</v>
      </c>
      <c r="O31" s="79"/>
      <c r="P31" s="78" t="n">
        <f aca="false">IF(AND(P$9,CurveFetch!X29&lt;&gt;""),CurveFetch!X29,IF($B31="","",IF(O31="",P30,O31)))</f>
        <v>2.01</v>
      </c>
    </row>
    <row r="32" customFormat="false" ht="12.75" hidden="false" customHeight="false" outlineLevel="0" collapsed="false">
      <c r="A32" s="0" t="n">
        <v>23</v>
      </c>
      <c r="B32" s="58" t="n">
        <f aca="false">IF(A32&lt;=$A$7,B31+1,"")</f>
        <v>37279</v>
      </c>
      <c r="C32" s="77"/>
      <c r="D32" s="78" t="n">
        <f aca="false">IF(AND(D$9,CurveFetch!J30&lt;&gt;""),CurveFetch!J30,IF($B32="","",IF(C32="",D31,C32)))</f>
        <v>2.22</v>
      </c>
      <c r="E32" s="77"/>
      <c r="F32" s="78" t="n">
        <f aca="false">IF(AND(F$9,CurveFetch!K30&lt;&gt;""),CurveFetch!K30,IF($B32="","",IF(E32="",F31,E32)))</f>
        <v>2.01</v>
      </c>
      <c r="G32" s="77"/>
      <c r="H32" s="78" t="n">
        <f aca="false">IF(AND(H$9,CurveFetch!L30&lt;&gt;""),CurveFetch!L30,IF($B32="","",IF(G32="",H31,G32)))</f>
        <v>2.24</v>
      </c>
      <c r="I32" s="77"/>
      <c r="J32" s="78" t="n">
        <f aca="false">IF(AND(J$9,CurveFetch!M30&lt;&gt;""),CurveFetch!M30,IF($B32="","",IF(I32="",J31,I32)))</f>
        <v>2.2</v>
      </c>
      <c r="K32" s="79"/>
      <c r="L32" s="78" t="n">
        <f aca="false">IF(AND(L$9,CurveFetch!S30&lt;&gt;""),CurveFetch!S30,IF($B32="","",IF(K32="",L31,K32)))</f>
        <v>1.985</v>
      </c>
      <c r="M32" s="79"/>
      <c r="N32" s="78" t="n">
        <f aca="false">IF(AND(N$9,CurveFetch!W30&lt;&gt;""),CurveFetch!W30,IF($B32="","",IF(M32="",N31,M32)))</f>
        <v>2.09</v>
      </c>
      <c r="O32" s="79"/>
      <c r="P32" s="78" t="n">
        <f aca="false">IF(AND(P$9,CurveFetch!X30&lt;&gt;""),CurveFetch!X30,IF($B32="","",IF(O32="",P31,O32)))</f>
        <v>2.01</v>
      </c>
    </row>
    <row r="33" customFormat="false" ht="12.75" hidden="false" customHeight="false" outlineLevel="0" collapsed="false">
      <c r="A33" s="0" t="n">
        <v>24</v>
      </c>
      <c r="B33" s="58" t="n">
        <f aca="false">IF(A33&lt;=$A$7,B32+1,"")</f>
        <v>37280</v>
      </c>
      <c r="C33" s="77"/>
      <c r="D33" s="78" t="n">
        <f aca="false">IF(AND(D$9,CurveFetch!J31&lt;&gt;""),CurveFetch!J31,IF($B33="","",IF(C33="",D32,C33)))</f>
        <v>2.22</v>
      </c>
      <c r="E33" s="77"/>
      <c r="F33" s="78" t="n">
        <f aca="false">IF(AND(F$9,CurveFetch!K31&lt;&gt;""),CurveFetch!K31,IF($B33="","",IF(E33="",F32,E33)))</f>
        <v>2.01</v>
      </c>
      <c r="G33" s="77"/>
      <c r="H33" s="78" t="n">
        <f aca="false">IF(AND(H$9,CurveFetch!L31&lt;&gt;""),CurveFetch!L31,IF($B33="","",IF(G33="",H32,G33)))</f>
        <v>2.24</v>
      </c>
      <c r="I33" s="77"/>
      <c r="J33" s="78" t="n">
        <f aca="false">IF(AND(J$9,CurveFetch!M31&lt;&gt;""),CurveFetch!M31,IF($B33="","",IF(I33="",J32,I33)))</f>
        <v>2.2</v>
      </c>
      <c r="K33" s="79"/>
      <c r="L33" s="78" t="n">
        <f aca="false">IF(AND(L$9,CurveFetch!S31&lt;&gt;""),CurveFetch!S31,IF($B33="","",IF(K33="",L32,K33)))</f>
        <v>1.985</v>
      </c>
      <c r="M33" s="79"/>
      <c r="N33" s="78" t="n">
        <f aca="false">IF(AND(N$9,CurveFetch!W31&lt;&gt;""),CurveFetch!W31,IF($B33="","",IF(M33="",N32,M33)))</f>
        <v>2.09</v>
      </c>
      <c r="O33" s="79"/>
      <c r="P33" s="78" t="n">
        <f aca="false">IF(AND(P$9,CurveFetch!X31&lt;&gt;""),CurveFetch!X31,IF($B33="","",IF(O33="",P32,O33)))</f>
        <v>2.01</v>
      </c>
    </row>
    <row r="34" customFormat="false" ht="12.75" hidden="false" customHeight="false" outlineLevel="0" collapsed="false">
      <c r="A34" s="0" t="n">
        <v>25</v>
      </c>
      <c r="B34" s="58" t="n">
        <f aca="false">IF(A34&lt;=$A$7,B33+1,"")</f>
        <v>37281</v>
      </c>
      <c r="C34" s="77"/>
      <c r="D34" s="78" t="n">
        <f aca="false">IF(AND(D$9,CurveFetch!J32&lt;&gt;""),CurveFetch!J32,IF($B34="","",IF(C34="",D33,C34)))</f>
        <v>2.22</v>
      </c>
      <c r="E34" s="77"/>
      <c r="F34" s="78" t="n">
        <f aca="false">IF(AND(F$9,CurveFetch!K32&lt;&gt;""),CurveFetch!K32,IF($B34="","",IF(E34="",F33,E34)))</f>
        <v>2.01</v>
      </c>
      <c r="G34" s="77"/>
      <c r="H34" s="78" t="n">
        <f aca="false">IF(AND(H$9,CurveFetch!L32&lt;&gt;""),CurveFetch!L32,IF($B34="","",IF(G34="",H33,G34)))</f>
        <v>2.24</v>
      </c>
      <c r="I34" s="77"/>
      <c r="J34" s="78" t="n">
        <f aca="false">IF(AND(J$9,CurveFetch!M32&lt;&gt;""),CurveFetch!M32,IF($B34="","",IF(I34="",J33,I34)))</f>
        <v>2.2</v>
      </c>
      <c r="K34" s="79"/>
      <c r="L34" s="78" t="n">
        <f aca="false">IF(AND(L$9,CurveFetch!S32&lt;&gt;""),CurveFetch!S32,IF($B34="","",IF(K34="",L33,K34)))</f>
        <v>1.985</v>
      </c>
      <c r="M34" s="79"/>
      <c r="N34" s="78" t="n">
        <f aca="false">IF(AND(N$9,CurveFetch!W32&lt;&gt;""),CurveFetch!W32,IF($B34="","",IF(M34="",N33,M34)))</f>
        <v>2.09</v>
      </c>
      <c r="O34" s="79"/>
      <c r="P34" s="78" t="n">
        <f aca="false">IF(AND(P$9,CurveFetch!X32&lt;&gt;""),CurveFetch!X32,IF($B34="","",IF(O34="",P33,O34)))</f>
        <v>2.01</v>
      </c>
    </row>
    <row r="35" customFormat="false" ht="12.75" hidden="false" customHeight="false" outlineLevel="0" collapsed="false">
      <c r="A35" s="0" t="n">
        <v>26</v>
      </c>
      <c r="B35" s="58" t="n">
        <f aca="false">IF(A35&lt;=$A$7,B34+1,"")</f>
        <v>37282</v>
      </c>
      <c r="C35" s="77"/>
      <c r="D35" s="78" t="n">
        <f aca="false">IF(AND(D$9,CurveFetch!J33&lt;&gt;""),CurveFetch!J33,IF($B35="","",IF(C35="",D34,C35)))</f>
        <v>2.22</v>
      </c>
      <c r="E35" s="77"/>
      <c r="F35" s="78" t="n">
        <f aca="false">IF(AND(F$9,CurveFetch!K33&lt;&gt;""),CurveFetch!K33,IF($B35="","",IF(E35="",F34,E35)))</f>
        <v>2.01</v>
      </c>
      <c r="G35" s="77"/>
      <c r="H35" s="78" t="n">
        <f aca="false">IF(AND(H$9,CurveFetch!L33&lt;&gt;""),CurveFetch!L33,IF($B35="","",IF(G35="",H34,G35)))</f>
        <v>2.24</v>
      </c>
      <c r="I35" s="77"/>
      <c r="J35" s="78" t="n">
        <f aca="false">IF(AND(J$9,CurveFetch!M33&lt;&gt;""),CurveFetch!M33,IF($B35="","",IF(I35="",J34,I35)))</f>
        <v>2.2</v>
      </c>
      <c r="K35" s="79"/>
      <c r="L35" s="78" t="n">
        <f aca="false">IF(AND(L$9,CurveFetch!S33&lt;&gt;""),CurveFetch!S33,IF($B35="","",IF(K35="",L34,K35)))</f>
        <v>1.985</v>
      </c>
      <c r="M35" s="79"/>
      <c r="N35" s="78" t="n">
        <f aca="false">IF(AND(N$9,CurveFetch!W33&lt;&gt;""),CurveFetch!W33,IF($B35="","",IF(M35="",N34,M35)))</f>
        <v>2.09</v>
      </c>
      <c r="O35" s="79"/>
      <c r="P35" s="78" t="n">
        <f aca="false">IF(AND(P$9,CurveFetch!X33&lt;&gt;""),CurveFetch!X33,IF($B35="","",IF(O35="",P34,O35)))</f>
        <v>2.01</v>
      </c>
    </row>
    <row r="36" customFormat="false" ht="12.75" hidden="false" customHeight="false" outlineLevel="0" collapsed="false">
      <c r="A36" s="0" t="n">
        <v>27</v>
      </c>
      <c r="B36" s="58" t="n">
        <f aca="false">IF(A36&lt;=$A$7,B35+1,"")</f>
        <v>37283</v>
      </c>
      <c r="C36" s="77"/>
      <c r="D36" s="78" t="n">
        <f aca="false">IF(AND(D$9,CurveFetch!J34&lt;&gt;""),CurveFetch!J34,IF($B36="","",IF(C36="",D35,C36)))</f>
        <v>2.22</v>
      </c>
      <c r="E36" s="77"/>
      <c r="F36" s="78" t="n">
        <f aca="false">IF(AND(F$9,CurveFetch!K34&lt;&gt;""),CurveFetch!K34,IF($B36="","",IF(E36="",F35,E36)))</f>
        <v>2.01</v>
      </c>
      <c r="G36" s="77"/>
      <c r="H36" s="78" t="n">
        <f aca="false">IF(AND(H$9,CurveFetch!L34&lt;&gt;""),CurveFetch!L34,IF($B36="","",IF(G36="",H35,G36)))</f>
        <v>2.24</v>
      </c>
      <c r="I36" s="77"/>
      <c r="J36" s="78" t="n">
        <f aca="false">IF(AND(J$9,CurveFetch!M34&lt;&gt;""),CurveFetch!M34,IF($B36="","",IF(I36="",J35,I36)))</f>
        <v>2.2</v>
      </c>
      <c r="K36" s="79"/>
      <c r="L36" s="78" t="n">
        <f aca="false">IF(AND(L$9,CurveFetch!S34&lt;&gt;""),CurveFetch!S34,IF($B36="","",IF(K36="",L35,K36)))</f>
        <v>1.985</v>
      </c>
      <c r="M36" s="79"/>
      <c r="N36" s="78" t="n">
        <f aca="false">IF(AND(N$9,CurveFetch!W34&lt;&gt;""),CurveFetch!W34,IF($B36="","",IF(M36="",N35,M36)))</f>
        <v>2.09</v>
      </c>
      <c r="O36" s="79"/>
      <c r="P36" s="78" t="n">
        <f aca="false">IF(AND(P$9,CurveFetch!X34&lt;&gt;""),CurveFetch!X34,IF($B36="","",IF(O36="",P35,O36)))</f>
        <v>2.01</v>
      </c>
    </row>
    <row r="37" customFormat="false" ht="12.75" hidden="false" customHeight="false" outlineLevel="0" collapsed="false">
      <c r="A37" s="0" t="n">
        <v>28</v>
      </c>
      <c r="B37" s="58" t="n">
        <f aca="false">IF(A37&lt;=$A$7,B36+1,"")</f>
        <v>37284</v>
      </c>
      <c r="C37" s="77"/>
      <c r="D37" s="78" t="n">
        <f aca="false">IF(AND(D$9,CurveFetch!J35&lt;&gt;""),CurveFetch!J35,IF($B37="","",IF(C37="",D36,C37)))</f>
        <v>2.22</v>
      </c>
      <c r="E37" s="77"/>
      <c r="F37" s="78" t="n">
        <f aca="false">IF(AND(F$9,CurveFetch!K35&lt;&gt;""),CurveFetch!K35,IF($B37="","",IF(E37="",F36,E37)))</f>
        <v>2.01</v>
      </c>
      <c r="G37" s="77"/>
      <c r="H37" s="78" t="n">
        <f aca="false">IF(AND(H$9,CurveFetch!L35&lt;&gt;""),CurveFetch!L35,IF($B37="","",IF(G37="",H36,G37)))</f>
        <v>2.24</v>
      </c>
      <c r="I37" s="77"/>
      <c r="J37" s="78" t="n">
        <f aca="false">IF(AND(J$9,CurveFetch!M35&lt;&gt;""),CurveFetch!M35,IF($B37="","",IF(I37="",J36,I37)))</f>
        <v>2.2</v>
      </c>
      <c r="K37" s="79"/>
      <c r="L37" s="78" t="n">
        <f aca="false">IF(AND(L$9,CurveFetch!S35&lt;&gt;""),CurveFetch!S35,IF($B37="","",IF(K37="",L36,K37)))</f>
        <v>1.985</v>
      </c>
      <c r="M37" s="79"/>
      <c r="N37" s="78" t="n">
        <f aca="false">IF(AND(N$9,CurveFetch!W35&lt;&gt;""),CurveFetch!W35,IF($B37="","",IF(M37="",N36,M37)))</f>
        <v>2.09</v>
      </c>
      <c r="O37" s="79"/>
      <c r="P37" s="78" t="n">
        <f aca="false">IF(AND(P$9,CurveFetch!X35&lt;&gt;""),CurveFetch!X35,IF($B37="","",IF(O37="",P36,O37)))</f>
        <v>2.01</v>
      </c>
    </row>
    <row r="38" customFormat="false" ht="12.75" hidden="false" customHeight="false" outlineLevel="0" collapsed="false">
      <c r="A38" s="0" t="n">
        <v>29</v>
      </c>
      <c r="B38" s="58" t="n">
        <f aca="false">IF(A38&lt;=$A$7,B37+1,"")</f>
        <v>37285</v>
      </c>
      <c r="C38" s="77"/>
      <c r="D38" s="78" t="n">
        <f aca="false">IF(AND(D$9,CurveFetch!J36&lt;&gt;""),CurveFetch!J36,IF($B38="","",IF(C38="",D37,C38)))</f>
        <v>2.22</v>
      </c>
      <c r="E38" s="77"/>
      <c r="F38" s="78" t="n">
        <f aca="false">IF(AND(F$9,CurveFetch!K36&lt;&gt;""),CurveFetch!K36,IF($B38="","",IF(E38="",F37,E38)))</f>
        <v>2.01</v>
      </c>
      <c r="G38" s="77"/>
      <c r="H38" s="78" t="n">
        <f aca="false">IF(AND(H$9,CurveFetch!L36&lt;&gt;""),CurveFetch!L36,IF($B38="","",IF(G38="",H37,G38)))</f>
        <v>2.24</v>
      </c>
      <c r="I38" s="77"/>
      <c r="J38" s="78" t="n">
        <f aca="false">IF(AND(J$9,CurveFetch!M36&lt;&gt;""),CurveFetch!M36,IF($B38="","",IF(I38="",J37,I38)))</f>
        <v>2.2</v>
      </c>
      <c r="K38" s="79"/>
      <c r="L38" s="78" t="n">
        <f aca="false">IF(AND(L$9,CurveFetch!S36&lt;&gt;""),CurveFetch!S36,IF($B38="","",IF(K38="",L37,K38)))</f>
        <v>1.985</v>
      </c>
      <c r="M38" s="79"/>
      <c r="N38" s="78" t="n">
        <f aca="false">IF(AND(N$9,CurveFetch!W36&lt;&gt;""),CurveFetch!W36,IF($B38="","",IF(M38="",N37,M38)))</f>
        <v>2.09</v>
      </c>
      <c r="O38" s="79"/>
      <c r="P38" s="78" t="n">
        <f aca="false">IF(AND(P$9,CurveFetch!X36&lt;&gt;""),CurveFetch!X36,IF($B38="","",IF(O38="",P37,O38)))</f>
        <v>2.01</v>
      </c>
    </row>
    <row r="39" customFormat="false" ht="12.75" hidden="false" customHeight="false" outlineLevel="0" collapsed="false">
      <c r="A39" s="0" t="n">
        <v>30</v>
      </c>
      <c r="B39" s="58" t="n">
        <f aca="false">IF(A39&lt;=$A$7,B38+1,"")</f>
        <v>37286</v>
      </c>
      <c r="C39" s="77"/>
      <c r="D39" s="78" t="n">
        <f aca="false">IF(AND(D$9,CurveFetch!J37&lt;&gt;""),CurveFetch!J37,IF($B39="","",IF(C39="",D38,C39)))</f>
        <v>2.22</v>
      </c>
      <c r="E39" s="77"/>
      <c r="F39" s="78" t="n">
        <f aca="false">IF(AND(F$9,CurveFetch!K37&lt;&gt;""),CurveFetch!K37,IF($B39="","",IF(E39="",F38,E39)))</f>
        <v>2.01</v>
      </c>
      <c r="G39" s="77"/>
      <c r="H39" s="78" t="n">
        <f aca="false">IF(AND(H$9,CurveFetch!L37&lt;&gt;""),CurveFetch!L37,IF($B39="","",IF(G39="",H38,G39)))</f>
        <v>2.24</v>
      </c>
      <c r="I39" s="77"/>
      <c r="J39" s="78" t="n">
        <f aca="false">IF(AND(J$9,CurveFetch!M37&lt;&gt;""),CurveFetch!M37,IF($B39="","",IF(I39="",J38,I39)))</f>
        <v>2.2</v>
      </c>
      <c r="K39" s="79"/>
      <c r="L39" s="78" t="n">
        <f aca="false">IF(AND(L$9,CurveFetch!S37&lt;&gt;""),CurveFetch!S37,IF($B39="","",IF(K39="",L38,K39)))</f>
        <v>1.985</v>
      </c>
      <c r="M39" s="79"/>
      <c r="N39" s="78" t="n">
        <f aca="false">IF(AND(N$9,CurveFetch!W37&lt;&gt;""),CurveFetch!W37,IF($B39="","",IF(M39="",N38,M39)))</f>
        <v>2.09</v>
      </c>
      <c r="O39" s="79"/>
      <c r="P39" s="78" t="n">
        <f aca="false">IF(AND(P$9,CurveFetch!X37&lt;&gt;""),CurveFetch!X37,IF($B39="","",IF(O39="",P38,O39)))</f>
        <v>2.01</v>
      </c>
    </row>
    <row r="40" customFormat="false" ht="12.75" hidden="false" customHeight="false" outlineLevel="0" collapsed="false">
      <c r="A40" s="0" t="n">
        <v>31</v>
      </c>
      <c r="B40" s="58" t="n">
        <f aca="false">IF(A40&lt;=$A$7,B39+1,"")</f>
        <v>37287</v>
      </c>
      <c r="C40" s="77"/>
      <c r="D40" s="78" t="n">
        <f aca="false">IF(AND(D$9,CurveFetch!J38&lt;&gt;""),CurveFetch!J38,IF($B40="","",IF(C40="",D39,C40)))</f>
        <v>2.22</v>
      </c>
      <c r="E40" s="77"/>
      <c r="F40" s="78" t="n">
        <f aca="false">IF(AND(F$9,CurveFetch!K38&lt;&gt;""),CurveFetch!K38,IF($B40="","",IF(E40="",F39,E40)))</f>
        <v>2.01</v>
      </c>
      <c r="G40" s="77"/>
      <c r="H40" s="78" t="n">
        <f aca="false">IF(AND(H$9,CurveFetch!L38&lt;&gt;""),CurveFetch!L38,IF($B40="","",IF(G40="",H39,G40)))</f>
        <v>2.24</v>
      </c>
      <c r="I40" s="77"/>
      <c r="J40" s="78" t="n">
        <f aca="false">IF(AND(J$9,CurveFetch!M38&lt;&gt;""),CurveFetch!M38,IF($B40="","",IF(I40="",J39,I40)))</f>
        <v>2.2</v>
      </c>
      <c r="K40" s="79"/>
      <c r="L40" s="78" t="n">
        <f aca="false">IF(AND(L$9,CurveFetch!S38&lt;&gt;""),CurveFetch!S38,IF($B40="","",IF(K40="",L39,K40)))</f>
        <v>1.985</v>
      </c>
      <c r="M40" s="79"/>
      <c r="N40" s="78" t="n">
        <f aca="false">IF(AND(N$9,CurveFetch!W38&lt;&gt;""),CurveFetch!W38,IF($B40="","",IF(M40="",N39,M40)))</f>
        <v>2.09</v>
      </c>
      <c r="O40" s="79"/>
      <c r="P40" s="78" t="n">
        <f aca="false">IF(AND(P$9,CurveFetch!X38&lt;&gt;""),CurveFetch!X38,IF($B40="","",IF(O40="",P39,O40)))</f>
        <v>2.01</v>
      </c>
    </row>
    <row r="41" customFormat="false" ht="12.75" hidden="false" customHeight="false" outlineLevel="0" collapsed="false">
      <c r="A41" s="0" t="n">
        <v>32</v>
      </c>
      <c r="B41" s="58" t="n">
        <f aca="false">IF(A41&lt;=$A$7,B40+1,"")</f>
        <v>37288</v>
      </c>
      <c r="C41" s="77" t="n">
        <f aca="false">+NYMEX+ELPOPerm</f>
        <v>2.56999999</v>
      </c>
      <c r="D41" s="78" t="n">
        <f aca="false">IF(AND(D$9,CurveFetch!J39&lt;&gt;""),CurveFetch!J39,IF($B41="","",IF(C41="",D40,C41)))</f>
        <v>2.56999999</v>
      </c>
      <c r="E41" s="77" t="n">
        <f aca="false">+NYMEX+ELPOSJ</f>
        <v>2.285</v>
      </c>
      <c r="F41" s="78" t="n">
        <f aca="false">IF(AND(F$9,CurveFetch!K39&lt;&gt;""),CurveFetch!K39,IF($B41="","",IF(E41="",F40,E41)))</f>
        <v>2.285</v>
      </c>
      <c r="G41" s="77" t="n">
        <f aca="false">NYMEX+TWPermian</f>
        <v>2.559999999</v>
      </c>
      <c r="H41" s="78" t="n">
        <f aca="false">IF(AND(H$9,CurveFetch!L39&lt;&gt;""),CurveFetch!L39,IF($B41="","",IF(G41="",H40,G41)))</f>
        <v>2.559999999</v>
      </c>
      <c r="I41" s="77" t="n">
        <f aca="false">NYMEX+NGISOCAL</f>
        <v>2.425</v>
      </c>
      <c r="J41" s="78" t="n">
        <f aca="false">IF(AND(J$9,CurveFetch!M39&lt;&gt;""),CurveFetch!M39,IF($B41="","",IF(I41="",J40,I41)))</f>
        <v>2.425</v>
      </c>
      <c r="K41" s="79" t="n">
        <f aca="false">NYMEX+EPSJBONDAD</f>
        <v>2.285</v>
      </c>
      <c r="L41" s="78" t="n">
        <f aca="false">IF(AND(L$9,CurveFetch!S39&lt;&gt;""),CurveFetch!S39,IF($B41="","",IF(K41="",L40,K41)))</f>
        <v>2.285</v>
      </c>
      <c r="M41" s="79" t="n">
        <f aca="false">SoBdrPGE+NYMEX</f>
        <v>2.6</v>
      </c>
      <c r="N41" s="78" t="n">
        <f aca="false">IF(AND(N$9,CurveFetch!W39&lt;&gt;""),CurveFetch!W39,IF($B41="","",IF(M41="",N40,M41)))</f>
        <v>2.6</v>
      </c>
      <c r="O41" s="79"/>
      <c r="P41" s="78" t="n">
        <f aca="false">IF(AND(P$9,CurveFetch!X39&lt;&gt;""),CurveFetch!X39,IF($B41="","",IF(O41="",P40,O41)))</f>
        <v>2.01</v>
      </c>
    </row>
    <row r="42" customFormat="false" ht="12.75" hidden="false" customHeight="false" outlineLevel="0" collapsed="false">
      <c r="A42" s="0" t="n">
        <v>33</v>
      </c>
      <c r="B42" s="58" t="n">
        <f aca="false">IF(A42&lt;=$A$7,B41+1,"")</f>
        <v>37289</v>
      </c>
      <c r="C42" s="77"/>
      <c r="D42" s="78" t="n">
        <f aca="false">IF(AND(D$9,CurveFetch!J40&lt;&gt;""),CurveFetch!J40,IF($B42="","",IF(C42="",D41,C42)))</f>
        <v>2.56999999</v>
      </c>
      <c r="E42" s="77"/>
      <c r="F42" s="78" t="n">
        <f aca="false">IF(AND(F$9,CurveFetch!K40&lt;&gt;""),CurveFetch!K40,IF($B42="","",IF(E42="",F41,E42)))</f>
        <v>2.285</v>
      </c>
      <c r="G42" s="77"/>
      <c r="H42" s="78" t="n">
        <f aca="false">IF(AND(H$9,CurveFetch!L40&lt;&gt;""),CurveFetch!L40,IF($B42="","",IF(G42="",H41,G42)))</f>
        <v>2.559999999</v>
      </c>
      <c r="I42" s="77"/>
      <c r="J42" s="78" t="n">
        <f aca="false">IF(AND(J$9,CurveFetch!M40&lt;&gt;""),CurveFetch!M40,IF($B42="","",IF(I42="",J41,I42)))</f>
        <v>2.425</v>
      </c>
      <c r="K42" s="79"/>
      <c r="L42" s="78" t="n">
        <f aca="false">IF(AND(L$9,CurveFetch!S40&lt;&gt;""),CurveFetch!S40,IF($B42="","",IF(K42="",L41,K42)))</f>
        <v>2.285</v>
      </c>
      <c r="M42" s="79"/>
      <c r="N42" s="78" t="n">
        <f aca="false">IF(AND(N$9,CurveFetch!W40&lt;&gt;""),CurveFetch!W40,IF($B42="","",IF(M42="",N41,M42)))</f>
        <v>2.6</v>
      </c>
      <c r="O42" s="79"/>
      <c r="P42" s="78" t="n">
        <f aca="false">IF(AND(P$9,CurveFetch!X40&lt;&gt;""),CurveFetch!X40,IF($B42="","",IF(O42="",P41,O42)))</f>
        <v>2.01</v>
      </c>
    </row>
    <row r="43" customFormat="false" ht="12.75" hidden="false" customHeight="false" outlineLevel="0" collapsed="false">
      <c r="A43" s="0" t="n">
        <v>34</v>
      </c>
      <c r="B43" s="58" t="n">
        <f aca="false">IF(A43&lt;=$A$7,B42+1,"")</f>
        <v>37290</v>
      </c>
      <c r="C43" s="77"/>
      <c r="D43" s="78" t="n">
        <f aca="false">IF(AND(D$9,CurveFetch!J41&lt;&gt;""),CurveFetch!J41,IF($B43="","",IF(C43="",D42,C43)))</f>
        <v>2.56999999</v>
      </c>
      <c r="E43" s="77"/>
      <c r="F43" s="78" t="n">
        <f aca="false">IF(AND(F$9,CurveFetch!K41&lt;&gt;""),CurveFetch!K41,IF($B43="","",IF(E43="",F42,E43)))</f>
        <v>2.285</v>
      </c>
      <c r="G43" s="77"/>
      <c r="H43" s="78" t="n">
        <f aca="false">IF(AND(H$9,CurveFetch!L41&lt;&gt;""),CurveFetch!L41,IF($B43="","",IF(G43="",H42,G43)))</f>
        <v>2.559999999</v>
      </c>
      <c r="I43" s="77"/>
      <c r="J43" s="78" t="n">
        <f aca="false">IF(AND(J$9,CurveFetch!M41&lt;&gt;""),CurveFetch!M41,IF($B43="","",IF(I43="",J42,I43)))</f>
        <v>2.425</v>
      </c>
      <c r="K43" s="79"/>
      <c r="L43" s="78" t="n">
        <f aca="false">IF(AND(L$9,CurveFetch!S41&lt;&gt;""),CurveFetch!S41,IF($B43="","",IF(K43="",L42,K43)))</f>
        <v>2.285</v>
      </c>
      <c r="M43" s="79"/>
      <c r="N43" s="78" t="n">
        <f aca="false">IF(AND(N$9,CurveFetch!W41&lt;&gt;""),CurveFetch!W41,IF($B43="","",IF(M43="",N42,M43)))</f>
        <v>2.6</v>
      </c>
      <c r="O43" s="79"/>
      <c r="P43" s="78" t="n">
        <f aca="false">IF(AND(P$9,CurveFetch!X41&lt;&gt;""),CurveFetch!X41,IF($B43="","",IF(O43="",P42,O43)))</f>
        <v>2.01</v>
      </c>
    </row>
    <row r="44" customFormat="false" ht="12.75" hidden="false" customHeight="false" outlineLevel="0" collapsed="false">
      <c r="A44" s="0" t="n">
        <v>35</v>
      </c>
      <c r="B44" s="58" t="n">
        <f aca="false">IF(A44&lt;=$A$7,B43+1,"")</f>
        <v>37291</v>
      </c>
      <c r="C44" s="77"/>
      <c r="D44" s="78" t="n">
        <f aca="false">IF(AND(D$9,CurveFetch!J42&lt;&gt;""),CurveFetch!J42,IF($B44="","",IF(C44="",D43,C44)))</f>
        <v>2.56999999</v>
      </c>
      <c r="E44" s="77"/>
      <c r="F44" s="78" t="n">
        <f aca="false">IF(AND(F$9,CurveFetch!K42&lt;&gt;""),CurveFetch!K42,IF($B44="","",IF(E44="",F43,E44)))</f>
        <v>2.285</v>
      </c>
      <c r="G44" s="77"/>
      <c r="H44" s="78" t="n">
        <f aca="false">IF(AND(H$9,CurveFetch!L42&lt;&gt;""),CurveFetch!L42,IF($B44="","",IF(G44="",H43,G44)))</f>
        <v>2.559999999</v>
      </c>
      <c r="I44" s="77"/>
      <c r="J44" s="78" t="n">
        <f aca="false">IF(AND(J$9,CurveFetch!M42&lt;&gt;""),CurveFetch!M42,IF($B44="","",IF(I44="",J43,I44)))</f>
        <v>2.425</v>
      </c>
      <c r="K44" s="79"/>
      <c r="L44" s="78" t="n">
        <f aca="false">IF(AND(L$9,CurveFetch!S42&lt;&gt;""),CurveFetch!S42,IF($B44="","",IF(K44="",L43,K44)))</f>
        <v>2.285</v>
      </c>
      <c r="M44" s="79"/>
      <c r="N44" s="78" t="n">
        <f aca="false">IF(AND(N$9,CurveFetch!W42&lt;&gt;""),CurveFetch!W42,IF($B44="","",IF(M44="",N43,M44)))</f>
        <v>2.6</v>
      </c>
      <c r="O44" s="79"/>
      <c r="P44" s="78" t="n">
        <f aca="false">IF(AND(P$9,CurveFetch!X42&lt;&gt;""),CurveFetch!X42,IF($B44="","",IF(O44="",P43,O44)))</f>
        <v>2.01</v>
      </c>
    </row>
    <row r="45" customFormat="false" ht="12.75" hidden="false" customHeight="false" outlineLevel="0" collapsed="false">
      <c r="A45" s="0" t="n">
        <v>36</v>
      </c>
      <c r="B45" s="58" t="n">
        <f aca="false">IF(A45&lt;=$A$7,B44+1,"")</f>
        <v>37292</v>
      </c>
      <c r="C45" s="77"/>
      <c r="D45" s="78" t="n">
        <f aca="false">IF(AND(D$9,CurveFetch!J43&lt;&gt;""),CurveFetch!J43,IF($B45="","",IF(C45="",D44,C45)))</f>
        <v>2.56999999</v>
      </c>
      <c r="E45" s="77"/>
      <c r="F45" s="78" t="n">
        <f aca="false">IF(AND(F$9,CurveFetch!K43&lt;&gt;""),CurveFetch!K43,IF($B45="","",IF(E45="",F44,E45)))</f>
        <v>2.285</v>
      </c>
      <c r="G45" s="77"/>
      <c r="H45" s="78" t="n">
        <f aca="false">IF(AND(H$9,CurveFetch!L43&lt;&gt;""),CurveFetch!L43,IF($B45="","",IF(G45="",H44,G45)))</f>
        <v>2.559999999</v>
      </c>
      <c r="I45" s="77"/>
      <c r="J45" s="78" t="n">
        <f aca="false">IF(AND(J$9,CurveFetch!M43&lt;&gt;""),CurveFetch!M43,IF($B45="","",IF(I45="",J44,I45)))</f>
        <v>2.425</v>
      </c>
      <c r="K45" s="79"/>
      <c r="L45" s="78" t="n">
        <f aca="false">IF(AND(L$9,CurveFetch!S43&lt;&gt;""),CurveFetch!S43,IF($B45="","",IF(K45="",L44,K45)))</f>
        <v>2.285</v>
      </c>
      <c r="M45" s="79"/>
      <c r="N45" s="78" t="n">
        <f aca="false">IF(AND(N$9,CurveFetch!W43&lt;&gt;""),CurveFetch!W43,IF($B45="","",IF(M45="",N44,M45)))</f>
        <v>2.6</v>
      </c>
      <c r="O45" s="79"/>
      <c r="P45" s="78" t="n">
        <f aca="false">IF(AND(P$9,CurveFetch!X43&lt;&gt;""),CurveFetch!X43,IF($B45="","",IF(O45="",P44,O45)))</f>
        <v>2.01</v>
      </c>
    </row>
    <row r="46" customFormat="false" ht="12.75" hidden="false" customHeight="false" outlineLevel="0" collapsed="false">
      <c r="A46" s="0" t="n">
        <v>37</v>
      </c>
      <c r="B46" s="58" t="n">
        <f aca="false">IF(A46&lt;=$A$7,B45+1,"")</f>
        <v>37293</v>
      </c>
      <c r="C46" s="77"/>
      <c r="D46" s="78" t="n">
        <f aca="false">IF(AND(D$9,CurveFetch!J44&lt;&gt;""),CurveFetch!J44,IF($B46="","",IF(C46="",D45,C46)))</f>
        <v>2.56999999</v>
      </c>
      <c r="E46" s="77"/>
      <c r="F46" s="78" t="n">
        <f aca="false">IF(AND(F$9,CurveFetch!K44&lt;&gt;""),CurveFetch!K44,IF($B46="","",IF(E46="",F45,E46)))</f>
        <v>2.285</v>
      </c>
      <c r="G46" s="77"/>
      <c r="H46" s="78" t="n">
        <f aca="false">IF(AND(H$9,CurveFetch!L44&lt;&gt;""),CurveFetch!L44,IF($B46="","",IF(G46="",H45,G46)))</f>
        <v>2.559999999</v>
      </c>
      <c r="I46" s="77"/>
      <c r="J46" s="78" t="n">
        <f aca="false">IF(AND(J$9,CurveFetch!M44&lt;&gt;""),CurveFetch!M44,IF($B46="","",IF(I46="",J45,I46)))</f>
        <v>2.425</v>
      </c>
      <c r="K46" s="79"/>
      <c r="L46" s="78" t="n">
        <f aca="false">IF(AND(L$9,CurveFetch!S44&lt;&gt;""),CurveFetch!S44,IF($B46="","",IF(K46="",L45,K46)))</f>
        <v>2.285</v>
      </c>
      <c r="M46" s="79"/>
      <c r="N46" s="78" t="n">
        <f aca="false">IF(AND(N$9,CurveFetch!W44&lt;&gt;""),CurveFetch!W44,IF($B46="","",IF(M46="",N45,M46)))</f>
        <v>2.6</v>
      </c>
      <c r="O46" s="79"/>
      <c r="P46" s="78" t="n">
        <f aca="false">IF(AND(P$9,CurveFetch!X44&lt;&gt;""),CurveFetch!X44,IF($B46="","",IF(O46="",P45,O46)))</f>
        <v>2.01</v>
      </c>
    </row>
    <row r="47" customFormat="false" ht="12.75" hidden="false" customHeight="false" outlineLevel="0" collapsed="false">
      <c r="A47" s="0" t="n">
        <v>38</v>
      </c>
      <c r="B47" s="58" t="n">
        <f aca="false">IF(A47&lt;=$A$7,B46+1,"")</f>
        <v>37294</v>
      </c>
      <c r="C47" s="77"/>
      <c r="D47" s="78" t="n">
        <f aca="false">IF(AND(D$9,CurveFetch!J45&lt;&gt;""),CurveFetch!J45,IF($B47="","",IF(C47="",D46,C47)))</f>
        <v>2.56999999</v>
      </c>
      <c r="E47" s="77"/>
      <c r="F47" s="78" t="n">
        <f aca="false">IF(AND(F$9,CurveFetch!K45&lt;&gt;""),CurveFetch!K45,IF($B47="","",IF(E47="",F46,E47)))</f>
        <v>2.285</v>
      </c>
      <c r="G47" s="77"/>
      <c r="H47" s="78" t="n">
        <f aca="false">IF(AND(H$9,CurveFetch!L45&lt;&gt;""),CurveFetch!L45,IF($B47="","",IF(G47="",H46,G47)))</f>
        <v>2.559999999</v>
      </c>
      <c r="I47" s="77"/>
      <c r="J47" s="78" t="n">
        <f aca="false">IF(AND(J$9,CurveFetch!M45&lt;&gt;""),CurveFetch!M45,IF($B47="","",IF(I47="",J46,I47)))</f>
        <v>2.425</v>
      </c>
      <c r="K47" s="79"/>
      <c r="L47" s="78" t="n">
        <f aca="false">IF(AND(L$9,CurveFetch!S45&lt;&gt;""),CurveFetch!S45,IF($B47="","",IF(K47="",L46,K47)))</f>
        <v>2.285</v>
      </c>
      <c r="M47" s="79"/>
      <c r="N47" s="78" t="n">
        <f aca="false">IF(AND(N$9,CurveFetch!W45&lt;&gt;""),CurveFetch!W45,IF($B47="","",IF(M47="",N46,M47)))</f>
        <v>2.6</v>
      </c>
      <c r="O47" s="79"/>
      <c r="P47" s="78" t="n">
        <f aca="false">IF(AND(P$9,CurveFetch!X45&lt;&gt;""),CurveFetch!X45,IF($B47="","",IF(O47="",P46,O47)))</f>
        <v>2.01</v>
      </c>
    </row>
    <row r="48" customFormat="false" ht="12.75" hidden="false" customHeight="false" outlineLevel="0" collapsed="false">
      <c r="A48" s="0" t="n">
        <v>39</v>
      </c>
      <c r="B48" s="58" t="n">
        <f aca="false">IF(A48&lt;=$A$7,B47+1,"")</f>
        <v>37295</v>
      </c>
      <c r="C48" s="77"/>
      <c r="D48" s="78" t="n">
        <f aca="false">IF(AND(D$9,CurveFetch!J46&lt;&gt;""),CurveFetch!J46,IF($B48="","",IF(C48="",D47,C48)))</f>
        <v>2.56999999</v>
      </c>
      <c r="E48" s="77"/>
      <c r="F48" s="78" t="n">
        <f aca="false">IF(AND(F$9,CurveFetch!K46&lt;&gt;""),CurveFetch!K46,IF($B48="","",IF(E48="",F47,E48)))</f>
        <v>2.285</v>
      </c>
      <c r="G48" s="77"/>
      <c r="H48" s="78" t="n">
        <f aca="false">IF(AND(H$9,CurveFetch!L46&lt;&gt;""),CurveFetch!L46,IF($B48="","",IF(G48="",H47,G48)))</f>
        <v>2.559999999</v>
      </c>
      <c r="I48" s="77"/>
      <c r="J48" s="78" t="n">
        <f aca="false">IF(AND(J$9,CurveFetch!M46&lt;&gt;""),CurveFetch!M46,IF($B48="","",IF(I48="",J47,I48)))</f>
        <v>2.425</v>
      </c>
      <c r="K48" s="79"/>
      <c r="L48" s="78" t="n">
        <f aca="false">IF(AND(L$9,CurveFetch!S46&lt;&gt;""),CurveFetch!S46,IF($B48="","",IF(K48="",L47,K48)))</f>
        <v>2.285</v>
      </c>
      <c r="M48" s="79"/>
      <c r="N48" s="78" t="n">
        <f aca="false">IF(AND(N$9,CurveFetch!W46&lt;&gt;""),CurveFetch!W46,IF($B48="","",IF(M48="",N47,M48)))</f>
        <v>2.6</v>
      </c>
      <c r="O48" s="79"/>
      <c r="P48" s="78" t="n">
        <f aca="false">IF(AND(P$9,CurveFetch!X46&lt;&gt;""),CurveFetch!X46,IF($B48="","",IF(O48="",P47,O48)))</f>
        <v>2.01</v>
      </c>
    </row>
    <row r="49" customFormat="false" ht="12.75" hidden="false" customHeight="false" outlineLevel="0" collapsed="false">
      <c r="A49" s="0" t="n">
        <v>40</v>
      </c>
      <c r="B49" s="58" t="n">
        <f aca="false">IF(A49&lt;=$A$7,B48+1,"")</f>
        <v>37296</v>
      </c>
      <c r="C49" s="77"/>
      <c r="D49" s="78" t="n">
        <f aca="false">IF(AND(D$9,CurveFetch!J47&lt;&gt;""),CurveFetch!J47,IF($B49="","",IF(C49="",D48,C49)))</f>
        <v>2.56999999</v>
      </c>
      <c r="E49" s="77"/>
      <c r="F49" s="78" t="n">
        <f aca="false">IF(AND(F$9,CurveFetch!K47&lt;&gt;""),CurveFetch!K47,IF($B49="","",IF(E49="",F48,E49)))</f>
        <v>2.285</v>
      </c>
      <c r="G49" s="77"/>
      <c r="H49" s="78" t="n">
        <f aca="false">IF(AND(H$9,CurveFetch!L47&lt;&gt;""),CurveFetch!L47,IF($B49="","",IF(G49="",H48,G49)))</f>
        <v>2.559999999</v>
      </c>
      <c r="I49" s="77"/>
      <c r="J49" s="78" t="n">
        <f aca="false">IF(AND(J$9,CurveFetch!M47&lt;&gt;""),CurveFetch!M47,IF($B49="","",IF(I49="",J48,I49)))</f>
        <v>2.425</v>
      </c>
      <c r="K49" s="79"/>
      <c r="L49" s="78" t="n">
        <f aca="false">IF(AND(L$9,CurveFetch!S47&lt;&gt;""),CurveFetch!S47,IF($B49="","",IF(K49="",L48,K49)))</f>
        <v>2.285</v>
      </c>
      <c r="M49" s="79"/>
      <c r="N49" s="78" t="n">
        <f aca="false">IF(AND(N$9,CurveFetch!W47&lt;&gt;""),CurveFetch!W47,IF($B49="","",IF(M49="",N48,M49)))</f>
        <v>2.6</v>
      </c>
      <c r="O49" s="79"/>
      <c r="P49" s="78" t="n">
        <f aca="false">IF(AND(P$9,CurveFetch!X47&lt;&gt;""),CurveFetch!X47,IF($B49="","",IF(O49="",P48,O49)))</f>
        <v>2.01</v>
      </c>
    </row>
    <row r="50" customFormat="false" ht="12.75" hidden="false" customHeight="false" outlineLevel="0" collapsed="false">
      <c r="A50" s="0" t="n">
        <v>41</v>
      </c>
      <c r="B50" s="58" t="n">
        <f aca="false">IF(A50&lt;=$A$7,B49+1,"")</f>
        <v>37297</v>
      </c>
      <c r="C50" s="77"/>
      <c r="D50" s="78" t="n">
        <f aca="false">IF(AND(D$9,CurveFetch!J48&lt;&gt;""),CurveFetch!J48,IF($B50="","",IF(C50="",D49,C50)))</f>
        <v>2.56999999</v>
      </c>
      <c r="E50" s="77"/>
      <c r="F50" s="78" t="n">
        <f aca="false">IF(AND(F$9,CurveFetch!K48&lt;&gt;""),CurveFetch!K48,IF($B50="","",IF(E50="",F49,E50)))</f>
        <v>2.285</v>
      </c>
      <c r="G50" s="77"/>
      <c r="H50" s="78" t="n">
        <f aca="false">IF(AND(H$9,CurveFetch!L48&lt;&gt;""),CurveFetch!L48,IF($B50="","",IF(G50="",H49,G50)))</f>
        <v>2.559999999</v>
      </c>
      <c r="I50" s="77"/>
      <c r="J50" s="78" t="n">
        <f aca="false">IF(AND(J$9,CurveFetch!M48&lt;&gt;""),CurveFetch!M48,IF($B50="","",IF(I50="",J49,I50)))</f>
        <v>2.425</v>
      </c>
      <c r="K50" s="79"/>
      <c r="L50" s="78" t="n">
        <f aca="false">IF(AND(L$9,CurveFetch!S48&lt;&gt;""),CurveFetch!S48,IF($B50="","",IF(K50="",L49,K50)))</f>
        <v>2.285</v>
      </c>
      <c r="M50" s="79"/>
      <c r="N50" s="78" t="n">
        <f aca="false">IF(AND(N$9,CurveFetch!W48&lt;&gt;""),CurveFetch!W48,IF($B50="","",IF(M50="",N49,M50)))</f>
        <v>2.6</v>
      </c>
      <c r="O50" s="79"/>
      <c r="P50" s="78" t="n">
        <f aca="false">IF(AND(P$9,CurveFetch!X48&lt;&gt;""),CurveFetch!X48,IF($B50="","",IF(O50="",P49,O50)))</f>
        <v>2.01</v>
      </c>
    </row>
    <row r="51" customFormat="false" ht="12.75" hidden="false" customHeight="false" outlineLevel="0" collapsed="false">
      <c r="A51" s="0" t="n">
        <v>42</v>
      </c>
      <c r="B51" s="58" t="n">
        <f aca="false">IF(A51&lt;=$A$7,B50+1,"")</f>
        <v>37298</v>
      </c>
      <c r="C51" s="77"/>
      <c r="D51" s="78" t="n">
        <f aca="false">IF(AND(D$9,CurveFetch!J49&lt;&gt;""),CurveFetch!J49,IF($B51="","",IF(C51="",D50,C51)))</f>
        <v>2.56999999</v>
      </c>
      <c r="E51" s="77"/>
      <c r="F51" s="78" t="n">
        <f aca="false">IF(AND(F$9,CurveFetch!K49&lt;&gt;""),CurveFetch!K49,IF($B51="","",IF(E51="",F50,E51)))</f>
        <v>2.285</v>
      </c>
      <c r="G51" s="77"/>
      <c r="H51" s="78" t="n">
        <f aca="false">IF(AND(H$9,CurveFetch!L49&lt;&gt;""),CurveFetch!L49,IF($B51="","",IF(G51="",H50,G51)))</f>
        <v>2.559999999</v>
      </c>
      <c r="I51" s="77"/>
      <c r="J51" s="78" t="n">
        <f aca="false">IF(AND(J$9,CurveFetch!M49&lt;&gt;""),CurveFetch!M49,IF($B51="","",IF(I51="",J50,I51)))</f>
        <v>2.425</v>
      </c>
      <c r="K51" s="79"/>
      <c r="L51" s="78" t="n">
        <f aca="false">IF(AND(L$9,CurveFetch!S49&lt;&gt;""),CurveFetch!S49,IF($B51="","",IF(K51="",L50,K51)))</f>
        <v>2.285</v>
      </c>
      <c r="M51" s="79"/>
      <c r="N51" s="78" t="n">
        <f aca="false">IF(AND(N$9,CurveFetch!W49&lt;&gt;""),CurveFetch!W49,IF($B51="","",IF(M51="",N50,M51)))</f>
        <v>2.6</v>
      </c>
      <c r="O51" s="79"/>
      <c r="P51" s="78" t="n">
        <f aca="false">IF(AND(P$9,CurveFetch!X49&lt;&gt;""),CurveFetch!X49,IF($B51="","",IF(O51="",P50,O51)))</f>
        <v>2.01</v>
      </c>
    </row>
    <row r="52" customFormat="false" ht="12.75" hidden="false" customHeight="false" outlineLevel="0" collapsed="false">
      <c r="A52" s="0" t="n">
        <v>43</v>
      </c>
      <c r="B52" s="58" t="n">
        <f aca="false">IF(A52&lt;=$A$7,B51+1,"")</f>
        <v>37299</v>
      </c>
      <c r="C52" s="77"/>
      <c r="D52" s="78" t="n">
        <f aca="false">IF(AND(D$9,CurveFetch!J50&lt;&gt;""),CurveFetch!J50,IF($B52="","",IF(C52="",D51,C52)))</f>
        <v>2.56999999</v>
      </c>
      <c r="E52" s="77"/>
      <c r="F52" s="78" t="n">
        <f aca="false">IF(AND(F$9,CurveFetch!K50&lt;&gt;""),CurveFetch!K50,IF($B52="","",IF(E52="",F51,E52)))</f>
        <v>2.285</v>
      </c>
      <c r="G52" s="77"/>
      <c r="H52" s="78" t="n">
        <f aca="false">IF(AND(H$9,CurveFetch!L50&lt;&gt;""),CurveFetch!L50,IF($B52="","",IF(G52="",H51,G52)))</f>
        <v>2.559999999</v>
      </c>
      <c r="I52" s="77"/>
      <c r="J52" s="78" t="n">
        <f aca="false">IF(AND(J$9,CurveFetch!M50&lt;&gt;""),CurveFetch!M50,IF($B52="","",IF(I52="",J51,I52)))</f>
        <v>2.425</v>
      </c>
      <c r="K52" s="79"/>
      <c r="L52" s="78" t="n">
        <f aca="false">IF(AND(L$9,CurveFetch!S50&lt;&gt;""),CurveFetch!S50,IF($B52="","",IF(K52="",L51,K52)))</f>
        <v>2.285</v>
      </c>
      <c r="M52" s="79"/>
      <c r="N52" s="78" t="n">
        <f aca="false">IF(AND(N$9,CurveFetch!W50&lt;&gt;""),CurveFetch!W50,IF($B52="","",IF(M52="",N51,M52)))</f>
        <v>2.6</v>
      </c>
      <c r="O52" s="79"/>
      <c r="P52" s="78" t="n">
        <f aca="false">IF(AND(P$9,CurveFetch!X50&lt;&gt;""),CurveFetch!X50,IF($B52="","",IF(O52="",P51,O52)))</f>
        <v>2.01</v>
      </c>
    </row>
    <row r="53" customFormat="false" ht="12.75" hidden="false" customHeight="false" outlineLevel="0" collapsed="false">
      <c r="A53" s="0" t="n">
        <v>44</v>
      </c>
      <c r="B53" s="58" t="n">
        <f aca="false">IF(A53&lt;=$A$7,B52+1,"")</f>
        <v>37300</v>
      </c>
      <c r="C53" s="77"/>
      <c r="D53" s="78" t="n">
        <f aca="false">IF(AND(D$9,CurveFetch!J51&lt;&gt;""),CurveFetch!J51,IF($B53="","",IF(C53="",D52,C53)))</f>
        <v>2.56999999</v>
      </c>
      <c r="E53" s="77"/>
      <c r="F53" s="78" t="n">
        <f aca="false">IF(AND(F$9,CurveFetch!K51&lt;&gt;""),CurveFetch!K51,IF($B53="","",IF(E53="",F52,E53)))</f>
        <v>2.285</v>
      </c>
      <c r="G53" s="77"/>
      <c r="H53" s="78" t="n">
        <f aca="false">IF(AND(H$9,CurveFetch!L51&lt;&gt;""),CurveFetch!L51,IF($B53="","",IF(G53="",H52,G53)))</f>
        <v>2.559999999</v>
      </c>
      <c r="I53" s="77"/>
      <c r="J53" s="78" t="n">
        <f aca="false">IF(AND(J$9,CurveFetch!M51&lt;&gt;""),CurveFetch!M51,IF($B53="","",IF(I53="",J52,I53)))</f>
        <v>2.425</v>
      </c>
      <c r="K53" s="79"/>
      <c r="L53" s="78" t="n">
        <f aca="false">IF(AND(L$9,CurveFetch!S51&lt;&gt;""),CurveFetch!S51,IF($B53="","",IF(K53="",L52,K53)))</f>
        <v>2.285</v>
      </c>
      <c r="M53" s="79"/>
      <c r="N53" s="78" t="n">
        <f aca="false">IF(AND(N$9,CurveFetch!W51&lt;&gt;""),CurveFetch!W51,IF($B53="","",IF(M53="",N52,M53)))</f>
        <v>2.6</v>
      </c>
      <c r="O53" s="79"/>
      <c r="P53" s="78" t="n">
        <f aca="false">IF(AND(P$9,CurveFetch!X51&lt;&gt;""),CurveFetch!X51,IF($B53="","",IF(O53="",P52,O53)))</f>
        <v>2.01</v>
      </c>
    </row>
    <row r="54" customFormat="false" ht="12.75" hidden="false" customHeight="false" outlineLevel="0" collapsed="false">
      <c r="A54" s="0" t="n">
        <v>45</v>
      </c>
      <c r="B54" s="58" t="n">
        <f aca="false">IF(A54&lt;=$A$7,B53+1,"")</f>
        <v>37301</v>
      </c>
      <c r="C54" s="77"/>
      <c r="D54" s="78" t="n">
        <f aca="false">IF(AND(D$9,CurveFetch!J52&lt;&gt;""),CurveFetch!J52,IF($B54="","",IF(C54="",D53,C54)))</f>
        <v>2.56999999</v>
      </c>
      <c r="E54" s="77"/>
      <c r="F54" s="78" t="n">
        <f aca="false">IF(AND(F$9,CurveFetch!K52&lt;&gt;""),CurveFetch!K52,IF($B54="","",IF(E54="",F53,E54)))</f>
        <v>2.285</v>
      </c>
      <c r="G54" s="77"/>
      <c r="H54" s="78" t="n">
        <f aca="false">IF(AND(H$9,CurveFetch!L52&lt;&gt;""),CurveFetch!L52,IF($B54="","",IF(G54="",H53,G54)))</f>
        <v>2.559999999</v>
      </c>
      <c r="I54" s="77"/>
      <c r="J54" s="78" t="n">
        <f aca="false">IF(AND(J$9,CurveFetch!M52&lt;&gt;""),CurveFetch!M52,IF($B54="","",IF(I54="",J53,I54)))</f>
        <v>2.425</v>
      </c>
      <c r="K54" s="79"/>
      <c r="L54" s="78" t="n">
        <f aca="false">IF(AND(L$9,CurveFetch!S52&lt;&gt;""),CurveFetch!S52,IF($B54="","",IF(K54="",L53,K54)))</f>
        <v>2.285</v>
      </c>
      <c r="M54" s="79"/>
      <c r="N54" s="78" t="n">
        <f aca="false">IF(AND(N$9,CurveFetch!W52&lt;&gt;""),CurveFetch!W52,IF($B54="","",IF(M54="",N53,M54)))</f>
        <v>2.6</v>
      </c>
      <c r="O54" s="79"/>
      <c r="P54" s="78" t="n">
        <f aca="false">IF(AND(P$9,CurveFetch!X52&lt;&gt;""),CurveFetch!X52,IF($B54="","",IF(O54="",P53,O54)))</f>
        <v>2.01</v>
      </c>
    </row>
    <row r="55" customFormat="false" ht="12.75" hidden="false" customHeight="false" outlineLevel="0" collapsed="false">
      <c r="A55" s="0" t="n">
        <v>46</v>
      </c>
      <c r="B55" s="58" t="n">
        <f aca="false">IF(A55&lt;=$A$7,B54+1,"")</f>
        <v>37302</v>
      </c>
      <c r="C55" s="77"/>
      <c r="D55" s="78" t="n">
        <f aca="false">IF(AND(D$9,CurveFetch!J53&lt;&gt;""),CurveFetch!J53,IF($B55="","",IF(C55="",D54,C55)))</f>
        <v>2.56999999</v>
      </c>
      <c r="E55" s="77"/>
      <c r="F55" s="78" t="n">
        <f aca="false">IF(AND(F$9,CurveFetch!K53&lt;&gt;""),CurveFetch!K53,IF($B55="","",IF(E55="",F54,E55)))</f>
        <v>2.285</v>
      </c>
      <c r="G55" s="77"/>
      <c r="H55" s="78" t="n">
        <f aca="false">IF(AND(H$9,CurveFetch!L53&lt;&gt;""),CurveFetch!L53,IF($B55="","",IF(G55="",H54,G55)))</f>
        <v>2.559999999</v>
      </c>
      <c r="I55" s="77"/>
      <c r="J55" s="78" t="n">
        <f aca="false">IF(AND(J$9,CurveFetch!M53&lt;&gt;""),CurveFetch!M53,IF($B55="","",IF(I55="",J54,I55)))</f>
        <v>2.425</v>
      </c>
      <c r="K55" s="79"/>
      <c r="L55" s="78" t="n">
        <f aca="false">IF(AND(L$9,CurveFetch!S53&lt;&gt;""),CurveFetch!S53,IF($B55="","",IF(K55="",L54,K55)))</f>
        <v>2.285</v>
      </c>
      <c r="M55" s="79"/>
      <c r="N55" s="78" t="n">
        <f aca="false">IF(AND(N$9,CurveFetch!W53&lt;&gt;""),CurveFetch!W53,IF($B55="","",IF(M55="",N54,M55)))</f>
        <v>2.6</v>
      </c>
      <c r="O55" s="79"/>
      <c r="P55" s="78" t="n">
        <f aca="false">IF(AND(P$9,CurveFetch!X53&lt;&gt;""),CurveFetch!X53,IF($B55="","",IF(O55="",P54,O55)))</f>
        <v>2.01</v>
      </c>
    </row>
    <row r="56" customFormat="false" ht="12.75" hidden="false" customHeight="false" outlineLevel="0" collapsed="false">
      <c r="A56" s="0" t="n">
        <v>47</v>
      </c>
      <c r="B56" s="58" t="n">
        <f aca="false">IF(A56&lt;=$A$7,B55+1,"")</f>
        <v>37303</v>
      </c>
      <c r="C56" s="77"/>
      <c r="D56" s="78" t="n">
        <f aca="false">IF(AND(D$9,CurveFetch!J54&lt;&gt;""),CurveFetch!J54,IF($B56="","",IF(C56="",D55,C56)))</f>
        <v>2.56999999</v>
      </c>
      <c r="E56" s="77"/>
      <c r="F56" s="78" t="n">
        <f aca="false">IF(AND(F$9,CurveFetch!K54&lt;&gt;""),CurveFetch!K54,IF($B56="","",IF(E56="",F55,E56)))</f>
        <v>2.285</v>
      </c>
      <c r="G56" s="77"/>
      <c r="H56" s="78" t="n">
        <f aca="false">IF(AND(H$9,CurveFetch!L54&lt;&gt;""),CurveFetch!L54,IF($B56="","",IF(G56="",H55,G56)))</f>
        <v>2.559999999</v>
      </c>
      <c r="I56" s="77"/>
      <c r="J56" s="78" t="n">
        <f aca="false">IF(AND(J$9,CurveFetch!M54&lt;&gt;""),CurveFetch!M54,IF($B56="","",IF(I56="",J55,I56)))</f>
        <v>2.425</v>
      </c>
      <c r="K56" s="79"/>
      <c r="L56" s="78" t="n">
        <f aca="false">IF(AND(L$9,CurveFetch!S54&lt;&gt;""),CurveFetch!S54,IF($B56="","",IF(K56="",L55,K56)))</f>
        <v>2.285</v>
      </c>
      <c r="M56" s="79"/>
      <c r="N56" s="78" t="n">
        <f aca="false">IF(AND(N$9,CurveFetch!W54&lt;&gt;""),CurveFetch!W54,IF($B56="","",IF(M56="",N55,M56)))</f>
        <v>2.6</v>
      </c>
      <c r="O56" s="79"/>
      <c r="P56" s="78" t="n">
        <f aca="false">IF(AND(P$9,CurveFetch!X54&lt;&gt;""),CurveFetch!X54,IF($B56="","",IF(O56="",P55,O56)))</f>
        <v>2.01</v>
      </c>
    </row>
    <row r="57" customFormat="false" ht="12.75" hidden="false" customHeight="false" outlineLevel="0" collapsed="false">
      <c r="A57" s="0" t="n">
        <v>48</v>
      </c>
      <c r="B57" s="58" t="n">
        <f aca="false">IF(A57&lt;=$A$7,B56+1,"")</f>
        <v>37304</v>
      </c>
      <c r="C57" s="77"/>
      <c r="D57" s="78" t="n">
        <f aca="false">IF(AND(D$9,CurveFetch!J55&lt;&gt;""),CurveFetch!J55,IF($B57="","",IF(C57="",D56,C57)))</f>
        <v>2.56999999</v>
      </c>
      <c r="E57" s="77"/>
      <c r="F57" s="78" t="n">
        <f aca="false">IF(AND(F$9,CurveFetch!K55&lt;&gt;""),CurveFetch!K55,IF($B57="","",IF(E57="",F56,E57)))</f>
        <v>2.285</v>
      </c>
      <c r="G57" s="77"/>
      <c r="H57" s="78" t="n">
        <f aca="false">IF(AND(H$9,CurveFetch!L55&lt;&gt;""),CurveFetch!L55,IF($B57="","",IF(G57="",H56,G57)))</f>
        <v>2.559999999</v>
      </c>
      <c r="I57" s="77"/>
      <c r="J57" s="78" t="n">
        <f aca="false">IF(AND(J$9,CurveFetch!M55&lt;&gt;""),CurveFetch!M55,IF($B57="","",IF(I57="",J56,I57)))</f>
        <v>2.425</v>
      </c>
      <c r="K57" s="79"/>
      <c r="L57" s="78" t="n">
        <f aca="false">IF(AND(L$9,CurveFetch!S55&lt;&gt;""),CurveFetch!S55,IF($B57="","",IF(K57="",L56,K57)))</f>
        <v>2.285</v>
      </c>
      <c r="M57" s="79"/>
      <c r="N57" s="78" t="n">
        <f aca="false">IF(AND(N$9,CurveFetch!W55&lt;&gt;""),CurveFetch!W55,IF($B57="","",IF(M57="",N56,M57)))</f>
        <v>2.6</v>
      </c>
      <c r="O57" s="79"/>
      <c r="P57" s="78" t="n">
        <f aca="false">IF(AND(P$9,CurveFetch!X55&lt;&gt;""),CurveFetch!X55,IF($B57="","",IF(O57="",P56,O57)))</f>
        <v>2.01</v>
      </c>
    </row>
    <row r="58" customFormat="false" ht="12.75" hidden="false" customHeight="false" outlineLevel="0" collapsed="false">
      <c r="A58" s="0" t="n">
        <v>49</v>
      </c>
      <c r="B58" s="58" t="n">
        <f aca="false">IF(A58&lt;=$A$7,B57+1,"")</f>
        <v>37305</v>
      </c>
      <c r="C58" s="77"/>
      <c r="D58" s="78" t="n">
        <f aca="false">IF(AND(D$9,CurveFetch!J56&lt;&gt;""),CurveFetch!J56,IF($B58="","",IF(C58="",D57,C58)))</f>
        <v>2.56999999</v>
      </c>
      <c r="E58" s="77"/>
      <c r="F58" s="78" t="n">
        <f aca="false">IF(AND(F$9,CurveFetch!K56&lt;&gt;""),CurveFetch!K56,IF($B58="","",IF(E58="",F57,E58)))</f>
        <v>2.285</v>
      </c>
      <c r="G58" s="77"/>
      <c r="H58" s="78" t="n">
        <f aca="false">IF(AND(H$9,CurveFetch!L56&lt;&gt;""),CurveFetch!L56,IF($B58="","",IF(G58="",H57,G58)))</f>
        <v>2.559999999</v>
      </c>
      <c r="I58" s="77"/>
      <c r="J58" s="78" t="n">
        <f aca="false">IF(AND(J$9,CurveFetch!M56&lt;&gt;""),CurveFetch!M56,IF($B58="","",IF(I58="",J57,I58)))</f>
        <v>2.425</v>
      </c>
      <c r="K58" s="79"/>
      <c r="L58" s="78" t="n">
        <f aca="false">IF(AND(L$9,CurveFetch!S56&lt;&gt;""),CurveFetch!S56,IF($B58="","",IF(K58="",L57,K58)))</f>
        <v>2.285</v>
      </c>
      <c r="M58" s="79"/>
      <c r="N58" s="78" t="n">
        <f aca="false">IF(AND(N$9,CurveFetch!W56&lt;&gt;""),CurveFetch!W56,IF($B58="","",IF(M58="",N57,M58)))</f>
        <v>2.6</v>
      </c>
      <c r="O58" s="79"/>
      <c r="P58" s="78" t="n">
        <f aca="false">IF(AND(P$9,CurveFetch!X56&lt;&gt;""),CurveFetch!X56,IF($B58="","",IF(O58="",P57,O58)))</f>
        <v>2.01</v>
      </c>
    </row>
    <row r="59" customFormat="false" ht="12.75" hidden="false" customHeight="false" outlineLevel="0" collapsed="false">
      <c r="A59" s="0" t="n">
        <v>50</v>
      </c>
      <c r="B59" s="58" t="n">
        <f aca="false">IF(A59&lt;=$A$7,B58+1,"")</f>
        <v>37306</v>
      </c>
      <c r="C59" s="77"/>
      <c r="D59" s="78" t="n">
        <f aca="false">IF(AND(D$9,CurveFetch!J57&lt;&gt;""),CurveFetch!J57,IF($B59="","",IF(C59="",D58,C59)))</f>
        <v>2.56999999</v>
      </c>
      <c r="E59" s="77"/>
      <c r="F59" s="78" t="n">
        <f aca="false">IF(AND(F$9,CurveFetch!K57&lt;&gt;""),CurveFetch!K57,IF($B59="","",IF(E59="",F58,E59)))</f>
        <v>2.285</v>
      </c>
      <c r="G59" s="77"/>
      <c r="H59" s="78" t="n">
        <f aca="false">IF(AND(H$9,CurveFetch!L57&lt;&gt;""),CurveFetch!L57,IF($B59="","",IF(G59="",H58,G59)))</f>
        <v>2.559999999</v>
      </c>
      <c r="I59" s="77"/>
      <c r="J59" s="78" t="n">
        <f aca="false">IF(AND(J$9,CurveFetch!M57&lt;&gt;""),CurveFetch!M57,IF($B59="","",IF(I59="",J58,I59)))</f>
        <v>2.425</v>
      </c>
      <c r="K59" s="79"/>
      <c r="L59" s="78" t="n">
        <f aca="false">IF(AND(L$9,CurveFetch!S57&lt;&gt;""),CurveFetch!S57,IF($B59="","",IF(K59="",L58,K59)))</f>
        <v>2.285</v>
      </c>
      <c r="M59" s="79"/>
      <c r="N59" s="78" t="n">
        <f aca="false">IF(AND(N$9,CurveFetch!W57&lt;&gt;""),CurveFetch!W57,IF($B59="","",IF(M59="",N58,M59)))</f>
        <v>2.6</v>
      </c>
      <c r="O59" s="79"/>
      <c r="P59" s="78" t="n">
        <f aca="false">IF(AND(P$9,CurveFetch!X57&lt;&gt;""),CurveFetch!X57,IF($B59="","",IF(O59="",P58,O59)))</f>
        <v>2.01</v>
      </c>
    </row>
    <row r="60" customFormat="false" ht="12.75" hidden="false" customHeight="false" outlineLevel="0" collapsed="false">
      <c r="A60" s="0" t="n">
        <v>51</v>
      </c>
      <c r="B60" s="58" t="n">
        <f aca="false">IF(A60&lt;=$A$7,B59+1,"")</f>
        <v>37307</v>
      </c>
      <c r="C60" s="77"/>
      <c r="D60" s="78" t="n">
        <f aca="false">IF(AND(D$9,CurveFetch!J58&lt;&gt;""),CurveFetch!J58,IF($B60="","",IF(C60="",D59,C60)))</f>
        <v>2.56999999</v>
      </c>
      <c r="E60" s="77"/>
      <c r="F60" s="78" t="n">
        <f aca="false">IF(AND(F$9,CurveFetch!K58&lt;&gt;""),CurveFetch!K58,IF($B60="","",IF(E60="",F59,E60)))</f>
        <v>2.285</v>
      </c>
      <c r="G60" s="77"/>
      <c r="H60" s="78" t="n">
        <f aca="false">IF(AND(H$9,CurveFetch!L58&lt;&gt;""),CurveFetch!L58,IF($B60="","",IF(G60="",H59,G60)))</f>
        <v>2.559999999</v>
      </c>
      <c r="I60" s="77"/>
      <c r="J60" s="78" t="n">
        <f aca="false">IF(AND(J$9,CurveFetch!M58&lt;&gt;""),CurveFetch!M58,IF($B60="","",IF(I60="",J59,I60)))</f>
        <v>2.425</v>
      </c>
      <c r="K60" s="79"/>
      <c r="L60" s="78" t="n">
        <f aca="false">IF(AND(L$9,CurveFetch!S58&lt;&gt;""),CurveFetch!S58,IF($B60="","",IF(K60="",L59,K60)))</f>
        <v>2.285</v>
      </c>
      <c r="M60" s="79"/>
      <c r="N60" s="78" t="n">
        <f aca="false">IF(AND(N$9,CurveFetch!W58&lt;&gt;""),CurveFetch!W58,IF($B60="","",IF(M60="",N59,M60)))</f>
        <v>2.6</v>
      </c>
      <c r="O60" s="79"/>
      <c r="P60" s="78" t="n">
        <f aca="false">IF(AND(P$9,CurveFetch!X58&lt;&gt;""),CurveFetch!X58,IF($B60="","",IF(O60="",P59,O60)))</f>
        <v>2.01</v>
      </c>
    </row>
    <row r="61" customFormat="false" ht="12.75" hidden="false" customHeight="false" outlineLevel="0" collapsed="false">
      <c r="A61" s="0" t="n">
        <v>52</v>
      </c>
      <c r="B61" s="58" t="n">
        <f aca="false">IF(A61&lt;=$A$7,B60+1,"")</f>
        <v>37308</v>
      </c>
      <c r="C61" s="77"/>
      <c r="D61" s="78" t="n">
        <f aca="false">IF(AND(D$9,CurveFetch!J59&lt;&gt;""),CurveFetch!J59,IF($B61="","",IF(C61="",D60,C61)))</f>
        <v>2.56999999</v>
      </c>
      <c r="E61" s="77"/>
      <c r="F61" s="78" t="n">
        <f aca="false">IF(AND(F$9,CurveFetch!K59&lt;&gt;""),CurveFetch!K59,IF($B61="","",IF(E61="",F60,E61)))</f>
        <v>2.285</v>
      </c>
      <c r="G61" s="77"/>
      <c r="H61" s="78" t="n">
        <f aca="false">IF(AND(H$9,CurveFetch!L59&lt;&gt;""),CurveFetch!L59,IF($B61="","",IF(G61="",H60,G61)))</f>
        <v>2.559999999</v>
      </c>
      <c r="I61" s="77"/>
      <c r="J61" s="78" t="n">
        <f aca="false">IF(AND(J$9,CurveFetch!M59&lt;&gt;""),CurveFetch!M59,IF($B61="","",IF(I61="",J60,I61)))</f>
        <v>2.425</v>
      </c>
      <c r="K61" s="79"/>
      <c r="L61" s="78" t="n">
        <f aca="false">IF(AND(L$9,CurveFetch!S59&lt;&gt;""),CurveFetch!S59,IF($B61="","",IF(K61="",L60,K61)))</f>
        <v>2.285</v>
      </c>
      <c r="M61" s="79"/>
      <c r="N61" s="78" t="n">
        <f aca="false">IF(AND(N$9,CurveFetch!W59&lt;&gt;""),CurveFetch!W59,IF($B61="","",IF(M61="",N60,M61)))</f>
        <v>2.6</v>
      </c>
      <c r="O61" s="79"/>
      <c r="P61" s="78" t="n">
        <f aca="false">IF(AND(P$9,CurveFetch!X59&lt;&gt;""),CurveFetch!X59,IF($B61="","",IF(O61="",P60,O61)))</f>
        <v>2.01</v>
      </c>
    </row>
    <row r="62" customFormat="false" ht="12.75" hidden="false" customHeight="false" outlineLevel="0" collapsed="false">
      <c r="A62" s="0" t="n">
        <v>53</v>
      </c>
      <c r="B62" s="58" t="n">
        <f aca="false">IF(A62&lt;=$A$7,B61+1,"")</f>
        <v>37309</v>
      </c>
      <c r="C62" s="77"/>
      <c r="D62" s="78" t="n">
        <f aca="false">IF(AND(D$9,CurveFetch!J60&lt;&gt;""),CurveFetch!J60,IF($B62="","",IF(C62="",D61,C62)))</f>
        <v>2.56999999</v>
      </c>
      <c r="E62" s="77"/>
      <c r="F62" s="78" t="n">
        <f aca="false">IF(AND(F$9,CurveFetch!K60&lt;&gt;""),CurveFetch!K60,IF($B62="","",IF(E62="",F61,E62)))</f>
        <v>2.285</v>
      </c>
      <c r="G62" s="77"/>
      <c r="H62" s="78" t="n">
        <f aca="false">IF(AND(H$9,CurveFetch!L60&lt;&gt;""),CurveFetch!L60,IF($B62="","",IF(G62="",H61,G62)))</f>
        <v>2.559999999</v>
      </c>
      <c r="I62" s="77"/>
      <c r="J62" s="78" t="n">
        <f aca="false">IF(AND(J$9,CurveFetch!M60&lt;&gt;""),CurveFetch!M60,IF($B62="","",IF(I62="",J61,I62)))</f>
        <v>2.425</v>
      </c>
      <c r="K62" s="79"/>
      <c r="L62" s="78" t="n">
        <f aca="false">IF(AND(L$9,CurveFetch!S60&lt;&gt;""),CurveFetch!S60,IF($B62="","",IF(K62="",L61,K62)))</f>
        <v>2.285</v>
      </c>
      <c r="M62" s="79"/>
      <c r="N62" s="78" t="n">
        <f aca="false">IF(AND(N$9,CurveFetch!W60&lt;&gt;""),CurveFetch!W60,IF($B62="","",IF(M62="",N61,M62)))</f>
        <v>2.6</v>
      </c>
      <c r="O62" s="79"/>
      <c r="P62" s="78" t="n">
        <f aca="false">IF(AND(P$9,CurveFetch!X60&lt;&gt;""),CurveFetch!X60,IF($B62="","",IF(O62="",P61,O62)))</f>
        <v>2.01</v>
      </c>
    </row>
    <row r="63" customFormat="false" ht="12.75" hidden="false" customHeight="false" outlineLevel="0" collapsed="false">
      <c r="A63" s="0" t="n">
        <v>54</v>
      </c>
      <c r="B63" s="58" t="n">
        <f aca="false">IF(A63&lt;=$A$7,B62+1,"")</f>
        <v>37310</v>
      </c>
      <c r="C63" s="77"/>
      <c r="D63" s="78" t="n">
        <f aca="false">IF(AND(D$9,CurveFetch!J61&lt;&gt;""),CurveFetch!J61,IF($B63="","",IF(C63="",D62,C63)))</f>
        <v>2.56999999</v>
      </c>
      <c r="E63" s="77"/>
      <c r="F63" s="78" t="n">
        <f aca="false">IF(AND(F$9,CurveFetch!K61&lt;&gt;""),CurveFetch!K61,IF($B63="","",IF(E63="",F62,E63)))</f>
        <v>2.285</v>
      </c>
      <c r="G63" s="77"/>
      <c r="H63" s="78" t="n">
        <f aca="false">IF(AND(H$9,CurveFetch!L61&lt;&gt;""),CurveFetch!L61,IF($B63="","",IF(G63="",H62,G63)))</f>
        <v>2.559999999</v>
      </c>
      <c r="I63" s="77"/>
      <c r="J63" s="78" t="n">
        <f aca="false">IF(AND(J$9,CurveFetch!M61&lt;&gt;""),CurveFetch!M61,IF($B63="","",IF(I63="",J62,I63)))</f>
        <v>2.425</v>
      </c>
      <c r="K63" s="79"/>
      <c r="L63" s="78" t="n">
        <f aca="false">IF(AND(L$9,CurveFetch!S61&lt;&gt;""),CurveFetch!S61,IF($B63="","",IF(K63="",L62,K63)))</f>
        <v>2.285</v>
      </c>
      <c r="M63" s="79"/>
      <c r="N63" s="78" t="n">
        <f aca="false">IF(AND(N$9,CurveFetch!W61&lt;&gt;""),CurveFetch!W61,IF($B63="","",IF(M63="",N62,M63)))</f>
        <v>2.6</v>
      </c>
      <c r="O63" s="79"/>
      <c r="P63" s="78" t="n">
        <f aca="false">IF(AND(P$9,CurveFetch!X61&lt;&gt;""),CurveFetch!X61,IF($B63="","",IF(O63="",P62,O63)))</f>
        <v>2.01</v>
      </c>
    </row>
    <row r="64" customFormat="false" ht="12.75" hidden="false" customHeight="false" outlineLevel="0" collapsed="false">
      <c r="A64" s="0" t="n">
        <v>55</v>
      </c>
      <c r="B64" s="58" t="n">
        <f aca="false">IF(A64&lt;=$A$7,B63+1,"")</f>
        <v>37311</v>
      </c>
      <c r="C64" s="77"/>
      <c r="D64" s="78" t="n">
        <f aca="false">IF(AND(D$9,CurveFetch!J62&lt;&gt;""),CurveFetch!J62,IF($B64="","",IF(C64="",D63,C64)))</f>
        <v>2.56999999</v>
      </c>
      <c r="E64" s="77"/>
      <c r="F64" s="78" t="n">
        <f aca="false">IF(AND(F$9,CurveFetch!K62&lt;&gt;""),CurveFetch!K62,IF($B64="","",IF(E64="",F63,E64)))</f>
        <v>2.285</v>
      </c>
      <c r="G64" s="77"/>
      <c r="H64" s="78" t="n">
        <f aca="false">IF(AND(H$9,CurveFetch!L62&lt;&gt;""),CurveFetch!L62,IF($B64="","",IF(G64="",H63,G64)))</f>
        <v>2.559999999</v>
      </c>
      <c r="I64" s="77"/>
      <c r="J64" s="78" t="n">
        <f aca="false">IF(AND(J$9,CurveFetch!M62&lt;&gt;""),CurveFetch!M62,IF($B64="","",IF(I64="",J63,I64)))</f>
        <v>2.425</v>
      </c>
      <c r="K64" s="79"/>
      <c r="L64" s="78" t="n">
        <f aca="false">IF(AND(L$9,CurveFetch!S62&lt;&gt;""),CurveFetch!S62,IF($B64="","",IF(K64="",L63,K64)))</f>
        <v>2.285</v>
      </c>
      <c r="M64" s="79"/>
      <c r="N64" s="78" t="n">
        <f aca="false">IF(AND(N$9,CurveFetch!W62&lt;&gt;""),CurveFetch!W62,IF($B64="","",IF(M64="",N63,M64)))</f>
        <v>2.6</v>
      </c>
      <c r="O64" s="79"/>
      <c r="P64" s="78" t="n">
        <f aca="false">IF(AND(P$9,CurveFetch!X62&lt;&gt;""),CurveFetch!X62,IF($B64="","",IF(O64="",P63,O64)))</f>
        <v>2.01</v>
      </c>
    </row>
    <row r="65" customFormat="false" ht="12.75" hidden="false" customHeight="false" outlineLevel="0" collapsed="false">
      <c r="A65" s="0" t="n">
        <v>56</v>
      </c>
      <c r="B65" s="58" t="n">
        <f aca="false">IF(A65&lt;=$A$7,B64+1,"")</f>
        <v>37312</v>
      </c>
      <c r="C65" s="77"/>
      <c r="D65" s="78" t="n">
        <f aca="false">IF(AND(D$9,CurveFetch!J63&lt;&gt;""),CurveFetch!J63,IF($B65="","",IF(C65="",D64,C65)))</f>
        <v>2.56999999</v>
      </c>
      <c r="E65" s="77"/>
      <c r="F65" s="78" t="n">
        <f aca="false">IF(AND(F$9,CurveFetch!K63&lt;&gt;""),CurveFetch!K63,IF($B65="","",IF(E65="",F64,E65)))</f>
        <v>2.285</v>
      </c>
      <c r="G65" s="77"/>
      <c r="H65" s="78" t="n">
        <f aca="false">IF(AND(H$9,CurveFetch!L63&lt;&gt;""),CurveFetch!L63,IF($B65="","",IF(G65="",H64,G65)))</f>
        <v>2.559999999</v>
      </c>
      <c r="I65" s="77"/>
      <c r="J65" s="78" t="n">
        <f aca="false">IF(AND(J$9,CurveFetch!M63&lt;&gt;""),CurveFetch!M63,IF($B65="","",IF(I65="",J64,I65)))</f>
        <v>2.425</v>
      </c>
      <c r="K65" s="79"/>
      <c r="L65" s="78" t="n">
        <f aca="false">IF(AND(L$9,CurveFetch!S63&lt;&gt;""),CurveFetch!S63,IF($B65="","",IF(K65="",L64,K65)))</f>
        <v>2.285</v>
      </c>
      <c r="M65" s="79"/>
      <c r="N65" s="78" t="n">
        <f aca="false">IF(AND(N$9,CurveFetch!W63&lt;&gt;""),CurveFetch!W63,IF($B65="","",IF(M65="",N64,M65)))</f>
        <v>2.6</v>
      </c>
      <c r="O65" s="79"/>
      <c r="P65" s="78" t="n">
        <f aca="false">IF(AND(P$9,CurveFetch!X63&lt;&gt;""),CurveFetch!X63,IF($B65="","",IF(O65="",P64,O65)))</f>
        <v>2.01</v>
      </c>
    </row>
    <row r="66" customFormat="false" ht="12.75" hidden="false" customHeight="false" outlineLevel="0" collapsed="false">
      <c r="A66" s="0" t="n">
        <v>57</v>
      </c>
      <c r="B66" s="58" t="n">
        <f aca="false">IF(A66&lt;=$A$7,B65+1,"")</f>
        <v>37313</v>
      </c>
      <c r="C66" s="77"/>
      <c r="D66" s="78" t="n">
        <f aca="false">IF(AND(D$9,CurveFetch!J64&lt;&gt;""),CurveFetch!J64,IF($B66="","",IF(C66="",D65,C66)))</f>
        <v>2.56999999</v>
      </c>
      <c r="E66" s="77"/>
      <c r="F66" s="78" t="n">
        <f aca="false">IF(AND(F$9,CurveFetch!K64&lt;&gt;""),CurveFetch!K64,IF($B66="","",IF(E66="",F65,E66)))</f>
        <v>2.285</v>
      </c>
      <c r="G66" s="77"/>
      <c r="H66" s="78" t="n">
        <f aca="false">IF(AND(H$9,CurveFetch!L64&lt;&gt;""),CurveFetch!L64,IF($B66="","",IF(G66="",H65,G66)))</f>
        <v>2.559999999</v>
      </c>
      <c r="I66" s="77"/>
      <c r="J66" s="78" t="n">
        <f aca="false">IF(AND(J$9,CurveFetch!M64&lt;&gt;""),CurveFetch!M64,IF($B66="","",IF(I66="",J65,I66)))</f>
        <v>2.425</v>
      </c>
      <c r="K66" s="79"/>
      <c r="L66" s="78" t="n">
        <f aca="false">IF(AND(L$9,CurveFetch!S64&lt;&gt;""),CurveFetch!S64,IF($B66="","",IF(K66="",L65,K66)))</f>
        <v>2.285</v>
      </c>
      <c r="M66" s="79"/>
      <c r="N66" s="78" t="n">
        <f aca="false">IF(AND(N$9,CurveFetch!W64&lt;&gt;""),CurveFetch!W64,IF($B66="","",IF(M66="",N65,M66)))</f>
        <v>2.6</v>
      </c>
      <c r="O66" s="79"/>
      <c r="P66" s="78" t="n">
        <f aca="false">IF(AND(P$9,CurveFetch!X64&lt;&gt;""),CurveFetch!X64,IF($B66="","",IF(O66="",P65,O66)))</f>
        <v>2.01</v>
      </c>
    </row>
    <row r="67" customFormat="false" ht="12.75" hidden="false" customHeight="false" outlineLevel="0" collapsed="false">
      <c r="A67" s="0" t="n">
        <v>58</v>
      </c>
      <c r="B67" s="58" t="n">
        <f aca="false">IF(A67&lt;=$A$7,B66+1,"")</f>
        <v>37314</v>
      </c>
      <c r="C67" s="77"/>
      <c r="D67" s="78" t="n">
        <f aca="false">IF(AND(D$9,CurveFetch!J65&lt;&gt;""),CurveFetch!J65,IF($B67="","",IF(C67="",D66,C67)))</f>
        <v>2.56999999</v>
      </c>
      <c r="E67" s="77"/>
      <c r="F67" s="78" t="n">
        <f aca="false">IF(AND(F$9,CurveFetch!K65&lt;&gt;""),CurveFetch!K65,IF($B67="","",IF(E67="",F66,E67)))</f>
        <v>2.285</v>
      </c>
      <c r="G67" s="77"/>
      <c r="H67" s="78" t="n">
        <f aca="false">IF(AND(H$9,CurveFetch!L65&lt;&gt;""),CurveFetch!L65,IF($B67="","",IF(G67="",H66,G67)))</f>
        <v>2.559999999</v>
      </c>
      <c r="I67" s="77"/>
      <c r="J67" s="78" t="n">
        <f aca="false">IF(AND(J$9,CurveFetch!M65&lt;&gt;""),CurveFetch!M65,IF($B67="","",IF(I67="",J66,I67)))</f>
        <v>2.425</v>
      </c>
      <c r="K67" s="79"/>
      <c r="L67" s="78" t="n">
        <f aca="false">IF(AND(L$9,CurveFetch!S65&lt;&gt;""),CurveFetch!S65,IF($B67="","",IF(K67="",L66,K67)))</f>
        <v>2.285</v>
      </c>
      <c r="M67" s="79"/>
      <c r="N67" s="78" t="n">
        <f aca="false">IF(AND(N$9,CurveFetch!W65&lt;&gt;""),CurveFetch!W65,IF($B67="","",IF(M67="",N66,M67)))</f>
        <v>2.6</v>
      </c>
      <c r="O67" s="79"/>
      <c r="P67" s="78" t="n">
        <f aca="false">IF(AND(P$9,CurveFetch!X65&lt;&gt;""),CurveFetch!X65,IF($B67="","",IF(O67="",P66,O67)))</f>
        <v>2.01</v>
      </c>
    </row>
    <row r="68" customFormat="false" ht="12.75" hidden="false" customHeight="false" outlineLevel="0" collapsed="false">
      <c r="A68" s="0" t="n">
        <v>59</v>
      </c>
      <c r="B68" s="58" t="n">
        <f aca="false">IF(A68&lt;=$A$7,B67+1,"")</f>
        <v>37315</v>
      </c>
      <c r="C68" s="77"/>
      <c r="D68" s="78" t="n">
        <f aca="false">IF(AND(D$9,CurveFetch!J66&lt;&gt;""),CurveFetch!J66,IF($B68="","",IF(C68="",D67,C68)))</f>
        <v>2.56999999</v>
      </c>
      <c r="E68" s="77"/>
      <c r="F68" s="78" t="n">
        <f aca="false">IF(AND(F$9,CurveFetch!K66&lt;&gt;""),CurveFetch!K66,IF($B68="","",IF(E68="",F67,E68)))</f>
        <v>2.285</v>
      </c>
      <c r="G68" s="77"/>
      <c r="H68" s="78" t="n">
        <f aca="false">IF(AND(H$9,CurveFetch!L66&lt;&gt;""),CurveFetch!L66,IF($B68="","",IF(G68="",H67,G68)))</f>
        <v>2.559999999</v>
      </c>
      <c r="I68" s="77"/>
      <c r="J68" s="78" t="n">
        <f aca="false">IF(AND(J$9,CurveFetch!M66&lt;&gt;""),CurveFetch!M66,IF($B68="","",IF(I68="",J67,I68)))</f>
        <v>2.425</v>
      </c>
      <c r="K68" s="79"/>
      <c r="L68" s="78" t="n">
        <f aca="false">IF(AND(L$9,CurveFetch!S66&lt;&gt;""),CurveFetch!S66,IF($B68="","",IF(K68="",L67,K68)))</f>
        <v>2.285</v>
      </c>
      <c r="M68" s="79"/>
      <c r="N68" s="78" t="n">
        <f aca="false">IF(AND(N$9,CurveFetch!W66&lt;&gt;""),CurveFetch!W66,IF($B68="","",IF(M68="",N67,M68)))</f>
        <v>2.6</v>
      </c>
      <c r="O68" s="79"/>
      <c r="P68" s="78" t="n">
        <f aca="false">IF(AND(P$9,CurveFetch!X66&lt;&gt;""),CurveFetch!X66,IF($B68="","",IF(O68="",P67,O68)))</f>
        <v>2.01</v>
      </c>
    </row>
    <row r="69" customFormat="false" ht="12.75" hidden="false" customHeight="false" outlineLevel="0" collapsed="false">
      <c r="A69" s="0" t="n">
        <v>60</v>
      </c>
      <c r="B69" s="58" t="str">
        <f aca="false">IF(A69&lt;=$A$7,B68+1,"")</f>
        <v/>
      </c>
      <c r="C69" s="77"/>
      <c r="D69" s="78" t="str">
        <f aca="false">IF(AND(D$9,CurveFetch!J67&lt;&gt;""),CurveFetch!J67,IF($B69="","",IF(C69="",D68,C69)))</f>
        <v/>
      </c>
      <c r="E69" s="77"/>
      <c r="F69" s="78" t="str">
        <f aca="false">IF(AND(F$9,CurveFetch!K67&lt;&gt;""),CurveFetch!K67,IF($B69="","",IF(E69="",F68,E69)))</f>
        <v/>
      </c>
      <c r="G69" s="77"/>
      <c r="H69" s="78" t="str">
        <f aca="false">IF(AND(H$9,CurveFetch!L67&lt;&gt;""),CurveFetch!L67,IF($B69="","",IF(G69="",H68,G69)))</f>
        <v/>
      </c>
      <c r="I69" s="77"/>
      <c r="J69" s="78" t="str">
        <f aca="false">IF(AND(J$9,CurveFetch!M67&lt;&gt;""),CurveFetch!M67,IF($B69="","",IF(I69="",J68,I69)))</f>
        <v/>
      </c>
      <c r="K69" s="79" t="s">
        <v>121</v>
      </c>
      <c r="L69" s="78" t="str">
        <f aca="false">IF(AND(L$9,CurveFetch!S67&lt;&gt;""),CurveFetch!S67,IF($B69="","",IF(K69="",L68,K69)))</f>
        <v/>
      </c>
      <c r="M69" s="79"/>
      <c r="N69" s="78" t="str">
        <f aca="false">IF(AND(N$9,CurveFetch!W67&lt;&gt;""),CurveFetch!W67,IF($B69="","",IF(M69="",N68,M69)))</f>
        <v/>
      </c>
      <c r="O69" s="79"/>
      <c r="P69" s="78" t="str">
        <f aca="false">IF(AND(P$9,CurveFetch!X67&lt;&gt;""),CurveFetch!X67,IF($B69="","",IF(O69="",P68,O69)))</f>
        <v/>
      </c>
    </row>
    <row r="70" customFormat="false" ht="12.75" hidden="false" customHeight="false" outlineLevel="0" collapsed="false">
      <c r="A70" s="0" t="n">
        <v>61</v>
      </c>
      <c r="B70" s="58" t="str">
        <f aca="false">IF(A70&lt;=$A$7,B69+1,"")</f>
        <v/>
      </c>
      <c r="C70" s="77"/>
      <c r="D70" s="78" t="str">
        <f aca="false">IF(AND(D$9,CurveFetch!J68&lt;&gt;""),CurveFetch!J68,IF($B70="","",IF(C70="",D69,C70)))</f>
        <v/>
      </c>
      <c r="E70" s="77"/>
      <c r="F70" s="78" t="str">
        <f aca="false">IF(AND(F$9,CurveFetch!K68&lt;&gt;""),CurveFetch!K68,IF($B70="","",IF(E70="",F69,E70)))</f>
        <v/>
      </c>
      <c r="G70" s="77"/>
      <c r="H70" s="78" t="str">
        <f aca="false">IF(AND(H$9,CurveFetch!L68&lt;&gt;""),CurveFetch!L68,IF($B70="","",IF(G70="",H69,G70)))</f>
        <v/>
      </c>
      <c r="I70" s="77"/>
      <c r="J70" s="78" t="str">
        <f aca="false">IF(AND(J$9,CurveFetch!M68&lt;&gt;""),CurveFetch!M68,IF($B70="","",IF(I70="",J69,I70)))</f>
        <v/>
      </c>
      <c r="K70" s="79" t="s">
        <v>121</v>
      </c>
      <c r="L70" s="78" t="str">
        <f aca="false">IF(AND(L$9,CurveFetch!S68&lt;&gt;""),CurveFetch!S68,IF($B70="","",IF(K70="",L69,K70)))</f>
        <v/>
      </c>
      <c r="M70" s="79"/>
      <c r="N70" s="78" t="str">
        <f aca="false">IF(AND(N$9,CurveFetch!W68&lt;&gt;""),CurveFetch!W68,IF($B70="","",IF(M70="",N69,M70)))</f>
        <v/>
      </c>
      <c r="O70" s="79"/>
      <c r="P70" s="78" t="str">
        <f aca="false">IF(AND(P$9,CurveFetch!X68&lt;&gt;""),CurveFetch!X68,IF($B70="","",IF(O70="",P69,O70)))</f>
        <v/>
      </c>
    </row>
    <row r="71" customFormat="false" ht="12.75" hidden="false" customHeight="false" outlineLevel="0" collapsed="false">
      <c r="A71" s="0" t="n">
        <v>62</v>
      </c>
      <c r="B71" s="58" t="str">
        <f aca="false">IF(A71&lt;=$A$7,B70+1,"")</f>
        <v/>
      </c>
      <c r="C71" s="77"/>
      <c r="D71" s="78" t="str">
        <f aca="false">IF(AND(D$9,CurveFetch!J69&lt;&gt;""),CurveFetch!J69,IF($B71="","",IF(C71="",D70,C71)))</f>
        <v/>
      </c>
      <c r="E71" s="77"/>
      <c r="F71" s="78" t="str">
        <f aca="false">IF(AND(F$9,CurveFetch!K69&lt;&gt;""),CurveFetch!K69,IF($B71="","",IF(E71="",F70,E71)))</f>
        <v/>
      </c>
      <c r="G71" s="77"/>
      <c r="H71" s="78" t="str">
        <f aca="false">IF(AND(H$9,CurveFetch!L69&lt;&gt;""),CurveFetch!L69,IF($B71="","",IF(G71="",H70,G71)))</f>
        <v/>
      </c>
      <c r="I71" s="77"/>
      <c r="J71" s="78" t="str">
        <f aca="false">IF(AND(J$9,CurveFetch!M69&lt;&gt;""),CurveFetch!M69,IF($B71="","",IF(I71="",J70,I71)))</f>
        <v/>
      </c>
      <c r="K71" s="77" t="s">
        <v>121</v>
      </c>
      <c r="L71" s="78" t="str">
        <f aca="false">IF(AND(L$9,CurveFetch!S69&lt;&gt;""),CurveFetch!S69,IF($B71="","",IF(K71="",L70,K71)))</f>
        <v/>
      </c>
      <c r="M71" s="77"/>
      <c r="N71" s="80" t="str">
        <f aca="false">IF(AND(N$9,CurveFetch!W69&lt;&gt;""),CurveFetch!W69,IF($B71="","",IF(M71="",N70,M71)))</f>
        <v/>
      </c>
      <c r="O71" s="79"/>
      <c r="P71" s="78" t="str">
        <f aca="false">IF(AND(P$9,CurveFetch!X69&lt;&gt;""),CurveFetch!X69,IF($B71="","",IF(O71="",P70,O71)))</f>
        <v/>
      </c>
    </row>
    <row r="72" customFormat="false" ht="12.75" hidden="false" customHeight="false" outlineLevel="0" collapsed="false">
      <c r="B72" s="58"/>
      <c r="C72" s="77"/>
      <c r="D72" s="80"/>
      <c r="E72" s="77"/>
      <c r="F72" s="80"/>
      <c r="G72" s="77"/>
      <c r="H72" s="80"/>
      <c r="I72" s="77"/>
      <c r="J72" s="80"/>
      <c r="K72" s="77"/>
      <c r="L72" s="80"/>
      <c r="M72" s="77"/>
      <c r="N72" s="80"/>
      <c r="O72" s="77"/>
      <c r="P72" s="80"/>
    </row>
    <row r="73" customFormat="false" ht="12.75" hidden="false" customHeight="false" outlineLevel="0" collapsed="false">
      <c r="B73" s="58"/>
      <c r="C73" s="77"/>
      <c r="D73" s="80"/>
      <c r="E73" s="77"/>
      <c r="F73" s="80"/>
      <c r="G73" s="77"/>
      <c r="H73" s="80"/>
      <c r="I73" s="77"/>
      <c r="J73" s="80"/>
      <c r="K73" s="77"/>
      <c r="L73" s="80"/>
      <c r="M73" s="77"/>
      <c r="N73" s="80"/>
      <c r="O73" s="77"/>
      <c r="P73" s="80"/>
    </row>
    <row r="74" customFormat="false" ht="12.75" hidden="false" customHeight="false" outlineLevel="0" collapsed="false">
      <c r="B74" s="58"/>
      <c r="C74" s="77"/>
      <c r="D74" s="80"/>
      <c r="E74" s="77"/>
      <c r="F74" s="80"/>
      <c r="G74" s="77"/>
      <c r="H74" s="80"/>
      <c r="I74" s="77"/>
      <c r="J74" s="80"/>
      <c r="K74" s="77"/>
      <c r="L74" s="80"/>
      <c r="M74" s="77"/>
      <c r="N74" s="80"/>
      <c r="O74" s="77"/>
      <c r="P74" s="80"/>
    </row>
    <row r="75" customFormat="false" ht="12.75" hidden="false" customHeight="false" outlineLevel="0" collapsed="false">
      <c r="B75" s="58"/>
    </row>
    <row r="77" customFormat="false" ht="13.5" hidden="false" customHeight="false" outlineLevel="0" collapsed="false">
      <c r="B77" s="58" t="s">
        <v>145</v>
      </c>
    </row>
    <row r="78" customFormat="false" ht="13.5" hidden="false" customHeight="false" outlineLevel="0" collapsed="false">
      <c r="C78" s="81" t="s">
        <v>3</v>
      </c>
      <c r="D78" s="81"/>
      <c r="E78" s="81" t="s">
        <v>4</v>
      </c>
      <c r="F78" s="81"/>
      <c r="G78" s="82" t="s">
        <v>20</v>
      </c>
      <c r="H78" s="82"/>
      <c r="I78" s="81" t="s">
        <v>5</v>
      </c>
      <c r="J78" s="81"/>
      <c r="K78" s="82" t="s">
        <v>146</v>
      </c>
      <c r="L78" s="82"/>
      <c r="M78" s="12" t="s">
        <v>143</v>
      </c>
      <c r="N78" s="12"/>
      <c r="O78" s="12"/>
      <c r="P78" s="12"/>
    </row>
    <row r="79" customFormat="false" ht="12.75" hidden="false" customHeight="false" outlineLevel="0" collapsed="false">
      <c r="B79" s="58" t="n">
        <v>37257</v>
      </c>
      <c r="C79" s="77" t="n">
        <v>2.55499999</v>
      </c>
      <c r="D79" s="78" t="n">
        <v>2.485</v>
      </c>
      <c r="E79" s="77" t="n">
        <v>2.295</v>
      </c>
      <c r="F79" s="78" t="n">
        <v>2.48</v>
      </c>
      <c r="G79" s="77" t="n">
        <v>2.505</v>
      </c>
      <c r="H79" s="78" t="n">
        <v>2.53</v>
      </c>
      <c r="I79" s="77" t="n">
        <v>2.425</v>
      </c>
      <c r="J79" s="78" t="n">
        <v>2.61</v>
      </c>
      <c r="K79" s="79" t="n">
        <v>2.47</v>
      </c>
      <c r="L79" s="78" t="n">
        <v>2.55</v>
      </c>
      <c r="M79" s="79" t="n">
        <v>2.57</v>
      </c>
      <c r="N79" s="78" t="n">
        <v>2.57</v>
      </c>
      <c r="O79" s="79" t="n">
        <v>2.48</v>
      </c>
      <c r="P79" s="83" t="n">
        <v>2.55</v>
      </c>
    </row>
    <row r="80" customFormat="false" ht="12.75" hidden="false" customHeight="false" outlineLevel="0" collapsed="false">
      <c r="B80" s="58" t="n">
        <f aca="false">IF(A80&lt;=$A$7,B79+1,"")</f>
        <v>37258</v>
      </c>
      <c r="C80" s="77" t="n">
        <v>2.485</v>
      </c>
      <c r="D80" s="78" t="n">
        <v>2.485</v>
      </c>
      <c r="E80" s="77" t="n">
        <v>2.48</v>
      </c>
      <c r="F80" s="78" t="n">
        <v>2.48</v>
      </c>
      <c r="G80" s="77" t="n">
        <v>2.505</v>
      </c>
      <c r="H80" s="78" t="n">
        <v>2.53</v>
      </c>
      <c r="I80" s="77" t="n">
        <v>2.61</v>
      </c>
      <c r="J80" s="78" t="n">
        <v>2.61</v>
      </c>
      <c r="K80" s="79" t="n">
        <v>2.46</v>
      </c>
      <c r="L80" s="78" t="n">
        <v>2.55</v>
      </c>
      <c r="M80" s="79" t="n">
        <v>2.57</v>
      </c>
      <c r="N80" s="78" t="n">
        <v>2.57</v>
      </c>
      <c r="O80" s="79" t="n">
        <v>2.48</v>
      </c>
      <c r="P80" s="83" t="n">
        <v>2.55</v>
      </c>
    </row>
    <row r="81" customFormat="false" ht="12.75" hidden="false" customHeight="false" outlineLevel="0" collapsed="false">
      <c r="B81" s="58" t="n">
        <f aca="false">IF(A81&lt;=$A$7,B80+1,"")</f>
        <v>37259</v>
      </c>
      <c r="C81" s="77" t="n">
        <v>2.28</v>
      </c>
      <c r="D81" s="78" t="n">
        <v>2.28</v>
      </c>
      <c r="E81" s="77" t="n">
        <v>2.25</v>
      </c>
      <c r="F81" s="78" t="n">
        <v>2.25</v>
      </c>
      <c r="G81" s="77" t="n">
        <v>2.3</v>
      </c>
      <c r="H81" s="78" t="n">
        <v>2.295</v>
      </c>
      <c r="I81" s="77" t="n">
        <v>2.385</v>
      </c>
      <c r="J81" s="78" t="n">
        <v>2.385</v>
      </c>
      <c r="K81" s="79" t="n">
        <v>2.23</v>
      </c>
      <c r="L81" s="78" t="n">
        <v>2.24</v>
      </c>
      <c r="M81" s="79" t="n">
        <v>2.33</v>
      </c>
      <c r="N81" s="78" t="n">
        <v>2.33</v>
      </c>
      <c r="O81" s="79" t="n">
        <v>2.25</v>
      </c>
      <c r="P81" s="83" t="n">
        <v>2.55</v>
      </c>
    </row>
    <row r="82" customFormat="false" ht="12.75" hidden="false" customHeight="false" outlineLevel="0" collapsed="false">
      <c r="B82" s="58" t="n">
        <f aca="false">IF(A82&lt;=$A$7,B81+1,"")</f>
        <v>37260</v>
      </c>
      <c r="C82" s="77" t="n">
        <v>2.26</v>
      </c>
      <c r="D82" s="78" t="n">
        <v>2.26</v>
      </c>
      <c r="E82" s="77" t="n">
        <v>2.185</v>
      </c>
      <c r="F82" s="78" t="n">
        <v>2.185</v>
      </c>
      <c r="G82" s="77" t="n">
        <v>2.28</v>
      </c>
      <c r="H82" s="78" t="n">
        <v>2.27</v>
      </c>
      <c r="I82" s="77" t="n">
        <v>2.35</v>
      </c>
      <c r="J82" s="78" t="n">
        <v>2.35</v>
      </c>
      <c r="K82" s="79" t="n">
        <v>2.165</v>
      </c>
      <c r="L82" s="78" t="n">
        <v>2.2</v>
      </c>
      <c r="M82" s="79" t="n">
        <v>2.29</v>
      </c>
      <c r="N82" s="78" t="n">
        <v>2.29</v>
      </c>
      <c r="O82" s="79" t="n">
        <v>2.185</v>
      </c>
      <c r="P82" s="83" t="n">
        <v>2.55</v>
      </c>
    </row>
    <row r="83" customFormat="false" ht="12.75" hidden="false" customHeight="false" outlineLevel="0" collapsed="false">
      <c r="B83" s="58" t="n">
        <f aca="false">IF(A83&lt;=$A$7,B82+1,"")</f>
        <v>37261</v>
      </c>
      <c r="C83" s="77" t="n">
        <v>2.125</v>
      </c>
      <c r="D83" s="78" t="n">
        <v>2.125</v>
      </c>
      <c r="E83" s="77" t="n">
        <v>2.045</v>
      </c>
      <c r="F83" s="78" t="n">
        <v>2.045</v>
      </c>
      <c r="G83" s="77" t="n">
        <v>2.145</v>
      </c>
      <c r="H83" s="78" t="n">
        <v>2.215</v>
      </c>
      <c r="I83" s="77" t="n">
        <v>2.24</v>
      </c>
      <c r="J83" s="78" t="n">
        <v>2.24</v>
      </c>
      <c r="K83" s="79" t="n">
        <v>2.025</v>
      </c>
      <c r="L83" s="78" t="n">
        <v>2.035</v>
      </c>
      <c r="M83" s="79" t="n">
        <v>2.15</v>
      </c>
      <c r="N83" s="78" t="n">
        <v>2.15</v>
      </c>
      <c r="O83" s="79" t="n">
        <v>2.045</v>
      </c>
      <c r="P83" s="83" t="n">
        <v>2.55</v>
      </c>
    </row>
    <row r="84" customFormat="false" ht="12.75" hidden="false" customHeight="false" outlineLevel="0" collapsed="false">
      <c r="B84" s="58" t="n">
        <f aca="false">IF(A84&lt;=$A$7,B83+1,"")</f>
        <v>37262</v>
      </c>
      <c r="C84" s="77" t="n">
        <v>2.125</v>
      </c>
      <c r="D84" s="78" t="n">
        <v>2.125</v>
      </c>
      <c r="E84" s="77" t="n">
        <v>2.045</v>
      </c>
      <c r="F84" s="78" t="n">
        <v>2.045</v>
      </c>
      <c r="G84" s="77" t="n">
        <v>2.145</v>
      </c>
      <c r="H84" s="78" t="n">
        <v>2.215</v>
      </c>
      <c r="I84" s="77" t="n">
        <v>2.24</v>
      </c>
      <c r="J84" s="78" t="n">
        <v>2.24</v>
      </c>
      <c r="K84" s="79" t="n">
        <v>2.025</v>
      </c>
      <c r="L84" s="78" t="n">
        <v>2.035</v>
      </c>
      <c r="M84" s="79" t="n">
        <v>2.15</v>
      </c>
      <c r="N84" s="78" t="n">
        <v>2.15</v>
      </c>
      <c r="O84" s="79" t="n">
        <v>2.045</v>
      </c>
      <c r="P84" s="83" t="n">
        <v>2.55</v>
      </c>
    </row>
    <row r="85" customFormat="false" ht="12.75" hidden="false" customHeight="false" outlineLevel="0" collapsed="false">
      <c r="B85" s="58" t="n">
        <f aca="false">IF(A85&lt;=$A$7,B84+1,"")</f>
        <v>37263</v>
      </c>
      <c r="C85" s="77" t="n">
        <v>2.125</v>
      </c>
      <c r="D85" s="78" t="n">
        <v>2.125</v>
      </c>
      <c r="E85" s="77" t="n">
        <v>2.045</v>
      </c>
      <c r="F85" s="78" t="n">
        <v>2.045</v>
      </c>
      <c r="G85" s="77" t="n">
        <v>2.145</v>
      </c>
      <c r="H85" s="78" t="n">
        <v>2.215</v>
      </c>
      <c r="I85" s="77" t="n">
        <v>2.24</v>
      </c>
      <c r="J85" s="78" t="n">
        <v>2.24</v>
      </c>
      <c r="K85" s="79" t="n">
        <v>2.025</v>
      </c>
      <c r="L85" s="78" t="n">
        <v>2.035</v>
      </c>
      <c r="M85" s="79" t="n">
        <v>2.15</v>
      </c>
      <c r="N85" s="78" t="n">
        <v>2.15</v>
      </c>
      <c r="O85" s="79" t="n">
        <v>2.045</v>
      </c>
      <c r="P85" s="83" t="n">
        <v>2.55</v>
      </c>
    </row>
    <row r="86" customFormat="false" ht="12.75" hidden="false" customHeight="false" outlineLevel="0" collapsed="false">
      <c r="B86" s="58" t="n">
        <f aca="false">IF(A86&lt;=$A$7,B85+1,"")</f>
        <v>37264</v>
      </c>
      <c r="C86" s="77" t="n">
        <v>2.035</v>
      </c>
      <c r="D86" s="78" t="n">
        <v>2.035</v>
      </c>
      <c r="E86" s="77" t="n">
        <v>1.98</v>
      </c>
      <c r="F86" s="78" t="n">
        <v>1.98</v>
      </c>
      <c r="G86" s="77" t="n">
        <v>2.055</v>
      </c>
      <c r="H86" s="78" t="n">
        <v>2.005</v>
      </c>
      <c r="I86" s="77" t="n">
        <v>2.13</v>
      </c>
      <c r="J86" s="78" t="n">
        <v>2.13</v>
      </c>
      <c r="K86" s="79" t="n">
        <v>1.96</v>
      </c>
      <c r="L86" s="78" t="n">
        <v>1.985</v>
      </c>
      <c r="M86" s="79" t="n">
        <v>2.07</v>
      </c>
      <c r="N86" s="78" t="n">
        <v>2.07</v>
      </c>
      <c r="O86" s="79" t="n">
        <v>1.98</v>
      </c>
      <c r="P86" s="83" t="n">
        <v>2.55</v>
      </c>
    </row>
    <row r="87" customFormat="false" ht="12.75" hidden="false" customHeight="false" outlineLevel="0" collapsed="false">
      <c r="B87" s="58" t="n">
        <f aca="false">IF(A87&lt;=$A$7,B86+1,"")</f>
        <v>37265</v>
      </c>
      <c r="C87" s="77" t="n">
        <v>2.035</v>
      </c>
      <c r="D87" s="78" t="n">
        <v>2.115</v>
      </c>
      <c r="E87" s="77" t="n">
        <v>1.98</v>
      </c>
      <c r="F87" s="78" t="n">
        <v>2.065</v>
      </c>
      <c r="G87" s="77" t="n">
        <v>2.135</v>
      </c>
      <c r="H87" s="78" t="n">
        <v>2.1</v>
      </c>
      <c r="I87" s="77" t="n">
        <v>2.13</v>
      </c>
      <c r="J87" s="78" t="n">
        <v>2.2</v>
      </c>
      <c r="K87" s="79" t="n">
        <v>2.045</v>
      </c>
      <c r="L87" s="78" t="n">
        <v>2.025</v>
      </c>
      <c r="M87" s="79" t="n">
        <v>2.145</v>
      </c>
      <c r="N87" s="78" t="n">
        <v>2.145</v>
      </c>
      <c r="O87" s="79" t="n">
        <v>2.065</v>
      </c>
      <c r="P87" s="83" t="n">
        <v>2.55</v>
      </c>
    </row>
    <row r="88" customFormat="false" ht="12.75" hidden="false" customHeight="false" outlineLevel="0" collapsed="false">
      <c r="B88" s="58" t="n">
        <f aca="false">IF(A88&lt;=$A$7,B87+1,"")</f>
        <v>37266</v>
      </c>
      <c r="C88" s="77" t="n">
        <v>2.115</v>
      </c>
      <c r="D88" s="78" t="n">
        <v>2.115</v>
      </c>
      <c r="E88" s="77" t="n">
        <v>2.065</v>
      </c>
      <c r="F88" s="78" t="n">
        <v>2.065</v>
      </c>
      <c r="G88" s="77" t="n">
        <v>2.135</v>
      </c>
      <c r="H88" s="78" t="n">
        <v>2.135</v>
      </c>
      <c r="I88" s="77" t="n">
        <v>2.2</v>
      </c>
      <c r="J88" s="78" t="n">
        <v>2.2</v>
      </c>
      <c r="K88" s="79" t="n">
        <v>2.045</v>
      </c>
      <c r="L88" s="78" t="n">
        <v>2.045</v>
      </c>
      <c r="M88" s="79" t="n">
        <v>2.145</v>
      </c>
      <c r="N88" s="78" t="n">
        <v>2.145</v>
      </c>
      <c r="O88" s="79" t="n">
        <v>2.065</v>
      </c>
      <c r="P88" s="83" t="n">
        <v>2.065</v>
      </c>
    </row>
    <row r="89" customFormat="false" ht="12.75" hidden="false" customHeight="false" outlineLevel="0" collapsed="false">
      <c r="B89" s="58" t="n">
        <f aca="false">IF(A89&lt;=$A$7,B88+1,"")</f>
        <v>37267</v>
      </c>
      <c r="C89" s="77" t="n">
        <v>2.22</v>
      </c>
      <c r="D89" s="78" t="n">
        <v>2.22</v>
      </c>
      <c r="E89" s="77" t="n">
        <v>2.02</v>
      </c>
      <c r="F89" s="78" t="n">
        <v>2.02</v>
      </c>
      <c r="G89" s="77" t="n">
        <v>2.24</v>
      </c>
      <c r="H89" s="78" t="n">
        <v>2.24</v>
      </c>
      <c r="I89" s="77" t="n">
        <v>2.42</v>
      </c>
      <c r="J89" s="78" t="n">
        <v>2.42</v>
      </c>
      <c r="K89" s="79" t="n">
        <v>2</v>
      </c>
      <c r="L89" s="78" t="n">
        <v>2</v>
      </c>
      <c r="M89" s="79" t="n">
        <v>2.47</v>
      </c>
      <c r="N89" s="78" t="n">
        <v>2.47</v>
      </c>
      <c r="O89" s="79" t="n">
        <v>2.02</v>
      </c>
      <c r="P89" s="83" t="n">
        <v>2.02</v>
      </c>
    </row>
    <row r="90" customFormat="false" ht="12.75" hidden="false" customHeight="false" outlineLevel="0" collapsed="false">
      <c r="B90" s="58" t="n">
        <f aca="false">IF(A90&lt;=$A$7,B89+1,"")</f>
        <v>37268</v>
      </c>
      <c r="C90" s="77" t="n">
        <v>2.22</v>
      </c>
      <c r="D90" s="78" t="n">
        <v>2.22</v>
      </c>
      <c r="E90" s="77" t="n">
        <v>2.02</v>
      </c>
      <c r="F90" s="78" t="n">
        <v>2.02</v>
      </c>
      <c r="G90" s="77" t="n">
        <v>2.28</v>
      </c>
      <c r="H90" s="78" t="n">
        <v>2.28</v>
      </c>
      <c r="I90" s="77" t="n">
        <v>2.42</v>
      </c>
      <c r="J90" s="78" t="n">
        <v>2.42</v>
      </c>
      <c r="K90" s="79" t="n">
        <v>2</v>
      </c>
      <c r="L90" s="78" t="n">
        <v>2</v>
      </c>
      <c r="M90" s="79" t="n">
        <v>2.47</v>
      </c>
      <c r="N90" s="78" t="n">
        <v>2.47</v>
      </c>
      <c r="O90" s="79" t="n">
        <v>2.02</v>
      </c>
      <c r="P90" s="83" t="n">
        <v>2.02</v>
      </c>
    </row>
    <row r="91" customFormat="false" ht="12.75" hidden="false" customHeight="false" outlineLevel="0" collapsed="false">
      <c r="B91" s="58" t="n">
        <f aca="false">IF(A91&lt;=$A$7,B90+1,"")</f>
        <v>37269</v>
      </c>
      <c r="C91" s="77" t="n">
        <v>2.22</v>
      </c>
      <c r="D91" s="78" t="n">
        <v>2.22</v>
      </c>
      <c r="E91" s="77" t="n">
        <v>2.02</v>
      </c>
      <c r="F91" s="78" t="n">
        <v>2.02</v>
      </c>
      <c r="G91" s="77" t="n">
        <v>2.24</v>
      </c>
      <c r="H91" s="78" t="n">
        <v>2.24</v>
      </c>
      <c r="I91" s="77" t="n">
        <v>2.42</v>
      </c>
      <c r="J91" s="78" t="n">
        <v>2.42</v>
      </c>
      <c r="K91" s="79" t="n">
        <v>2</v>
      </c>
      <c r="L91" s="78" t="n">
        <v>2</v>
      </c>
      <c r="M91" s="79" t="n">
        <v>2.47</v>
      </c>
      <c r="N91" s="78" t="n">
        <v>2.47</v>
      </c>
      <c r="O91" s="79" t="n">
        <v>2.02</v>
      </c>
      <c r="P91" s="83" t="n">
        <v>2.02</v>
      </c>
    </row>
    <row r="92" customFormat="false" ht="12.75" hidden="false" customHeight="false" outlineLevel="0" collapsed="false">
      <c r="B92" s="58" t="n">
        <f aca="false">IF(A92&lt;=$A$7,B91+1,"")</f>
        <v>37270</v>
      </c>
      <c r="C92" s="77" t="n">
        <v>2.22</v>
      </c>
      <c r="D92" s="78" t="n">
        <v>2.22</v>
      </c>
      <c r="E92" s="77" t="n">
        <v>2.02</v>
      </c>
      <c r="F92" s="78" t="n">
        <v>2.02</v>
      </c>
      <c r="G92" s="77" t="n">
        <v>2.24</v>
      </c>
      <c r="H92" s="78" t="n">
        <v>2.24</v>
      </c>
      <c r="I92" s="77" t="n">
        <v>2.42</v>
      </c>
      <c r="J92" s="78" t="n">
        <v>2.42</v>
      </c>
      <c r="K92" s="79" t="n">
        <v>2</v>
      </c>
      <c r="L92" s="78" t="n">
        <v>2</v>
      </c>
      <c r="M92" s="79" t="n">
        <v>2.47</v>
      </c>
      <c r="N92" s="78" t="n">
        <v>2.47</v>
      </c>
      <c r="O92" s="79" t="n">
        <v>2.02</v>
      </c>
      <c r="P92" s="83" t="n">
        <v>2.02</v>
      </c>
    </row>
    <row r="93" customFormat="false" ht="12.75" hidden="false" customHeight="false" outlineLevel="0" collapsed="false">
      <c r="B93" s="58" t="n">
        <f aca="false">IF(A93&lt;=$A$7,B92+1,"")</f>
        <v>37271</v>
      </c>
      <c r="C93" s="77" t="n">
        <v>2.22</v>
      </c>
      <c r="D93" s="78" t="n">
        <v>2.22</v>
      </c>
      <c r="E93" s="77" t="n">
        <v>2.02</v>
      </c>
      <c r="F93" s="78" t="n">
        <v>2.02</v>
      </c>
      <c r="G93" s="77" t="n">
        <v>2.24</v>
      </c>
      <c r="H93" s="78" t="n">
        <v>2.24</v>
      </c>
      <c r="I93" s="77" t="n">
        <v>2.42</v>
      </c>
      <c r="J93" s="78" t="n">
        <v>2.42</v>
      </c>
      <c r="K93" s="79" t="n">
        <v>2</v>
      </c>
      <c r="L93" s="78" t="n">
        <v>2</v>
      </c>
      <c r="M93" s="79" t="n">
        <v>2.47</v>
      </c>
      <c r="N93" s="78" t="n">
        <v>2.47</v>
      </c>
      <c r="O93" s="79" t="n">
        <v>2.02</v>
      </c>
      <c r="P93" s="83" t="n">
        <v>2.02</v>
      </c>
    </row>
    <row r="94" customFormat="false" ht="12.75" hidden="false" customHeight="false" outlineLevel="0" collapsed="false">
      <c r="B94" s="58" t="n">
        <f aca="false">IF(A94&lt;=$A$7,B93+1,"")</f>
        <v>37272</v>
      </c>
      <c r="C94" s="77" t="n">
        <v>2.22</v>
      </c>
      <c r="D94" s="78" t="n">
        <v>2.22</v>
      </c>
      <c r="E94" s="77" t="n">
        <v>2.02</v>
      </c>
      <c r="F94" s="78" t="n">
        <v>2.02</v>
      </c>
      <c r="G94" s="77" t="n">
        <v>2.24</v>
      </c>
      <c r="H94" s="78" t="n">
        <v>2.24</v>
      </c>
      <c r="I94" s="77" t="n">
        <v>2.42</v>
      </c>
      <c r="J94" s="78" t="n">
        <v>2.42</v>
      </c>
      <c r="K94" s="79" t="n">
        <v>2</v>
      </c>
      <c r="L94" s="78" t="n">
        <v>2</v>
      </c>
      <c r="M94" s="79" t="n">
        <v>2.47</v>
      </c>
      <c r="N94" s="78" t="n">
        <v>2.47</v>
      </c>
      <c r="O94" s="79" t="n">
        <v>2.02</v>
      </c>
      <c r="P94" s="83" t="n">
        <v>2.02</v>
      </c>
    </row>
    <row r="95" customFormat="false" ht="12.75" hidden="false" customHeight="false" outlineLevel="0" collapsed="false">
      <c r="B95" s="58" t="n">
        <f aca="false">IF(A95&lt;=$A$7,B94+1,"")</f>
        <v>37273</v>
      </c>
      <c r="C95" s="77" t="n">
        <v>2.22</v>
      </c>
      <c r="D95" s="78" t="n">
        <v>2.22</v>
      </c>
      <c r="E95" s="77" t="n">
        <v>2.02</v>
      </c>
      <c r="F95" s="78" t="n">
        <v>2.02</v>
      </c>
      <c r="G95" s="77" t="n">
        <v>2.24</v>
      </c>
      <c r="H95" s="78" t="n">
        <v>2.24</v>
      </c>
      <c r="I95" s="77" t="n">
        <v>2.42</v>
      </c>
      <c r="J95" s="78" t="n">
        <v>2.42</v>
      </c>
      <c r="K95" s="79" t="n">
        <v>2</v>
      </c>
      <c r="L95" s="78" t="n">
        <v>2</v>
      </c>
      <c r="M95" s="79" t="n">
        <v>2.47</v>
      </c>
      <c r="N95" s="78" t="n">
        <v>2.47</v>
      </c>
      <c r="O95" s="79" t="n">
        <v>2.02</v>
      </c>
      <c r="P95" s="83" t="n">
        <v>2.02</v>
      </c>
    </row>
    <row r="96" customFormat="false" ht="12.75" hidden="false" customHeight="false" outlineLevel="0" collapsed="false">
      <c r="B96" s="58" t="n">
        <f aca="false">IF(A96&lt;=$A$7,B95+1,"")</f>
        <v>37274</v>
      </c>
      <c r="C96" s="77" t="n">
        <v>2.22</v>
      </c>
      <c r="D96" s="78" t="n">
        <v>2.22</v>
      </c>
      <c r="E96" s="77" t="n">
        <v>2.02</v>
      </c>
      <c r="F96" s="78" t="n">
        <v>2.02</v>
      </c>
      <c r="G96" s="77" t="n">
        <v>2.24</v>
      </c>
      <c r="H96" s="78" t="n">
        <v>2.24</v>
      </c>
      <c r="I96" s="77" t="n">
        <v>2.42</v>
      </c>
      <c r="J96" s="78" t="n">
        <v>2.42</v>
      </c>
      <c r="K96" s="79" t="n">
        <v>2</v>
      </c>
      <c r="L96" s="78" t="n">
        <v>2</v>
      </c>
      <c r="M96" s="79" t="n">
        <v>2.47</v>
      </c>
      <c r="N96" s="78" t="n">
        <v>2.47</v>
      </c>
      <c r="O96" s="79" t="n">
        <v>2.02</v>
      </c>
      <c r="P96" s="83" t="n">
        <v>2.02</v>
      </c>
    </row>
    <row r="97" customFormat="false" ht="12.75" hidden="false" customHeight="false" outlineLevel="0" collapsed="false">
      <c r="B97" s="58" t="n">
        <f aca="false">IF(A97&lt;=$A$7,B96+1,"")</f>
        <v>37275</v>
      </c>
      <c r="C97" s="77" t="n">
        <v>2.22</v>
      </c>
      <c r="D97" s="78" t="n">
        <v>2.22</v>
      </c>
      <c r="E97" s="77" t="n">
        <v>2.02</v>
      </c>
      <c r="F97" s="78" t="n">
        <v>2.02</v>
      </c>
      <c r="G97" s="77" t="n">
        <v>2.24</v>
      </c>
      <c r="H97" s="78" t="n">
        <v>2.24</v>
      </c>
      <c r="I97" s="77" t="n">
        <v>2.42</v>
      </c>
      <c r="J97" s="78" t="n">
        <v>2.42</v>
      </c>
      <c r="K97" s="79" t="n">
        <v>2</v>
      </c>
      <c r="L97" s="78" t="n">
        <v>2</v>
      </c>
      <c r="M97" s="79" t="n">
        <v>2.47</v>
      </c>
      <c r="N97" s="78" t="n">
        <v>2.47</v>
      </c>
      <c r="O97" s="79" t="n">
        <v>2.02</v>
      </c>
      <c r="P97" s="83" t="n">
        <v>2.02</v>
      </c>
    </row>
    <row r="98" customFormat="false" ht="12.75" hidden="false" customHeight="false" outlineLevel="0" collapsed="false">
      <c r="B98" s="58" t="n">
        <f aca="false">IF(A98&lt;=$A$7,B97+1,"")</f>
        <v>37276</v>
      </c>
      <c r="C98" s="77" t="n">
        <v>2.22</v>
      </c>
      <c r="D98" s="78" t="n">
        <v>2.22</v>
      </c>
      <c r="E98" s="77" t="n">
        <v>2.02</v>
      </c>
      <c r="F98" s="78" t="n">
        <v>2.02</v>
      </c>
      <c r="G98" s="77" t="n">
        <v>2.24</v>
      </c>
      <c r="H98" s="78" t="n">
        <v>2.24</v>
      </c>
      <c r="I98" s="77" t="n">
        <v>2.42</v>
      </c>
      <c r="J98" s="78" t="n">
        <v>2.42</v>
      </c>
      <c r="K98" s="79" t="n">
        <v>2</v>
      </c>
      <c r="L98" s="78" t="n">
        <v>2</v>
      </c>
      <c r="M98" s="79" t="n">
        <v>2.47</v>
      </c>
      <c r="N98" s="78" t="n">
        <v>2.47</v>
      </c>
      <c r="O98" s="79" t="n">
        <v>2.02</v>
      </c>
      <c r="P98" s="83" t="n">
        <v>2.02</v>
      </c>
    </row>
    <row r="99" customFormat="false" ht="12.75" hidden="false" customHeight="false" outlineLevel="0" collapsed="false">
      <c r="B99" s="58" t="n">
        <f aca="false">IF(A99&lt;=$A$7,B98+1,"")</f>
        <v>37277</v>
      </c>
      <c r="C99" s="77" t="n">
        <v>2.22</v>
      </c>
      <c r="D99" s="78" t="n">
        <v>2.22</v>
      </c>
      <c r="E99" s="77" t="n">
        <v>2.02</v>
      </c>
      <c r="F99" s="78" t="n">
        <v>2.02</v>
      </c>
      <c r="G99" s="77" t="n">
        <v>2.24</v>
      </c>
      <c r="H99" s="78" t="n">
        <v>2.24</v>
      </c>
      <c r="I99" s="77" t="n">
        <v>2.42</v>
      </c>
      <c r="J99" s="78" t="n">
        <v>2.42</v>
      </c>
      <c r="K99" s="79" t="n">
        <v>2</v>
      </c>
      <c r="L99" s="78" t="n">
        <v>2</v>
      </c>
      <c r="M99" s="79" t="n">
        <v>2.47</v>
      </c>
      <c r="N99" s="78" t="n">
        <v>2.47</v>
      </c>
      <c r="O99" s="79" t="n">
        <v>2.02</v>
      </c>
      <c r="P99" s="83" t="n">
        <v>2.02</v>
      </c>
    </row>
    <row r="100" customFormat="false" ht="12.75" hidden="false" customHeight="false" outlineLevel="0" collapsed="false">
      <c r="B100" s="58" t="n">
        <f aca="false">IF(A100&lt;=$A$7,B99+1,"")</f>
        <v>37278</v>
      </c>
      <c r="C100" s="77" t="n">
        <v>2.22</v>
      </c>
      <c r="D100" s="78" t="n">
        <v>2.22</v>
      </c>
      <c r="E100" s="77" t="n">
        <v>2.02</v>
      </c>
      <c r="F100" s="78" t="n">
        <v>2.02</v>
      </c>
      <c r="G100" s="77" t="n">
        <v>2.24</v>
      </c>
      <c r="H100" s="78" t="n">
        <v>2.24</v>
      </c>
      <c r="I100" s="77" t="n">
        <v>2.42</v>
      </c>
      <c r="J100" s="78" t="n">
        <v>2.42</v>
      </c>
      <c r="K100" s="79" t="n">
        <v>2</v>
      </c>
      <c r="L100" s="78" t="n">
        <v>2</v>
      </c>
      <c r="M100" s="79" t="n">
        <v>2.47</v>
      </c>
      <c r="N100" s="78" t="n">
        <v>2.47</v>
      </c>
      <c r="O100" s="79" t="n">
        <v>2.02</v>
      </c>
      <c r="P100" s="83" t="n">
        <v>2.02</v>
      </c>
    </row>
    <row r="101" customFormat="false" ht="12.75" hidden="false" customHeight="false" outlineLevel="0" collapsed="false">
      <c r="B101" s="58" t="n">
        <f aca="false">IF(A101&lt;=$A$7,B100+1,"")</f>
        <v>37279</v>
      </c>
      <c r="C101" s="77" t="n">
        <v>2.22</v>
      </c>
      <c r="D101" s="78" t="n">
        <v>2.22</v>
      </c>
      <c r="E101" s="77" t="n">
        <v>2.02</v>
      </c>
      <c r="F101" s="78" t="n">
        <v>2.02</v>
      </c>
      <c r="G101" s="77" t="n">
        <v>2.24</v>
      </c>
      <c r="H101" s="78" t="n">
        <v>2.24</v>
      </c>
      <c r="I101" s="77" t="n">
        <v>2.42</v>
      </c>
      <c r="J101" s="78" t="n">
        <v>2.42</v>
      </c>
      <c r="K101" s="79" t="n">
        <v>2</v>
      </c>
      <c r="L101" s="78" t="n">
        <v>2</v>
      </c>
      <c r="M101" s="79" t="n">
        <v>2.47</v>
      </c>
      <c r="N101" s="78" t="n">
        <v>2.47</v>
      </c>
      <c r="O101" s="79" t="n">
        <v>2.02</v>
      </c>
      <c r="P101" s="83" t="n">
        <v>2.02</v>
      </c>
    </row>
    <row r="102" customFormat="false" ht="12.75" hidden="false" customHeight="false" outlineLevel="0" collapsed="false">
      <c r="B102" s="58" t="n">
        <f aca="false">IF(A102&lt;=$A$7,B101+1,"")</f>
        <v>37280</v>
      </c>
      <c r="C102" s="77" t="n">
        <v>2.22</v>
      </c>
      <c r="D102" s="78" t="n">
        <v>2.22</v>
      </c>
      <c r="E102" s="77" t="n">
        <v>2.02</v>
      </c>
      <c r="F102" s="78" t="n">
        <v>2.02</v>
      </c>
      <c r="G102" s="77" t="n">
        <v>2.24</v>
      </c>
      <c r="H102" s="78" t="n">
        <v>2.24</v>
      </c>
      <c r="I102" s="77" t="n">
        <v>2.42</v>
      </c>
      <c r="J102" s="78" t="n">
        <v>2.42</v>
      </c>
      <c r="K102" s="79" t="n">
        <v>2</v>
      </c>
      <c r="L102" s="78" t="n">
        <v>2</v>
      </c>
      <c r="M102" s="79" t="n">
        <v>2.47</v>
      </c>
      <c r="N102" s="78" t="n">
        <v>2.47</v>
      </c>
      <c r="O102" s="79" t="n">
        <v>2.02</v>
      </c>
      <c r="P102" s="83" t="n">
        <v>2.02</v>
      </c>
    </row>
    <row r="103" customFormat="false" ht="12.75" hidden="false" customHeight="false" outlineLevel="0" collapsed="false">
      <c r="B103" s="58" t="n">
        <f aca="false">IF(A103&lt;=$A$7,B102+1,"")</f>
        <v>37281</v>
      </c>
      <c r="C103" s="77" t="n">
        <v>2.22</v>
      </c>
      <c r="D103" s="78" t="n">
        <v>2.22</v>
      </c>
      <c r="E103" s="77" t="n">
        <v>2.02</v>
      </c>
      <c r="F103" s="78" t="n">
        <v>2.02</v>
      </c>
      <c r="G103" s="77" t="n">
        <v>2.24</v>
      </c>
      <c r="H103" s="78" t="n">
        <v>2.24</v>
      </c>
      <c r="I103" s="77" t="n">
        <v>2.42</v>
      </c>
      <c r="J103" s="78" t="n">
        <v>2.42</v>
      </c>
      <c r="K103" s="79" t="n">
        <v>2</v>
      </c>
      <c r="L103" s="78" t="n">
        <v>2</v>
      </c>
      <c r="M103" s="79" t="n">
        <v>2.47</v>
      </c>
      <c r="N103" s="78" t="n">
        <v>2.47</v>
      </c>
      <c r="O103" s="79" t="n">
        <v>2.02</v>
      </c>
      <c r="P103" s="83" t="n">
        <v>2.02</v>
      </c>
    </row>
    <row r="104" customFormat="false" ht="12.75" hidden="false" customHeight="false" outlineLevel="0" collapsed="false">
      <c r="B104" s="58" t="n">
        <f aca="false">IF(A104&lt;=$A$7,B103+1,"")</f>
        <v>37282</v>
      </c>
      <c r="C104" s="77" t="n">
        <v>2.22</v>
      </c>
      <c r="D104" s="78" t="n">
        <v>2.22</v>
      </c>
      <c r="E104" s="77" t="n">
        <v>2.02</v>
      </c>
      <c r="F104" s="78" t="n">
        <v>2.02</v>
      </c>
      <c r="G104" s="77" t="n">
        <v>2.24</v>
      </c>
      <c r="H104" s="78" t="n">
        <v>2.24</v>
      </c>
      <c r="I104" s="77" t="n">
        <v>2.42</v>
      </c>
      <c r="J104" s="78" t="n">
        <v>2.42</v>
      </c>
      <c r="K104" s="79" t="n">
        <v>2</v>
      </c>
      <c r="L104" s="78" t="n">
        <v>2</v>
      </c>
      <c r="M104" s="79" t="n">
        <v>2.47</v>
      </c>
      <c r="N104" s="78" t="n">
        <v>2.47</v>
      </c>
      <c r="O104" s="79" t="n">
        <v>2.02</v>
      </c>
      <c r="P104" s="83" t="n">
        <v>2.02</v>
      </c>
    </row>
    <row r="105" customFormat="false" ht="12.75" hidden="false" customHeight="false" outlineLevel="0" collapsed="false">
      <c r="B105" s="58" t="n">
        <f aca="false">IF(A105&lt;=$A$7,B104+1,"")</f>
        <v>37283</v>
      </c>
      <c r="C105" s="77" t="n">
        <v>2.22</v>
      </c>
      <c r="D105" s="78" t="n">
        <v>2.22</v>
      </c>
      <c r="E105" s="77" t="n">
        <v>2.02</v>
      </c>
      <c r="F105" s="78" t="n">
        <v>2.02</v>
      </c>
      <c r="G105" s="77" t="n">
        <v>2.24</v>
      </c>
      <c r="H105" s="78" t="n">
        <v>2.24</v>
      </c>
      <c r="I105" s="77" t="n">
        <v>2.42</v>
      </c>
      <c r="J105" s="78" t="n">
        <v>2.42</v>
      </c>
      <c r="K105" s="79" t="n">
        <v>2</v>
      </c>
      <c r="L105" s="78" t="n">
        <v>2</v>
      </c>
      <c r="M105" s="79" t="n">
        <v>2.47</v>
      </c>
      <c r="N105" s="78" t="n">
        <v>2.47</v>
      </c>
      <c r="O105" s="79" t="n">
        <v>2.02</v>
      </c>
      <c r="P105" s="83" t="n">
        <v>2.02</v>
      </c>
    </row>
    <row r="106" customFormat="false" ht="12.75" hidden="false" customHeight="false" outlineLevel="0" collapsed="false">
      <c r="B106" s="58" t="n">
        <f aca="false">IF(A106&lt;=$A$7,B105+1,"")</f>
        <v>37284</v>
      </c>
      <c r="C106" s="77" t="n">
        <v>2.22</v>
      </c>
      <c r="D106" s="78" t="n">
        <v>2.22</v>
      </c>
      <c r="E106" s="77" t="n">
        <v>2.02</v>
      </c>
      <c r="F106" s="78" t="n">
        <v>2.02</v>
      </c>
      <c r="G106" s="77" t="n">
        <v>2.24</v>
      </c>
      <c r="H106" s="78" t="n">
        <v>2.24</v>
      </c>
      <c r="I106" s="77" t="n">
        <v>2.42</v>
      </c>
      <c r="J106" s="78" t="n">
        <v>2.42</v>
      </c>
      <c r="K106" s="79" t="n">
        <v>2</v>
      </c>
      <c r="L106" s="78" t="n">
        <v>2</v>
      </c>
      <c r="M106" s="79" t="n">
        <v>2.47</v>
      </c>
      <c r="N106" s="78" t="n">
        <v>2.47</v>
      </c>
      <c r="O106" s="79" t="n">
        <v>2.02</v>
      </c>
      <c r="P106" s="83" t="n">
        <v>2.02</v>
      </c>
    </row>
    <row r="107" customFormat="false" ht="12.75" hidden="false" customHeight="false" outlineLevel="0" collapsed="false">
      <c r="B107" s="58" t="n">
        <f aca="false">IF(A107&lt;=$A$7,B106+1,"")</f>
        <v>37285</v>
      </c>
      <c r="C107" s="77" t="n">
        <v>2.22</v>
      </c>
      <c r="D107" s="78" t="n">
        <v>2.22</v>
      </c>
      <c r="E107" s="77" t="n">
        <v>2.02</v>
      </c>
      <c r="F107" s="78" t="n">
        <v>2.02</v>
      </c>
      <c r="G107" s="77" t="n">
        <v>2.24</v>
      </c>
      <c r="H107" s="78" t="n">
        <v>2.24</v>
      </c>
      <c r="I107" s="77" t="n">
        <v>2.42</v>
      </c>
      <c r="J107" s="78" t="n">
        <v>2.42</v>
      </c>
      <c r="K107" s="79" t="n">
        <v>2</v>
      </c>
      <c r="L107" s="78" t="n">
        <v>2</v>
      </c>
      <c r="M107" s="79" t="n">
        <v>2.47</v>
      </c>
      <c r="N107" s="78" t="n">
        <v>2.47</v>
      </c>
      <c r="O107" s="79" t="n">
        <v>2.02</v>
      </c>
      <c r="P107" s="83" t="n">
        <v>2.02</v>
      </c>
    </row>
    <row r="108" customFormat="false" ht="12.75" hidden="false" customHeight="false" outlineLevel="0" collapsed="false">
      <c r="B108" s="58" t="n">
        <f aca="false">IF(A108&lt;=$A$7,B107+1,"")</f>
        <v>37286</v>
      </c>
      <c r="C108" s="77" t="n">
        <v>2.22</v>
      </c>
      <c r="D108" s="78" t="n">
        <v>2.22</v>
      </c>
      <c r="E108" s="77" t="n">
        <v>2.02</v>
      </c>
      <c r="F108" s="78" t="n">
        <v>2.02</v>
      </c>
      <c r="G108" s="77" t="n">
        <v>2.24</v>
      </c>
      <c r="H108" s="78" t="n">
        <v>2.24</v>
      </c>
      <c r="I108" s="77" t="n">
        <v>2.42</v>
      </c>
      <c r="J108" s="78" t="n">
        <v>2.42</v>
      </c>
      <c r="K108" s="79" t="n">
        <v>2</v>
      </c>
      <c r="L108" s="78" t="n">
        <v>2</v>
      </c>
      <c r="M108" s="79" t="n">
        <v>2.47</v>
      </c>
      <c r="N108" s="78" t="n">
        <v>2.47</v>
      </c>
      <c r="O108" s="79" t="n">
        <v>2.02</v>
      </c>
      <c r="P108" s="83" t="n">
        <v>2.02</v>
      </c>
    </row>
    <row r="109" customFormat="false" ht="12.75" hidden="false" customHeight="false" outlineLevel="0" collapsed="false">
      <c r="B109" s="58" t="n">
        <f aca="false">IF(A109&lt;=$A$7,B108+1,"")</f>
        <v>37287</v>
      </c>
      <c r="C109" s="77" t="n">
        <v>2.22</v>
      </c>
      <c r="D109" s="78" t="n">
        <v>2.22</v>
      </c>
      <c r="E109" s="77" t="n">
        <v>2.02</v>
      </c>
      <c r="F109" s="78" t="n">
        <v>2.02</v>
      </c>
      <c r="G109" s="77" t="n">
        <v>2.24</v>
      </c>
      <c r="H109" s="78" t="n">
        <v>2.24</v>
      </c>
      <c r="I109" s="77" t="n">
        <v>2.42</v>
      </c>
      <c r="J109" s="78" t="n">
        <v>2.42</v>
      </c>
      <c r="K109" s="77" t="n">
        <v>2</v>
      </c>
      <c r="L109" s="80" t="n">
        <v>2</v>
      </c>
      <c r="M109" s="77" t="n">
        <v>2.47</v>
      </c>
      <c r="N109" s="80" t="n">
        <v>2.47</v>
      </c>
      <c r="O109" s="77" t="n">
        <v>2.02</v>
      </c>
      <c r="P109" s="80" t="n">
        <v>2.02</v>
      </c>
    </row>
    <row r="110" customFormat="false" ht="12.75" hidden="false" customHeight="false" outlineLevel="0" collapsed="false">
      <c r="B110" s="58" t="n">
        <f aca="false">IF(A110&lt;=$A$7,B109+1,"")</f>
        <v>37288</v>
      </c>
      <c r="C110" s="77"/>
    </row>
    <row r="111" customFormat="false" ht="12.75" hidden="false" customHeight="false" outlineLevel="0" collapsed="false">
      <c r="B111" s="58" t="n">
        <f aca="false">IF(A111&lt;=$A$7,B110+1,"")</f>
        <v>37289</v>
      </c>
      <c r="C111" s="77"/>
    </row>
    <row r="112" customFormat="false" ht="12.75" hidden="false" customHeight="false" outlineLevel="0" collapsed="false">
      <c r="B112" s="58" t="n">
        <f aca="false">IF(A112&lt;=$A$7,B111+1,"")</f>
        <v>37290</v>
      </c>
      <c r="C112" s="77"/>
      <c r="K112" s="47" t="n">
        <v>-0.02</v>
      </c>
      <c r="M112" s="47" t="n">
        <v>1.81</v>
      </c>
    </row>
    <row r="113" customFormat="false" ht="12.75" hidden="false" customHeight="false" outlineLevel="0" collapsed="false">
      <c r="B113" s="58" t="n">
        <f aca="false">IF(A113&lt;=$A$7,B112+1,"")</f>
        <v>37291</v>
      </c>
      <c r="C113" s="77"/>
      <c r="K113" s="47" t="n">
        <v>-0.02</v>
      </c>
      <c r="M113" s="47" t="n">
        <v>1.81</v>
      </c>
    </row>
    <row r="114" customFormat="false" ht="12.75" hidden="false" customHeight="false" outlineLevel="0" collapsed="false">
      <c r="B114" s="58" t="n">
        <f aca="false">IF(A114&lt;=$A$7,B113+1,"")</f>
        <v>37292</v>
      </c>
      <c r="C114" s="77"/>
      <c r="K114" s="47" t="n">
        <v>-0.02</v>
      </c>
      <c r="M114" s="47" t="n">
        <v>1.81</v>
      </c>
    </row>
    <row r="115" customFormat="false" ht="12.75" hidden="false" customHeight="false" outlineLevel="0" collapsed="false">
      <c r="B115" s="58" t="n">
        <f aca="false">IF(A115&lt;=$A$7,B114+1,"")</f>
        <v>37293</v>
      </c>
      <c r="C115" s="77"/>
      <c r="K115" s="47" t="n">
        <v>-0.02</v>
      </c>
      <c r="M115" s="47" t="n">
        <v>1.81</v>
      </c>
    </row>
    <row r="116" customFormat="false" ht="12.75" hidden="false" customHeight="false" outlineLevel="0" collapsed="false">
      <c r="B116" s="58" t="n">
        <f aca="false">IF(A116&lt;=$A$7,B115+1,"")</f>
        <v>37294</v>
      </c>
      <c r="C116" s="77"/>
      <c r="K116" s="47" t="n">
        <v>-0.02</v>
      </c>
      <c r="M116" s="47" t="n">
        <v>1.81</v>
      </c>
    </row>
    <row r="117" customFormat="false" ht="12.75" hidden="false" customHeight="false" outlineLevel="0" collapsed="false">
      <c r="B117" s="58" t="n">
        <f aca="false">IF(A117&lt;=$A$7,B116+1,"")</f>
        <v>37295</v>
      </c>
      <c r="C117" s="77"/>
      <c r="K117" s="47" t="n">
        <v>-0.02</v>
      </c>
      <c r="M117" s="47" t="n">
        <v>1.81</v>
      </c>
    </row>
    <row r="118" customFormat="false" ht="12.75" hidden="false" customHeight="false" outlineLevel="0" collapsed="false">
      <c r="B118" s="58" t="n">
        <f aca="false">IF(A118&lt;=$A$7,B117+1,"")</f>
        <v>37296</v>
      </c>
      <c r="C118" s="77"/>
      <c r="K118" s="47" t="n">
        <v>-0.02</v>
      </c>
      <c r="M118" s="47" t="n">
        <v>1.81</v>
      </c>
    </row>
    <row r="119" customFormat="false" ht="12.75" hidden="false" customHeight="false" outlineLevel="0" collapsed="false">
      <c r="B119" s="58" t="n">
        <f aca="false">IF(A119&lt;=$A$7,B118+1,"")</f>
        <v>37297</v>
      </c>
      <c r="C119" s="77"/>
      <c r="K119" s="47" t="n">
        <v>-0.02</v>
      </c>
      <c r="M119" s="47" t="n">
        <v>1.81</v>
      </c>
    </row>
    <row r="120" customFormat="false" ht="12.75" hidden="false" customHeight="false" outlineLevel="0" collapsed="false">
      <c r="B120" s="58" t="n">
        <f aca="false">IF(A120&lt;=$A$7,B119+1,"")</f>
        <v>37298</v>
      </c>
      <c r="C120" s="77"/>
      <c r="K120" s="47" t="n">
        <v>-0.02</v>
      </c>
      <c r="M120" s="47" t="n">
        <v>1.81</v>
      </c>
    </row>
    <row r="121" customFormat="false" ht="12.75" hidden="false" customHeight="false" outlineLevel="0" collapsed="false">
      <c r="B121" s="58" t="n">
        <f aca="false">IF(A121&lt;=$A$7,B120+1,"")</f>
        <v>37299</v>
      </c>
      <c r="C121" s="77"/>
      <c r="K121" s="47" t="n">
        <v>-0.02</v>
      </c>
      <c r="M121" s="47" t="n">
        <v>1.81</v>
      </c>
    </row>
    <row r="122" customFormat="false" ht="12.75" hidden="false" customHeight="false" outlineLevel="0" collapsed="false">
      <c r="B122" s="58" t="n">
        <f aca="false">IF(A122&lt;=$A$7,B121+1,"")</f>
        <v>37300</v>
      </c>
      <c r="C122" s="77"/>
      <c r="K122" s="47" t="n">
        <v>-0.02</v>
      </c>
      <c r="M122" s="47" t="n">
        <v>1.81</v>
      </c>
    </row>
    <row r="123" customFormat="false" ht="12.75" hidden="false" customHeight="false" outlineLevel="0" collapsed="false">
      <c r="B123" s="58" t="n">
        <f aca="false">IF(A123&lt;=$A$7,B122+1,"")</f>
        <v>37301</v>
      </c>
      <c r="C123" s="77"/>
      <c r="K123" s="47" t="n">
        <v>-0.02</v>
      </c>
      <c r="M123" s="47" t="n">
        <v>1.81</v>
      </c>
    </row>
    <row r="124" customFormat="false" ht="12.75" hidden="false" customHeight="false" outlineLevel="0" collapsed="false">
      <c r="B124" s="58" t="n">
        <f aca="false">IF(A124&lt;=$A$7,B123+1,"")</f>
        <v>37302</v>
      </c>
      <c r="C124" s="77"/>
      <c r="K124" s="47" t="n">
        <v>-0.02</v>
      </c>
      <c r="M124" s="47" t="n">
        <v>1.81</v>
      </c>
    </row>
    <row r="125" customFormat="false" ht="12.75" hidden="false" customHeight="false" outlineLevel="0" collapsed="false">
      <c r="B125" s="58" t="n">
        <f aca="false">IF(A125&lt;=$A$7,B124+1,"")</f>
        <v>37303</v>
      </c>
      <c r="C125" s="77"/>
      <c r="K125" s="47" t="n">
        <v>-0.02</v>
      </c>
      <c r="M125" s="47" t="n">
        <v>1.81</v>
      </c>
    </row>
    <row r="126" customFormat="false" ht="12.75" hidden="false" customHeight="false" outlineLevel="0" collapsed="false">
      <c r="B126" s="58" t="n">
        <f aca="false">IF(A126&lt;=$A$7,B125+1,"")</f>
        <v>37304</v>
      </c>
      <c r="C126" s="77"/>
      <c r="K126" s="47" t="n">
        <v>-0.02</v>
      </c>
      <c r="M126" s="47" t="n">
        <v>1.81</v>
      </c>
    </row>
    <row r="127" customFormat="false" ht="12.75" hidden="false" customHeight="false" outlineLevel="0" collapsed="false">
      <c r="B127" s="58" t="n">
        <f aca="false">IF(A127&lt;=$A$7,B126+1,"")</f>
        <v>37305</v>
      </c>
      <c r="C127" s="77"/>
      <c r="K127" s="47" t="n">
        <v>-0.02</v>
      </c>
      <c r="M127" s="47" t="n">
        <v>1.81</v>
      </c>
    </row>
    <row r="128" customFormat="false" ht="12.75" hidden="false" customHeight="false" outlineLevel="0" collapsed="false">
      <c r="B128" s="58" t="n">
        <f aca="false">IF(A128&lt;=$A$7,B127+1,"")</f>
        <v>37306</v>
      </c>
      <c r="C128" s="77"/>
      <c r="K128" s="47" t="n">
        <v>-0.02</v>
      </c>
      <c r="M128" s="47" t="n">
        <v>1.81</v>
      </c>
    </row>
    <row r="129" customFormat="false" ht="12.75" hidden="false" customHeight="false" outlineLevel="0" collapsed="false">
      <c r="B129" s="58" t="n">
        <f aca="false">IF(A129&lt;=$A$7,B128+1,"")</f>
        <v>37307</v>
      </c>
      <c r="C129" s="77"/>
      <c r="K129" s="47" t="n">
        <v>-0.02</v>
      </c>
      <c r="M129" s="47" t="n">
        <v>1.81</v>
      </c>
    </row>
    <row r="130" customFormat="false" ht="12.75" hidden="false" customHeight="false" outlineLevel="0" collapsed="false">
      <c r="B130" s="58" t="n">
        <f aca="false">IF(A130&lt;=$A$7,B129+1,"")</f>
        <v>37308</v>
      </c>
      <c r="C130" s="77"/>
      <c r="K130" s="47" t="n">
        <v>-0.02</v>
      </c>
      <c r="M130" s="47" t="n">
        <v>1.81</v>
      </c>
    </row>
    <row r="131" customFormat="false" ht="12.75" hidden="false" customHeight="false" outlineLevel="0" collapsed="false">
      <c r="B131" s="58" t="n">
        <f aca="false">IF(A131&lt;=$A$7,B130+1,"")</f>
        <v>37309</v>
      </c>
      <c r="C131" s="77"/>
      <c r="K131" s="47" t="n">
        <v>-0.02</v>
      </c>
      <c r="M131" s="47" t="n">
        <v>1.81</v>
      </c>
    </row>
    <row r="132" customFormat="false" ht="12.75" hidden="false" customHeight="false" outlineLevel="0" collapsed="false">
      <c r="B132" s="58" t="n">
        <f aca="false">IF(A132&lt;=$A$7,B131+1,"")</f>
        <v>37310</v>
      </c>
      <c r="C132" s="77"/>
      <c r="K132" s="47" t="n">
        <v>-0.02</v>
      </c>
      <c r="M132" s="47" t="n">
        <v>1.81</v>
      </c>
    </row>
    <row r="133" customFormat="false" ht="12.75" hidden="false" customHeight="false" outlineLevel="0" collapsed="false">
      <c r="B133" s="58" t="n">
        <f aca="false">IF(A133&lt;=$A$7,B132+1,"")</f>
        <v>37311</v>
      </c>
      <c r="C133" s="77"/>
      <c r="K133" s="47" t="n">
        <v>-0.02</v>
      </c>
      <c r="M133" s="47" t="n">
        <v>1.81</v>
      </c>
    </row>
    <row r="134" customFormat="false" ht="12.75" hidden="false" customHeight="false" outlineLevel="0" collapsed="false">
      <c r="B134" s="58" t="n">
        <f aca="false">IF(A134&lt;=$A$7,B133+1,"")</f>
        <v>37312</v>
      </c>
      <c r="C134" s="77"/>
      <c r="K134" s="47" t="n">
        <v>-0.02</v>
      </c>
      <c r="M134" s="47" t="n">
        <v>1.81</v>
      </c>
    </row>
    <row r="135" customFormat="false" ht="12.75" hidden="false" customHeight="false" outlineLevel="0" collapsed="false">
      <c r="B135" s="58" t="n">
        <f aca="false">IF(A135&lt;=$A$7,B134+1,"")</f>
        <v>37313</v>
      </c>
      <c r="C135" s="77"/>
      <c r="K135" s="47" t="n">
        <v>-0.02</v>
      </c>
      <c r="M135" s="47" t="n">
        <v>1.81</v>
      </c>
    </row>
    <row r="136" customFormat="false" ht="12.75" hidden="false" customHeight="false" outlineLevel="0" collapsed="false">
      <c r="B136" s="58" t="n">
        <f aca="false">IF(A136&lt;=$A$7,B135+1,"")</f>
        <v>37314</v>
      </c>
      <c r="C136" s="77"/>
      <c r="K136" s="47" t="n">
        <v>-0.02</v>
      </c>
      <c r="M136" s="47" t="n">
        <v>1.81</v>
      </c>
    </row>
    <row r="137" customFormat="false" ht="12.75" hidden="false" customHeight="false" outlineLevel="0" collapsed="false">
      <c r="B137" s="58" t="n">
        <f aca="false">IF(A137&lt;=$A$7,B136+1,"")</f>
        <v>37315</v>
      </c>
      <c r="C137" s="77"/>
      <c r="K137" s="47" t="n">
        <v>-0.02</v>
      </c>
      <c r="M137" s="47" t="n">
        <v>1.81</v>
      </c>
    </row>
    <row r="138" customFormat="false" ht="12.75" hidden="false" customHeight="false" outlineLevel="0" collapsed="false">
      <c r="B138" s="58" t="n">
        <f aca="false">IF(A138&lt;=$A$7,B137+1,"")</f>
        <v>37316</v>
      </c>
      <c r="C138" s="77"/>
      <c r="K138" s="47" t="n">
        <v>-0.02</v>
      </c>
      <c r="M138" s="47" t="n">
        <v>1.81</v>
      </c>
    </row>
    <row r="139" customFormat="false" ht="12.75" hidden="false" customHeight="false" outlineLevel="0" collapsed="false">
      <c r="B139" s="58" t="n">
        <f aca="false">IF(A139&lt;=$A$7,B138+1,"")</f>
        <v>37317</v>
      </c>
      <c r="C139" s="77"/>
      <c r="K139" s="47" t="n">
        <v>-0.02</v>
      </c>
      <c r="M139" s="47" t="n">
        <v>1.81</v>
      </c>
    </row>
    <row r="140" customFormat="false" ht="12.75" hidden="false" customHeight="false" outlineLevel="0" collapsed="false">
      <c r="B140" s="58" t="n">
        <f aca="false">IF(A140&lt;=$A$7,B139+1,"")</f>
        <v>37318</v>
      </c>
    </row>
    <row r="141" customFormat="false" ht="12.75" hidden="false" customHeight="false" outlineLevel="0" collapsed="false">
      <c r="B141" s="58"/>
    </row>
    <row r="142" customFormat="false" ht="12.75" hidden="false" customHeight="false" outlineLevel="0" collapsed="false">
      <c r="B142" s="58"/>
    </row>
    <row r="143" customFormat="false" ht="12.75" hidden="false" customHeight="false" outlineLevel="0" collapsed="false">
      <c r="B143" s="58"/>
    </row>
    <row r="144" customFormat="false" ht="12.75" hidden="false" customHeight="false" outlineLevel="0" collapsed="false">
      <c r="B144" s="58"/>
    </row>
    <row r="145" customFormat="false" ht="12.75" hidden="false" customHeight="false" outlineLevel="0" collapsed="false">
      <c r="B145" s="58"/>
    </row>
    <row r="146" customFormat="false" ht="12.75" hidden="false" customHeight="false" outlineLevel="0" collapsed="false">
      <c r="B146" s="58"/>
    </row>
    <row r="147" customFormat="false" ht="12.75" hidden="false" customHeight="false" outlineLevel="0" collapsed="false">
      <c r="B147" s="58"/>
    </row>
    <row r="148" customFormat="false" ht="12.75" hidden="false" customHeight="false" outlineLevel="0" collapsed="false">
      <c r="B148" s="58"/>
    </row>
    <row r="149" customFormat="false" ht="12.75" hidden="false" customHeight="false" outlineLevel="0" collapsed="false">
      <c r="B149" s="58"/>
    </row>
    <row r="150" customFormat="false" ht="12.75" hidden="false" customHeight="false" outlineLevel="0" collapsed="false">
      <c r="B150" s="58"/>
    </row>
    <row r="151" customFormat="false" ht="12.75" hidden="false" customHeight="false" outlineLevel="0" collapsed="false">
      <c r="B151" s="58"/>
    </row>
    <row r="152" customFormat="false" ht="12.75" hidden="false" customHeight="false" outlineLevel="0" collapsed="false">
      <c r="B152" s="58"/>
    </row>
    <row r="153" customFormat="false" ht="12.75" hidden="false" customHeight="false" outlineLevel="0" collapsed="false">
      <c r="B153" s="58"/>
    </row>
    <row r="154" customFormat="false" ht="12.75" hidden="false" customHeight="false" outlineLevel="0" collapsed="false">
      <c r="B154" s="58"/>
    </row>
    <row r="155" customFormat="false" ht="12.75" hidden="false" customHeight="false" outlineLevel="0" collapsed="false">
      <c r="B155" s="58"/>
    </row>
    <row r="156" customFormat="false" ht="12.75" hidden="false" customHeight="false" outlineLevel="0" collapsed="false">
      <c r="B156" s="58"/>
    </row>
    <row r="157" customFormat="false" ht="12.75" hidden="false" customHeight="false" outlineLevel="0" collapsed="false">
      <c r="B157" s="58"/>
    </row>
    <row r="158" customFormat="false" ht="12.75" hidden="false" customHeight="false" outlineLevel="0" collapsed="false">
      <c r="B158" s="58"/>
    </row>
    <row r="159" customFormat="false" ht="12.75" hidden="false" customHeight="false" outlineLevel="0" collapsed="false">
      <c r="B159" s="58"/>
    </row>
    <row r="160" customFormat="false" ht="12.75" hidden="false" customHeight="false" outlineLevel="0" collapsed="false">
      <c r="B160" s="58"/>
    </row>
    <row r="161" customFormat="false" ht="12.75" hidden="false" customHeight="false" outlineLevel="0" collapsed="false">
      <c r="B161" s="58"/>
    </row>
    <row r="162" customFormat="false" ht="12.75" hidden="false" customHeight="false" outlineLevel="0" collapsed="false">
      <c r="B162" s="58"/>
    </row>
    <row r="163" customFormat="false" ht="12.75" hidden="false" customHeight="false" outlineLevel="0" collapsed="false">
      <c r="B163" s="58"/>
    </row>
    <row r="164" customFormat="false" ht="12.75" hidden="false" customHeight="false" outlineLevel="0" collapsed="false">
      <c r="B164" s="58"/>
    </row>
    <row r="165" customFormat="false" ht="12.75" hidden="false" customHeight="false" outlineLevel="0" collapsed="false">
      <c r="B165" s="58"/>
    </row>
    <row r="166" customFormat="false" ht="12.75" hidden="false" customHeight="false" outlineLevel="0" collapsed="false">
      <c r="B166" s="58"/>
    </row>
    <row r="167" customFormat="false" ht="12.75" hidden="false" customHeight="false" outlineLevel="0" collapsed="false">
      <c r="B167" s="58"/>
    </row>
    <row r="168" customFormat="false" ht="12.75" hidden="false" customHeight="false" outlineLevel="0" collapsed="false">
      <c r="B168" s="58"/>
    </row>
    <row r="169" customFormat="false" ht="12.75" hidden="false" customHeight="false" outlineLevel="0" collapsed="false">
      <c r="B169" s="58"/>
    </row>
    <row r="170" customFormat="false" ht="12.75" hidden="false" customHeight="false" outlineLevel="0" collapsed="false">
      <c r="B170" s="58"/>
    </row>
    <row r="171" customFormat="false" ht="12.75" hidden="false" customHeight="false" outlineLevel="0" collapsed="false">
      <c r="B171" s="58"/>
    </row>
    <row r="172" customFormat="false" ht="12.75" hidden="false" customHeight="false" outlineLevel="0" collapsed="false">
      <c r="B172" s="58"/>
    </row>
    <row r="173" customFormat="false" ht="12.75" hidden="false" customHeight="false" outlineLevel="0" collapsed="false">
      <c r="B173" s="58"/>
    </row>
    <row r="174" customFormat="false" ht="12.75" hidden="false" customHeight="false" outlineLevel="0" collapsed="false">
      <c r="B174" s="58"/>
    </row>
    <row r="175" customFormat="false" ht="12.75" hidden="false" customHeight="false" outlineLevel="0" collapsed="false">
      <c r="B175" s="58"/>
    </row>
    <row r="176" customFormat="false" ht="12.75" hidden="false" customHeight="false" outlineLevel="0" collapsed="false">
      <c r="B176" s="58"/>
    </row>
    <row r="177" customFormat="false" ht="12.75" hidden="false" customHeight="false" outlineLevel="0" collapsed="false">
      <c r="B177" s="58"/>
    </row>
    <row r="178" customFormat="false" ht="12.75" hidden="false" customHeight="false" outlineLevel="0" collapsed="false">
      <c r="B178" s="58"/>
    </row>
    <row r="179" customFormat="false" ht="12.75" hidden="false" customHeight="false" outlineLevel="0" collapsed="false">
      <c r="B179" s="58"/>
    </row>
    <row r="180" customFormat="false" ht="12.75" hidden="false" customHeight="false" outlineLevel="0" collapsed="false">
      <c r="B180" s="58"/>
    </row>
    <row r="181" customFormat="false" ht="12.75" hidden="false" customHeight="false" outlineLevel="0" collapsed="false">
      <c r="B181" s="58"/>
    </row>
    <row r="182" customFormat="false" ht="12.75" hidden="false" customHeight="false" outlineLevel="0" collapsed="false">
      <c r="B182" s="58"/>
    </row>
    <row r="183" customFormat="false" ht="12.75" hidden="false" customHeight="false" outlineLevel="0" collapsed="false">
      <c r="B183" s="58"/>
    </row>
    <row r="184" customFormat="false" ht="12.75" hidden="false" customHeight="false" outlineLevel="0" collapsed="false">
      <c r="B184" s="58"/>
    </row>
    <row r="185" customFormat="false" ht="12.75" hidden="false" customHeight="false" outlineLevel="0" collapsed="false">
      <c r="B185" s="58"/>
    </row>
    <row r="186" customFormat="false" ht="12.75" hidden="false" customHeight="false" outlineLevel="0" collapsed="false">
      <c r="B186" s="58"/>
    </row>
    <row r="187" customFormat="false" ht="12.75" hidden="false" customHeight="false" outlineLevel="0" collapsed="false">
      <c r="B187" s="58"/>
    </row>
    <row r="188" customFormat="false" ht="12.75" hidden="false" customHeight="false" outlineLevel="0" collapsed="false">
      <c r="B188" s="58"/>
    </row>
    <row r="189" customFormat="false" ht="12.75" hidden="false" customHeight="false" outlineLevel="0" collapsed="false">
      <c r="B189" s="58"/>
    </row>
    <row r="190" customFormat="false" ht="12.75" hidden="false" customHeight="false" outlineLevel="0" collapsed="false">
      <c r="B190" s="58"/>
    </row>
    <row r="191" customFormat="false" ht="12.75" hidden="false" customHeight="false" outlineLevel="0" collapsed="false">
      <c r="B191" s="58"/>
    </row>
    <row r="192" customFormat="false" ht="12.75" hidden="false" customHeight="false" outlineLevel="0" collapsed="false">
      <c r="B192" s="58"/>
    </row>
    <row r="193" customFormat="false" ht="12.75" hidden="false" customHeight="false" outlineLevel="0" collapsed="false">
      <c r="B193" s="58"/>
    </row>
    <row r="194" customFormat="false" ht="12.75" hidden="false" customHeight="false" outlineLevel="0" collapsed="false">
      <c r="B194" s="58"/>
    </row>
    <row r="195" customFormat="false" ht="12.75" hidden="false" customHeight="false" outlineLevel="0" collapsed="false">
      <c r="B195" s="58"/>
    </row>
    <row r="196" customFormat="false" ht="12.75" hidden="false" customHeight="false" outlineLevel="0" collapsed="false">
      <c r="B196" s="58"/>
    </row>
    <row r="197" customFormat="false" ht="12.75" hidden="false" customHeight="false" outlineLevel="0" collapsed="false">
      <c r="B197" s="58"/>
    </row>
    <row r="198" customFormat="false" ht="12.75" hidden="false" customHeight="false" outlineLevel="0" collapsed="false">
      <c r="B198" s="58"/>
    </row>
    <row r="199" customFormat="false" ht="12.75" hidden="false" customHeight="false" outlineLevel="0" collapsed="false">
      <c r="B199" s="58"/>
    </row>
    <row r="200" customFormat="false" ht="12.75" hidden="false" customHeight="false" outlineLevel="0" collapsed="false">
      <c r="B200" s="58"/>
    </row>
    <row r="201" customFormat="false" ht="12.75" hidden="false" customHeight="false" outlineLevel="0" collapsed="false">
      <c r="B201" s="58"/>
    </row>
    <row r="202" customFormat="false" ht="12.75" hidden="false" customHeight="false" outlineLevel="0" collapsed="false">
      <c r="B202" s="58"/>
    </row>
    <row r="203" customFormat="false" ht="12.75" hidden="false" customHeight="false" outlineLevel="0" collapsed="false">
      <c r="B203" s="58"/>
    </row>
    <row r="204" customFormat="false" ht="12.75" hidden="false" customHeight="false" outlineLevel="0" collapsed="false">
      <c r="B204" s="58"/>
    </row>
    <row r="205" customFormat="false" ht="12.75" hidden="false" customHeight="false" outlineLevel="0" collapsed="false">
      <c r="B205" s="58"/>
    </row>
    <row r="206" customFormat="false" ht="12.75" hidden="false" customHeight="false" outlineLevel="0" collapsed="false">
      <c r="B206" s="58"/>
    </row>
    <row r="207" customFormat="false" ht="12.75" hidden="false" customHeight="false" outlineLevel="0" collapsed="false">
      <c r="B207" s="58"/>
    </row>
    <row r="208" customFormat="false" ht="12.75" hidden="false" customHeight="false" outlineLevel="0" collapsed="false">
      <c r="B208" s="58"/>
    </row>
    <row r="209" customFormat="false" ht="12.75" hidden="false" customHeight="false" outlineLevel="0" collapsed="false">
      <c r="B209" s="58"/>
    </row>
    <row r="210" customFormat="false" ht="12.75" hidden="false" customHeight="false" outlineLevel="0" collapsed="false">
      <c r="B210" s="58"/>
    </row>
    <row r="211" customFormat="false" ht="12.75" hidden="false" customHeight="false" outlineLevel="0" collapsed="false">
      <c r="B211" s="58"/>
    </row>
    <row r="212" customFormat="false" ht="12.75" hidden="false" customHeight="false" outlineLevel="0" collapsed="false">
      <c r="B212" s="58"/>
    </row>
    <row r="213" customFormat="false" ht="12.75" hidden="false" customHeight="false" outlineLevel="0" collapsed="false">
      <c r="B213" s="58"/>
    </row>
    <row r="214" customFormat="false" ht="12.75" hidden="false" customHeight="false" outlineLevel="0" collapsed="false">
      <c r="B214" s="58"/>
    </row>
    <row r="215" customFormat="false" ht="12.75" hidden="false" customHeight="false" outlineLevel="0" collapsed="false">
      <c r="B215" s="58"/>
    </row>
    <row r="216" customFormat="false" ht="12.75" hidden="false" customHeight="false" outlineLevel="0" collapsed="false">
      <c r="B216" s="58"/>
    </row>
    <row r="217" customFormat="false" ht="12.75" hidden="false" customHeight="false" outlineLevel="0" collapsed="false">
      <c r="B217" s="58"/>
    </row>
    <row r="218" customFormat="false" ht="12.75" hidden="false" customHeight="false" outlineLevel="0" collapsed="false">
      <c r="B218" s="58"/>
    </row>
    <row r="219" customFormat="false" ht="12.75" hidden="false" customHeight="false" outlineLevel="0" collapsed="false">
      <c r="B219" s="58"/>
    </row>
    <row r="220" customFormat="false" ht="12.75" hidden="false" customHeight="false" outlineLevel="0" collapsed="false">
      <c r="B220" s="58"/>
    </row>
    <row r="221" customFormat="false" ht="12.75" hidden="false" customHeight="false" outlineLevel="0" collapsed="false">
      <c r="B221" s="58"/>
    </row>
    <row r="222" customFormat="false" ht="12.75" hidden="false" customHeight="false" outlineLevel="0" collapsed="false">
      <c r="B222" s="58"/>
    </row>
    <row r="223" customFormat="false" ht="12.75" hidden="false" customHeight="false" outlineLevel="0" collapsed="false">
      <c r="B223" s="58"/>
    </row>
    <row r="224" customFormat="false" ht="12.75" hidden="false" customHeight="false" outlineLevel="0" collapsed="false">
      <c r="B224" s="58"/>
    </row>
    <row r="225" customFormat="false" ht="12.75" hidden="false" customHeight="false" outlineLevel="0" collapsed="false">
      <c r="B225" s="58"/>
    </row>
    <row r="226" customFormat="false" ht="12.75" hidden="false" customHeight="false" outlineLevel="0" collapsed="false">
      <c r="B226" s="58"/>
    </row>
    <row r="227" customFormat="false" ht="12.75" hidden="false" customHeight="false" outlineLevel="0" collapsed="false">
      <c r="B227" s="58"/>
    </row>
    <row r="228" customFormat="false" ht="12.75" hidden="false" customHeight="false" outlineLevel="0" collapsed="false">
      <c r="B228" s="58"/>
    </row>
    <row r="229" customFormat="false" ht="12.75" hidden="false" customHeight="false" outlineLevel="0" collapsed="false">
      <c r="B229" s="58"/>
    </row>
    <row r="230" customFormat="false" ht="12.75" hidden="false" customHeight="false" outlineLevel="0" collapsed="false">
      <c r="B230" s="58"/>
    </row>
    <row r="231" customFormat="false" ht="12.75" hidden="false" customHeight="false" outlineLevel="0" collapsed="false">
      <c r="B231" s="58"/>
    </row>
    <row r="232" customFormat="false" ht="12.75" hidden="false" customHeight="false" outlineLevel="0" collapsed="false">
      <c r="B232" s="58"/>
    </row>
    <row r="233" customFormat="false" ht="12.75" hidden="false" customHeight="false" outlineLevel="0" collapsed="false">
      <c r="B233" s="58"/>
    </row>
    <row r="234" customFormat="false" ht="12.75" hidden="false" customHeight="false" outlineLevel="0" collapsed="false">
      <c r="B234" s="58"/>
    </row>
    <row r="235" customFormat="false" ht="12.75" hidden="false" customHeight="false" outlineLevel="0" collapsed="false">
      <c r="B235" s="58"/>
    </row>
    <row r="236" customFormat="false" ht="12.75" hidden="false" customHeight="false" outlineLevel="0" collapsed="false">
      <c r="B236" s="58"/>
    </row>
    <row r="237" customFormat="false" ht="12.75" hidden="false" customHeight="false" outlineLevel="0" collapsed="false">
      <c r="B237" s="58"/>
    </row>
    <row r="238" customFormat="false" ht="12.75" hidden="false" customHeight="false" outlineLevel="0" collapsed="false">
      <c r="B238" s="58"/>
    </row>
    <row r="239" customFormat="false" ht="12.75" hidden="false" customHeight="false" outlineLevel="0" collapsed="false">
      <c r="B239" s="58"/>
    </row>
    <row r="240" customFormat="false" ht="12.75" hidden="false" customHeight="false" outlineLevel="0" collapsed="false">
      <c r="B240" s="58"/>
    </row>
    <row r="241" customFormat="false" ht="12.75" hidden="false" customHeight="false" outlineLevel="0" collapsed="false">
      <c r="B241" s="58"/>
    </row>
    <row r="242" customFormat="false" ht="12.75" hidden="false" customHeight="false" outlineLevel="0" collapsed="false">
      <c r="B242" s="58"/>
    </row>
    <row r="243" customFormat="false" ht="12.75" hidden="false" customHeight="false" outlineLevel="0" collapsed="false">
      <c r="B243" s="58"/>
    </row>
    <row r="244" customFormat="false" ht="12.75" hidden="false" customHeight="false" outlineLevel="0" collapsed="false">
      <c r="B244" s="58"/>
    </row>
    <row r="245" customFormat="false" ht="12.75" hidden="false" customHeight="false" outlineLevel="0" collapsed="false">
      <c r="B245" s="58"/>
    </row>
    <row r="246" customFormat="false" ht="12.75" hidden="false" customHeight="false" outlineLevel="0" collapsed="false">
      <c r="B246" s="58"/>
    </row>
    <row r="247" customFormat="false" ht="12.75" hidden="false" customHeight="false" outlineLevel="0" collapsed="false">
      <c r="B247" s="58"/>
    </row>
    <row r="248" customFormat="false" ht="12.75" hidden="false" customHeight="false" outlineLevel="0" collapsed="false">
      <c r="B248" s="58"/>
    </row>
    <row r="249" customFormat="false" ht="12.75" hidden="false" customHeight="false" outlineLevel="0" collapsed="false">
      <c r="B249" s="58"/>
    </row>
    <row r="250" customFormat="false" ht="12.75" hidden="false" customHeight="false" outlineLevel="0" collapsed="false">
      <c r="B250" s="58"/>
    </row>
    <row r="251" customFormat="false" ht="12.75" hidden="false" customHeight="false" outlineLevel="0" collapsed="false">
      <c r="B251" s="58"/>
    </row>
    <row r="252" customFormat="false" ht="12.75" hidden="false" customHeight="false" outlineLevel="0" collapsed="false">
      <c r="B252" s="58"/>
    </row>
    <row r="253" customFormat="false" ht="12.75" hidden="false" customHeight="false" outlineLevel="0" collapsed="false">
      <c r="B253" s="58"/>
    </row>
    <row r="254" customFormat="false" ht="12.75" hidden="false" customHeight="false" outlineLevel="0" collapsed="false">
      <c r="B254" s="58"/>
    </row>
    <row r="255" customFormat="false" ht="12.75" hidden="false" customHeight="false" outlineLevel="0" collapsed="false">
      <c r="B255" s="58"/>
    </row>
    <row r="256" customFormat="false" ht="12.75" hidden="false" customHeight="false" outlineLevel="0" collapsed="false">
      <c r="B256" s="58"/>
    </row>
    <row r="257" customFormat="false" ht="12.75" hidden="false" customHeight="false" outlineLevel="0" collapsed="false">
      <c r="B257" s="58"/>
    </row>
    <row r="258" customFormat="false" ht="12.75" hidden="false" customHeight="false" outlineLevel="0" collapsed="false">
      <c r="B258" s="58"/>
    </row>
    <row r="259" customFormat="false" ht="12.75" hidden="false" customHeight="false" outlineLevel="0" collapsed="false">
      <c r="B259" s="58"/>
    </row>
    <row r="260" customFormat="false" ht="12.75" hidden="false" customHeight="false" outlineLevel="0" collapsed="false">
      <c r="B260" s="58"/>
    </row>
    <row r="261" customFormat="false" ht="12.75" hidden="false" customHeight="false" outlineLevel="0" collapsed="false">
      <c r="B261" s="58"/>
    </row>
    <row r="262" customFormat="false" ht="12.75" hidden="false" customHeight="false" outlineLevel="0" collapsed="false">
      <c r="B262" s="58"/>
    </row>
    <row r="263" customFormat="false" ht="12.75" hidden="false" customHeight="false" outlineLevel="0" collapsed="false">
      <c r="B263" s="58"/>
    </row>
    <row r="264" customFormat="false" ht="12.75" hidden="false" customHeight="false" outlineLevel="0" collapsed="false">
      <c r="B264" s="58"/>
    </row>
    <row r="265" customFormat="false" ht="12.75" hidden="false" customHeight="false" outlineLevel="0" collapsed="false">
      <c r="B265" s="58"/>
    </row>
    <row r="266" customFormat="false" ht="12.75" hidden="false" customHeight="false" outlineLevel="0" collapsed="false">
      <c r="B266" s="58"/>
    </row>
    <row r="267" customFormat="false" ht="12.75" hidden="false" customHeight="false" outlineLevel="0" collapsed="false">
      <c r="B267" s="58"/>
    </row>
    <row r="268" customFormat="false" ht="12.75" hidden="false" customHeight="false" outlineLevel="0" collapsed="false">
      <c r="B268" s="58"/>
    </row>
    <row r="269" customFormat="false" ht="12.75" hidden="false" customHeight="false" outlineLevel="0" collapsed="false">
      <c r="B269" s="58"/>
    </row>
    <row r="270" customFormat="false" ht="12.75" hidden="false" customHeight="false" outlineLevel="0" collapsed="false">
      <c r="B270" s="58"/>
    </row>
    <row r="271" customFormat="false" ht="12.75" hidden="false" customHeight="false" outlineLevel="0" collapsed="false">
      <c r="B271" s="58"/>
    </row>
    <row r="272" customFormat="false" ht="12.75" hidden="false" customHeight="false" outlineLevel="0" collapsed="false">
      <c r="B272" s="58"/>
    </row>
    <row r="273" customFormat="false" ht="12.75" hidden="false" customHeight="false" outlineLevel="0" collapsed="false">
      <c r="B273" s="58"/>
    </row>
    <row r="274" customFormat="false" ht="12.75" hidden="false" customHeight="false" outlineLevel="0" collapsed="false">
      <c r="B274" s="58"/>
    </row>
    <row r="275" customFormat="false" ht="12.75" hidden="false" customHeight="false" outlineLevel="0" collapsed="false">
      <c r="B275" s="58"/>
    </row>
    <row r="276" customFormat="false" ht="12.75" hidden="false" customHeight="false" outlineLevel="0" collapsed="false">
      <c r="B276" s="58"/>
    </row>
    <row r="277" customFormat="false" ht="12.75" hidden="false" customHeight="false" outlineLevel="0" collapsed="false">
      <c r="B277" s="58"/>
    </row>
    <row r="278" customFormat="false" ht="12.75" hidden="false" customHeight="false" outlineLevel="0" collapsed="false">
      <c r="B278" s="58"/>
    </row>
    <row r="279" customFormat="false" ht="12.75" hidden="false" customHeight="false" outlineLevel="0" collapsed="false">
      <c r="B279" s="58"/>
    </row>
    <row r="280" customFormat="false" ht="12.75" hidden="false" customHeight="false" outlineLevel="0" collapsed="false">
      <c r="B280" s="58"/>
    </row>
    <row r="281" customFormat="false" ht="12.75" hidden="false" customHeight="false" outlineLevel="0" collapsed="false">
      <c r="B281" s="58"/>
    </row>
    <row r="282" customFormat="false" ht="12.75" hidden="false" customHeight="false" outlineLevel="0" collapsed="false">
      <c r="B282" s="58"/>
    </row>
    <row r="283" customFormat="false" ht="12.75" hidden="false" customHeight="false" outlineLevel="0" collapsed="false">
      <c r="B283" s="58"/>
    </row>
    <row r="284" customFormat="false" ht="12.75" hidden="false" customHeight="false" outlineLevel="0" collapsed="false">
      <c r="B284" s="58"/>
    </row>
    <row r="285" customFormat="false" ht="12.75" hidden="false" customHeight="false" outlineLevel="0" collapsed="false">
      <c r="B285" s="58"/>
    </row>
    <row r="286" customFormat="false" ht="12.75" hidden="false" customHeight="false" outlineLevel="0" collapsed="false">
      <c r="B286" s="58"/>
    </row>
    <row r="287" customFormat="false" ht="12.75" hidden="false" customHeight="false" outlineLevel="0" collapsed="false">
      <c r="B287" s="58"/>
    </row>
    <row r="288" customFormat="false" ht="12.75" hidden="false" customHeight="false" outlineLevel="0" collapsed="false">
      <c r="B288" s="58"/>
    </row>
    <row r="289" customFormat="false" ht="12.75" hidden="false" customHeight="false" outlineLevel="0" collapsed="false">
      <c r="B289" s="58"/>
    </row>
    <row r="290" customFormat="false" ht="12.75" hidden="false" customHeight="false" outlineLevel="0" collapsed="false">
      <c r="B290" s="58"/>
    </row>
    <row r="291" customFormat="false" ht="12.75" hidden="false" customHeight="false" outlineLevel="0" collapsed="false">
      <c r="B291" s="58"/>
    </row>
    <row r="292" customFormat="false" ht="12.75" hidden="false" customHeight="false" outlineLevel="0" collapsed="false">
      <c r="B292" s="58"/>
    </row>
    <row r="293" customFormat="false" ht="12.75" hidden="false" customHeight="false" outlineLevel="0" collapsed="false">
      <c r="B293" s="58"/>
    </row>
    <row r="294" customFormat="false" ht="12.75" hidden="false" customHeight="false" outlineLevel="0" collapsed="false">
      <c r="B294" s="58"/>
    </row>
    <row r="295" customFormat="false" ht="12.75" hidden="false" customHeight="false" outlineLevel="0" collapsed="false">
      <c r="B295" s="58"/>
    </row>
    <row r="296" customFormat="false" ht="12.75" hidden="false" customHeight="false" outlineLevel="0" collapsed="false">
      <c r="B296" s="58"/>
    </row>
    <row r="297" customFormat="false" ht="12.75" hidden="false" customHeight="false" outlineLevel="0" collapsed="false">
      <c r="B297" s="58"/>
    </row>
    <row r="298" customFormat="false" ht="12.75" hidden="false" customHeight="false" outlineLevel="0" collapsed="false">
      <c r="B298" s="58"/>
    </row>
    <row r="299" customFormat="false" ht="12.75" hidden="false" customHeight="false" outlineLevel="0" collapsed="false">
      <c r="B299" s="58"/>
    </row>
    <row r="300" customFormat="false" ht="12.75" hidden="false" customHeight="false" outlineLevel="0" collapsed="false">
      <c r="B300" s="58"/>
    </row>
    <row r="301" customFormat="false" ht="12.75" hidden="false" customHeight="false" outlineLevel="0" collapsed="false">
      <c r="B301" s="58"/>
    </row>
    <row r="302" customFormat="false" ht="12.75" hidden="false" customHeight="false" outlineLevel="0" collapsed="false">
      <c r="B302" s="58"/>
    </row>
    <row r="303" customFormat="false" ht="12.75" hidden="false" customHeight="false" outlineLevel="0" collapsed="false">
      <c r="B303" s="58"/>
    </row>
    <row r="304" customFormat="false" ht="12.75" hidden="false" customHeight="false" outlineLevel="0" collapsed="false">
      <c r="B304" s="58"/>
    </row>
    <row r="305" customFormat="false" ht="12.75" hidden="false" customHeight="false" outlineLevel="0" collapsed="false">
      <c r="B305" s="58"/>
    </row>
    <row r="306" customFormat="false" ht="12.75" hidden="false" customHeight="false" outlineLevel="0" collapsed="false">
      <c r="B306" s="58"/>
    </row>
    <row r="307" customFormat="false" ht="12.75" hidden="false" customHeight="false" outlineLevel="0" collapsed="false">
      <c r="B307" s="58"/>
    </row>
    <row r="308" customFormat="false" ht="12.75" hidden="false" customHeight="false" outlineLevel="0" collapsed="false">
      <c r="B308" s="58"/>
    </row>
    <row r="309" customFormat="false" ht="12.75" hidden="false" customHeight="false" outlineLevel="0" collapsed="false">
      <c r="B309" s="58"/>
    </row>
    <row r="310" customFormat="false" ht="12.75" hidden="false" customHeight="false" outlineLevel="0" collapsed="false">
      <c r="B310" s="58"/>
    </row>
    <row r="311" customFormat="false" ht="12.75" hidden="false" customHeight="false" outlineLevel="0" collapsed="false">
      <c r="B311" s="58"/>
    </row>
    <row r="312" customFormat="false" ht="12.75" hidden="false" customHeight="false" outlineLevel="0" collapsed="false">
      <c r="B312" s="58"/>
    </row>
    <row r="313" customFormat="false" ht="12.75" hidden="false" customHeight="false" outlineLevel="0" collapsed="false">
      <c r="B313" s="58"/>
    </row>
    <row r="314" customFormat="false" ht="12.75" hidden="false" customHeight="false" outlineLevel="0" collapsed="false">
      <c r="B314" s="58"/>
    </row>
    <row r="315" customFormat="false" ht="12.75" hidden="false" customHeight="false" outlineLevel="0" collapsed="false">
      <c r="B315" s="58"/>
    </row>
    <row r="316" customFormat="false" ht="12.75" hidden="false" customHeight="false" outlineLevel="0" collapsed="false">
      <c r="B316" s="58"/>
    </row>
    <row r="317" customFormat="false" ht="12.75" hidden="false" customHeight="false" outlineLevel="0" collapsed="false">
      <c r="B317" s="58"/>
    </row>
    <row r="318" customFormat="false" ht="12.75" hidden="false" customHeight="false" outlineLevel="0" collapsed="false">
      <c r="B318" s="58"/>
    </row>
    <row r="319" customFormat="false" ht="12.75" hidden="false" customHeight="false" outlineLevel="0" collapsed="false">
      <c r="B319" s="58"/>
    </row>
    <row r="320" customFormat="false" ht="12.75" hidden="false" customHeight="false" outlineLevel="0" collapsed="false">
      <c r="B320" s="58"/>
    </row>
    <row r="321" customFormat="false" ht="12.75" hidden="false" customHeight="false" outlineLevel="0" collapsed="false">
      <c r="B321" s="58"/>
    </row>
    <row r="322" customFormat="false" ht="12.75" hidden="false" customHeight="false" outlineLevel="0" collapsed="false">
      <c r="B322" s="58"/>
    </row>
    <row r="323" customFormat="false" ht="12.75" hidden="false" customHeight="false" outlineLevel="0" collapsed="false">
      <c r="B323" s="58"/>
    </row>
    <row r="324" customFormat="false" ht="12.75" hidden="false" customHeight="false" outlineLevel="0" collapsed="false">
      <c r="B324" s="58"/>
    </row>
    <row r="325" customFormat="false" ht="12.75" hidden="false" customHeight="false" outlineLevel="0" collapsed="false">
      <c r="B325" s="58"/>
    </row>
    <row r="326" customFormat="false" ht="12.75" hidden="false" customHeight="false" outlineLevel="0" collapsed="false">
      <c r="B326" s="58"/>
    </row>
    <row r="327" customFormat="false" ht="12.75" hidden="false" customHeight="false" outlineLevel="0" collapsed="false">
      <c r="B327" s="58"/>
    </row>
    <row r="328" customFormat="false" ht="12.75" hidden="false" customHeight="false" outlineLevel="0" collapsed="false">
      <c r="B328" s="58"/>
    </row>
    <row r="329" customFormat="false" ht="12.75" hidden="false" customHeight="false" outlineLevel="0" collapsed="false">
      <c r="B329" s="58"/>
    </row>
    <row r="330" customFormat="false" ht="12.75" hidden="false" customHeight="false" outlineLevel="0" collapsed="false">
      <c r="B330" s="58"/>
    </row>
    <row r="331" customFormat="false" ht="12.75" hidden="false" customHeight="false" outlineLevel="0" collapsed="false">
      <c r="B331" s="58"/>
    </row>
    <row r="332" customFormat="false" ht="12.75" hidden="false" customHeight="false" outlineLevel="0" collapsed="false">
      <c r="B332" s="58"/>
    </row>
    <row r="333" customFormat="false" ht="12.75" hidden="false" customHeight="false" outlineLevel="0" collapsed="false">
      <c r="B333" s="58"/>
    </row>
    <row r="334" customFormat="false" ht="12.75" hidden="false" customHeight="false" outlineLevel="0" collapsed="false">
      <c r="B334" s="58"/>
    </row>
    <row r="335" customFormat="false" ht="12.75" hidden="false" customHeight="false" outlineLevel="0" collapsed="false">
      <c r="B335" s="58"/>
    </row>
    <row r="336" customFormat="false" ht="12.75" hidden="false" customHeight="false" outlineLevel="0" collapsed="false">
      <c r="B336" s="58"/>
    </row>
    <row r="337" customFormat="false" ht="12.75" hidden="false" customHeight="false" outlineLevel="0" collapsed="false">
      <c r="B337" s="58"/>
    </row>
    <row r="338" customFormat="false" ht="12.75" hidden="false" customHeight="false" outlineLevel="0" collapsed="false">
      <c r="B338" s="58"/>
    </row>
    <row r="339" customFormat="false" ht="12.75" hidden="false" customHeight="false" outlineLevel="0" collapsed="false">
      <c r="B339" s="58"/>
    </row>
    <row r="340" customFormat="false" ht="12.75" hidden="false" customHeight="false" outlineLevel="0" collapsed="false">
      <c r="B340" s="58"/>
    </row>
    <row r="341" customFormat="false" ht="12.75" hidden="false" customHeight="false" outlineLevel="0" collapsed="false">
      <c r="B341" s="58"/>
    </row>
    <row r="342" customFormat="false" ht="12.75" hidden="false" customHeight="false" outlineLevel="0" collapsed="false">
      <c r="B342" s="58"/>
    </row>
    <row r="343" customFormat="false" ht="12.75" hidden="false" customHeight="false" outlineLevel="0" collapsed="false">
      <c r="B343" s="58"/>
    </row>
    <row r="344" customFormat="false" ht="12.75" hidden="false" customHeight="false" outlineLevel="0" collapsed="false">
      <c r="B344" s="58"/>
    </row>
    <row r="345" customFormat="false" ht="12.75" hidden="false" customHeight="false" outlineLevel="0" collapsed="false">
      <c r="B345" s="58"/>
    </row>
    <row r="346" customFormat="false" ht="12.75" hidden="false" customHeight="false" outlineLevel="0" collapsed="false">
      <c r="B346" s="58"/>
    </row>
    <row r="347" customFormat="false" ht="12.75" hidden="false" customHeight="false" outlineLevel="0" collapsed="false">
      <c r="B347" s="58"/>
    </row>
    <row r="348" customFormat="false" ht="12.75" hidden="false" customHeight="false" outlineLevel="0" collapsed="false">
      <c r="B348" s="58"/>
    </row>
    <row r="349" customFormat="false" ht="12.75" hidden="false" customHeight="false" outlineLevel="0" collapsed="false">
      <c r="B349" s="58"/>
    </row>
    <row r="350" customFormat="false" ht="12.75" hidden="false" customHeight="false" outlineLevel="0" collapsed="false">
      <c r="B350" s="58"/>
    </row>
    <row r="351" customFormat="false" ht="12.75" hidden="false" customHeight="false" outlineLevel="0" collapsed="false">
      <c r="B351" s="58"/>
    </row>
    <row r="352" customFormat="false" ht="12.75" hidden="false" customHeight="false" outlineLevel="0" collapsed="false">
      <c r="B352" s="58"/>
    </row>
    <row r="353" customFormat="false" ht="12.75" hidden="false" customHeight="false" outlineLevel="0" collapsed="false">
      <c r="B353" s="58"/>
    </row>
    <row r="354" customFormat="false" ht="12.75" hidden="false" customHeight="false" outlineLevel="0" collapsed="false">
      <c r="B354" s="58"/>
    </row>
    <row r="355" customFormat="false" ht="12.75" hidden="false" customHeight="false" outlineLevel="0" collapsed="false">
      <c r="B355" s="58"/>
    </row>
    <row r="356" customFormat="false" ht="12.75" hidden="false" customHeight="false" outlineLevel="0" collapsed="false">
      <c r="B356" s="58"/>
    </row>
    <row r="357" customFormat="false" ht="12.75" hidden="false" customHeight="false" outlineLevel="0" collapsed="false">
      <c r="B357" s="58"/>
    </row>
    <row r="358" customFormat="false" ht="12.75" hidden="false" customHeight="false" outlineLevel="0" collapsed="false">
      <c r="B358" s="58"/>
    </row>
    <row r="359" customFormat="false" ht="12.75" hidden="false" customHeight="false" outlineLevel="0" collapsed="false">
      <c r="B359" s="58"/>
    </row>
    <row r="360" customFormat="false" ht="12.75" hidden="false" customHeight="false" outlineLevel="0" collapsed="false">
      <c r="B360" s="58"/>
    </row>
    <row r="361" customFormat="false" ht="12.75" hidden="false" customHeight="false" outlineLevel="0" collapsed="false">
      <c r="B361" s="58"/>
    </row>
    <row r="362" customFormat="false" ht="12.75" hidden="false" customHeight="false" outlineLevel="0" collapsed="false">
      <c r="B362" s="58"/>
    </row>
    <row r="363" customFormat="false" ht="12.75" hidden="false" customHeight="false" outlineLevel="0" collapsed="false">
      <c r="B363" s="58"/>
    </row>
    <row r="364" customFormat="false" ht="12.75" hidden="false" customHeight="false" outlineLevel="0" collapsed="false">
      <c r="B364" s="58"/>
    </row>
    <row r="365" customFormat="false" ht="12.75" hidden="false" customHeight="false" outlineLevel="0" collapsed="false">
      <c r="B365" s="58"/>
    </row>
    <row r="366" customFormat="false" ht="12.75" hidden="false" customHeight="false" outlineLevel="0" collapsed="false">
      <c r="B366" s="58"/>
    </row>
    <row r="367" customFormat="false" ht="12.75" hidden="false" customHeight="false" outlineLevel="0" collapsed="false">
      <c r="B367" s="58"/>
    </row>
    <row r="368" customFormat="false" ht="12.75" hidden="false" customHeight="false" outlineLevel="0" collapsed="false">
      <c r="B368" s="58"/>
    </row>
    <row r="369" customFormat="false" ht="12.75" hidden="false" customHeight="false" outlineLevel="0" collapsed="false">
      <c r="B369" s="58"/>
    </row>
    <row r="370" customFormat="false" ht="12.75" hidden="false" customHeight="false" outlineLevel="0" collapsed="false">
      <c r="B370" s="58"/>
    </row>
    <row r="371" customFormat="false" ht="12.75" hidden="false" customHeight="false" outlineLevel="0" collapsed="false">
      <c r="B371" s="58"/>
    </row>
    <row r="372" customFormat="false" ht="12.75" hidden="false" customHeight="false" outlineLevel="0" collapsed="false">
      <c r="B372" s="58"/>
    </row>
    <row r="373" customFormat="false" ht="12.75" hidden="false" customHeight="false" outlineLevel="0" collapsed="false">
      <c r="B373" s="58"/>
    </row>
    <row r="374" customFormat="false" ht="12.75" hidden="false" customHeight="false" outlineLevel="0" collapsed="false">
      <c r="B374" s="58"/>
    </row>
    <row r="375" customFormat="false" ht="12.75" hidden="false" customHeight="false" outlineLevel="0" collapsed="false">
      <c r="B375" s="58"/>
    </row>
    <row r="376" customFormat="false" ht="12.75" hidden="false" customHeight="false" outlineLevel="0" collapsed="false">
      <c r="B376" s="58"/>
    </row>
    <row r="377" customFormat="false" ht="12.75" hidden="false" customHeight="false" outlineLevel="0" collapsed="false">
      <c r="B377" s="58"/>
    </row>
    <row r="378" customFormat="false" ht="12.75" hidden="false" customHeight="false" outlineLevel="0" collapsed="false">
      <c r="B378" s="58"/>
    </row>
    <row r="379" customFormat="false" ht="12.75" hidden="false" customHeight="false" outlineLevel="0" collapsed="false">
      <c r="B379" s="58"/>
    </row>
    <row r="380" customFormat="false" ht="12.75" hidden="false" customHeight="false" outlineLevel="0" collapsed="false">
      <c r="B380" s="58"/>
    </row>
    <row r="381" customFormat="false" ht="12.75" hidden="false" customHeight="false" outlineLevel="0" collapsed="false">
      <c r="B381" s="58"/>
    </row>
    <row r="382" customFormat="false" ht="12.75" hidden="false" customHeight="false" outlineLevel="0" collapsed="false">
      <c r="B382" s="58"/>
    </row>
    <row r="383" customFormat="false" ht="12.75" hidden="false" customHeight="false" outlineLevel="0" collapsed="false">
      <c r="B383" s="58"/>
    </row>
    <row r="384" customFormat="false" ht="12.75" hidden="false" customHeight="false" outlineLevel="0" collapsed="false">
      <c r="B384" s="58"/>
    </row>
    <row r="385" customFormat="false" ht="12.75" hidden="false" customHeight="false" outlineLevel="0" collapsed="false">
      <c r="B385" s="58"/>
    </row>
    <row r="386" customFormat="false" ht="12.75" hidden="false" customHeight="false" outlineLevel="0" collapsed="false">
      <c r="B386" s="58"/>
    </row>
    <row r="387" customFormat="false" ht="12.75" hidden="false" customHeight="false" outlineLevel="0" collapsed="false">
      <c r="B387" s="58"/>
    </row>
    <row r="388" customFormat="false" ht="12.75" hidden="false" customHeight="false" outlineLevel="0" collapsed="false">
      <c r="B388" s="58"/>
    </row>
    <row r="389" customFormat="false" ht="12.75" hidden="false" customHeight="false" outlineLevel="0" collapsed="false">
      <c r="B389" s="58"/>
    </row>
    <row r="390" customFormat="false" ht="12.75" hidden="false" customHeight="false" outlineLevel="0" collapsed="false">
      <c r="B390" s="58"/>
    </row>
    <row r="391" customFormat="false" ht="12.75" hidden="false" customHeight="false" outlineLevel="0" collapsed="false">
      <c r="B391" s="58"/>
    </row>
    <row r="392" customFormat="false" ht="12.75" hidden="false" customHeight="false" outlineLevel="0" collapsed="false">
      <c r="B392" s="58"/>
    </row>
    <row r="393" customFormat="false" ht="12.75" hidden="false" customHeight="false" outlineLevel="0" collapsed="false">
      <c r="B393" s="58"/>
    </row>
    <row r="394" customFormat="false" ht="12.75" hidden="false" customHeight="false" outlineLevel="0" collapsed="false">
      <c r="B394" s="58"/>
    </row>
    <row r="395" customFormat="false" ht="12.75" hidden="false" customHeight="false" outlineLevel="0" collapsed="false">
      <c r="B395" s="58"/>
    </row>
    <row r="396" customFormat="false" ht="12.75" hidden="false" customHeight="false" outlineLevel="0" collapsed="false">
      <c r="B396" s="58"/>
    </row>
    <row r="397" customFormat="false" ht="12.75" hidden="false" customHeight="false" outlineLevel="0" collapsed="false">
      <c r="B397" s="58"/>
    </row>
    <row r="398" customFormat="false" ht="12.75" hidden="false" customHeight="false" outlineLevel="0" collapsed="false">
      <c r="B398" s="58"/>
    </row>
    <row r="399" customFormat="false" ht="12.75" hidden="false" customHeight="false" outlineLevel="0" collapsed="false">
      <c r="B399" s="58"/>
    </row>
    <row r="400" customFormat="false" ht="12.75" hidden="false" customHeight="false" outlineLevel="0" collapsed="false">
      <c r="B400" s="58"/>
    </row>
    <row r="401" customFormat="false" ht="12.75" hidden="false" customHeight="false" outlineLevel="0" collapsed="false">
      <c r="B401" s="58"/>
    </row>
    <row r="402" customFormat="false" ht="12.75" hidden="false" customHeight="false" outlineLevel="0" collapsed="false">
      <c r="B402" s="58"/>
    </row>
    <row r="403" customFormat="false" ht="12.75" hidden="false" customHeight="false" outlineLevel="0" collapsed="false">
      <c r="B403" s="58"/>
    </row>
    <row r="404" customFormat="false" ht="12.75" hidden="false" customHeight="false" outlineLevel="0" collapsed="false">
      <c r="B404" s="58"/>
    </row>
    <row r="405" customFormat="false" ht="12.75" hidden="false" customHeight="false" outlineLevel="0" collapsed="false">
      <c r="B405" s="58"/>
    </row>
    <row r="406" customFormat="false" ht="12.75" hidden="false" customHeight="false" outlineLevel="0" collapsed="false">
      <c r="B406" s="58"/>
    </row>
    <row r="407" customFormat="false" ht="12.75" hidden="false" customHeight="false" outlineLevel="0" collapsed="false">
      <c r="B407" s="58"/>
    </row>
    <row r="408" customFormat="false" ht="12.75" hidden="false" customHeight="false" outlineLevel="0" collapsed="false">
      <c r="B408" s="58"/>
    </row>
    <row r="409" customFormat="false" ht="12.75" hidden="false" customHeight="false" outlineLevel="0" collapsed="false">
      <c r="B409" s="58"/>
    </row>
    <row r="410" customFormat="false" ht="12.75" hidden="false" customHeight="false" outlineLevel="0" collapsed="false">
      <c r="B410" s="58"/>
    </row>
    <row r="411" customFormat="false" ht="12.75" hidden="false" customHeight="false" outlineLevel="0" collapsed="false">
      <c r="B411" s="58"/>
    </row>
    <row r="412" customFormat="false" ht="12.75" hidden="false" customHeight="false" outlineLevel="0" collapsed="false">
      <c r="B412" s="58"/>
    </row>
    <row r="413" customFormat="false" ht="12.75" hidden="false" customHeight="false" outlineLevel="0" collapsed="false">
      <c r="B413" s="58"/>
    </row>
    <row r="414" customFormat="false" ht="12.75" hidden="false" customHeight="false" outlineLevel="0" collapsed="false">
      <c r="B414" s="58"/>
    </row>
    <row r="415" customFormat="false" ht="12.75" hidden="false" customHeight="false" outlineLevel="0" collapsed="false">
      <c r="B415" s="58"/>
    </row>
    <row r="416" customFormat="false" ht="12.75" hidden="false" customHeight="false" outlineLevel="0" collapsed="false">
      <c r="B416" s="58"/>
    </row>
    <row r="417" customFormat="false" ht="12.75" hidden="false" customHeight="false" outlineLevel="0" collapsed="false">
      <c r="B417" s="58"/>
    </row>
    <row r="418" customFormat="false" ht="12.75" hidden="false" customHeight="false" outlineLevel="0" collapsed="false">
      <c r="B418" s="58"/>
    </row>
    <row r="419" customFormat="false" ht="12.75" hidden="false" customHeight="false" outlineLevel="0" collapsed="false">
      <c r="B419" s="58"/>
    </row>
    <row r="420" customFormat="false" ht="12.75" hidden="false" customHeight="false" outlineLevel="0" collapsed="false">
      <c r="B420" s="58"/>
    </row>
    <row r="421" customFormat="false" ht="12.75" hidden="false" customHeight="false" outlineLevel="0" collapsed="false">
      <c r="B421" s="58"/>
    </row>
    <row r="422" customFormat="false" ht="12.75" hidden="false" customHeight="false" outlineLevel="0" collapsed="false">
      <c r="B422" s="58"/>
    </row>
    <row r="423" customFormat="false" ht="12.75" hidden="false" customHeight="false" outlineLevel="0" collapsed="false">
      <c r="B423" s="58"/>
    </row>
    <row r="424" customFormat="false" ht="12.75" hidden="false" customHeight="false" outlineLevel="0" collapsed="false">
      <c r="B424" s="58"/>
    </row>
    <row r="425" customFormat="false" ht="12.75" hidden="false" customHeight="false" outlineLevel="0" collapsed="false">
      <c r="B425" s="58"/>
    </row>
    <row r="426" customFormat="false" ht="12.75" hidden="false" customHeight="false" outlineLevel="0" collapsed="false">
      <c r="B426" s="58"/>
    </row>
    <row r="427" customFormat="false" ht="12.75" hidden="false" customHeight="false" outlineLevel="0" collapsed="false">
      <c r="B427" s="58"/>
    </row>
    <row r="428" customFormat="false" ht="12.75" hidden="false" customHeight="false" outlineLevel="0" collapsed="false">
      <c r="B428" s="58"/>
    </row>
    <row r="429" customFormat="false" ht="12.75" hidden="false" customHeight="false" outlineLevel="0" collapsed="false">
      <c r="B429" s="58"/>
    </row>
    <row r="430" customFormat="false" ht="12.75" hidden="false" customHeight="false" outlineLevel="0" collapsed="false">
      <c r="B430" s="58"/>
    </row>
    <row r="431" customFormat="false" ht="12.75" hidden="false" customHeight="false" outlineLevel="0" collapsed="false">
      <c r="B431" s="58"/>
    </row>
    <row r="432" customFormat="false" ht="12.75" hidden="false" customHeight="false" outlineLevel="0" collapsed="false">
      <c r="B432" s="58"/>
    </row>
    <row r="433" customFormat="false" ht="12.75" hidden="false" customHeight="false" outlineLevel="0" collapsed="false">
      <c r="B433" s="58"/>
    </row>
    <row r="434" customFormat="false" ht="12.75" hidden="false" customHeight="false" outlineLevel="0" collapsed="false">
      <c r="B434" s="58"/>
    </row>
    <row r="435" customFormat="false" ht="12.75" hidden="false" customHeight="false" outlineLevel="0" collapsed="false">
      <c r="B435" s="58"/>
    </row>
    <row r="436" customFormat="false" ht="12.75" hidden="false" customHeight="false" outlineLevel="0" collapsed="false">
      <c r="B436" s="58"/>
    </row>
    <row r="437" customFormat="false" ht="12.75" hidden="false" customHeight="false" outlineLevel="0" collapsed="false">
      <c r="B437" s="58"/>
    </row>
    <row r="438" customFormat="false" ht="12.75" hidden="false" customHeight="false" outlineLevel="0" collapsed="false">
      <c r="B438" s="58"/>
    </row>
    <row r="439" customFormat="false" ht="12.75" hidden="false" customHeight="false" outlineLevel="0" collapsed="false">
      <c r="B439" s="58"/>
    </row>
    <row r="440" customFormat="false" ht="12.75" hidden="false" customHeight="false" outlineLevel="0" collapsed="false">
      <c r="B440" s="58"/>
    </row>
    <row r="441" customFormat="false" ht="12.75" hidden="false" customHeight="false" outlineLevel="0" collapsed="false">
      <c r="B441" s="58"/>
    </row>
    <row r="442" customFormat="false" ht="12.75" hidden="false" customHeight="false" outlineLevel="0" collapsed="false">
      <c r="B442" s="58"/>
    </row>
    <row r="443" customFormat="false" ht="12.75" hidden="false" customHeight="false" outlineLevel="0" collapsed="false">
      <c r="B443" s="58"/>
    </row>
    <row r="444" customFormat="false" ht="12.75" hidden="false" customHeight="false" outlineLevel="0" collapsed="false">
      <c r="B444" s="58"/>
    </row>
    <row r="445" customFormat="false" ht="12.75" hidden="false" customHeight="false" outlineLevel="0" collapsed="false">
      <c r="B445" s="58"/>
    </row>
    <row r="446" customFormat="false" ht="12.75" hidden="false" customHeight="false" outlineLevel="0" collapsed="false">
      <c r="B446" s="58"/>
    </row>
    <row r="447" customFormat="false" ht="12.75" hidden="false" customHeight="false" outlineLevel="0" collapsed="false">
      <c r="B447" s="58"/>
    </row>
    <row r="448" customFormat="false" ht="12.75" hidden="false" customHeight="false" outlineLevel="0" collapsed="false">
      <c r="B448" s="58"/>
    </row>
    <row r="449" customFormat="false" ht="12.75" hidden="false" customHeight="false" outlineLevel="0" collapsed="false">
      <c r="B449" s="58"/>
    </row>
    <row r="450" customFormat="false" ht="12.75" hidden="false" customHeight="false" outlineLevel="0" collapsed="false">
      <c r="B450" s="58"/>
    </row>
    <row r="451" customFormat="false" ht="12.75" hidden="false" customHeight="false" outlineLevel="0" collapsed="false">
      <c r="B451" s="58"/>
    </row>
    <row r="452" customFormat="false" ht="12.75" hidden="false" customHeight="false" outlineLevel="0" collapsed="false">
      <c r="B452" s="58"/>
    </row>
    <row r="453" customFormat="false" ht="12.75" hidden="false" customHeight="false" outlineLevel="0" collapsed="false">
      <c r="B453" s="58"/>
    </row>
    <row r="454" customFormat="false" ht="12.75" hidden="false" customHeight="false" outlineLevel="0" collapsed="false">
      <c r="B454" s="58"/>
    </row>
    <row r="455" customFormat="false" ht="12.75" hidden="false" customHeight="false" outlineLevel="0" collapsed="false">
      <c r="B455" s="58"/>
    </row>
    <row r="456" customFormat="false" ht="12.75" hidden="false" customHeight="false" outlineLevel="0" collapsed="false">
      <c r="B456" s="58"/>
    </row>
    <row r="457" customFormat="false" ht="12.75" hidden="false" customHeight="false" outlineLevel="0" collapsed="false">
      <c r="B457" s="58"/>
    </row>
    <row r="458" customFormat="false" ht="12.75" hidden="false" customHeight="false" outlineLevel="0" collapsed="false">
      <c r="B458" s="58"/>
    </row>
    <row r="459" customFormat="false" ht="12.75" hidden="false" customHeight="false" outlineLevel="0" collapsed="false">
      <c r="B459" s="58"/>
    </row>
    <row r="460" customFormat="false" ht="12.75" hidden="false" customHeight="false" outlineLevel="0" collapsed="false">
      <c r="B460" s="58"/>
    </row>
    <row r="461" customFormat="false" ht="12.75" hidden="false" customHeight="false" outlineLevel="0" collapsed="false">
      <c r="B461" s="58"/>
    </row>
    <row r="462" customFormat="false" ht="12.75" hidden="false" customHeight="false" outlineLevel="0" collapsed="false">
      <c r="B462" s="58"/>
    </row>
    <row r="463" customFormat="false" ht="12.75" hidden="false" customHeight="false" outlineLevel="0" collapsed="false">
      <c r="B463" s="58"/>
    </row>
    <row r="464" customFormat="false" ht="12.75" hidden="false" customHeight="false" outlineLevel="0" collapsed="false">
      <c r="B464" s="58"/>
    </row>
    <row r="465" customFormat="false" ht="12.75" hidden="false" customHeight="false" outlineLevel="0" collapsed="false">
      <c r="B465" s="58"/>
    </row>
    <row r="466" customFormat="false" ht="12.75" hidden="false" customHeight="false" outlineLevel="0" collapsed="false">
      <c r="B466" s="58"/>
    </row>
    <row r="467" customFormat="false" ht="12.75" hidden="false" customHeight="false" outlineLevel="0" collapsed="false">
      <c r="B467" s="58"/>
    </row>
    <row r="468" customFormat="false" ht="12.75" hidden="false" customHeight="false" outlineLevel="0" collapsed="false">
      <c r="B468" s="58"/>
    </row>
    <row r="469" customFormat="false" ht="12.75" hidden="false" customHeight="false" outlineLevel="0" collapsed="false">
      <c r="B469" s="58"/>
    </row>
    <row r="470" customFormat="false" ht="12.75" hidden="false" customHeight="false" outlineLevel="0" collapsed="false">
      <c r="B470" s="58"/>
    </row>
    <row r="471" customFormat="false" ht="12.75" hidden="false" customHeight="false" outlineLevel="0" collapsed="false">
      <c r="B471" s="58"/>
    </row>
    <row r="472" customFormat="false" ht="12.75" hidden="false" customHeight="false" outlineLevel="0" collapsed="false">
      <c r="B472" s="58"/>
    </row>
    <row r="473" customFormat="false" ht="12.75" hidden="false" customHeight="false" outlineLevel="0" collapsed="false">
      <c r="B473" s="58"/>
    </row>
    <row r="474" customFormat="false" ht="12.75" hidden="false" customHeight="false" outlineLevel="0" collapsed="false">
      <c r="B474" s="58"/>
    </row>
    <row r="475" customFormat="false" ht="12.75" hidden="false" customHeight="false" outlineLevel="0" collapsed="false">
      <c r="B475" s="58"/>
    </row>
    <row r="476" customFormat="false" ht="12.75" hidden="false" customHeight="false" outlineLevel="0" collapsed="false">
      <c r="B476" s="58"/>
    </row>
    <row r="477" customFormat="false" ht="12.75" hidden="false" customHeight="false" outlineLevel="0" collapsed="false">
      <c r="B477" s="58"/>
    </row>
    <row r="478" customFormat="false" ht="12.75" hidden="false" customHeight="false" outlineLevel="0" collapsed="false">
      <c r="B478" s="58"/>
    </row>
    <row r="479" customFormat="false" ht="12.75" hidden="false" customHeight="false" outlineLevel="0" collapsed="false">
      <c r="B479" s="58"/>
    </row>
    <row r="480" customFormat="false" ht="12.75" hidden="false" customHeight="false" outlineLevel="0" collapsed="false">
      <c r="B480" s="58"/>
    </row>
    <row r="481" customFormat="false" ht="12.75" hidden="false" customHeight="false" outlineLevel="0" collapsed="false">
      <c r="B481" s="58"/>
    </row>
    <row r="482" customFormat="false" ht="12.75" hidden="false" customHeight="false" outlineLevel="0" collapsed="false">
      <c r="B482" s="58"/>
    </row>
    <row r="483" customFormat="false" ht="12.75" hidden="false" customHeight="false" outlineLevel="0" collapsed="false">
      <c r="B483" s="58"/>
    </row>
    <row r="484" customFormat="false" ht="12.75" hidden="false" customHeight="false" outlineLevel="0" collapsed="false">
      <c r="B484" s="58"/>
    </row>
    <row r="485" customFormat="false" ht="12.75" hidden="false" customHeight="false" outlineLevel="0" collapsed="false">
      <c r="B485" s="58"/>
    </row>
    <row r="486" customFormat="false" ht="12.75" hidden="false" customHeight="false" outlineLevel="0" collapsed="false">
      <c r="B486" s="58"/>
    </row>
    <row r="487" customFormat="false" ht="12.75" hidden="false" customHeight="false" outlineLevel="0" collapsed="false">
      <c r="B487" s="58"/>
    </row>
    <row r="488" customFormat="false" ht="12.75" hidden="false" customHeight="false" outlineLevel="0" collapsed="false">
      <c r="B488" s="58"/>
    </row>
    <row r="489" customFormat="false" ht="12.75" hidden="false" customHeight="false" outlineLevel="0" collapsed="false">
      <c r="B489" s="58"/>
    </row>
    <row r="490" customFormat="false" ht="12.75" hidden="false" customHeight="false" outlineLevel="0" collapsed="false">
      <c r="B490" s="58"/>
    </row>
    <row r="491" customFormat="false" ht="12.75" hidden="false" customHeight="false" outlineLevel="0" collapsed="false">
      <c r="B491" s="58"/>
    </row>
    <row r="492" customFormat="false" ht="12.75" hidden="false" customHeight="false" outlineLevel="0" collapsed="false">
      <c r="B492" s="58"/>
    </row>
    <row r="493" customFormat="false" ht="12.75" hidden="false" customHeight="false" outlineLevel="0" collapsed="false">
      <c r="B493" s="58"/>
    </row>
    <row r="494" customFormat="false" ht="12.75" hidden="false" customHeight="false" outlineLevel="0" collapsed="false">
      <c r="B494" s="58"/>
    </row>
    <row r="495" customFormat="false" ht="12.75" hidden="false" customHeight="false" outlineLevel="0" collapsed="false">
      <c r="B495" s="58"/>
    </row>
    <row r="496" customFormat="false" ht="12.75" hidden="false" customHeight="false" outlineLevel="0" collapsed="false">
      <c r="B496" s="58"/>
    </row>
    <row r="497" customFormat="false" ht="12.75" hidden="false" customHeight="false" outlineLevel="0" collapsed="false">
      <c r="B497" s="58"/>
    </row>
    <row r="498" customFormat="false" ht="12.75" hidden="false" customHeight="false" outlineLevel="0" collapsed="false">
      <c r="B498" s="58"/>
    </row>
    <row r="499" customFormat="false" ht="12.75" hidden="false" customHeight="false" outlineLevel="0" collapsed="false">
      <c r="B499" s="58"/>
    </row>
    <row r="500" customFormat="false" ht="12.75" hidden="false" customHeight="false" outlineLevel="0" collapsed="false">
      <c r="B500" s="58"/>
    </row>
    <row r="501" customFormat="false" ht="12.75" hidden="false" customHeight="false" outlineLevel="0" collapsed="false">
      <c r="B501" s="58"/>
    </row>
    <row r="502" customFormat="false" ht="12.75" hidden="false" customHeight="false" outlineLevel="0" collapsed="false">
      <c r="B502" s="58"/>
    </row>
    <row r="503" customFormat="false" ht="12.75" hidden="false" customHeight="false" outlineLevel="0" collapsed="false">
      <c r="B503" s="58"/>
    </row>
    <row r="504" customFormat="false" ht="12.75" hidden="false" customHeight="false" outlineLevel="0" collapsed="false">
      <c r="B504" s="58"/>
    </row>
    <row r="505" customFormat="false" ht="12.75" hidden="false" customHeight="false" outlineLevel="0" collapsed="false">
      <c r="B505" s="58"/>
    </row>
    <row r="506" customFormat="false" ht="12.75" hidden="false" customHeight="false" outlineLevel="0" collapsed="false">
      <c r="B506" s="58"/>
    </row>
    <row r="507" customFormat="false" ht="12.75" hidden="false" customHeight="false" outlineLevel="0" collapsed="false">
      <c r="B507" s="58"/>
    </row>
    <row r="508" customFormat="false" ht="12.75" hidden="false" customHeight="false" outlineLevel="0" collapsed="false">
      <c r="B508" s="58"/>
    </row>
    <row r="509" customFormat="false" ht="12.75" hidden="false" customHeight="false" outlineLevel="0" collapsed="false">
      <c r="B509" s="58"/>
    </row>
    <row r="510" customFormat="false" ht="12.75" hidden="false" customHeight="false" outlineLevel="0" collapsed="false">
      <c r="B510" s="58"/>
    </row>
    <row r="511" customFormat="false" ht="12.75" hidden="false" customHeight="false" outlineLevel="0" collapsed="false">
      <c r="B511" s="58"/>
    </row>
    <row r="512" customFormat="false" ht="12.75" hidden="false" customHeight="false" outlineLevel="0" collapsed="false">
      <c r="B512" s="58"/>
    </row>
    <row r="513" customFormat="false" ht="12.75" hidden="false" customHeight="false" outlineLevel="0" collapsed="false">
      <c r="B513" s="58"/>
    </row>
    <row r="514" customFormat="false" ht="12.75" hidden="false" customHeight="false" outlineLevel="0" collapsed="false">
      <c r="B514" s="58"/>
    </row>
    <row r="515" customFormat="false" ht="12.75" hidden="false" customHeight="false" outlineLevel="0" collapsed="false">
      <c r="B515" s="58"/>
    </row>
    <row r="516" customFormat="false" ht="12.75" hidden="false" customHeight="false" outlineLevel="0" collapsed="false">
      <c r="B516" s="58"/>
    </row>
    <row r="517" customFormat="false" ht="12.75" hidden="false" customHeight="false" outlineLevel="0" collapsed="false">
      <c r="B517" s="58"/>
    </row>
    <row r="518" customFormat="false" ht="12.75" hidden="false" customHeight="false" outlineLevel="0" collapsed="false">
      <c r="B518" s="58"/>
    </row>
    <row r="519" customFormat="false" ht="12.75" hidden="false" customHeight="false" outlineLevel="0" collapsed="false">
      <c r="B519" s="58"/>
    </row>
    <row r="520" customFormat="false" ht="12.75" hidden="false" customHeight="false" outlineLevel="0" collapsed="false">
      <c r="B520" s="58"/>
    </row>
    <row r="521" customFormat="false" ht="12.75" hidden="false" customHeight="false" outlineLevel="0" collapsed="false">
      <c r="B521" s="58"/>
    </row>
    <row r="522" customFormat="false" ht="12.75" hidden="false" customHeight="false" outlineLevel="0" collapsed="false">
      <c r="B522" s="58"/>
    </row>
    <row r="523" customFormat="false" ht="12.75" hidden="false" customHeight="false" outlineLevel="0" collapsed="false">
      <c r="B523" s="58"/>
    </row>
    <row r="524" customFormat="false" ht="12.75" hidden="false" customHeight="false" outlineLevel="0" collapsed="false">
      <c r="B524" s="58"/>
    </row>
    <row r="525" customFormat="false" ht="12.75" hidden="false" customHeight="false" outlineLevel="0" collapsed="false">
      <c r="B525" s="58"/>
    </row>
    <row r="526" customFormat="false" ht="12.75" hidden="false" customHeight="false" outlineLevel="0" collapsed="false">
      <c r="B526" s="58"/>
    </row>
    <row r="527" customFormat="false" ht="12.75" hidden="false" customHeight="false" outlineLevel="0" collapsed="false">
      <c r="B527" s="58"/>
    </row>
    <row r="528" customFormat="false" ht="12.75" hidden="false" customHeight="false" outlineLevel="0" collapsed="false">
      <c r="B528" s="58"/>
    </row>
    <row r="529" customFormat="false" ht="12.75" hidden="false" customHeight="false" outlineLevel="0" collapsed="false">
      <c r="B529" s="58"/>
    </row>
    <row r="530" customFormat="false" ht="12.75" hidden="false" customHeight="false" outlineLevel="0" collapsed="false">
      <c r="B530" s="58"/>
    </row>
    <row r="531" customFormat="false" ht="12.75" hidden="false" customHeight="false" outlineLevel="0" collapsed="false">
      <c r="B531" s="58"/>
    </row>
    <row r="532" customFormat="false" ht="12.75" hidden="false" customHeight="false" outlineLevel="0" collapsed="false">
      <c r="B532" s="58"/>
    </row>
    <row r="533" customFormat="false" ht="12.75" hidden="false" customHeight="false" outlineLevel="0" collapsed="false">
      <c r="B533" s="58"/>
    </row>
    <row r="534" customFormat="false" ht="12.75" hidden="false" customHeight="false" outlineLevel="0" collapsed="false">
      <c r="B534" s="58"/>
    </row>
    <row r="535" customFormat="false" ht="12.75" hidden="false" customHeight="false" outlineLevel="0" collapsed="false">
      <c r="B535" s="58"/>
    </row>
    <row r="536" customFormat="false" ht="12.75" hidden="false" customHeight="false" outlineLevel="0" collapsed="false">
      <c r="B536" s="58"/>
    </row>
    <row r="537" customFormat="false" ht="12.75" hidden="false" customHeight="false" outlineLevel="0" collapsed="false">
      <c r="B537" s="58"/>
    </row>
    <row r="538" customFormat="false" ht="12.75" hidden="false" customHeight="false" outlineLevel="0" collapsed="false">
      <c r="B538" s="58"/>
    </row>
    <row r="539" customFormat="false" ht="12.75" hidden="false" customHeight="false" outlineLevel="0" collapsed="false">
      <c r="B539" s="58"/>
    </row>
    <row r="540" customFormat="false" ht="12.75" hidden="false" customHeight="false" outlineLevel="0" collapsed="false">
      <c r="B540" s="58"/>
    </row>
    <row r="541" customFormat="false" ht="12.75" hidden="false" customHeight="false" outlineLevel="0" collapsed="false">
      <c r="B541" s="58"/>
    </row>
    <row r="542" customFormat="false" ht="12.75" hidden="false" customHeight="false" outlineLevel="0" collapsed="false">
      <c r="B542" s="58"/>
    </row>
    <row r="543" customFormat="false" ht="12.75" hidden="false" customHeight="false" outlineLevel="0" collapsed="false">
      <c r="B543" s="58"/>
    </row>
    <row r="544" customFormat="false" ht="12.75" hidden="false" customHeight="false" outlineLevel="0" collapsed="false">
      <c r="B544" s="58"/>
    </row>
    <row r="545" customFormat="false" ht="12.75" hidden="false" customHeight="false" outlineLevel="0" collapsed="false">
      <c r="B545" s="58"/>
    </row>
    <row r="546" customFormat="false" ht="12.75" hidden="false" customHeight="false" outlineLevel="0" collapsed="false">
      <c r="B546" s="58"/>
    </row>
    <row r="547" customFormat="false" ht="12.75" hidden="false" customHeight="false" outlineLevel="0" collapsed="false">
      <c r="B547" s="58"/>
    </row>
    <row r="548" customFormat="false" ht="12.75" hidden="false" customHeight="false" outlineLevel="0" collapsed="false">
      <c r="B548" s="58"/>
    </row>
    <row r="549" customFormat="false" ht="12.75" hidden="false" customHeight="false" outlineLevel="0" collapsed="false">
      <c r="B549" s="58"/>
    </row>
    <row r="550" customFormat="false" ht="12.75" hidden="false" customHeight="false" outlineLevel="0" collapsed="false">
      <c r="B550" s="58"/>
    </row>
    <row r="551" customFormat="false" ht="12.75" hidden="false" customHeight="false" outlineLevel="0" collapsed="false">
      <c r="B551" s="58"/>
    </row>
    <row r="552" customFormat="false" ht="12.75" hidden="false" customHeight="false" outlineLevel="0" collapsed="false">
      <c r="B552" s="58"/>
    </row>
    <row r="553" customFormat="false" ht="12.75" hidden="false" customHeight="false" outlineLevel="0" collapsed="false">
      <c r="B553" s="58"/>
    </row>
    <row r="554" customFormat="false" ht="12.75" hidden="false" customHeight="false" outlineLevel="0" collapsed="false">
      <c r="B554" s="58"/>
    </row>
    <row r="555" customFormat="false" ht="12.75" hidden="false" customHeight="false" outlineLevel="0" collapsed="false">
      <c r="B555" s="58"/>
    </row>
    <row r="556" customFormat="false" ht="12.75" hidden="false" customHeight="false" outlineLevel="0" collapsed="false">
      <c r="B556" s="58"/>
    </row>
    <row r="557" customFormat="false" ht="12.75" hidden="false" customHeight="false" outlineLevel="0" collapsed="false">
      <c r="B557" s="58"/>
    </row>
    <row r="558" customFormat="false" ht="12.75" hidden="false" customHeight="false" outlineLevel="0" collapsed="false">
      <c r="B558" s="58"/>
    </row>
    <row r="559" customFormat="false" ht="12.75" hidden="false" customHeight="false" outlineLevel="0" collapsed="false">
      <c r="B559" s="58"/>
    </row>
    <row r="560" customFormat="false" ht="12.75" hidden="false" customHeight="false" outlineLevel="0" collapsed="false">
      <c r="B560" s="58"/>
    </row>
    <row r="561" customFormat="false" ht="12.75" hidden="false" customHeight="false" outlineLevel="0" collapsed="false">
      <c r="B561" s="58"/>
    </row>
    <row r="562" customFormat="false" ht="12.75" hidden="false" customHeight="false" outlineLevel="0" collapsed="false">
      <c r="B562" s="58"/>
    </row>
    <row r="563" customFormat="false" ht="12.75" hidden="false" customHeight="false" outlineLevel="0" collapsed="false">
      <c r="B563" s="58"/>
    </row>
    <row r="564" customFormat="false" ht="12.75" hidden="false" customHeight="false" outlineLevel="0" collapsed="false">
      <c r="B564" s="58"/>
    </row>
    <row r="565" customFormat="false" ht="12.75" hidden="false" customHeight="false" outlineLevel="0" collapsed="false">
      <c r="B565" s="58"/>
    </row>
    <row r="566" customFormat="false" ht="12.75" hidden="false" customHeight="false" outlineLevel="0" collapsed="false">
      <c r="B566" s="58"/>
    </row>
    <row r="567" customFormat="false" ht="12.75" hidden="false" customHeight="false" outlineLevel="0" collapsed="false">
      <c r="B567" s="58"/>
    </row>
    <row r="568" customFormat="false" ht="12.75" hidden="false" customHeight="false" outlineLevel="0" collapsed="false">
      <c r="B568" s="58"/>
    </row>
    <row r="569" customFormat="false" ht="12.75" hidden="false" customHeight="false" outlineLevel="0" collapsed="false">
      <c r="B569" s="58"/>
    </row>
    <row r="570" customFormat="false" ht="12.75" hidden="false" customHeight="false" outlineLevel="0" collapsed="false">
      <c r="B570" s="58"/>
    </row>
    <row r="571" customFormat="false" ht="12.75" hidden="false" customHeight="false" outlineLevel="0" collapsed="false">
      <c r="B571" s="58"/>
    </row>
    <row r="572" customFormat="false" ht="12.75" hidden="false" customHeight="false" outlineLevel="0" collapsed="false">
      <c r="B572" s="58"/>
    </row>
    <row r="573" customFormat="false" ht="12.75" hidden="false" customHeight="false" outlineLevel="0" collapsed="false">
      <c r="B573" s="58"/>
    </row>
    <row r="574" customFormat="false" ht="12.75" hidden="false" customHeight="false" outlineLevel="0" collapsed="false">
      <c r="B574" s="58"/>
    </row>
    <row r="575" customFormat="false" ht="12.75" hidden="false" customHeight="false" outlineLevel="0" collapsed="false">
      <c r="B575" s="58"/>
    </row>
    <row r="576" customFormat="false" ht="12.75" hidden="false" customHeight="false" outlineLevel="0" collapsed="false">
      <c r="B576" s="58"/>
    </row>
    <row r="577" customFormat="false" ht="12.75" hidden="false" customHeight="false" outlineLevel="0" collapsed="false">
      <c r="B577" s="58"/>
    </row>
    <row r="578" customFormat="false" ht="12.75" hidden="false" customHeight="false" outlineLevel="0" collapsed="false">
      <c r="B578" s="58"/>
    </row>
    <row r="579" customFormat="false" ht="12.75" hidden="false" customHeight="false" outlineLevel="0" collapsed="false">
      <c r="B579" s="58"/>
    </row>
    <row r="580" customFormat="false" ht="12.75" hidden="false" customHeight="false" outlineLevel="0" collapsed="false">
      <c r="B580" s="58"/>
    </row>
    <row r="581" customFormat="false" ht="12.75" hidden="false" customHeight="false" outlineLevel="0" collapsed="false">
      <c r="B581" s="58"/>
    </row>
    <row r="582" customFormat="false" ht="12.75" hidden="false" customHeight="false" outlineLevel="0" collapsed="false">
      <c r="B582" s="58"/>
    </row>
    <row r="583" customFormat="false" ht="12.75" hidden="false" customHeight="false" outlineLevel="0" collapsed="false">
      <c r="B583" s="58"/>
    </row>
    <row r="584" customFormat="false" ht="12.75" hidden="false" customHeight="false" outlineLevel="0" collapsed="false">
      <c r="B584" s="58"/>
    </row>
    <row r="585" customFormat="false" ht="12.75" hidden="false" customHeight="false" outlineLevel="0" collapsed="false">
      <c r="B585" s="58"/>
    </row>
    <row r="586" customFormat="false" ht="12.75" hidden="false" customHeight="false" outlineLevel="0" collapsed="false">
      <c r="B586" s="58"/>
    </row>
    <row r="587" customFormat="false" ht="12.75" hidden="false" customHeight="false" outlineLevel="0" collapsed="false">
      <c r="B587" s="58"/>
    </row>
    <row r="588" customFormat="false" ht="12.75" hidden="false" customHeight="false" outlineLevel="0" collapsed="false">
      <c r="B588" s="58"/>
    </row>
    <row r="589" customFormat="false" ht="12.75" hidden="false" customHeight="false" outlineLevel="0" collapsed="false">
      <c r="B589" s="58"/>
    </row>
    <row r="590" customFormat="false" ht="12.75" hidden="false" customHeight="false" outlineLevel="0" collapsed="false">
      <c r="B590" s="58"/>
    </row>
    <row r="591" customFormat="false" ht="12.75" hidden="false" customHeight="false" outlineLevel="0" collapsed="false">
      <c r="B591" s="58"/>
    </row>
    <row r="592" customFormat="false" ht="12.75" hidden="false" customHeight="false" outlineLevel="0" collapsed="false">
      <c r="B592" s="58"/>
    </row>
    <row r="593" customFormat="false" ht="12.75" hidden="false" customHeight="false" outlineLevel="0" collapsed="false">
      <c r="B593" s="58"/>
    </row>
    <row r="594" customFormat="false" ht="12.75" hidden="false" customHeight="false" outlineLevel="0" collapsed="false">
      <c r="B594" s="58"/>
    </row>
    <row r="595" customFormat="false" ht="12.75" hidden="false" customHeight="false" outlineLevel="0" collapsed="false">
      <c r="B595" s="58"/>
    </row>
    <row r="596" customFormat="false" ht="12.75" hidden="false" customHeight="false" outlineLevel="0" collapsed="false">
      <c r="B596" s="58"/>
    </row>
    <row r="597" customFormat="false" ht="12.75" hidden="false" customHeight="false" outlineLevel="0" collapsed="false">
      <c r="B597" s="58"/>
    </row>
    <row r="598" customFormat="false" ht="12.75" hidden="false" customHeight="false" outlineLevel="0" collapsed="false">
      <c r="B598" s="58"/>
    </row>
    <row r="599" customFormat="false" ht="12.75" hidden="false" customHeight="false" outlineLevel="0" collapsed="false">
      <c r="B599" s="58"/>
    </row>
    <row r="600" customFormat="false" ht="12.75" hidden="false" customHeight="false" outlineLevel="0" collapsed="false">
      <c r="B600" s="58"/>
    </row>
    <row r="601" customFormat="false" ht="12.75" hidden="false" customHeight="false" outlineLevel="0" collapsed="false">
      <c r="B601" s="58"/>
    </row>
    <row r="602" customFormat="false" ht="12.75" hidden="false" customHeight="false" outlineLevel="0" collapsed="false">
      <c r="B602" s="58"/>
    </row>
    <row r="603" customFormat="false" ht="12.75" hidden="false" customHeight="false" outlineLevel="0" collapsed="false">
      <c r="B603" s="58"/>
    </row>
    <row r="604" customFormat="false" ht="12.75" hidden="false" customHeight="false" outlineLevel="0" collapsed="false">
      <c r="B604" s="58"/>
    </row>
    <row r="605" customFormat="false" ht="12.75" hidden="false" customHeight="false" outlineLevel="0" collapsed="false">
      <c r="B605" s="58"/>
    </row>
    <row r="606" customFormat="false" ht="12.75" hidden="false" customHeight="false" outlineLevel="0" collapsed="false">
      <c r="B606" s="58"/>
    </row>
    <row r="607" customFormat="false" ht="12.75" hidden="false" customHeight="false" outlineLevel="0" collapsed="false">
      <c r="B607" s="58"/>
    </row>
    <row r="608" customFormat="false" ht="12.75" hidden="false" customHeight="false" outlineLevel="0" collapsed="false">
      <c r="B608" s="58"/>
    </row>
    <row r="609" customFormat="false" ht="12.75" hidden="false" customHeight="false" outlineLevel="0" collapsed="false">
      <c r="B609" s="58"/>
    </row>
    <row r="610" customFormat="false" ht="12.75" hidden="false" customHeight="false" outlineLevel="0" collapsed="false">
      <c r="B610" s="58"/>
    </row>
    <row r="611" customFormat="false" ht="12.75" hidden="false" customHeight="false" outlineLevel="0" collapsed="false">
      <c r="B611" s="58"/>
    </row>
    <row r="612" customFormat="false" ht="12.75" hidden="false" customHeight="false" outlineLevel="0" collapsed="false">
      <c r="B612" s="58"/>
    </row>
    <row r="613" customFormat="false" ht="12.75" hidden="false" customHeight="false" outlineLevel="0" collapsed="false">
      <c r="B613" s="58"/>
    </row>
    <row r="614" customFormat="false" ht="12.75" hidden="false" customHeight="false" outlineLevel="0" collapsed="false">
      <c r="B614" s="58"/>
    </row>
    <row r="615" customFormat="false" ht="12.75" hidden="false" customHeight="false" outlineLevel="0" collapsed="false">
      <c r="B615" s="58"/>
    </row>
    <row r="616" customFormat="false" ht="12.75" hidden="false" customHeight="false" outlineLevel="0" collapsed="false">
      <c r="B616" s="58"/>
    </row>
    <row r="617" customFormat="false" ht="12.75" hidden="false" customHeight="false" outlineLevel="0" collapsed="false">
      <c r="B617" s="58"/>
    </row>
    <row r="618" customFormat="false" ht="12.75" hidden="false" customHeight="false" outlineLevel="0" collapsed="false">
      <c r="B618" s="58"/>
    </row>
    <row r="619" customFormat="false" ht="12.75" hidden="false" customHeight="false" outlineLevel="0" collapsed="false">
      <c r="B619" s="58"/>
    </row>
    <row r="620" customFormat="false" ht="12.75" hidden="false" customHeight="false" outlineLevel="0" collapsed="false">
      <c r="B620" s="58"/>
    </row>
    <row r="621" customFormat="false" ht="12.75" hidden="false" customHeight="false" outlineLevel="0" collapsed="false">
      <c r="B621" s="58"/>
    </row>
    <row r="622" customFormat="false" ht="12.75" hidden="false" customHeight="false" outlineLevel="0" collapsed="false">
      <c r="B622" s="58"/>
    </row>
    <row r="623" customFormat="false" ht="12.75" hidden="false" customHeight="false" outlineLevel="0" collapsed="false">
      <c r="B623" s="58"/>
    </row>
    <row r="624" customFormat="false" ht="12.75" hidden="false" customHeight="false" outlineLevel="0" collapsed="false">
      <c r="B624" s="58"/>
    </row>
    <row r="625" customFormat="false" ht="12.75" hidden="false" customHeight="false" outlineLevel="0" collapsed="false">
      <c r="B625" s="58"/>
    </row>
    <row r="626" customFormat="false" ht="12.75" hidden="false" customHeight="false" outlineLevel="0" collapsed="false">
      <c r="B626" s="58"/>
    </row>
    <row r="627" customFormat="false" ht="12.75" hidden="false" customHeight="false" outlineLevel="0" collapsed="false">
      <c r="B627" s="58"/>
    </row>
    <row r="628" customFormat="false" ht="12.75" hidden="false" customHeight="false" outlineLevel="0" collapsed="false">
      <c r="B628" s="58"/>
    </row>
    <row r="629" customFormat="false" ht="12.75" hidden="false" customHeight="false" outlineLevel="0" collapsed="false">
      <c r="B629" s="58"/>
    </row>
    <row r="630" customFormat="false" ht="12.75" hidden="false" customHeight="false" outlineLevel="0" collapsed="false">
      <c r="B630" s="58"/>
    </row>
    <row r="631" customFormat="false" ht="12.75" hidden="false" customHeight="false" outlineLevel="0" collapsed="false">
      <c r="B631" s="58"/>
    </row>
    <row r="632" customFormat="false" ht="12.75" hidden="false" customHeight="false" outlineLevel="0" collapsed="false">
      <c r="B632" s="58"/>
    </row>
    <row r="633" customFormat="false" ht="12.75" hidden="false" customHeight="false" outlineLevel="0" collapsed="false">
      <c r="B633" s="58"/>
    </row>
    <row r="634" customFormat="false" ht="12.75" hidden="false" customHeight="false" outlineLevel="0" collapsed="false">
      <c r="B634" s="58"/>
    </row>
    <row r="635" customFormat="false" ht="12.75" hidden="false" customHeight="false" outlineLevel="0" collapsed="false">
      <c r="B635" s="58"/>
    </row>
    <row r="636" customFormat="false" ht="12.75" hidden="false" customHeight="false" outlineLevel="0" collapsed="false">
      <c r="B636" s="58"/>
    </row>
    <row r="637" customFormat="false" ht="12.75" hidden="false" customHeight="false" outlineLevel="0" collapsed="false">
      <c r="B637" s="58"/>
    </row>
    <row r="638" customFormat="false" ht="12.75" hidden="false" customHeight="false" outlineLevel="0" collapsed="false">
      <c r="B638" s="58"/>
    </row>
    <row r="639" customFormat="false" ht="12.75" hidden="false" customHeight="false" outlineLevel="0" collapsed="false">
      <c r="B639" s="58"/>
    </row>
    <row r="640" customFormat="false" ht="12.75" hidden="false" customHeight="false" outlineLevel="0" collapsed="false">
      <c r="B640" s="58"/>
    </row>
    <row r="641" customFormat="false" ht="12.75" hidden="false" customHeight="false" outlineLevel="0" collapsed="false">
      <c r="B641" s="58"/>
    </row>
    <row r="642" customFormat="false" ht="12.75" hidden="false" customHeight="false" outlineLevel="0" collapsed="false">
      <c r="B642" s="58"/>
    </row>
    <row r="643" customFormat="false" ht="12.75" hidden="false" customHeight="false" outlineLevel="0" collapsed="false">
      <c r="B643" s="58"/>
    </row>
    <row r="644" customFormat="false" ht="12.75" hidden="false" customHeight="false" outlineLevel="0" collapsed="false">
      <c r="B644" s="58"/>
    </row>
    <row r="645" customFormat="false" ht="12.75" hidden="false" customHeight="false" outlineLevel="0" collapsed="false">
      <c r="B645" s="58"/>
    </row>
    <row r="646" customFormat="false" ht="12.75" hidden="false" customHeight="false" outlineLevel="0" collapsed="false">
      <c r="B646" s="58"/>
    </row>
    <row r="647" customFormat="false" ht="12.75" hidden="false" customHeight="false" outlineLevel="0" collapsed="false">
      <c r="B647" s="58"/>
    </row>
    <row r="648" customFormat="false" ht="12.75" hidden="false" customHeight="false" outlineLevel="0" collapsed="false">
      <c r="B648" s="58"/>
    </row>
    <row r="649" customFormat="false" ht="12.75" hidden="false" customHeight="false" outlineLevel="0" collapsed="false">
      <c r="B649" s="58"/>
    </row>
    <row r="650" customFormat="false" ht="12.75" hidden="false" customHeight="false" outlineLevel="0" collapsed="false">
      <c r="B650" s="58"/>
    </row>
    <row r="651" customFormat="false" ht="12.75" hidden="false" customHeight="false" outlineLevel="0" collapsed="false">
      <c r="B651" s="58"/>
    </row>
    <row r="652" customFormat="false" ht="12.75" hidden="false" customHeight="false" outlineLevel="0" collapsed="false">
      <c r="B652" s="58"/>
    </row>
    <row r="653" customFormat="false" ht="12.75" hidden="false" customHeight="false" outlineLevel="0" collapsed="false">
      <c r="B653" s="58"/>
    </row>
    <row r="654" customFormat="false" ht="12.75" hidden="false" customHeight="false" outlineLevel="0" collapsed="false">
      <c r="B654" s="58"/>
    </row>
    <row r="655" customFormat="false" ht="12.75" hidden="false" customHeight="false" outlineLevel="0" collapsed="false">
      <c r="B655" s="58"/>
    </row>
    <row r="656" customFormat="false" ht="12.75" hidden="false" customHeight="false" outlineLevel="0" collapsed="false">
      <c r="B656" s="58"/>
    </row>
    <row r="657" customFormat="false" ht="12.75" hidden="false" customHeight="false" outlineLevel="0" collapsed="false">
      <c r="B657" s="58"/>
    </row>
    <row r="658" customFormat="false" ht="12.75" hidden="false" customHeight="false" outlineLevel="0" collapsed="false">
      <c r="B658" s="58"/>
    </row>
    <row r="659" customFormat="false" ht="12.75" hidden="false" customHeight="false" outlineLevel="0" collapsed="false">
      <c r="B659" s="58"/>
    </row>
    <row r="660" customFormat="false" ht="12.75" hidden="false" customHeight="false" outlineLevel="0" collapsed="false">
      <c r="B660" s="58"/>
    </row>
    <row r="661" customFormat="false" ht="12.75" hidden="false" customHeight="false" outlineLevel="0" collapsed="false">
      <c r="B661" s="58"/>
    </row>
    <row r="662" customFormat="false" ht="12.75" hidden="false" customHeight="false" outlineLevel="0" collapsed="false">
      <c r="B662" s="58"/>
    </row>
    <row r="663" customFormat="false" ht="12.75" hidden="false" customHeight="false" outlineLevel="0" collapsed="false">
      <c r="B663" s="58"/>
    </row>
    <row r="664" customFormat="false" ht="12.75" hidden="false" customHeight="false" outlineLevel="0" collapsed="false">
      <c r="B664" s="58"/>
    </row>
    <row r="665" customFormat="false" ht="12.75" hidden="false" customHeight="false" outlineLevel="0" collapsed="false">
      <c r="B665" s="58"/>
    </row>
    <row r="666" customFormat="false" ht="12.75" hidden="false" customHeight="false" outlineLevel="0" collapsed="false">
      <c r="B666" s="58"/>
    </row>
    <row r="667" customFormat="false" ht="12.75" hidden="false" customHeight="false" outlineLevel="0" collapsed="false">
      <c r="B667" s="58"/>
    </row>
    <row r="668" customFormat="false" ht="12.75" hidden="false" customHeight="false" outlineLevel="0" collapsed="false">
      <c r="B668" s="58"/>
    </row>
    <row r="669" customFormat="false" ht="12.75" hidden="false" customHeight="false" outlineLevel="0" collapsed="false">
      <c r="B669" s="58"/>
    </row>
    <row r="670" customFormat="false" ht="12.75" hidden="false" customHeight="false" outlineLevel="0" collapsed="false">
      <c r="B670" s="58"/>
    </row>
    <row r="671" customFormat="false" ht="12.75" hidden="false" customHeight="false" outlineLevel="0" collapsed="false">
      <c r="B671" s="58"/>
    </row>
    <row r="672" customFormat="false" ht="12.75" hidden="false" customHeight="false" outlineLevel="0" collapsed="false">
      <c r="B672" s="58"/>
    </row>
    <row r="673" customFormat="false" ht="12.75" hidden="false" customHeight="false" outlineLevel="0" collapsed="false">
      <c r="B673" s="58"/>
    </row>
    <row r="674" customFormat="false" ht="12.75" hidden="false" customHeight="false" outlineLevel="0" collapsed="false">
      <c r="B674" s="58"/>
    </row>
    <row r="675" customFormat="false" ht="12.75" hidden="false" customHeight="false" outlineLevel="0" collapsed="false">
      <c r="B675" s="58"/>
    </row>
    <row r="676" customFormat="false" ht="12.75" hidden="false" customHeight="false" outlineLevel="0" collapsed="false">
      <c r="B676" s="58"/>
    </row>
    <row r="677" customFormat="false" ht="12.75" hidden="false" customHeight="false" outlineLevel="0" collapsed="false">
      <c r="B677" s="58"/>
    </row>
    <row r="678" customFormat="false" ht="12.75" hidden="false" customHeight="false" outlineLevel="0" collapsed="false">
      <c r="B678" s="58"/>
    </row>
    <row r="679" customFormat="false" ht="12.75" hidden="false" customHeight="false" outlineLevel="0" collapsed="false">
      <c r="B679" s="58"/>
    </row>
    <row r="680" customFormat="false" ht="12.75" hidden="false" customHeight="false" outlineLevel="0" collapsed="false">
      <c r="B680" s="58"/>
    </row>
    <row r="681" customFormat="false" ht="12.75" hidden="false" customHeight="false" outlineLevel="0" collapsed="false">
      <c r="B681" s="58"/>
    </row>
    <row r="682" customFormat="false" ht="12.75" hidden="false" customHeight="false" outlineLevel="0" collapsed="false">
      <c r="B682" s="58"/>
    </row>
    <row r="683" customFormat="false" ht="12.75" hidden="false" customHeight="false" outlineLevel="0" collapsed="false">
      <c r="B683" s="58"/>
    </row>
    <row r="684" customFormat="false" ht="12.75" hidden="false" customHeight="false" outlineLevel="0" collapsed="false">
      <c r="B684" s="58"/>
    </row>
    <row r="685" customFormat="false" ht="12.75" hidden="false" customHeight="false" outlineLevel="0" collapsed="false">
      <c r="B685" s="58"/>
    </row>
    <row r="686" customFormat="false" ht="12.75" hidden="false" customHeight="false" outlineLevel="0" collapsed="false">
      <c r="B686" s="58"/>
    </row>
    <row r="687" customFormat="false" ht="12.75" hidden="false" customHeight="false" outlineLevel="0" collapsed="false">
      <c r="B687" s="58"/>
    </row>
    <row r="688" customFormat="false" ht="12.75" hidden="false" customHeight="false" outlineLevel="0" collapsed="false">
      <c r="B688" s="58"/>
    </row>
    <row r="689" customFormat="false" ht="12.75" hidden="false" customHeight="false" outlineLevel="0" collapsed="false">
      <c r="B689" s="58"/>
    </row>
    <row r="690" customFormat="false" ht="12.75" hidden="false" customHeight="false" outlineLevel="0" collapsed="false">
      <c r="B690" s="58"/>
    </row>
    <row r="691" customFormat="false" ht="12.75" hidden="false" customHeight="false" outlineLevel="0" collapsed="false">
      <c r="B691" s="58"/>
    </row>
    <row r="692" customFormat="false" ht="12.75" hidden="false" customHeight="false" outlineLevel="0" collapsed="false">
      <c r="B692" s="58"/>
    </row>
    <row r="693" customFormat="false" ht="12.75" hidden="false" customHeight="false" outlineLevel="0" collapsed="false">
      <c r="B693" s="58"/>
    </row>
    <row r="694" customFormat="false" ht="12.75" hidden="false" customHeight="false" outlineLevel="0" collapsed="false">
      <c r="B694" s="58"/>
    </row>
    <row r="695" customFormat="false" ht="12.75" hidden="false" customHeight="false" outlineLevel="0" collapsed="false">
      <c r="B695" s="58"/>
    </row>
    <row r="696" customFormat="false" ht="12.75" hidden="false" customHeight="false" outlineLevel="0" collapsed="false">
      <c r="B696" s="58"/>
    </row>
    <row r="697" customFormat="false" ht="12.75" hidden="false" customHeight="false" outlineLevel="0" collapsed="false">
      <c r="B697" s="58"/>
    </row>
    <row r="698" customFormat="false" ht="12.75" hidden="false" customHeight="false" outlineLevel="0" collapsed="false">
      <c r="B698" s="58"/>
    </row>
    <row r="699" customFormat="false" ht="12.75" hidden="false" customHeight="false" outlineLevel="0" collapsed="false">
      <c r="B699" s="58"/>
    </row>
    <row r="700" customFormat="false" ht="12.75" hidden="false" customHeight="false" outlineLevel="0" collapsed="false">
      <c r="B700" s="58"/>
    </row>
    <row r="701" customFormat="false" ht="12.75" hidden="false" customHeight="false" outlineLevel="0" collapsed="false">
      <c r="B701" s="58"/>
    </row>
    <row r="702" customFormat="false" ht="12.75" hidden="false" customHeight="false" outlineLevel="0" collapsed="false">
      <c r="B702" s="58"/>
    </row>
    <row r="703" customFormat="false" ht="12.75" hidden="false" customHeight="false" outlineLevel="0" collapsed="false">
      <c r="B703" s="58"/>
    </row>
    <row r="704" customFormat="false" ht="12.75" hidden="false" customHeight="false" outlineLevel="0" collapsed="false">
      <c r="B704" s="58"/>
    </row>
    <row r="705" customFormat="false" ht="12.75" hidden="false" customHeight="false" outlineLevel="0" collapsed="false">
      <c r="B705" s="58"/>
    </row>
    <row r="706" customFormat="false" ht="12.75" hidden="false" customHeight="false" outlineLevel="0" collapsed="false">
      <c r="B706" s="58"/>
    </row>
    <row r="707" customFormat="false" ht="12.75" hidden="false" customHeight="false" outlineLevel="0" collapsed="false">
      <c r="B707" s="58"/>
    </row>
    <row r="708" customFormat="false" ht="12.75" hidden="false" customHeight="false" outlineLevel="0" collapsed="false">
      <c r="B708" s="58"/>
    </row>
    <row r="709" customFormat="false" ht="12.75" hidden="false" customHeight="false" outlineLevel="0" collapsed="false">
      <c r="B709" s="58"/>
    </row>
    <row r="710" customFormat="false" ht="12.75" hidden="false" customHeight="false" outlineLevel="0" collapsed="false">
      <c r="B710" s="58"/>
    </row>
    <row r="711" customFormat="false" ht="12.75" hidden="false" customHeight="false" outlineLevel="0" collapsed="false">
      <c r="B711" s="58"/>
    </row>
    <row r="712" customFormat="false" ht="12.75" hidden="false" customHeight="false" outlineLevel="0" collapsed="false">
      <c r="B712" s="58"/>
    </row>
    <row r="713" customFormat="false" ht="12.75" hidden="false" customHeight="false" outlineLevel="0" collapsed="false">
      <c r="B713" s="58"/>
    </row>
    <row r="714" customFormat="false" ht="12.75" hidden="false" customHeight="false" outlineLevel="0" collapsed="false">
      <c r="B714" s="58"/>
    </row>
    <row r="715" customFormat="false" ht="12.75" hidden="false" customHeight="false" outlineLevel="0" collapsed="false">
      <c r="B715" s="58"/>
    </row>
    <row r="716" customFormat="false" ht="12.75" hidden="false" customHeight="false" outlineLevel="0" collapsed="false">
      <c r="B716" s="58"/>
    </row>
    <row r="717" customFormat="false" ht="12.75" hidden="false" customHeight="false" outlineLevel="0" collapsed="false">
      <c r="B717" s="58"/>
    </row>
    <row r="718" customFormat="false" ht="12.75" hidden="false" customHeight="false" outlineLevel="0" collapsed="false">
      <c r="B718" s="58"/>
    </row>
    <row r="719" customFormat="false" ht="12.75" hidden="false" customHeight="false" outlineLevel="0" collapsed="false">
      <c r="B719" s="58"/>
    </row>
    <row r="720" customFormat="false" ht="12.75" hidden="false" customHeight="false" outlineLevel="0" collapsed="false">
      <c r="B720" s="58"/>
    </row>
    <row r="721" customFormat="false" ht="12.75" hidden="false" customHeight="false" outlineLevel="0" collapsed="false">
      <c r="B721" s="58"/>
    </row>
    <row r="722" customFormat="false" ht="12.75" hidden="false" customHeight="false" outlineLevel="0" collapsed="false">
      <c r="B722" s="58"/>
    </row>
    <row r="723" customFormat="false" ht="12.75" hidden="false" customHeight="false" outlineLevel="0" collapsed="false">
      <c r="B723" s="58"/>
    </row>
    <row r="724" customFormat="false" ht="12.75" hidden="false" customHeight="false" outlineLevel="0" collapsed="false">
      <c r="B724" s="58"/>
    </row>
    <row r="725" customFormat="false" ht="12.75" hidden="false" customHeight="false" outlineLevel="0" collapsed="false">
      <c r="B725" s="58"/>
    </row>
    <row r="726" customFormat="false" ht="12.75" hidden="false" customHeight="false" outlineLevel="0" collapsed="false">
      <c r="B726" s="58"/>
    </row>
    <row r="727" customFormat="false" ht="12.75" hidden="false" customHeight="false" outlineLevel="0" collapsed="false">
      <c r="B727" s="58"/>
    </row>
    <row r="728" customFormat="false" ht="12.75" hidden="false" customHeight="false" outlineLevel="0" collapsed="false">
      <c r="B728" s="58"/>
    </row>
    <row r="729" customFormat="false" ht="12.75" hidden="false" customHeight="false" outlineLevel="0" collapsed="false">
      <c r="B729" s="58"/>
    </row>
    <row r="730" customFormat="false" ht="12.75" hidden="false" customHeight="false" outlineLevel="0" collapsed="false">
      <c r="B730" s="58"/>
    </row>
    <row r="731" customFormat="false" ht="12.75" hidden="false" customHeight="false" outlineLevel="0" collapsed="false">
      <c r="B731" s="58"/>
    </row>
    <row r="732" customFormat="false" ht="12.75" hidden="false" customHeight="false" outlineLevel="0" collapsed="false">
      <c r="B732" s="58"/>
    </row>
    <row r="733" customFormat="false" ht="12.75" hidden="false" customHeight="false" outlineLevel="0" collapsed="false">
      <c r="B733" s="58"/>
    </row>
    <row r="734" customFormat="false" ht="12.75" hidden="false" customHeight="false" outlineLevel="0" collapsed="false">
      <c r="B734" s="58"/>
    </row>
    <row r="735" customFormat="false" ht="12.75" hidden="false" customHeight="false" outlineLevel="0" collapsed="false">
      <c r="B735" s="58"/>
    </row>
    <row r="736" customFormat="false" ht="12.75" hidden="false" customHeight="false" outlineLevel="0" collapsed="false">
      <c r="B736" s="58"/>
    </row>
    <row r="737" customFormat="false" ht="12.75" hidden="false" customHeight="false" outlineLevel="0" collapsed="false">
      <c r="B737" s="58"/>
    </row>
    <row r="738" customFormat="false" ht="12.75" hidden="false" customHeight="false" outlineLevel="0" collapsed="false">
      <c r="B738" s="58"/>
    </row>
    <row r="739" customFormat="false" ht="12.75" hidden="false" customHeight="false" outlineLevel="0" collapsed="false">
      <c r="B739" s="58"/>
    </row>
    <row r="740" customFormat="false" ht="12.75" hidden="false" customHeight="false" outlineLevel="0" collapsed="false">
      <c r="B740" s="58"/>
    </row>
    <row r="741" customFormat="false" ht="12.75" hidden="false" customHeight="false" outlineLevel="0" collapsed="false">
      <c r="B741" s="58"/>
    </row>
    <row r="742" customFormat="false" ht="12.75" hidden="false" customHeight="false" outlineLevel="0" collapsed="false">
      <c r="B742" s="58"/>
    </row>
    <row r="743" customFormat="false" ht="12.75" hidden="false" customHeight="false" outlineLevel="0" collapsed="false">
      <c r="B743" s="58"/>
    </row>
    <row r="744" customFormat="false" ht="12.75" hidden="false" customHeight="false" outlineLevel="0" collapsed="false">
      <c r="B744" s="58"/>
    </row>
    <row r="745" customFormat="false" ht="12.75" hidden="false" customHeight="false" outlineLevel="0" collapsed="false">
      <c r="B745" s="58"/>
    </row>
    <row r="746" customFormat="false" ht="12.75" hidden="false" customHeight="false" outlineLevel="0" collapsed="false">
      <c r="B746" s="58"/>
    </row>
    <row r="747" customFormat="false" ht="12.75" hidden="false" customHeight="false" outlineLevel="0" collapsed="false">
      <c r="B747" s="58"/>
    </row>
    <row r="748" customFormat="false" ht="12.75" hidden="false" customHeight="false" outlineLevel="0" collapsed="false">
      <c r="B748" s="58"/>
    </row>
    <row r="749" customFormat="false" ht="12.75" hidden="false" customHeight="false" outlineLevel="0" collapsed="false">
      <c r="B749" s="58"/>
    </row>
    <row r="750" customFormat="false" ht="12.75" hidden="false" customHeight="false" outlineLevel="0" collapsed="false">
      <c r="B750" s="58"/>
    </row>
    <row r="751" customFormat="false" ht="12.75" hidden="false" customHeight="false" outlineLevel="0" collapsed="false">
      <c r="B751" s="58"/>
    </row>
    <row r="752" customFormat="false" ht="12.75" hidden="false" customHeight="false" outlineLevel="0" collapsed="false">
      <c r="B752" s="58"/>
    </row>
    <row r="753" customFormat="false" ht="12.75" hidden="false" customHeight="false" outlineLevel="0" collapsed="false">
      <c r="B753" s="58"/>
    </row>
    <row r="754" customFormat="false" ht="12.75" hidden="false" customHeight="false" outlineLevel="0" collapsed="false">
      <c r="B754" s="58"/>
    </row>
    <row r="755" customFormat="false" ht="12.75" hidden="false" customHeight="false" outlineLevel="0" collapsed="false">
      <c r="B755" s="58"/>
    </row>
    <row r="756" customFormat="false" ht="12.75" hidden="false" customHeight="false" outlineLevel="0" collapsed="false">
      <c r="B756" s="58"/>
    </row>
    <row r="757" customFormat="false" ht="12.75" hidden="false" customHeight="false" outlineLevel="0" collapsed="false">
      <c r="B757" s="58"/>
    </row>
    <row r="758" customFormat="false" ht="12.75" hidden="false" customHeight="false" outlineLevel="0" collapsed="false">
      <c r="B758" s="58"/>
    </row>
    <row r="759" customFormat="false" ht="12.75" hidden="false" customHeight="false" outlineLevel="0" collapsed="false">
      <c r="B759" s="58"/>
    </row>
    <row r="760" customFormat="false" ht="12.75" hidden="false" customHeight="false" outlineLevel="0" collapsed="false">
      <c r="B760" s="58"/>
    </row>
    <row r="761" customFormat="false" ht="12.75" hidden="false" customHeight="false" outlineLevel="0" collapsed="false">
      <c r="B761" s="58"/>
    </row>
    <row r="762" customFormat="false" ht="12.75" hidden="false" customHeight="false" outlineLevel="0" collapsed="false">
      <c r="B762" s="58"/>
    </row>
    <row r="763" customFormat="false" ht="12.75" hidden="false" customHeight="false" outlineLevel="0" collapsed="false">
      <c r="B763" s="58"/>
    </row>
    <row r="764" customFormat="false" ht="12.75" hidden="false" customHeight="false" outlineLevel="0" collapsed="false">
      <c r="B764" s="58"/>
    </row>
    <row r="765" customFormat="false" ht="12.75" hidden="false" customHeight="false" outlineLevel="0" collapsed="false">
      <c r="B765" s="58"/>
    </row>
    <row r="766" customFormat="false" ht="12.75" hidden="false" customHeight="false" outlineLevel="0" collapsed="false">
      <c r="B766" s="58"/>
    </row>
    <row r="767" customFormat="false" ht="12.75" hidden="false" customHeight="false" outlineLevel="0" collapsed="false">
      <c r="B767" s="58"/>
    </row>
    <row r="768" customFormat="false" ht="12.75" hidden="false" customHeight="false" outlineLevel="0" collapsed="false">
      <c r="B768" s="58"/>
    </row>
    <row r="769" customFormat="false" ht="12.75" hidden="false" customHeight="false" outlineLevel="0" collapsed="false">
      <c r="B769" s="58"/>
    </row>
    <row r="770" customFormat="false" ht="12.75" hidden="false" customHeight="false" outlineLevel="0" collapsed="false">
      <c r="B770" s="58"/>
    </row>
    <row r="771" customFormat="false" ht="12.75" hidden="false" customHeight="false" outlineLevel="0" collapsed="false">
      <c r="B771" s="58"/>
    </row>
    <row r="772" customFormat="false" ht="12.75" hidden="false" customHeight="false" outlineLevel="0" collapsed="false">
      <c r="B772" s="58"/>
    </row>
    <row r="773" customFormat="false" ht="12.75" hidden="false" customHeight="false" outlineLevel="0" collapsed="false">
      <c r="B773" s="58"/>
    </row>
    <row r="774" customFormat="false" ht="12.75" hidden="false" customHeight="false" outlineLevel="0" collapsed="false">
      <c r="B774" s="58"/>
    </row>
    <row r="775" customFormat="false" ht="12.75" hidden="false" customHeight="false" outlineLevel="0" collapsed="false">
      <c r="B775" s="58"/>
    </row>
    <row r="776" customFormat="false" ht="12.75" hidden="false" customHeight="false" outlineLevel="0" collapsed="false">
      <c r="B776" s="58"/>
    </row>
    <row r="777" customFormat="false" ht="12.75" hidden="false" customHeight="false" outlineLevel="0" collapsed="false">
      <c r="B777" s="58"/>
    </row>
    <row r="778" customFormat="false" ht="12.75" hidden="false" customHeight="false" outlineLevel="0" collapsed="false">
      <c r="B778" s="58"/>
    </row>
    <row r="779" customFormat="false" ht="12.75" hidden="false" customHeight="false" outlineLevel="0" collapsed="false">
      <c r="B779" s="58"/>
    </row>
    <row r="780" customFormat="false" ht="12.75" hidden="false" customHeight="false" outlineLevel="0" collapsed="false">
      <c r="B780" s="58"/>
    </row>
    <row r="781" customFormat="false" ht="12.75" hidden="false" customHeight="false" outlineLevel="0" collapsed="false">
      <c r="B781" s="58"/>
    </row>
    <row r="782" customFormat="false" ht="12.75" hidden="false" customHeight="false" outlineLevel="0" collapsed="false">
      <c r="B782" s="58"/>
    </row>
    <row r="783" customFormat="false" ht="12.75" hidden="false" customHeight="false" outlineLevel="0" collapsed="false">
      <c r="B783" s="58"/>
    </row>
    <row r="784" customFormat="false" ht="12.75" hidden="false" customHeight="false" outlineLevel="0" collapsed="false">
      <c r="B784" s="58"/>
    </row>
    <row r="785" customFormat="false" ht="12.75" hidden="false" customHeight="false" outlineLevel="0" collapsed="false">
      <c r="B785" s="58"/>
    </row>
    <row r="786" customFormat="false" ht="12.75" hidden="false" customHeight="false" outlineLevel="0" collapsed="false">
      <c r="B786" s="58"/>
    </row>
    <row r="787" customFormat="false" ht="12.75" hidden="false" customHeight="false" outlineLevel="0" collapsed="false">
      <c r="B787" s="58"/>
    </row>
    <row r="788" customFormat="false" ht="12.75" hidden="false" customHeight="false" outlineLevel="0" collapsed="false">
      <c r="B788" s="58"/>
    </row>
    <row r="789" customFormat="false" ht="12.75" hidden="false" customHeight="false" outlineLevel="0" collapsed="false">
      <c r="B789" s="58"/>
    </row>
    <row r="790" customFormat="false" ht="12.75" hidden="false" customHeight="false" outlineLevel="0" collapsed="false">
      <c r="B790" s="58"/>
    </row>
    <row r="791" customFormat="false" ht="12.75" hidden="false" customHeight="false" outlineLevel="0" collapsed="false">
      <c r="B791" s="58"/>
    </row>
    <row r="792" customFormat="false" ht="12.75" hidden="false" customHeight="false" outlineLevel="0" collapsed="false">
      <c r="B792" s="58"/>
    </row>
    <row r="793" customFormat="false" ht="12.75" hidden="false" customHeight="false" outlineLevel="0" collapsed="false">
      <c r="B793" s="58"/>
    </row>
    <row r="794" customFormat="false" ht="12.75" hidden="false" customHeight="false" outlineLevel="0" collapsed="false">
      <c r="B794" s="58"/>
    </row>
    <row r="795" customFormat="false" ht="12.75" hidden="false" customHeight="false" outlineLevel="0" collapsed="false">
      <c r="B795" s="58"/>
    </row>
    <row r="796" customFormat="false" ht="12.75" hidden="false" customHeight="false" outlineLevel="0" collapsed="false">
      <c r="B796" s="58"/>
    </row>
    <row r="797" customFormat="false" ht="12.75" hidden="false" customHeight="false" outlineLevel="0" collapsed="false">
      <c r="B797" s="58"/>
    </row>
    <row r="798" customFormat="false" ht="12.75" hidden="false" customHeight="false" outlineLevel="0" collapsed="false">
      <c r="B798" s="58"/>
    </row>
    <row r="799" customFormat="false" ht="12.75" hidden="false" customHeight="false" outlineLevel="0" collapsed="false">
      <c r="B799" s="58"/>
    </row>
    <row r="800" customFormat="false" ht="12.75" hidden="false" customHeight="false" outlineLevel="0" collapsed="false">
      <c r="B800" s="58"/>
    </row>
    <row r="801" customFormat="false" ht="12.75" hidden="false" customHeight="false" outlineLevel="0" collapsed="false">
      <c r="B801" s="58"/>
    </row>
    <row r="802" customFormat="false" ht="12.75" hidden="false" customHeight="false" outlineLevel="0" collapsed="false">
      <c r="B802" s="58"/>
    </row>
    <row r="803" customFormat="false" ht="12.75" hidden="false" customHeight="false" outlineLevel="0" collapsed="false">
      <c r="B803" s="58"/>
    </row>
    <row r="804" customFormat="false" ht="12.75" hidden="false" customHeight="false" outlineLevel="0" collapsed="false">
      <c r="B804" s="58"/>
    </row>
    <row r="805" customFormat="false" ht="12.75" hidden="false" customHeight="false" outlineLevel="0" collapsed="false">
      <c r="B805" s="58"/>
    </row>
    <row r="806" customFormat="false" ht="12.75" hidden="false" customHeight="false" outlineLevel="0" collapsed="false">
      <c r="B806" s="58"/>
    </row>
    <row r="807" customFormat="false" ht="12.75" hidden="false" customHeight="false" outlineLevel="0" collapsed="false">
      <c r="B807" s="58"/>
    </row>
    <row r="808" customFormat="false" ht="12.75" hidden="false" customHeight="false" outlineLevel="0" collapsed="false">
      <c r="B808" s="58"/>
    </row>
    <row r="809" customFormat="false" ht="12.75" hidden="false" customHeight="false" outlineLevel="0" collapsed="false">
      <c r="B809" s="58"/>
    </row>
    <row r="810" customFormat="false" ht="12.75" hidden="false" customHeight="false" outlineLevel="0" collapsed="false">
      <c r="B810" s="58"/>
    </row>
    <row r="811" customFormat="false" ht="12.75" hidden="false" customHeight="false" outlineLevel="0" collapsed="false">
      <c r="B811" s="58"/>
    </row>
    <row r="812" customFormat="false" ht="12.75" hidden="false" customHeight="false" outlineLevel="0" collapsed="false">
      <c r="B812" s="58"/>
    </row>
    <row r="813" customFormat="false" ht="12.75" hidden="false" customHeight="false" outlineLevel="0" collapsed="false">
      <c r="B813" s="58"/>
    </row>
    <row r="814" customFormat="false" ht="12.75" hidden="false" customHeight="false" outlineLevel="0" collapsed="false">
      <c r="B814" s="58"/>
    </row>
    <row r="815" customFormat="false" ht="12.75" hidden="false" customHeight="false" outlineLevel="0" collapsed="false">
      <c r="B815" s="58"/>
    </row>
    <row r="816" customFormat="false" ht="12.75" hidden="false" customHeight="false" outlineLevel="0" collapsed="false">
      <c r="B816" s="58"/>
    </row>
    <row r="817" customFormat="false" ht="12.75" hidden="false" customHeight="false" outlineLevel="0" collapsed="false">
      <c r="B817" s="58"/>
    </row>
    <row r="818" customFormat="false" ht="12.75" hidden="false" customHeight="false" outlineLevel="0" collapsed="false">
      <c r="B818" s="58"/>
    </row>
    <row r="819" customFormat="false" ht="12.75" hidden="false" customHeight="false" outlineLevel="0" collapsed="false">
      <c r="B819" s="58"/>
    </row>
    <row r="820" customFormat="false" ht="12.75" hidden="false" customHeight="false" outlineLevel="0" collapsed="false">
      <c r="B820" s="58"/>
    </row>
    <row r="821" customFormat="false" ht="12.75" hidden="false" customHeight="false" outlineLevel="0" collapsed="false">
      <c r="B821" s="58"/>
    </row>
    <row r="822" customFormat="false" ht="12.75" hidden="false" customHeight="false" outlineLevel="0" collapsed="false">
      <c r="B822" s="58"/>
    </row>
    <row r="823" customFormat="false" ht="12.75" hidden="false" customHeight="false" outlineLevel="0" collapsed="false">
      <c r="B823" s="58"/>
    </row>
    <row r="824" customFormat="false" ht="12.75" hidden="false" customHeight="false" outlineLevel="0" collapsed="false">
      <c r="B824" s="58"/>
    </row>
    <row r="825" customFormat="false" ht="12.75" hidden="false" customHeight="false" outlineLevel="0" collapsed="false">
      <c r="B825" s="58"/>
    </row>
    <row r="826" customFormat="false" ht="12.75" hidden="false" customHeight="false" outlineLevel="0" collapsed="false">
      <c r="B826" s="58"/>
    </row>
    <row r="827" customFormat="false" ht="12.75" hidden="false" customHeight="false" outlineLevel="0" collapsed="false">
      <c r="B827" s="58"/>
    </row>
    <row r="828" customFormat="false" ht="12.75" hidden="false" customHeight="false" outlineLevel="0" collapsed="false">
      <c r="B828" s="58"/>
    </row>
    <row r="829" customFormat="false" ht="12.75" hidden="false" customHeight="false" outlineLevel="0" collapsed="false">
      <c r="B829" s="58"/>
    </row>
    <row r="830" customFormat="false" ht="12.75" hidden="false" customHeight="false" outlineLevel="0" collapsed="false">
      <c r="B830" s="58"/>
    </row>
    <row r="831" customFormat="false" ht="12.75" hidden="false" customHeight="false" outlineLevel="0" collapsed="false">
      <c r="B831" s="58"/>
    </row>
    <row r="832" customFormat="false" ht="12.75" hidden="false" customHeight="false" outlineLevel="0" collapsed="false">
      <c r="B832" s="58"/>
    </row>
    <row r="833" customFormat="false" ht="12.75" hidden="false" customHeight="false" outlineLevel="0" collapsed="false">
      <c r="B833" s="58"/>
    </row>
    <row r="834" customFormat="false" ht="12.75" hidden="false" customHeight="false" outlineLevel="0" collapsed="false">
      <c r="B834" s="58"/>
    </row>
    <row r="835" customFormat="false" ht="12.75" hidden="false" customHeight="false" outlineLevel="0" collapsed="false">
      <c r="B835" s="58"/>
    </row>
    <row r="836" customFormat="false" ht="12.75" hidden="false" customHeight="false" outlineLevel="0" collapsed="false">
      <c r="B836" s="58"/>
    </row>
    <row r="837" customFormat="false" ht="12.75" hidden="false" customHeight="false" outlineLevel="0" collapsed="false">
      <c r="B837" s="58"/>
    </row>
    <row r="838" customFormat="false" ht="12.75" hidden="false" customHeight="false" outlineLevel="0" collapsed="false">
      <c r="B838" s="58"/>
    </row>
    <row r="839" customFormat="false" ht="12.75" hidden="false" customHeight="false" outlineLevel="0" collapsed="false">
      <c r="B839" s="58"/>
    </row>
    <row r="840" customFormat="false" ht="12.75" hidden="false" customHeight="false" outlineLevel="0" collapsed="false">
      <c r="B840" s="58"/>
    </row>
    <row r="841" customFormat="false" ht="12.75" hidden="false" customHeight="false" outlineLevel="0" collapsed="false">
      <c r="B841" s="58"/>
    </row>
    <row r="842" customFormat="false" ht="12.75" hidden="false" customHeight="false" outlineLevel="0" collapsed="false">
      <c r="B842" s="58"/>
    </row>
    <row r="843" customFormat="false" ht="12.75" hidden="false" customHeight="false" outlineLevel="0" collapsed="false">
      <c r="B843" s="58"/>
    </row>
    <row r="844" customFormat="false" ht="12.75" hidden="false" customHeight="false" outlineLevel="0" collapsed="false">
      <c r="B844" s="58"/>
    </row>
    <row r="845" customFormat="false" ht="12.75" hidden="false" customHeight="false" outlineLevel="0" collapsed="false">
      <c r="B845" s="58"/>
    </row>
    <row r="846" customFormat="false" ht="12.75" hidden="false" customHeight="false" outlineLevel="0" collapsed="false">
      <c r="B846" s="58"/>
    </row>
    <row r="847" customFormat="false" ht="12.75" hidden="false" customHeight="false" outlineLevel="0" collapsed="false">
      <c r="B847" s="58"/>
    </row>
    <row r="848" customFormat="false" ht="12.75" hidden="false" customHeight="false" outlineLevel="0" collapsed="false">
      <c r="B848" s="58"/>
    </row>
    <row r="849" customFormat="false" ht="12.75" hidden="false" customHeight="false" outlineLevel="0" collapsed="false">
      <c r="B849" s="58"/>
    </row>
    <row r="850" customFormat="false" ht="12.75" hidden="false" customHeight="false" outlineLevel="0" collapsed="false">
      <c r="B850" s="58"/>
    </row>
    <row r="851" customFormat="false" ht="12.75" hidden="false" customHeight="false" outlineLevel="0" collapsed="false">
      <c r="B851" s="58"/>
    </row>
    <row r="852" customFormat="false" ht="12.75" hidden="false" customHeight="false" outlineLevel="0" collapsed="false">
      <c r="B852" s="58"/>
    </row>
    <row r="853" customFormat="false" ht="12.75" hidden="false" customHeight="false" outlineLevel="0" collapsed="false">
      <c r="B853" s="58"/>
    </row>
    <row r="854" customFormat="false" ht="12.75" hidden="false" customHeight="false" outlineLevel="0" collapsed="false">
      <c r="B854" s="58"/>
    </row>
    <row r="855" customFormat="false" ht="12.75" hidden="false" customHeight="false" outlineLevel="0" collapsed="false">
      <c r="B855" s="58"/>
    </row>
    <row r="856" customFormat="false" ht="12.75" hidden="false" customHeight="false" outlineLevel="0" collapsed="false">
      <c r="B856" s="58"/>
    </row>
    <row r="857" customFormat="false" ht="12.75" hidden="false" customHeight="false" outlineLevel="0" collapsed="false">
      <c r="B857" s="58"/>
    </row>
    <row r="858" customFormat="false" ht="12.75" hidden="false" customHeight="false" outlineLevel="0" collapsed="false">
      <c r="B858" s="58"/>
    </row>
    <row r="859" customFormat="false" ht="12.75" hidden="false" customHeight="false" outlineLevel="0" collapsed="false">
      <c r="B859" s="58"/>
    </row>
    <row r="860" customFormat="false" ht="12.75" hidden="false" customHeight="false" outlineLevel="0" collapsed="false">
      <c r="B860" s="58"/>
    </row>
    <row r="861" customFormat="false" ht="12.75" hidden="false" customHeight="false" outlineLevel="0" collapsed="false">
      <c r="B861" s="58"/>
    </row>
    <row r="862" customFormat="false" ht="12.75" hidden="false" customHeight="false" outlineLevel="0" collapsed="false">
      <c r="B862" s="58"/>
    </row>
    <row r="863" customFormat="false" ht="12.75" hidden="false" customHeight="false" outlineLevel="0" collapsed="false">
      <c r="B863" s="58"/>
    </row>
    <row r="864" customFormat="false" ht="12.75" hidden="false" customHeight="false" outlineLevel="0" collapsed="false">
      <c r="B864" s="58"/>
    </row>
    <row r="865" customFormat="false" ht="12.75" hidden="false" customHeight="false" outlineLevel="0" collapsed="false">
      <c r="B865" s="58"/>
    </row>
    <row r="866" customFormat="false" ht="12.75" hidden="false" customHeight="false" outlineLevel="0" collapsed="false">
      <c r="B866" s="58"/>
    </row>
    <row r="867" customFormat="false" ht="12.75" hidden="false" customHeight="false" outlineLevel="0" collapsed="false">
      <c r="B867" s="58"/>
    </row>
    <row r="868" customFormat="false" ht="12.75" hidden="false" customHeight="false" outlineLevel="0" collapsed="false">
      <c r="B868" s="58"/>
    </row>
    <row r="869" customFormat="false" ht="12.75" hidden="false" customHeight="false" outlineLevel="0" collapsed="false">
      <c r="B869" s="58"/>
    </row>
    <row r="870" customFormat="false" ht="12.75" hidden="false" customHeight="false" outlineLevel="0" collapsed="false">
      <c r="B870" s="58"/>
    </row>
    <row r="871" customFormat="false" ht="12.75" hidden="false" customHeight="false" outlineLevel="0" collapsed="false">
      <c r="B871" s="58"/>
    </row>
    <row r="872" customFormat="false" ht="12.75" hidden="false" customHeight="false" outlineLevel="0" collapsed="false">
      <c r="B872" s="58"/>
    </row>
    <row r="873" customFormat="false" ht="12.75" hidden="false" customHeight="false" outlineLevel="0" collapsed="false">
      <c r="B873" s="58"/>
    </row>
    <row r="874" customFormat="false" ht="12.75" hidden="false" customHeight="false" outlineLevel="0" collapsed="false">
      <c r="B874" s="58"/>
    </row>
    <row r="875" customFormat="false" ht="12.75" hidden="false" customHeight="false" outlineLevel="0" collapsed="false">
      <c r="B875" s="58"/>
    </row>
    <row r="876" customFormat="false" ht="12.75" hidden="false" customHeight="false" outlineLevel="0" collapsed="false">
      <c r="B876" s="58"/>
    </row>
    <row r="877" customFormat="false" ht="12.75" hidden="false" customHeight="false" outlineLevel="0" collapsed="false">
      <c r="B877" s="58"/>
    </row>
    <row r="878" customFormat="false" ht="12.75" hidden="false" customHeight="false" outlineLevel="0" collapsed="false">
      <c r="B878" s="58"/>
    </row>
    <row r="879" customFormat="false" ht="12.75" hidden="false" customHeight="false" outlineLevel="0" collapsed="false">
      <c r="B879" s="58"/>
    </row>
    <row r="880" customFormat="false" ht="12.75" hidden="false" customHeight="false" outlineLevel="0" collapsed="false">
      <c r="B880" s="58"/>
    </row>
    <row r="881" customFormat="false" ht="12.75" hidden="false" customHeight="false" outlineLevel="0" collapsed="false">
      <c r="B881" s="58"/>
    </row>
    <row r="882" customFormat="false" ht="12.75" hidden="false" customHeight="false" outlineLevel="0" collapsed="false">
      <c r="B882" s="58"/>
    </row>
    <row r="883" customFormat="false" ht="12.75" hidden="false" customHeight="false" outlineLevel="0" collapsed="false">
      <c r="B883" s="58"/>
    </row>
    <row r="884" customFormat="false" ht="12.75" hidden="false" customHeight="false" outlineLevel="0" collapsed="false">
      <c r="B884" s="58"/>
    </row>
    <row r="885" customFormat="false" ht="12.75" hidden="false" customHeight="false" outlineLevel="0" collapsed="false">
      <c r="B885" s="58"/>
    </row>
    <row r="886" customFormat="false" ht="12.75" hidden="false" customHeight="false" outlineLevel="0" collapsed="false">
      <c r="B886" s="58"/>
    </row>
    <row r="887" customFormat="false" ht="12.75" hidden="false" customHeight="false" outlineLevel="0" collapsed="false">
      <c r="B887" s="58"/>
    </row>
    <row r="888" customFormat="false" ht="12.75" hidden="false" customHeight="false" outlineLevel="0" collapsed="false">
      <c r="B888" s="58"/>
    </row>
    <row r="889" customFormat="false" ht="12.75" hidden="false" customHeight="false" outlineLevel="0" collapsed="false">
      <c r="B889" s="58"/>
    </row>
    <row r="890" customFormat="false" ht="12.75" hidden="false" customHeight="false" outlineLevel="0" collapsed="false">
      <c r="B890" s="58"/>
    </row>
    <row r="891" customFormat="false" ht="12.75" hidden="false" customHeight="false" outlineLevel="0" collapsed="false">
      <c r="B891" s="58"/>
    </row>
    <row r="892" customFormat="false" ht="12.75" hidden="false" customHeight="false" outlineLevel="0" collapsed="false">
      <c r="B892" s="58"/>
    </row>
    <row r="893" customFormat="false" ht="12.75" hidden="false" customHeight="false" outlineLevel="0" collapsed="false">
      <c r="B893" s="58"/>
    </row>
    <row r="894" customFormat="false" ht="12.75" hidden="false" customHeight="false" outlineLevel="0" collapsed="false">
      <c r="B894" s="58"/>
    </row>
    <row r="895" customFormat="false" ht="12.75" hidden="false" customHeight="false" outlineLevel="0" collapsed="false">
      <c r="B895" s="58"/>
    </row>
    <row r="896" customFormat="false" ht="12.75" hidden="false" customHeight="false" outlineLevel="0" collapsed="false">
      <c r="B896" s="58"/>
    </row>
    <row r="897" customFormat="false" ht="12.75" hidden="false" customHeight="false" outlineLevel="0" collapsed="false">
      <c r="B897" s="58"/>
    </row>
    <row r="898" customFormat="false" ht="12.75" hidden="false" customHeight="false" outlineLevel="0" collapsed="false">
      <c r="B898" s="58"/>
    </row>
    <row r="899" customFormat="false" ht="12.75" hidden="false" customHeight="false" outlineLevel="0" collapsed="false">
      <c r="B899" s="58"/>
    </row>
    <row r="900" customFormat="false" ht="12.75" hidden="false" customHeight="false" outlineLevel="0" collapsed="false">
      <c r="B900" s="58"/>
    </row>
    <row r="901" customFormat="false" ht="12.75" hidden="false" customHeight="false" outlineLevel="0" collapsed="false">
      <c r="B901" s="58"/>
    </row>
    <row r="902" customFormat="false" ht="12.75" hidden="false" customHeight="false" outlineLevel="0" collapsed="false">
      <c r="B902" s="58"/>
    </row>
    <row r="903" customFormat="false" ht="12.75" hidden="false" customHeight="false" outlineLevel="0" collapsed="false">
      <c r="B903" s="58"/>
    </row>
    <row r="904" customFormat="false" ht="12.75" hidden="false" customHeight="false" outlineLevel="0" collapsed="false">
      <c r="B904" s="58"/>
    </row>
    <row r="905" customFormat="false" ht="12.75" hidden="false" customHeight="false" outlineLevel="0" collapsed="false">
      <c r="B905" s="58"/>
    </row>
    <row r="906" customFormat="false" ht="12.75" hidden="false" customHeight="false" outlineLevel="0" collapsed="false">
      <c r="B906" s="58"/>
    </row>
    <row r="907" customFormat="false" ht="12.75" hidden="false" customHeight="false" outlineLevel="0" collapsed="false">
      <c r="B907" s="58"/>
    </row>
    <row r="908" customFormat="false" ht="12.75" hidden="false" customHeight="false" outlineLevel="0" collapsed="false">
      <c r="B908" s="58"/>
    </row>
    <row r="909" customFormat="false" ht="12.75" hidden="false" customHeight="false" outlineLevel="0" collapsed="false">
      <c r="B909" s="58"/>
    </row>
    <row r="910" customFormat="false" ht="12.75" hidden="false" customHeight="false" outlineLevel="0" collapsed="false">
      <c r="B910" s="58"/>
    </row>
    <row r="911" customFormat="false" ht="12.75" hidden="false" customHeight="false" outlineLevel="0" collapsed="false">
      <c r="B911" s="58"/>
    </row>
    <row r="912" customFormat="false" ht="12.75" hidden="false" customHeight="false" outlineLevel="0" collapsed="false">
      <c r="B912" s="58"/>
    </row>
    <row r="913" customFormat="false" ht="12.75" hidden="false" customHeight="false" outlineLevel="0" collapsed="false">
      <c r="B913" s="58"/>
    </row>
    <row r="914" customFormat="false" ht="12.75" hidden="false" customHeight="false" outlineLevel="0" collapsed="false">
      <c r="B914" s="58"/>
    </row>
    <row r="915" customFormat="false" ht="12.75" hidden="false" customHeight="false" outlineLevel="0" collapsed="false">
      <c r="B915" s="58"/>
    </row>
    <row r="916" customFormat="false" ht="12.75" hidden="false" customHeight="false" outlineLevel="0" collapsed="false">
      <c r="B916" s="58"/>
    </row>
    <row r="917" customFormat="false" ht="12.75" hidden="false" customHeight="false" outlineLevel="0" collapsed="false">
      <c r="B917" s="58"/>
    </row>
    <row r="918" customFormat="false" ht="12.75" hidden="false" customHeight="false" outlineLevel="0" collapsed="false">
      <c r="B918" s="58"/>
    </row>
    <row r="919" customFormat="false" ht="12.75" hidden="false" customHeight="false" outlineLevel="0" collapsed="false">
      <c r="B919" s="58"/>
    </row>
    <row r="920" customFormat="false" ht="12.75" hidden="false" customHeight="false" outlineLevel="0" collapsed="false">
      <c r="B920" s="58"/>
    </row>
    <row r="921" customFormat="false" ht="12.75" hidden="false" customHeight="false" outlineLevel="0" collapsed="false">
      <c r="B921" s="58"/>
    </row>
    <row r="922" customFormat="false" ht="12.75" hidden="false" customHeight="false" outlineLevel="0" collapsed="false">
      <c r="B922" s="58"/>
    </row>
    <row r="923" customFormat="false" ht="12.75" hidden="false" customHeight="false" outlineLevel="0" collapsed="false">
      <c r="B923" s="58"/>
    </row>
    <row r="924" customFormat="false" ht="12.75" hidden="false" customHeight="false" outlineLevel="0" collapsed="false">
      <c r="B924" s="58"/>
    </row>
    <row r="925" customFormat="false" ht="12.75" hidden="false" customHeight="false" outlineLevel="0" collapsed="false">
      <c r="B925" s="58"/>
    </row>
    <row r="926" customFormat="false" ht="12.75" hidden="false" customHeight="false" outlineLevel="0" collapsed="false">
      <c r="B926" s="58"/>
    </row>
    <row r="927" customFormat="false" ht="12.75" hidden="false" customHeight="false" outlineLevel="0" collapsed="false">
      <c r="B927" s="58"/>
    </row>
    <row r="928" customFormat="false" ht="12.75" hidden="false" customHeight="false" outlineLevel="0" collapsed="false">
      <c r="B928" s="58"/>
    </row>
    <row r="929" customFormat="false" ht="12.75" hidden="false" customHeight="false" outlineLevel="0" collapsed="false">
      <c r="B929" s="58"/>
    </row>
    <row r="930" customFormat="false" ht="12.75" hidden="false" customHeight="false" outlineLevel="0" collapsed="false">
      <c r="B930" s="58"/>
    </row>
    <row r="931" customFormat="false" ht="12.75" hidden="false" customHeight="false" outlineLevel="0" collapsed="false">
      <c r="B931" s="58"/>
    </row>
    <row r="932" customFormat="false" ht="12.75" hidden="false" customHeight="false" outlineLevel="0" collapsed="false">
      <c r="B932" s="58"/>
    </row>
    <row r="933" customFormat="false" ht="12.75" hidden="false" customHeight="false" outlineLevel="0" collapsed="false">
      <c r="B933" s="58"/>
    </row>
    <row r="934" customFormat="false" ht="12.75" hidden="false" customHeight="false" outlineLevel="0" collapsed="false">
      <c r="B934" s="58"/>
    </row>
    <row r="935" customFormat="false" ht="12.75" hidden="false" customHeight="false" outlineLevel="0" collapsed="false">
      <c r="B935" s="58"/>
    </row>
    <row r="936" customFormat="false" ht="12.75" hidden="false" customHeight="false" outlineLevel="0" collapsed="false">
      <c r="B936" s="58"/>
    </row>
    <row r="937" customFormat="false" ht="12.75" hidden="false" customHeight="false" outlineLevel="0" collapsed="false">
      <c r="B937" s="58"/>
    </row>
    <row r="938" customFormat="false" ht="12.75" hidden="false" customHeight="false" outlineLevel="0" collapsed="false">
      <c r="B938" s="58"/>
    </row>
    <row r="939" customFormat="false" ht="12.75" hidden="false" customHeight="false" outlineLevel="0" collapsed="false">
      <c r="B939" s="58"/>
    </row>
    <row r="940" customFormat="false" ht="12.75" hidden="false" customHeight="false" outlineLevel="0" collapsed="false">
      <c r="B940" s="58"/>
    </row>
    <row r="941" customFormat="false" ht="12.75" hidden="false" customHeight="false" outlineLevel="0" collapsed="false">
      <c r="B941" s="58"/>
    </row>
    <row r="942" customFormat="false" ht="12.75" hidden="false" customHeight="false" outlineLevel="0" collapsed="false">
      <c r="B942" s="58"/>
    </row>
    <row r="943" customFormat="false" ht="12.75" hidden="false" customHeight="false" outlineLevel="0" collapsed="false">
      <c r="B943" s="58"/>
    </row>
    <row r="944" customFormat="false" ht="12.75" hidden="false" customHeight="false" outlineLevel="0" collapsed="false">
      <c r="B944" s="58"/>
    </row>
    <row r="945" customFormat="false" ht="12.75" hidden="false" customHeight="false" outlineLevel="0" collapsed="false">
      <c r="B945" s="58"/>
    </row>
    <row r="946" customFormat="false" ht="12.75" hidden="false" customHeight="false" outlineLevel="0" collapsed="false">
      <c r="B946" s="58"/>
    </row>
    <row r="947" customFormat="false" ht="12.75" hidden="false" customHeight="false" outlineLevel="0" collapsed="false">
      <c r="B947" s="58"/>
    </row>
    <row r="948" customFormat="false" ht="12.75" hidden="false" customHeight="false" outlineLevel="0" collapsed="false">
      <c r="B948" s="58"/>
    </row>
    <row r="949" customFormat="false" ht="12.75" hidden="false" customHeight="false" outlineLevel="0" collapsed="false">
      <c r="B949" s="58"/>
    </row>
    <row r="950" customFormat="false" ht="12.75" hidden="false" customHeight="false" outlineLevel="0" collapsed="false">
      <c r="B950" s="58"/>
    </row>
    <row r="951" customFormat="false" ht="12.75" hidden="false" customHeight="false" outlineLevel="0" collapsed="false">
      <c r="B951" s="58"/>
    </row>
    <row r="952" customFormat="false" ht="12.75" hidden="false" customHeight="false" outlineLevel="0" collapsed="false">
      <c r="B952" s="58"/>
    </row>
    <row r="953" customFormat="false" ht="12.75" hidden="false" customHeight="false" outlineLevel="0" collapsed="false">
      <c r="B953" s="58"/>
    </row>
    <row r="954" customFormat="false" ht="12.75" hidden="false" customHeight="false" outlineLevel="0" collapsed="false">
      <c r="B954" s="58"/>
    </row>
    <row r="955" customFormat="false" ht="12.75" hidden="false" customHeight="false" outlineLevel="0" collapsed="false">
      <c r="B955" s="58"/>
    </row>
    <row r="956" customFormat="false" ht="12.75" hidden="false" customHeight="false" outlineLevel="0" collapsed="false">
      <c r="B956" s="58"/>
    </row>
    <row r="957" customFormat="false" ht="12.75" hidden="false" customHeight="false" outlineLevel="0" collapsed="false">
      <c r="B957" s="58"/>
    </row>
    <row r="958" customFormat="false" ht="12.75" hidden="false" customHeight="false" outlineLevel="0" collapsed="false">
      <c r="B958" s="58"/>
    </row>
    <row r="959" customFormat="false" ht="12.75" hidden="false" customHeight="false" outlineLevel="0" collapsed="false">
      <c r="B959" s="58"/>
    </row>
    <row r="960" customFormat="false" ht="12.75" hidden="false" customHeight="false" outlineLevel="0" collapsed="false">
      <c r="B960" s="58"/>
    </row>
    <row r="961" customFormat="false" ht="12.75" hidden="false" customHeight="false" outlineLevel="0" collapsed="false">
      <c r="B961" s="58"/>
    </row>
    <row r="962" customFormat="false" ht="12.75" hidden="false" customHeight="false" outlineLevel="0" collapsed="false">
      <c r="B962" s="58"/>
    </row>
    <row r="963" customFormat="false" ht="12.75" hidden="false" customHeight="false" outlineLevel="0" collapsed="false">
      <c r="B963" s="58"/>
    </row>
    <row r="964" customFormat="false" ht="12.75" hidden="false" customHeight="false" outlineLevel="0" collapsed="false">
      <c r="B964" s="58"/>
    </row>
    <row r="965" customFormat="false" ht="12.75" hidden="false" customHeight="false" outlineLevel="0" collapsed="false">
      <c r="B965" s="58"/>
    </row>
    <row r="966" customFormat="false" ht="12.75" hidden="false" customHeight="false" outlineLevel="0" collapsed="false">
      <c r="B966" s="58"/>
    </row>
    <row r="967" customFormat="false" ht="12.75" hidden="false" customHeight="false" outlineLevel="0" collapsed="false">
      <c r="B967" s="58"/>
    </row>
    <row r="968" customFormat="false" ht="12.75" hidden="false" customHeight="false" outlineLevel="0" collapsed="false">
      <c r="B968" s="58"/>
    </row>
    <row r="969" customFormat="false" ht="12.75" hidden="false" customHeight="false" outlineLevel="0" collapsed="false">
      <c r="B969" s="58"/>
    </row>
    <row r="970" customFormat="false" ht="12.75" hidden="false" customHeight="false" outlineLevel="0" collapsed="false">
      <c r="B970" s="58"/>
    </row>
    <row r="971" customFormat="false" ht="12.75" hidden="false" customHeight="false" outlineLevel="0" collapsed="false">
      <c r="B971" s="58"/>
    </row>
    <row r="972" customFormat="false" ht="12.75" hidden="false" customHeight="false" outlineLevel="0" collapsed="false">
      <c r="B972" s="58"/>
    </row>
    <row r="973" customFormat="false" ht="12.75" hidden="false" customHeight="false" outlineLevel="0" collapsed="false">
      <c r="B973" s="58"/>
    </row>
    <row r="974" customFormat="false" ht="12.75" hidden="false" customHeight="false" outlineLevel="0" collapsed="false">
      <c r="B974" s="58"/>
    </row>
    <row r="975" customFormat="false" ht="12.75" hidden="false" customHeight="false" outlineLevel="0" collapsed="false">
      <c r="B975" s="58"/>
    </row>
    <row r="976" customFormat="false" ht="12.75" hidden="false" customHeight="false" outlineLevel="0" collapsed="false">
      <c r="B976" s="58"/>
    </row>
    <row r="977" customFormat="false" ht="12.75" hidden="false" customHeight="false" outlineLevel="0" collapsed="false">
      <c r="B977" s="58"/>
    </row>
    <row r="978" customFormat="false" ht="12.75" hidden="false" customHeight="false" outlineLevel="0" collapsed="false">
      <c r="B978" s="58"/>
    </row>
    <row r="979" customFormat="false" ht="12.75" hidden="false" customHeight="false" outlineLevel="0" collapsed="false">
      <c r="B979" s="58"/>
    </row>
    <row r="980" customFormat="false" ht="12.75" hidden="false" customHeight="false" outlineLevel="0" collapsed="false">
      <c r="B980" s="58"/>
    </row>
    <row r="981" customFormat="false" ht="12.75" hidden="false" customHeight="false" outlineLevel="0" collapsed="false">
      <c r="B981" s="58"/>
    </row>
    <row r="982" customFormat="false" ht="12.75" hidden="false" customHeight="false" outlineLevel="0" collapsed="false">
      <c r="B982" s="58"/>
    </row>
    <row r="983" customFormat="false" ht="12.75" hidden="false" customHeight="false" outlineLevel="0" collapsed="false">
      <c r="B983" s="58"/>
    </row>
    <row r="984" customFormat="false" ht="12.75" hidden="false" customHeight="false" outlineLevel="0" collapsed="false">
      <c r="B984" s="58"/>
    </row>
    <row r="985" customFormat="false" ht="12.75" hidden="false" customHeight="false" outlineLevel="0" collapsed="false">
      <c r="B985" s="58"/>
    </row>
    <row r="986" customFormat="false" ht="12.75" hidden="false" customHeight="false" outlineLevel="0" collapsed="false">
      <c r="B986" s="58"/>
    </row>
    <row r="987" customFormat="false" ht="12.75" hidden="false" customHeight="false" outlineLevel="0" collapsed="false">
      <c r="B987" s="58"/>
    </row>
    <row r="988" customFormat="false" ht="12.75" hidden="false" customHeight="false" outlineLevel="0" collapsed="false">
      <c r="B988" s="58"/>
    </row>
    <row r="989" customFormat="false" ht="12.75" hidden="false" customHeight="false" outlineLevel="0" collapsed="false">
      <c r="B989" s="58"/>
    </row>
    <row r="990" customFormat="false" ht="12.75" hidden="false" customHeight="false" outlineLevel="0" collapsed="false">
      <c r="B990" s="58"/>
    </row>
    <row r="991" customFormat="false" ht="12.75" hidden="false" customHeight="false" outlineLevel="0" collapsed="false">
      <c r="B991" s="58"/>
    </row>
    <row r="992" customFormat="false" ht="12.75" hidden="false" customHeight="false" outlineLevel="0" collapsed="false">
      <c r="B992" s="58"/>
    </row>
    <row r="993" customFormat="false" ht="12.75" hidden="false" customHeight="false" outlineLevel="0" collapsed="false">
      <c r="B993" s="58"/>
    </row>
    <row r="994" customFormat="false" ht="12.75" hidden="false" customHeight="false" outlineLevel="0" collapsed="false">
      <c r="B994" s="58"/>
    </row>
    <row r="995" customFormat="false" ht="12.75" hidden="false" customHeight="false" outlineLevel="0" collapsed="false">
      <c r="B995" s="58"/>
    </row>
    <row r="996" customFormat="false" ht="12.75" hidden="false" customHeight="false" outlineLevel="0" collapsed="false">
      <c r="B996" s="58"/>
    </row>
    <row r="997" customFormat="false" ht="12.75" hidden="false" customHeight="false" outlineLevel="0" collapsed="false">
      <c r="B997" s="58"/>
    </row>
    <row r="998" customFormat="false" ht="12.75" hidden="false" customHeight="false" outlineLevel="0" collapsed="false">
      <c r="B998" s="58"/>
    </row>
    <row r="999" customFormat="false" ht="12.75" hidden="false" customHeight="false" outlineLevel="0" collapsed="false">
      <c r="B999" s="58"/>
    </row>
    <row r="1000" customFormat="false" ht="12.75" hidden="false" customHeight="false" outlineLevel="0" collapsed="false">
      <c r="B1000" s="58"/>
    </row>
    <row r="1001" customFormat="false" ht="12.75" hidden="false" customHeight="false" outlineLevel="0" collapsed="false">
      <c r="B1001" s="58"/>
    </row>
    <row r="1002" customFormat="false" ht="12.75" hidden="false" customHeight="false" outlineLevel="0" collapsed="false">
      <c r="B1002" s="58"/>
    </row>
    <row r="1003" customFormat="false" ht="12.75" hidden="false" customHeight="false" outlineLevel="0" collapsed="false">
      <c r="B1003" s="58"/>
    </row>
    <row r="1004" customFormat="false" ht="12.75" hidden="false" customHeight="false" outlineLevel="0" collapsed="false">
      <c r="B1004" s="58"/>
    </row>
    <row r="1005" customFormat="false" ht="12.75" hidden="false" customHeight="false" outlineLevel="0" collapsed="false">
      <c r="B1005" s="58"/>
    </row>
    <row r="1006" customFormat="false" ht="12.75" hidden="false" customHeight="false" outlineLevel="0" collapsed="false">
      <c r="B1006" s="58"/>
    </row>
    <row r="1007" customFormat="false" ht="12.75" hidden="false" customHeight="false" outlineLevel="0" collapsed="false">
      <c r="B1007" s="58"/>
    </row>
    <row r="1008" customFormat="false" ht="12.75" hidden="false" customHeight="false" outlineLevel="0" collapsed="false">
      <c r="B1008" s="58"/>
    </row>
    <row r="1009" customFormat="false" ht="12.75" hidden="false" customHeight="false" outlineLevel="0" collapsed="false">
      <c r="B1009" s="58"/>
    </row>
    <row r="1010" customFormat="false" ht="12.75" hidden="false" customHeight="false" outlineLevel="0" collapsed="false">
      <c r="B1010" s="58"/>
    </row>
    <row r="1011" customFormat="false" ht="12.75" hidden="false" customHeight="false" outlineLevel="0" collapsed="false">
      <c r="B1011" s="58"/>
    </row>
    <row r="1012" customFormat="false" ht="12.75" hidden="false" customHeight="false" outlineLevel="0" collapsed="false">
      <c r="B1012" s="58"/>
    </row>
    <row r="1013" customFormat="false" ht="12.75" hidden="false" customHeight="false" outlineLevel="0" collapsed="false">
      <c r="B1013" s="58"/>
    </row>
    <row r="1014" customFormat="false" ht="12.75" hidden="false" customHeight="false" outlineLevel="0" collapsed="false">
      <c r="B1014" s="58"/>
    </row>
    <row r="1015" customFormat="false" ht="12.75" hidden="false" customHeight="false" outlineLevel="0" collapsed="false">
      <c r="B1015" s="58"/>
    </row>
    <row r="1016" customFormat="false" ht="12.75" hidden="false" customHeight="false" outlineLevel="0" collapsed="false">
      <c r="B1016" s="58"/>
    </row>
    <row r="1017" customFormat="false" ht="12.75" hidden="false" customHeight="false" outlineLevel="0" collapsed="false">
      <c r="B1017" s="58"/>
    </row>
    <row r="1018" customFormat="false" ht="12.75" hidden="false" customHeight="false" outlineLevel="0" collapsed="false">
      <c r="B1018" s="58"/>
    </row>
    <row r="1019" customFormat="false" ht="12.75" hidden="false" customHeight="false" outlineLevel="0" collapsed="false">
      <c r="B1019" s="58"/>
    </row>
    <row r="1020" customFormat="false" ht="12.75" hidden="false" customHeight="false" outlineLevel="0" collapsed="false">
      <c r="B1020" s="58"/>
    </row>
    <row r="1021" customFormat="false" ht="12.75" hidden="false" customHeight="false" outlineLevel="0" collapsed="false">
      <c r="B1021" s="58"/>
    </row>
    <row r="1022" customFormat="false" ht="12.75" hidden="false" customHeight="false" outlineLevel="0" collapsed="false">
      <c r="B1022" s="58"/>
    </row>
    <row r="1023" customFormat="false" ht="12.75" hidden="false" customHeight="false" outlineLevel="0" collapsed="false">
      <c r="B1023" s="58"/>
    </row>
    <row r="1024" customFormat="false" ht="12.75" hidden="false" customHeight="false" outlineLevel="0" collapsed="false">
      <c r="B1024" s="58"/>
    </row>
    <row r="1025" customFormat="false" ht="12.75" hidden="false" customHeight="false" outlineLevel="0" collapsed="false">
      <c r="B1025" s="58"/>
    </row>
    <row r="1026" customFormat="false" ht="12.75" hidden="false" customHeight="false" outlineLevel="0" collapsed="false">
      <c r="B1026" s="58"/>
    </row>
    <row r="1027" customFormat="false" ht="12.75" hidden="false" customHeight="false" outlineLevel="0" collapsed="false">
      <c r="B1027" s="58"/>
    </row>
    <row r="1028" customFormat="false" ht="12.75" hidden="false" customHeight="false" outlineLevel="0" collapsed="false">
      <c r="B1028" s="58"/>
    </row>
    <row r="1029" customFormat="false" ht="12.75" hidden="false" customHeight="false" outlineLevel="0" collapsed="false">
      <c r="B1029" s="58"/>
    </row>
    <row r="1030" customFormat="false" ht="12.75" hidden="false" customHeight="false" outlineLevel="0" collapsed="false">
      <c r="B1030" s="58"/>
    </row>
    <row r="1031" customFormat="false" ht="12.75" hidden="false" customHeight="false" outlineLevel="0" collapsed="false">
      <c r="B1031" s="58"/>
    </row>
    <row r="1032" customFormat="false" ht="12.75" hidden="false" customHeight="false" outlineLevel="0" collapsed="false">
      <c r="B1032" s="58"/>
    </row>
    <row r="1033" customFormat="false" ht="12.75" hidden="false" customHeight="false" outlineLevel="0" collapsed="false">
      <c r="B1033" s="58"/>
    </row>
    <row r="1034" customFormat="false" ht="12.75" hidden="false" customHeight="false" outlineLevel="0" collapsed="false">
      <c r="B1034" s="58"/>
    </row>
    <row r="1035" customFormat="false" ht="12.75" hidden="false" customHeight="false" outlineLevel="0" collapsed="false">
      <c r="B1035" s="58"/>
    </row>
    <row r="1036" customFormat="false" ht="12.75" hidden="false" customHeight="false" outlineLevel="0" collapsed="false">
      <c r="B1036" s="58"/>
    </row>
    <row r="1037" customFormat="false" ht="12.75" hidden="false" customHeight="false" outlineLevel="0" collapsed="false">
      <c r="B1037" s="58"/>
    </row>
    <row r="1038" customFormat="false" ht="12.75" hidden="false" customHeight="false" outlineLevel="0" collapsed="false">
      <c r="B1038" s="58"/>
    </row>
    <row r="1039" customFormat="false" ht="12.75" hidden="false" customHeight="false" outlineLevel="0" collapsed="false">
      <c r="B1039" s="58"/>
    </row>
    <row r="1040" customFormat="false" ht="12.75" hidden="false" customHeight="false" outlineLevel="0" collapsed="false">
      <c r="B1040" s="58"/>
    </row>
    <row r="1041" customFormat="false" ht="12.75" hidden="false" customHeight="false" outlineLevel="0" collapsed="false">
      <c r="B1041" s="58"/>
    </row>
    <row r="1042" customFormat="false" ht="12.75" hidden="false" customHeight="false" outlineLevel="0" collapsed="false">
      <c r="B1042" s="58"/>
    </row>
    <row r="1043" customFormat="false" ht="12.75" hidden="false" customHeight="false" outlineLevel="0" collapsed="false">
      <c r="B1043" s="58"/>
    </row>
    <row r="1044" customFormat="false" ht="12.75" hidden="false" customHeight="false" outlineLevel="0" collapsed="false">
      <c r="B1044" s="58"/>
    </row>
    <row r="1045" customFormat="false" ht="12.75" hidden="false" customHeight="false" outlineLevel="0" collapsed="false">
      <c r="B1045" s="58"/>
    </row>
    <row r="1046" customFormat="false" ht="12.75" hidden="false" customHeight="false" outlineLevel="0" collapsed="false">
      <c r="B1046" s="58"/>
    </row>
    <row r="1047" customFormat="false" ht="12.75" hidden="false" customHeight="false" outlineLevel="0" collapsed="false">
      <c r="B1047" s="58"/>
    </row>
    <row r="1048" customFormat="false" ht="12.75" hidden="false" customHeight="false" outlineLevel="0" collapsed="false">
      <c r="B1048" s="58"/>
    </row>
    <row r="1049" customFormat="false" ht="12.75" hidden="false" customHeight="false" outlineLevel="0" collapsed="false">
      <c r="B1049" s="58"/>
    </row>
    <row r="1050" customFormat="false" ht="12.75" hidden="false" customHeight="false" outlineLevel="0" collapsed="false">
      <c r="B1050" s="58"/>
    </row>
    <row r="1051" customFormat="false" ht="12.75" hidden="false" customHeight="false" outlineLevel="0" collapsed="false">
      <c r="B1051" s="58"/>
    </row>
    <row r="1052" customFormat="false" ht="12.75" hidden="false" customHeight="false" outlineLevel="0" collapsed="false">
      <c r="B1052" s="58"/>
    </row>
    <row r="1053" customFormat="false" ht="12.75" hidden="false" customHeight="false" outlineLevel="0" collapsed="false">
      <c r="B1053" s="58"/>
    </row>
    <row r="1054" customFormat="false" ht="12.75" hidden="false" customHeight="false" outlineLevel="0" collapsed="false">
      <c r="B1054" s="58"/>
    </row>
    <row r="1055" customFormat="false" ht="12.75" hidden="false" customHeight="false" outlineLevel="0" collapsed="false">
      <c r="B1055" s="58"/>
    </row>
    <row r="1056" customFormat="false" ht="12.75" hidden="false" customHeight="false" outlineLevel="0" collapsed="false">
      <c r="B1056" s="58"/>
    </row>
    <row r="1057" customFormat="false" ht="12.75" hidden="false" customHeight="false" outlineLevel="0" collapsed="false">
      <c r="B1057" s="58"/>
    </row>
    <row r="1058" customFormat="false" ht="12.75" hidden="false" customHeight="false" outlineLevel="0" collapsed="false">
      <c r="B1058" s="58"/>
    </row>
    <row r="1059" customFormat="false" ht="12.75" hidden="false" customHeight="false" outlineLevel="0" collapsed="false">
      <c r="B1059" s="58"/>
    </row>
    <row r="1060" customFormat="false" ht="12.75" hidden="false" customHeight="false" outlineLevel="0" collapsed="false">
      <c r="B1060" s="58"/>
    </row>
    <row r="1061" customFormat="false" ht="12.75" hidden="false" customHeight="false" outlineLevel="0" collapsed="false">
      <c r="B1061" s="58"/>
    </row>
    <row r="1062" customFormat="false" ht="12.75" hidden="false" customHeight="false" outlineLevel="0" collapsed="false">
      <c r="B1062" s="58"/>
    </row>
    <row r="1063" customFormat="false" ht="12.75" hidden="false" customHeight="false" outlineLevel="0" collapsed="false">
      <c r="B1063" s="58"/>
    </row>
    <row r="1064" customFormat="false" ht="12.75" hidden="false" customHeight="false" outlineLevel="0" collapsed="false">
      <c r="B1064" s="58"/>
    </row>
    <row r="1065" customFormat="false" ht="12.75" hidden="false" customHeight="false" outlineLevel="0" collapsed="false">
      <c r="B1065" s="58"/>
    </row>
    <row r="1066" customFormat="false" ht="12.75" hidden="false" customHeight="false" outlineLevel="0" collapsed="false">
      <c r="B1066" s="58"/>
    </row>
    <row r="1067" customFormat="false" ht="12.75" hidden="false" customHeight="false" outlineLevel="0" collapsed="false">
      <c r="B1067" s="58"/>
    </row>
    <row r="1068" customFormat="false" ht="12.75" hidden="false" customHeight="false" outlineLevel="0" collapsed="false">
      <c r="B1068" s="58"/>
    </row>
    <row r="1069" customFormat="false" ht="12.75" hidden="false" customHeight="false" outlineLevel="0" collapsed="false">
      <c r="B1069" s="58"/>
    </row>
    <row r="1070" customFormat="false" ht="12.75" hidden="false" customHeight="false" outlineLevel="0" collapsed="false">
      <c r="B1070" s="58"/>
    </row>
    <row r="1071" customFormat="false" ht="12.75" hidden="false" customHeight="false" outlineLevel="0" collapsed="false">
      <c r="B1071" s="58"/>
    </row>
    <row r="1072" customFormat="false" ht="12.75" hidden="false" customHeight="false" outlineLevel="0" collapsed="false">
      <c r="B1072" s="58"/>
    </row>
    <row r="1073" customFormat="false" ht="12.75" hidden="false" customHeight="false" outlineLevel="0" collapsed="false">
      <c r="B1073" s="58"/>
    </row>
    <row r="1074" customFormat="false" ht="12.75" hidden="false" customHeight="false" outlineLevel="0" collapsed="false">
      <c r="B1074" s="58"/>
    </row>
    <row r="1075" customFormat="false" ht="12.75" hidden="false" customHeight="false" outlineLevel="0" collapsed="false">
      <c r="B1075" s="58"/>
    </row>
    <row r="1076" customFormat="false" ht="12.75" hidden="false" customHeight="false" outlineLevel="0" collapsed="false">
      <c r="B1076" s="58"/>
    </row>
    <row r="1077" customFormat="false" ht="12.75" hidden="false" customHeight="false" outlineLevel="0" collapsed="false">
      <c r="B1077" s="58"/>
    </row>
    <row r="1078" customFormat="false" ht="12.75" hidden="false" customHeight="false" outlineLevel="0" collapsed="false">
      <c r="B1078" s="58"/>
    </row>
    <row r="1079" customFormat="false" ht="12.75" hidden="false" customHeight="false" outlineLevel="0" collapsed="false">
      <c r="B1079" s="58"/>
    </row>
    <row r="1080" customFormat="false" ht="12.75" hidden="false" customHeight="false" outlineLevel="0" collapsed="false">
      <c r="B1080" s="58"/>
    </row>
    <row r="1081" customFormat="false" ht="12.75" hidden="false" customHeight="false" outlineLevel="0" collapsed="false">
      <c r="B1081" s="58"/>
    </row>
    <row r="1082" customFormat="false" ht="12.75" hidden="false" customHeight="false" outlineLevel="0" collapsed="false">
      <c r="B1082" s="58"/>
    </row>
    <row r="1083" customFormat="false" ht="12.75" hidden="false" customHeight="false" outlineLevel="0" collapsed="false">
      <c r="B1083" s="58"/>
    </row>
    <row r="1084" customFormat="false" ht="12.75" hidden="false" customHeight="false" outlineLevel="0" collapsed="false">
      <c r="B1084" s="58"/>
    </row>
    <row r="1085" customFormat="false" ht="12.75" hidden="false" customHeight="false" outlineLevel="0" collapsed="false">
      <c r="B1085" s="58"/>
    </row>
    <row r="1086" customFormat="false" ht="12.75" hidden="false" customHeight="false" outlineLevel="0" collapsed="false">
      <c r="B1086" s="58"/>
    </row>
    <row r="1087" customFormat="false" ht="12.75" hidden="false" customHeight="false" outlineLevel="0" collapsed="false">
      <c r="B1087" s="58"/>
    </row>
    <row r="1088" customFormat="false" ht="12.75" hidden="false" customHeight="false" outlineLevel="0" collapsed="false">
      <c r="B1088" s="58"/>
    </row>
    <row r="1089" customFormat="false" ht="12.75" hidden="false" customHeight="false" outlineLevel="0" collapsed="false">
      <c r="B1089" s="58"/>
    </row>
    <row r="1090" customFormat="false" ht="12.75" hidden="false" customHeight="false" outlineLevel="0" collapsed="false">
      <c r="B1090" s="58"/>
    </row>
    <row r="1091" customFormat="false" ht="12.75" hidden="false" customHeight="false" outlineLevel="0" collapsed="false">
      <c r="B1091" s="58"/>
    </row>
    <row r="1092" customFormat="false" ht="12.75" hidden="false" customHeight="false" outlineLevel="0" collapsed="false">
      <c r="B1092" s="58"/>
    </row>
    <row r="1093" customFormat="false" ht="12.75" hidden="false" customHeight="false" outlineLevel="0" collapsed="false">
      <c r="B1093" s="58"/>
    </row>
    <row r="1094" customFormat="false" ht="12.75" hidden="false" customHeight="false" outlineLevel="0" collapsed="false">
      <c r="B1094" s="58"/>
    </row>
    <row r="1095" customFormat="false" ht="12.75" hidden="false" customHeight="false" outlineLevel="0" collapsed="false">
      <c r="B1095" s="58"/>
    </row>
    <row r="1096" customFormat="false" ht="12.75" hidden="false" customHeight="false" outlineLevel="0" collapsed="false">
      <c r="B1096" s="58"/>
    </row>
    <row r="1097" customFormat="false" ht="12.75" hidden="false" customHeight="false" outlineLevel="0" collapsed="false">
      <c r="B1097" s="58"/>
    </row>
    <row r="1098" customFormat="false" ht="12.75" hidden="false" customHeight="false" outlineLevel="0" collapsed="false">
      <c r="B1098" s="58"/>
    </row>
    <row r="1099" customFormat="false" ht="12.75" hidden="false" customHeight="false" outlineLevel="0" collapsed="false">
      <c r="B1099" s="58"/>
    </row>
    <row r="1100" customFormat="false" ht="12.75" hidden="false" customHeight="false" outlineLevel="0" collapsed="false">
      <c r="B1100" s="58"/>
    </row>
    <row r="1101" customFormat="false" ht="12.75" hidden="false" customHeight="false" outlineLevel="0" collapsed="false">
      <c r="B1101" s="58"/>
    </row>
    <row r="1102" customFormat="false" ht="12.75" hidden="false" customHeight="false" outlineLevel="0" collapsed="false">
      <c r="B1102" s="58"/>
    </row>
    <row r="1103" customFormat="false" ht="12.75" hidden="false" customHeight="false" outlineLevel="0" collapsed="false">
      <c r="B1103" s="58"/>
    </row>
    <row r="1104" customFormat="false" ht="12.75" hidden="false" customHeight="false" outlineLevel="0" collapsed="false">
      <c r="B1104" s="58"/>
    </row>
    <row r="1105" customFormat="false" ht="12.75" hidden="false" customHeight="false" outlineLevel="0" collapsed="false">
      <c r="B1105" s="58"/>
    </row>
    <row r="1106" customFormat="false" ht="12.75" hidden="false" customHeight="false" outlineLevel="0" collapsed="false">
      <c r="B1106" s="58"/>
    </row>
    <row r="1107" customFormat="false" ht="12.75" hidden="false" customHeight="false" outlineLevel="0" collapsed="false">
      <c r="B1107" s="58"/>
    </row>
    <row r="1108" customFormat="false" ht="12.75" hidden="false" customHeight="false" outlineLevel="0" collapsed="false">
      <c r="B1108" s="58"/>
    </row>
    <row r="1109" customFormat="false" ht="12.75" hidden="false" customHeight="false" outlineLevel="0" collapsed="false">
      <c r="B1109" s="58"/>
    </row>
    <row r="1110" customFormat="false" ht="12.75" hidden="false" customHeight="false" outlineLevel="0" collapsed="false">
      <c r="B1110" s="58"/>
    </row>
    <row r="1111" customFormat="false" ht="12.75" hidden="false" customHeight="false" outlineLevel="0" collapsed="false">
      <c r="B1111" s="58"/>
    </row>
    <row r="1112" customFormat="false" ht="12.75" hidden="false" customHeight="false" outlineLevel="0" collapsed="false">
      <c r="B1112" s="58"/>
    </row>
    <row r="1113" customFormat="false" ht="12.75" hidden="false" customHeight="false" outlineLevel="0" collapsed="false">
      <c r="B1113" s="58"/>
    </row>
    <row r="1114" customFormat="false" ht="12.75" hidden="false" customHeight="false" outlineLevel="0" collapsed="false">
      <c r="B1114" s="58"/>
    </row>
    <row r="1115" customFormat="false" ht="12.75" hidden="false" customHeight="false" outlineLevel="0" collapsed="false">
      <c r="B1115" s="58"/>
    </row>
    <row r="1116" customFormat="false" ht="12.75" hidden="false" customHeight="false" outlineLevel="0" collapsed="false">
      <c r="B1116" s="58"/>
    </row>
    <row r="1117" customFormat="false" ht="12.75" hidden="false" customHeight="false" outlineLevel="0" collapsed="false">
      <c r="B1117" s="58"/>
    </row>
    <row r="1118" customFormat="false" ht="12.75" hidden="false" customHeight="false" outlineLevel="0" collapsed="false">
      <c r="B1118" s="58"/>
    </row>
    <row r="1119" customFormat="false" ht="12.75" hidden="false" customHeight="false" outlineLevel="0" collapsed="false">
      <c r="B1119" s="58"/>
    </row>
    <row r="1120" customFormat="false" ht="12.75" hidden="false" customHeight="false" outlineLevel="0" collapsed="false">
      <c r="B1120" s="58"/>
    </row>
    <row r="1121" customFormat="false" ht="12.75" hidden="false" customHeight="false" outlineLevel="0" collapsed="false">
      <c r="B1121" s="58"/>
    </row>
    <row r="1122" customFormat="false" ht="12.75" hidden="false" customHeight="false" outlineLevel="0" collapsed="false">
      <c r="B1122" s="58"/>
    </row>
    <row r="1123" customFormat="false" ht="12.75" hidden="false" customHeight="false" outlineLevel="0" collapsed="false">
      <c r="B1123" s="58"/>
    </row>
    <row r="1124" customFormat="false" ht="12.75" hidden="false" customHeight="false" outlineLevel="0" collapsed="false">
      <c r="B1124" s="58"/>
    </row>
    <row r="1125" customFormat="false" ht="12.75" hidden="false" customHeight="false" outlineLevel="0" collapsed="false">
      <c r="B1125" s="58"/>
    </row>
    <row r="1126" customFormat="false" ht="12.75" hidden="false" customHeight="false" outlineLevel="0" collapsed="false">
      <c r="B1126" s="58"/>
    </row>
    <row r="1127" customFormat="false" ht="12.75" hidden="false" customHeight="false" outlineLevel="0" collapsed="false">
      <c r="B1127" s="58"/>
    </row>
    <row r="1128" customFormat="false" ht="12.75" hidden="false" customHeight="false" outlineLevel="0" collapsed="false">
      <c r="B1128" s="58"/>
    </row>
    <row r="1129" customFormat="false" ht="12.75" hidden="false" customHeight="false" outlineLevel="0" collapsed="false">
      <c r="B1129" s="58"/>
    </row>
    <row r="1130" customFormat="false" ht="12.75" hidden="false" customHeight="false" outlineLevel="0" collapsed="false">
      <c r="B1130" s="58"/>
    </row>
    <row r="1131" customFormat="false" ht="12.75" hidden="false" customHeight="false" outlineLevel="0" collapsed="false">
      <c r="B1131" s="58"/>
    </row>
    <row r="1132" customFormat="false" ht="12.75" hidden="false" customHeight="false" outlineLevel="0" collapsed="false">
      <c r="B1132" s="58"/>
    </row>
    <row r="1133" customFormat="false" ht="12.75" hidden="false" customHeight="false" outlineLevel="0" collapsed="false">
      <c r="B1133" s="58"/>
    </row>
    <row r="1134" customFormat="false" ht="12.75" hidden="false" customHeight="false" outlineLevel="0" collapsed="false">
      <c r="B1134" s="58"/>
    </row>
    <row r="1135" customFormat="false" ht="12.75" hidden="false" customHeight="false" outlineLevel="0" collapsed="false">
      <c r="B1135" s="58"/>
    </row>
    <row r="1136" customFormat="false" ht="12.75" hidden="false" customHeight="false" outlineLevel="0" collapsed="false">
      <c r="B1136" s="58"/>
    </row>
    <row r="1137" customFormat="false" ht="12.75" hidden="false" customHeight="false" outlineLevel="0" collapsed="false">
      <c r="B1137" s="58"/>
    </row>
    <row r="1138" customFormat="false" ht="12.75" hidden="false" customHeight="false" outlineLevel="0" collapsed="false">
      <c r="B1138" s="58"/>
    </row>
    <row r="1139" customFormat="false" ht="12.75" hidden="false" customHeight="false" outlineLevel="0" collapsed="false">
      <c r="B1139" s="58"/>
    </row>
    <row r="1140" customFormat="false" ht="12.75" hidden="false" customHeight="false" outlineLevel="0" collapsed="false">
      <c r="B1140" s="58"/>
    </row>
  </sheetData>
  <mergeCells count="13">
    <mergeCell ref="C9:D9"/>
    <mergeCell ref="E9:F9"/>
    <mergeCell ref="G9:H9"/>
    <mergeCell ref="I9:J9"/>
    <mergeCell ref="K9:L9"/>
    <mergeCell ref="M9:N9"/>
    <mergeCell ref="O9:P9"/>
    <mergeCell ref="C78:D78"/>
    <mergeCell ref="E78:F78"/>
    <mergeCell ref="G78:H78"/>
    <mergeCell ref="I78:J78"/>
    <mergeCell ref="K78:L78"/>
    <mergeCell ref="M78:P7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14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4" ySplit="7" topLeftCell="E8" activePane="bottomRight" state="frozen"/>
      <selection pane="topLeft" activeCell="A1" activeCellId="0" sqref="A1"/>
      <selection pane="topRight" activeCell="E1" activeCellId="0" sqref="E1"/>
      <selection pane="bottomLeft" activeCell="A8" activeCellId="0" sqref="A8"/>
      <selection pane="bottomRight" activeCell="G17" activeCellId="0" sqref="G17"/>
    </sheetView>
  </sheetViews>
  <sheetFormatPr defaultColWidth="9.13671875" defaultRowHeight="8.25" customHeight="true" zeroHeight="false" outlineLevelRow="0" outlineLevelCol="0"/>
  <cols>
    <col collapsed="false" customWidth="false" hidden="false" outlineLevel="0" max="1" min="1" style="84" width="9.14"/>
    <col collapsed="false" customWidth="true" hidden="false" outlineLevel="0" max="2" min="2" style="84" width="13.14"/>
    <col collapsed="false" customWidth="false" hidden="false" outlineLevel="0" max="3" min="3" style="84" width="9.14"/>
    <col collapsed="false" customWidth="true" hidden="false" outlineLevel="0" max="4" min="4" style="84" width="9.85"/>
    <col collapsed="false" customWidth="true" hidden="false" outlineLevel="0" max="5" min="5" style="84" width="11.42"/>
    <col collapsed="false" customWidth="false" hidden="false" outlineLevel="0" max="6" min="6" style="84" width="9.14"/>
    <col collapsed="false" customWidth="true" hidden="false" outlineLevel="0" max="7" min="7" style="84" width="14.99"/>
    <col collapsed="false" customWidth="true" hidden="false" outlineLevel="0" max="8" min="8" style="84" width="11.85"/>
    <col collapsed="false" customWidth="true" hidden="false" outlineLevel="0" max="9" min="9" style="84" width="12.85"/>
    <col collapsed="false" customWidth="true" hidden="false" outlineLevel="0" max="25" min="10" style="84" width="13.14"/>
    <col collapsed="false" customWidth="true" hidden="false" outlineLevel="0" max="27" min="26" style="84" width="11.85"/>
    <col collapsed="false" customWidth="false" hidden="false" outlineLevel="0" max="257" min="28" style="84" width="9.14"/>
  </cols>
  <sheetData>
    <row r="1" customFormat="false" ht="8.25" hidden="false" customHeight="false" outlineLevel="0" collapsed="false">
      <c r="A1" s="85"/>
      <c r="B1" s="85"/>
      <c r="E1" s="86" t="n">
        <v>1</v>
      </c>
      <c r="F1" s="86" t="n">
        <f aca="false">+E1+1</f>
        <v>2</v>
      </c>
      <c r="G1" s="87" t="n">
        <f aca="false">+F1+1</f>
        <v>3</v>
      </c>
      <c r="H1" s="86" t="n">
        <f aca="false">+G1+1</f>
        <v>4</v>
      </c>
      <c r="I1" s="87" t="n">
        <f aca="false">+H1+1</f>
        <v>5</v>
      </c>
      <c r="J1" s="86" t="n">
        <f aca="false">+I1+1</f>
        <v>6</v>
      </c>
      <c r="K1" s="86" t="n">
        <f aca="false">+J1+1</f>
        <v>7</v>
      </c>
      <c r="L1" s="86" t="n">
        <f aca="false">+K1+1</f>
        <v>8</v>
      </c>
      <c r="M1" s="86" t="n">
        <f aca="false">+L1+1</f>
        <v>9</v>
      </c>
      <c r="N1" s="86" t="n">
        <f aca="false">+M1+1</f>
        <v>10</v>
      </c>
      <c r="O1" s="86" t="n">
        <f aca="false">+N1+1</f>
        <v>11</v>
      </c>
      <c r="P1" s="86" t="n">
        <f aca="false">+O1+1</f>
        <v>12</v>
      </c>
      <c r="Q1" s="86" t="n">
        <f aca="false">+P1+1</f>
        <v>13</v>
      </c>
      <c r="R1" s="86" t="n">
        <f aca="false">+Q1+1</f>
        <v>14</v>
      </c>
      <c r="S1" s="86" t="n">
        <f aca="false">+R1+1</f>
        <v>15</v>
      </c>
      <c r="T1" s="86" t="n">
        <f aca="false">+S1+1</f>
        <v>16</v>
      </c>
      <c r="U1" s="86" t="n">
        <f aca="false">+T1+1</f>
        <v>17</v>
      </c>
      <c r="V1" s="86" t="n">
        <f aca="false">+U1+1</f>
        <v>18</v>
      </c>
      <c r="W1" s="86" t="n">
        <f aca="false">+V1+1</f>
        <v>19</v>
      </c>
      <c r="X1" s="86" t="n">
        <f aca="false">+W1+1</f>
        <v>20</v>
      </c>
      <c r="Y1" s="86" t="n">
        <f aca="false">+X1+1</f>
        <v>21</v>
      </c>
      <c r="Z1" s="86" t="n">
        <f aca="false">+Y1+1</f>
        <v>22</v>
      </c>
      <c r="AA1" s="86" t="n">
        <f aca="false">+Z1+1</f>
        <v>23</v>
      </c>
    </row>
    <row r="2" customFormat="false" ht="8.25" hidden="false" customHeight="false" outlineLevel="0" collapsed="false">
      <c r="A2" s="85"/>
      <c r="B2" s="88" t="e">
        <f aca="false">HLOOKUP(Count1,CurveTable1,2,FALSE())</f>
        <v>#N/A</v>
      </c>
      <c r="D2" s="89" t="s">
        <v>147</v>
      </c>
      <c r="E2" s="90" t="n">
        <v>37257</v>
      </c>
      <c r="F2" s="91" t="n">
        <f aca="false">E2</f>
        <v>37257</v>
      </c>
      <c r="G2" s="90" t="n">
        <v>37257</v>
      </c>
      <c r="H2" s="91" t="n">
        <f aca="false">G2</f>
        <v>37257</v>
      </c>
      <c r="I2" s="91" t="n">
        <f aca="false">H2</f>
        <v>37257</v>
      </c>
      <c r="J2" s="91" t="n">
        <f aca="false">I2</f>
        <v>37257</v>
      </c>
      <c r="K2" s="91" t="n">
        <f aca="false">J2</f>
        <v>37257</v>
      </c>
      <c r="L2" s="91" t="n">
        <f aca="false">K2</f>
        <v>37257</v>
      </c>
      <c r="M2" s="91" t="n">
        <f aca="false">X2</f>
        <v>37257</v>
      </c>
      <c r="N2" s="91" t="n">
        <f aca="false">L2</f>
        <v>37257</v>
      </c>
      <c r="O2" s="91" t="n">
        <f aca="false">N2</f>
        <v>37257</v>
      </c>
      <c r="P2" s="91" t="n">
        <f aca="false">O2</f>
        <v>37257</v>
      </c>
      <c r="Q2" s="91" t="n">
        <f aca="false">P2</f>
        <v>37257</v>
      </c>
      <c r="R2" s="91" t="n">
        <f aca="false">Q2</f>
        <v>37257</v>
      </c>
      <c r="S2" s="91" t="n">
        <f aca="false">R2</f>
        <v>37257</v>
      </c>
      <c r="T2" s="91" t="n">
        <f aca="false">S2</f>
        <v>37257</v>
      </c>
      <c r="U2" s="91" t="n">
        <f aca="false">T2</f>
        <v>37257</v>
      </c>
      <c r="V2" s="91" t="n">
        <f aca="false">U2</f>
        <v>37257</v>
      </c>
      <c r="W2" s="91" t="n">
        <f aca="false">V2</f>
        <v>37257</v>
      </c>
      <c r="X2" s="91" t="n">
        <f aca="false">W2</f>
        <v>37257</v>
      </c>
      <c r="Y2" s="91" t="n">
        <f aca="false">X2</f>
        <v>37257</v>
      </c>
      <c r="Z2" s="91" t="n">
        <f aca="false">Y2</f>
        <v>37257</v>
      </c>
      <c r="AA2" s="91" t="n">
        <f aca="false">Z2</f>
        <v>37257</v>
      </c>
    </row>
    <row r="3" customFormat="false" ht="8.25" hidden="false" customHeight="false" outlineLevel="0" collapsed="false">
      <c r="A3" s="85"/>
      <c r="B3" s="92" t="e">
        <f aca="false">HLOOKUP(Count1,CurveTable1,3,FALSE())</f>
        <v>#N/A</v>
      </c>
      <c r="D3" s="89" t="s">
        <v>134</v>
      </c>
      <c r="E3" s="93" t="n">
        <v>37257</v>
      </c>
      <c r="F3" s="92" t="n">
        <f aca="false">E3</f>
        <v>37257</v>
      </c>
      <c r="G3" s="92" t="n">
        <f aca="false">F3</f>
        <v>37257</v>
      </c>
      <c r="H3" s="92" t="n">
        <f aca="false">G3</f>
        <v>37257</v>
      </c>
      <c r="I3" s="92" t="n">
        <f aca="false">H3</f>
        <v>37257</v>
      </c>
      <c r="J3" s="92" t="n">
        <f aca="false">I3</f>
        <v>37257</v>
      </c>
      <c r="K3" s="92" t="n">
        <f aca="false">J3</f>
        <v>37257</v>
      </c>
      <c r="L3" s="92" t="n">
        <f aca="false">K3</f>
        <v>37257</v>
      </c>
      <c r="M3" s="92" t="n">
        <f aca="false">X3</f>
        <v>37257</v>
      </c>
      <c r="N3" s="92" t="n">
        <f aca="false">L3</f>
        <v>37257</v>
      </c>
      <c r="O3" s="92" t="n">
        <f aca="false">N3</f>
        <v>37257</v>
      </c>
      <c r="P3" s="92" t="n">
        <f aca="false">O3</f>
        <v>37257</v>
      </c>
      <c r="Q3" s="92" t="n">
        <f aca="false">P3</f>
        <v>37257</v>
      </c>
      <c r="R3" s="92" t="n">
        <f aca="false">Q3</f>
        <v>37257</v>
      </c>
      <c r="S3" s="92" t="n">
        <f aca="false">R3</f>
        <v>37257</v>
      </c>
      <c r="T3" s="92" t="n">
        <f aca="false">S3</f>
        <v>37257</v>
      </c>
      <c r="U3" s="92" t="n">
        <f aca="false">T3</f>
        <v>37257</v>
      </c>
      <c r="V3" s="92" t="n">
        <f aca="false">U3</f>
        <v>37257</v>
      </c>
      <c r="W3" s="92" t="n">
        <f aca="false">V3</f>
        <v>37257</v>
      </c>
      <c r="X3" s="92" t="n">
        <f aca="false">W3</f>
        <v>37257</v>
      </c>
      <c r="Y3" s="92" t="n">
        <f aca="false">X3</f>
        <v>37257</v>
      </c>
      <c r="Z3" s="92" t="n">
        <f aca="false">Y3</f>
        <v>37257</v>
      </c>
      <c r="AA3" s="92" t="n">
        <f aca="false">Z3</f>
        <v>37257</v>
      </c>
    </row>
    <row r="4" customFormat="false" ht="8.25" hidden="false" customHeight="false" outlineLevel="0" collapsed="false">
      <c r="A4" s="85" t="n">
        <v>23</v>
      </c>
      <c r="B4" s="92" t="e">
        <f aca="false">HLOOKUP(Count1,CurveTable1,4,FALSE())</f>
        <v>#N/A</v>
      </c>
      <c r="D4" s="89" t="s">
        <v>148</v>
      </c>
      <c r="E4" s="94" t="s">
        <v>149</v>
      </c>
      <c r="F4" s="95" t="s">
        <v>150</v>
      </c>
      <c r="G4" s="94" t="s">
        <v>51</v>
      </c>
      <c r="H4" s="95" t="s">
        <v>151</v>
      </c>
      <c r="I4" s="95" t="s">
        <v>61</v>
      </c>
      <c r="J4" s="94" t="s">
        <v>46</v>
      </c>
      <c r="K4" s="94" t="s">
        <v>47</v>
      </c>
      <c r="L4" s="94" t="s">
        <v>20</v>
      </c>
      <c r="M4" s="94" t="s">
        <v>45</v>
      </c>
      <c r="N4" s="94" t="s">
        <v>6</v>
      </c>
      <c r="O4" s="94" t="s">
        <v>7</v>
      </c>
      <c r="P4" s="94" t="s">
        <v>49</v>
      </c>
      <c r="Q4" s="94" t="s">
        <v>9</v>
      </c>
      <c r="R4" s="94" t="s">
        <v>10</v>
      </c>
      <c r="S4" s="94" t="s">
        <v>65</v>
      </c>
      <c r="T4" s="94" t="s">
        <v>48</v>
      </c>
      <c r="U4" s="94" t="s">
        <v>50</v>
      </c>
      <c r="V4" s="94" t="s">
        <v>52</v>
      </c>
      <c r="W4" s="94" t="s">
        <v>143</v>
      </c>
      <c r="X4" s="94" t="s">
        <v>144</v>
      </c>
      <c r="Y4" s="94" t="s">
        <v>15</v>
      </c>
      <c r="Z4" s="94" t="s">
        <v>14</v>
      </c>
      <c r="AA4" s="94" t="s">
        <v>152</v>
      </c>
    </row>
    <row r="5" customFormat="false" ht="8.25" hidden="false" customHeight="false" outlineLevel="0" collapsed="false">
      <c r="A5" s="85"/>
      <c r="B5" s="96" t="e">
        <f aca="false">HLOOKUP(Count1,CurveTable1,5,FALSE())</f>
        <v>#N/A</v>
      </c>
      <c r="D5" s="89" t="s">
        <v>153</v>
      </c>
      <c r="E5" s="96" t="s">
        <v>154</v>
      </c>
      <c r="F5" s="96" t="s">
        <v>154</v>
      </c>
      <c r="G5" s="96" t="s">
        <v>155</v>
      </c>
      <c r="H5" s="96" t="s">
        <v>155</v>
      </c>
      <c r="I5" s="96" t="s">
        <v>155</v>
      </c>
      <c r="J5" s="96" t="s">
        <v>155</v>
      </c>
      <c r="K5" s="96" t="s">
        <v>155</v>
      </c>
      <c r="L5" s="96" t="s">
        <v>155</v>
      </c>
      <c r="M5" s="96" t="s">
        <v>155</v>
      </c>
      <c r="N5" s="96" t="s">
        <v>155</v>
      </c>
      <c r="O5" s="96" t="s">
        <v>155</v>
      </c>
      <c r="P5" s="96" t="s">
        <v>155</v>
      </c>
      <c r="Q5" s="96" t="s">
        <v>155</v>
      </c>
      <c r="R5" s="96" t="s">
        <v>155</v>
      </c>
      <c r="S5" s="96" t="s">
        <v>155</v>
      </c>
      <c r="T5" s="96" t="s">
        <v>155</v>
      </c>
      <c r="U5" s="96" t="s">
        <v>155</v>
      </c>
      <c r="V5" s="96" t="s">
        <v>155</v>
      </c>
      <c r="W5" s="96" t="s">
        <v>155</v>
      </c>
      <c r="X5" s="96" t="s">
        <v>155</v>
      </c>
      <c r="Y5" s="96" t="s">
        <v>155</v>
      </c>
      <c r="Z5" s="96" t="s">
        <v>155</v>
      </c>
      <c r="AA5" s="96" t="s">
        <v>155</v>
      </c>
    </row>
    <row r="6" customFormat="false" ht="8.25" hidden="false" customHeight="false" outlineLevel="0" collapsed="false">
      <c r="A6" s="85"/>
      <c r="B6" s="96" t="e">
        <f aca="false">HLOOKUP(Count1,CurveTable1,6,FALSE())</f>
        <v>#N/A</v>
      </c>
      <c r="D6" s="89" t="s">
        <v>156</v>
      </c>
      <c r="E6" s="96" t="s">
        <v>157</v>
      </c>
      <c r="F6" s="96" t="s">
        <v>157</v>
      </c>
      <c r="G6" s="96" t="s">
        <v>158</v>
      </c>
      <c r="H6" s="96" t="s">
        <v>158</v>
      </c>
      <c r="I6" s="96" t="s">
        <v>158</v>
      </c>
      <c r="J6" s="96" t="s">
        <v>158</v>
      </c>
      <c r="K6" s="96" t="s">
        <v>158</v>
      </c>
      <c r="L6" s="96" t="s">
        <v>158</v>
      </c>
      <c r="M6" s="96" t="s">
        <v>158</v>
      </c>
      <c r="N6" s="96" t="s">
        <v>158</v>
      </c>
      <c r="O6" s="96" t="s">
        <v>158</v>
      </c>
      <c r="P6" s="96" t="s">
        <v>158</v>
      </c>
      <c r="Q6" s="96" t="s">
        <v>158</v>
      </c>
      <c r="R6" s="96" t="s">
        <v>158</v>
      </c>
      <c r="S6" s="96" t="s">
        <v>158</v>
      </c>
      <c r="T6" s="96" t="s">
        <v>158</v>
      </c>
      <c r="U6" s="96" t="s">
        <v>158</v>
      </c>
      <c r="V6" s="96" t="s">
        <v>158</v>
      </c>
      <c r="W6" s="96" t="s">
        <v>158</v>
      </c>
      <c r="X6" s="96" t="s">
        <v>158</v>
      </c>
      <c r="Y6" s="96" t="s">
        <v>158</v>
      </c>
      <c r="Z6" s="96" t="s">
        <v>158</v>
      </c>
      <c r="AA6" s="96" t="s">
        <v>158</v>
      </c>
    </row>
    <row r="7" customFormat="false" ht="8.25" hidden="false" customHeight="false" outlineLevel="0" collapsed="false">
      <c r="A7" s="85"/>
      <c r="B7" s="96" t="e">
        <f aca="false">HLOOKUP(Count1,CurveTable1,7,FALSE())</f>
        <v>#N/A</v>
      </c>
      <c r="D7" s="89" t="s">
        <v>159</v>
      </c>
      <c r="E7" s="96" t="s">
        <v>160</v>
      </c>
      <c r="F7" s="96" t="s">
        <v>161</v>
      </c>
      <c r="G7" s="96" t="s">
        <v>162</v>
      </c>
      <c r="H7" s="96" t="s">
        <v>163</v>
      </c>
      <c r="I7" s="96" t="s">
        <v>164</v>
      </c>
      <c r="J7" s="96" t="s">
        <v>165</v>
      </c>
      <c r="K7" s="96" t="s">
        <v>166</v>
      </c>
      <c r="L7" s="96" t="s">
        <v>167</v>
      </c>
      <c r="M7" s="96" t="s">
        <v>168</v>
      </c>
      <c r="N7" s="96" t="s">
        <v>169</v>
      </c>
      <c r="O7" s="96" t="s">
        <v>170</v>
      </c>
      <c r="P7" s="96" t="s">
        <v>171</v>
      </c>
      <c r="Q7" s="96" t="s">
        <v>172</v>
      </c>
      <c r="R7" s="96" t="s">
        <v>173</v>
      </c>
      <c r="S7" s="96" t="s">
        <v>174</v>
      </c>
      <c r="T7" s="96" t="s">
        <v>175</v>
      </c>
      <c r="U7" s="96" t="s">
        <v>176</v>
      </c>
      <c r="V7" s="96" t="s">
        <v>177</v>
      </c>
      <c r="W7" s="96" t="s">
        <v>178</v>
      </c>
      <c r="X7" s="96" t="s">
        <v>179</v>
      </c>
      <c r="Y7" s="96" t="s">
        <v>180</v>
      </c>
      <c r="Z7" s="96" t="s">
        <v>181</v>
      </c>
      <c r="AA7" s="96" t="s">
        <v>181</v>
      </c>
    </row>
    <row r="8" customFormat="false" ht="8.25" hidden="false" customHeight="false" outlineLevel="0" collapsed="false">
      <c r="A8" s="85"/>
      <c r="B8" s="85"/>
      <c r="D8" s="97" t="n">
        <v>37257</v>
      </c>
      <c r="E8" s="98" t="n">
        <v>2.76</v>
      </c>
      <c r="F8" s="98" t="n">
        <v>2.4825</v>
      </c>
      <c r="G8" s="98"/>
      <c r="H8" s="98" t="n">
        <v>2.49</v>
      </c>
      <c r="I8" s="98" t="n">
        <v>2.61</v>
      </c>
      <c r="J8" s="98" t="n">
        <v>2.485</v>
      </c>
      <c r="K8" s="98" t="n">
        <v>2.48</v>
      </c>
      <c r="L8" s="98" t="n">
        <v>2.53</v>
      </c>
      <c r="M8" s="98" t="n">
        <v>2.61</v>
      </c>
      <c r="N8" s="98" t="n">
        <v>2.35</v>
      </c>
      <c r="O8" s="98" t="n">
        <v>2.355</v>
      </c>
      <c r="P8" s="98" t="n">
        <v>2.4</v>
      </c>
      <c r="Q8" s="98" t="n">
        <v>2.38</v>
      </c>
      <c r="R8" s="98" t="n">
        <v>2.265</v>
      </c>
      <c r="S8" s="98" t="n">
        <v>2.55</v>
      </c>
      <c r="T8" s="98" t="n">
        <v>2.565</v>
      </c>
      <c r="U8" s="98" t="n">
        <v>2.465</v>
      </c>
      <c r="V8" s="98" t="n">
        <v>2.66</v>
      </c>
      <c r="W8" s="98" t="n">
        <v>2.57</v>
      </c>
      <c r="X8" s="98" t="n">
        <v>2.55</v>
      </c>
      <c r="Y8" s="98" t="n">
        <v>2.26</v>
      </c>
      <c r="Z8" s="98" t="n">
        <v>2.395</v>
      </c>
      <c r="AA8" s="98"/>
      <c r="AB8" s="98"/>
    </row>
    <row r="9" customFormat="false" ht="8.25" hidden="false" customHeight="false" outlineLevel="0" collapsed="false">
      <c r="A9" s="85"/>
      <c r="B9" s="99"/>
      <c r="D9" s="97" t="n">
        <v>37258</v>
      </c>
      <c r="E9" s="98" t="n">
        <v>2.76</v>
      </c>
      <c r="F9" s="98" t="n">
        <v>2.63</v>
      </c>
      <c r="G9" s="98"/>
      <c r="H9" s="98" t="n">
        <v>2.49</v>
      </c>
      <c r="I9" s="98" t="n">
        <v>2.61</v>
      </c>
      <c r="J9" s="98" t="n">
        <v>2.485</v>
      </c>
      <c r="K9" s="98" t="n">
        <v>2.48</v>
      </c>
      <c r="L9" s="98" t="n">
        <v>2.53</v>
      </c>
      <c r="M9" s="98" t="n">
        <v>2.61</v>
      </c>
      <c r="N9" s="98" t="n">
        <v>2.35</v>
      </c>
      <c r="O9" s="98" t="n">
        <v>2.355</v>
      </c>
      <c r="P9" s="98" t="n">
        <v>2.4</v>
      </c>
      <c r="Q9" s="98" t="n">
        <v>2.38</v>
      </c>
      <c r="R9" s="98" t="n">
        <v>2.265</v>
      </c>
      <c r="S9" s="98" t="n">
        <v>2.55</v>
      </c>
      <c r="T9" s="98" t="n">
        <v>2.565</v>
      </c>
      <c r="U9" s="98" t="n">
        <v>2.465</v>
      </c>
      <c r="V9" s="98" t="n">
        <v>2.66</v>
      </c>
      <c r="W9" s="98" t="n">
        <v>2.57</v>
      </c>
      <c r="X9" s="98" t="n">
        <v>2.55</v>
      </c>
      <c r="Y9" s="98" t="n">
        <v>2.26</v>
      </c>
      <c r="Z9" s="98" t="n">
        <v>2.395</v>
      </c>
      <c r="AA9" s="98"/>
      <c r="AB9" s="98"/>
    </row>
    <row r="10" customFormat="false" ht="8.25" hidden="false" customHeight="false" outlineLevel="0" collapsed="false">
      <c r="D10" s="97" t="n">
        <v>37259</v>
      </c>
      <c r="E10" s="98" t="n">
        <v>2.56</v>
      </c>
      <c r="F10" s="98" t="n">
        <v>2.42</v>
      </c>
      <c r="G10" s="98"/>
      <c r="H10" s="98" t="n">
        <v>2.17</v>
      </c>
      <c r="I10" s="98" t="n">
        <v>2.145</v>
      </c>
      <c r="J10" s="98" t="n">
        <v>2.28</v>
      </c>
      <c r="K10" s="98" t="n">
        <v>2.25</v>
      </c>
      <c r="L10" s="98" t="n">
        <v>2.295</v>
      </c>
      <c r="M10" s="98" t="n">
        <v>2.385</v>
      </c>
      <c r="N10" s="98" t="n">
        <v>2.065</v>
      </c>
      <c r="O10" s="98" t="n">
        <v>2.07</v>
      </c>
      <c r="P10" s="98" t="n">
        <v>2.17</v>
      </c>
      <c r="Q10" s="98" t="n">
        <v>2.075</v>
      </c>
      <c r="R10" s="98" t="n">
        <v>2.08</v>
      </c>
      <c r="S10" s="98" t="n">
        <v>2.24</v>
      </c>
      <c r="T10" s="98" t="n">
        <v>2.315</v>
      </c>
      <c r="U10" s="98" t="n">
        <v>2.205</v>
      </c>
      <c r="V10" s="98" t="n">
        <v>2.425</v>
      </c>
      <c r="W10" s="98" t="n">
        <v>2.33</v>
      </c>
      <c r="X10" s="98" t="n">
        <v>2</v>
      </c>
      <c r="Y10" s="98" t="n">
        <v>2.07</v>
      </c>
      <c r="Z10" s="98" t="n">
        <v>2.105</v>
      </c>
      <c r="AA10" s="98"/>
      <c r="AB10" s="98"/>
    </row>
    <row r="11" customFormat="false" ht="8.25" hidden="false" customHeight="false" outlineLevel="0" collapsed="false">
      <c r="D11" s="97" t="n">
        <v>37260</v>
      </c>
      <c r="E11" s="98" t="n">
        <v>2.5</v>
      </c>
      <c r="F11" s="98" t="n">
        <v>2.42</v>
      </c>
      <c r="G11" s="98"/>
      <c r="H11" s="98" t="n">
        <v>2.1</v>
      </c>
      <c r="I11" s="98" t="n">
        <v>2.135</v>
      </c>
      <c r="J11" s="98" t="n">
        <v>2.26</v>
      </c>
      <c r="K11" s="98" t="n">
        <v>2.185</v>
      </c>
      <c r="L11" s="98" t="n">
        <v>2.27</v>
      </c>
      <c r="M11" s="98" t="n">
        <v>2.35</v>
      </c>
      <c r="N11" s="98" t="n">
        <v>2.06</v>
      </c>
      <c r="O11" s="98" t="n">
        <v>2.055</v>
      </c>
      <c r="P11" s="98" t="n">
        <v>2.115</v>
      </c>
      <c r="Q11" s="98" t="n">
        <v>2.07</v>
      </c>
      <c r="R11" s="98" t="n">
        <v>2.06</v>
      </c>
      <c r="S11" s="98" t="n">
        <v>2.2</v>
      </c>
      <c r="T11" s="98" t="n">
        <v>2.25</v>
      </c>
      <c r="U11" s="98" t="n">
        <v>2.15</v>
      </c>
      <c r="V11" s="98" t="n">
        <v>2.37</v>
      </c>
      <c r="W11" s="98" t="n">
        <v>2.29</v>
      </c>
      <c r="X11" s="98" t="n">
        <v>2.01</v>
      </c>
      <c r="Y11" s="98" t="n">
        <v>2.03</v>
      </c>
      <c r="Z11" s="98" t="n">
        <v>2.145</v>
      </c>
      <c r="AA11" s="98"/>
      <c r="AB11" s="98"/>
    </row>
    <row r="12" customFormat="false" ht="8.25" hidden="false" customHeight="false" outlineLevel="0" collapsed="false">
      <c r="D12" s="97" t="n">
        <v>37261</v>
      </c>
      <c r="E12" s="98" t="n">
        <v>2.5</v>
      </c>
      <c r="F12" s="98" t="n">
        <v>2.42</v>
      </c>
      <c r="G12" s="98"/>
      <c r="H12" s="98" t="n">
        <v>1.88</v>
      </c>
      <c r="I12" s="98"/>
      <c r="J12" s="98" t="n">
        <v>2.125</v>
      </c>
      <c r="K12" s="98" t="n">
        <v>2.045</v>
      </c>
      <c r="L12" s="98" t="n">
        <v>2.215</v>
      </c>
      <c r="M12" s="98" t="n">
        <v>2.24</v>
      </c>
      <c r="N12" s="98" t="n">
        <v>1.975</v>
      </c>
      <c r="O12" s="98" t="n">
        <v>1.98</v>
      </c>
      <c r="P12" s="98" t="n">
        <v>1.975</v>
      </c>
      <c r="Q12" s="98" t="n">
        <v>1.995</v>
      </c>
      <c r="R12" s="98" t="n">
        <v>1.985</v>
      </c>
      <c r="S12" s="98" t="n">
        <v>2.035</v>
      </c>
      <c r="T12" s="98" t="n">
        <v>2.12</v>
      </c>
      <c r="U12" s="98" t="n">
        <v>2.01</v>
      </c>
      <c r="V12" s="98" t="n">
        <v>2.215</v>
      </c>
      <c r="W12" s="100" t="n">
        <v>2.15</v>
      </c>
      <c r="X12" s="98"/>
      <c r="Y12" s="98" t="n">
        <v>1.935</v>
      </c>
      <c r="Z12" s="98" t="n">
        <v>2.125</v>
      </c>
      <c r="AA12" s="98"/>
      <c r="AB12" s="98"/>
    </row>
    <row r="13" customFormat="false" ht="8.25" hidden="false" customHeight="false" outlineLevel="0" collapsed="false">
      <c r="D13" s="97" t="n">
        <v>37262</v>
      </c>
      <c r="E13" s="98" t="n">
        <v>2.5</v>
      </c>
      <c r="F13" s="98" t="n">
        <v>2.42</v>
      </c>
      <c r="G13" s="98"/>
      <c r="H13" s="98" t="n">
        <v>2.07</v>
      </c>
      <c r="I13" s="98"/>
      <c r="J13" s="98" t="n">
        <v>2.125</v>
      </c>
      <c r="K13" s="98" t="n">
        <v>2.045</v>
      </c>
      <c r="L13" s="98" t="n">
        <v>2.215</v>
      </c>
      <c r="M13" s="98" t="n">
        <v>2.24</v>
      </c>
      <c r="N13" s="98" t="n">
        <v>1.975</v>
      </c>
      <c r="O13" s="98" t="n">
        <v>1.98</v>
      </c>
      <c r="P13" s="98" t="n">
        <v>1.975</v>
      </c>
      <c r="Q13" s="98" t="n">
        <v>1.995</v>
      </c>
      <c r="R13" s="98" t="n">
        <v>1.985</v>
      </c>
      <c r="S13" s="98" t="n">
        <v>2.035</v>
      </c>
      <c r="T13" s="98" t="n">
        <v>2.12</v>
      </c>
      <c r="U13" s="98" t="n">
        <v>2.01</v>
      </c>
      <c r="V13" s="98" t="n">
        <v>2.215</v>
      </c>
      <c r="W13" s="100" t="n">
        <v>2.15</v>
      </c>
      <c r="X13" s="98"/>
      <c r="Y13" s="98" t="n">
        <v>1.935</v>
      </c>
      <c r="Z13" s="98" t="n">
        <v>2.125</v>
      </c>
      <c r="AA13" s="98"/>
      <c r="AB13" s="98"/>
    </row>
    <row r="14" customFormat="false" ht="8.25" hidden="false" customHeight="false" outlineLevel="0" collapsed="false">
      <c r="D14" s="97" t="n">
        <v>37263</v>
      </c>
      <c r="E14" s="98" t="n">
        <v>2.5</v>
      </c>
      <c r="F14" s="98" t="n">
        <v>2.42</v>
      </c>
      <c r="G14" s="98"/>
      <c r="H14" s="98" t="n">
        <v>1.995</v>
      </c>
      <c r="I14" s="98"/>
      <c r="J14" s="98" t="n">
        <v>2.125</v>
      </c>
      <c r="K14" s="98" t="n">
        <v>2.045</v>
      </c>
      <c r="L14" s="98" t="n">
        <v>2.215</v>
      </c>
      <c r="M14" s="98" t="n">
        <v>2.24</v>
      </c>
      <c r="N14" s="98" t="n">
        <v>1.975</v>
      </c>
      <c r="O14" s="98" t="n">
        <v>1.98</v>
      </c>
      <c r="P14" s="98" t="n">
        <v>1.975</v>
      </c>
      <c r="Q14" s="98" t="n">
        <v>1.995</v>
      </c>
      <c r="R14" s="98" t="n">
        <v>1.985</v>
      </c>
      <c r="S14" s="98" t="n">
        <v>2.035</v>
      </c>
      <c r="T14" s="98" t="n">
        <v>2.12</v>
      </c>
      <c r="U14" s="98" t="n">
        <v>2.01</v>
      </c>
      <c r="V14" s="98" t="n">
        <v>2.215</v>
      </c>
      <c r="W14" s="100" t="n">
        <v>2.15</v>
      </c>
      <c r="X14" s="98"/>
      <c r="Y14" s="98" t="n">
        <v>1.935</v>
      </c>
      <c r="Z14" s="98" t="n">
        <v>2.125</v>
      </c>
      <c r="AA14" s="98"/>
      <c r="AB14" s="98"/>
    </row>
    <row r="15" customFormat="false" ht="8.25" hidden="false" customHeight="false" outlineLevel="0" collapsed="false">
      <c r="D15" s="97" t="n">
        <v>37264</v>
      </c>
      <c r="E15" s="98" t="n">
        <v>2.5</v>
      </c>
      <c r="F15" s="98" t="n">
        <v>2.42</v>
      </c>
      <c r="G15" s="98"/>
      <c r="H15" s="98" t="n">
        <v>1.965</v>
      </c>
      <c r="I15" s="98"/>
      <c r="J15" s="98" t="n">
        <v>2.035</v>
      </c>
      <c r="K15" s="98" t="n">
        <v>1.98</v>
      </c>
      <c r="L15" s="98" t="n">
        <v>2.005</v>
      </c>
      <c r="M15" s="98" t="n">
        <v>2.13</v>
      </c>
      <c r="N15" s="98" t="n">
        <v>1.875</v>
      </c>
      <c r="O15" s="98" t="n">
        <v>1.88</v>
      </c>
      <c r="P15" s="98" t="n">
        <v>1.84</v>
      </c>
      <c r="Q15" s="98" t="n">
        <v>1.885</v>
      </c>
      <c r="R15" s="98" t="n">
        <v>1.86</v>
      </c>
      <c r="S15" s="98" t="n">
        <v>1.985</v>
      </c>
      <c r="T15" s="98" t="n">
        <v>1.995</v>
      </c>
      <c r="U15" s="98" t="n">
        <v>1.87</v>
      </c>
      <c r="V15" s="98" t="n">
        <v>2.125</v>
      </c>
      <c r="W15" s="98" t="n">
        <v>2.07</v>
      </c>
      <c r="X15" s="98"/>
      <c r="Y15" s="98" t="n">
        <v>1.86</v>
      </c>
      <c r="Z15" s="98" t="n">
        <v>1.975</v>
      </c>
      <c r="AA15" s="98"/>
      <c r="AB15" s="98"/>
    </row>
    <row r="16" customFormat="false" ht="8.25" hidden="false" customHeight="false" outlineLevel="0" collapsed="false">
      <c r="D16" s="97" t="n">
        <v>37265</v>
      </c>
      <c r="E16" s="98" t="n">
        <v>2.5</v>
      </c>
      <c r="F16" s="98" t="n">
        <v>2.42</v>
      </c>
      <c r="G16" s="98"/>
      <c r="H16" s="98"/>
      <c r="I16" s="98"/>
      <c r="J16" s="98" t="n">
        <v>2.115</v>
      </c>
      <c r="K16" s="98" t="n">
        <v>2.065</v>
      </c>
      <c r="L16" s="98" t="n">
        <v>2.1</v>
      </c>
      <c r="M16" s="98" t="n">
        <v>2.2</v>
      </c>
      <c r="N16" s="98" t="n">
        <v>1.96</v>
      </c>
      <c r="O16" s="98" t="n">
        <v>1.97</v>
      </c>
      <c r="P16" s="98" t="n">
        <v>2.045</v>
      </c>
      <c r="Q16" s="98" t="n">
        <v>1.96</v>
      </c>
      <c r="R16" s="98" t="n">
        <v>1.915</v>
      </c>
      <c r="S16" s="98" t="n">
        <v>2.025</v>
      </c>
      <c r="T16" s="98" t="n">
        <v>2.135</v>
      </c>
      <c r="U16" s="98" t="n">
        <v>2.07</v>
      </c>
      <c r="V16" s="98" t="n">
        <v>2.23</v>
      </c>
      <c r="W16" s="98" t="n">
        <v>2.145</v>
      </c>
      <c r="X16" s="98"/>
      <c r="Y16" s="98" t="n">
        <v>1.945</v>
      </c>
      <c r="Z16" s="98" t="n">
        <v>2.075</v>
      </c>
      <c r="AA16" s="98"/>
      <c r="AB16" s="98"/>
    </row>
    <row r="17" customFormat="false" ht="8.25" hidden="false" customHeight="false" outlineLevel="0" collapsed="false">
      <c r="D17" s="97" t="n">
        <v>37266</v>
      </c>
      <c r="E17" s="98" t="n">
        <v>2.5</v>
      </c>
      <c r="F17" s="98" t="n">
        <v>2.42</v>
      </c>
      <c r="G17" s="98"/>
      <c r="H17" s="98"/>
      <c r="I17" s="98"/>
      <c r="J17" s="98" t="n">
        <v>2.035</v>
      </c>
      <c r="K17" s="98" t="n">
        <v>2.005</v>
      </c>
      <c r="L17" s="98" t="n">
        <v>2.015</v>
      </c>
      <c r="M17" s="98" t="n">
        <v>2.145</v>
      </c>
      <c r="N17" s="98" t="n">
        <v>1.93</v>
      </c>
      <c r="O17" s="98" t="n">
        <v>1.935</v>
      </c>
      <c r="P17" s="98" t="n">
        <v>2.005</v>
      </c>
      <c r="Q17" s="98" t="n">
        <v>1.93</v>
      </c>
      <c r="R17" s="98" t="n">
        <v>1.91</v>
      </c>
      <c r="S17" s="98" t="n">
        <v>1.995</v>
      </c>
      <c r="T17" s="98" t="n">
        <v>2.1</v>
      </c>
      <c r="U17" s="98" t="n">
        <v>2.03</v>
      </c>
      <c r="V17" s="98" t="n">
        <v>2.175</v>
      </c>
      <c r="W17" s="98" t="n">
        <v>2.095</v>
      </c>
      <c r="X17" s="98"/>
      <c r="Y17" s="98" t="n">
        <v>1.93</v>
      </c>
      <c r="Z17" s="98" t="n">
        <v>1.97</v>
      </c>
      <c r="AA17" s="98"/>
      <c r="AB17" s="98"/>
    </row>
    <row r="18" customFormat="false" ht="8.25" hidden="false" customHeight="false" outlineLevel="0" collapsed="false">
      <c r="D18" s="97" t="n">
        <v>37267</v>
      </c>
      <c r="E18" s="98" t="n">
        <v>2.5</v>
      </c>
      <c r="F18" s="98" t="n">
        <v>2.42</v>
      </c>
      <c r="G18" s="98"/>
      <c r="H18" s="98"/>
      <c r="I18" s="98"/>
      <c r="J18" s="98" t="n">
        <v>2.05</v>
      </c>
      <c r="K18" s="98" t="n">
        <v>2.025</v>
      </c>
      <c r="L18" s="98" t="n">
        <v>2.04</v>
      </c>
      <c r="M18" s="98" t="n">
        <v>2.135</v>
      </c>
      <c r="N18" s="98" t="n">
        <v>1.93</v>
      </c>
      <c r="O18" s="98" t="n">
        <v>1.93</v>
      </c>
      <c r="P18" s="100" t="n">
        <v>1.975</v>
      </c>
      <c r="Q18" s="98" t="n">
        <v>1.925</v>
      </c>
      <c r="R18" s="98" t="n">
        <v>1.85</v>
      </c>
      <c r="S18" s="98" t="n">
        <v>2.04</v>
      </c>
      <c r="T18" s="98" t="n">
        <v>2.06</v>
      </c>
      <c r="U18" s="98" t="n">
        <v>1.985</v>
      </c>
      <c r="V18" s="98" t="n">
        <v>2.135</v>
      </c>
      <c r="W18" s="100" t="n">
        <v>2.09</v>
      </c>
      <c r="X18" s="98"/>
      <c r="Y18" s="98" t="n">
        <v>1.92</v>
      </c>
      <c r="Z18" s="98" t="n">
        <v>1.975</v>
      </c>
      <c r="AA18" s="98"/>
      <c r="AB18" s="98"/>
    </row>
    <row r="19" customFormat="false" ht="8.25" hidden="false" customHeight="false" outlineLevel="0" collapsed="false">
      <c r="D19" s="97" t="n">
        <v>37268</v>
      </c>
      <c r="E19" s="98" t="n">
        <v>2.5</v>
      </c>
      <c r="F19" s="98" t="n">
        <v>2.42</v>
      </c>
      <c r="G19" s="98"/>
      <c r="H19" s="98"/>
      <c r="I19" s="98"/>
      <c r="J19" s="98"/>
      <c r="K19" s="98"/>
      <c r="L19" s="98"/>
      <c r="M19" s="98"/>
      <c r="N19" s="98"/>
      <c r="O19" s="98"/>
      <c r="P19" s="100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</row>
    <row r="20" customFormat="false" ht="8.25" hidden="false" customHeight="false" outlineLevel="0" collapsed="false">
      <c r="D20" s="97" t="n">
        <v>37269</v>
      </c>
      <c r="E20" s="98" t="n">
        <v>2.5</v>
      </c>
      <c r="F20" s="98" t="n">
        <v>2.42</v>
      </c>
      <c r="G20" s="98"/>
      <c r="H20" s="98"/>
      <c r="I20" s="98"/>
      <c r="J20" s="98"/>
      <c r="K20" s="98"/>
      <c r="L20" s="98"/>
      <c r="M20" s="98"/>
      <c r="N20" s="98"/>
      <c r="O20" s="98"/>
      <c r="P20" s="100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</row>
    <row r="21" customFormat="false" ht="8.25" hidden="false" customHeight="false" outlineLevel="0" collapsed="false">
      <c r="D21" s="97" t="n">
        <v>37270</v>
      </c>
      <c r="E21" s="98" t="n">
        <v>2.5</v>
      </c>
      <c r="F21" s="98" t="n">
        <v>2.42</v>
      </c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</row>
    <row r="22" customFormat="false" ht="8.25" hidden="false" customHeight="false" outlineLevel="0" collapsed="false">
      <c r="D22" s="97" t="n">
        <v>37271</v>
      </c>
      <c r="E22" s="98" t="n">
        <v>2.5</v>
      </c>
      <c r="F22" s="98" t="n">
        <v>2.42</v>
      </c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</row>
    <row r="23" customFormat="false" ht="8.25" hidden="false" customHeight="false" outlineLevel="0" collapsed="false">
      <c r="D23" s="97" t="n">
        <v>37272</v>
      </c>
      <c r="E23" s="98" t="n">
        <v>2.5</v>
      </c>
      <c r="F23" s="98" t="n">
        <v>2.42</v>
      </c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</row>
    <row r="24" customFormat="false" ht="8.25" hidden="false" customHeight="false" outlineLevel="0" collapsed="false">
      <c r="D24" s="97" t="n">
        <v>37273</v>
      </c>
      <c r="E24" s="98" t="n">
        <v>2.5</v>
      </c>
      <c r="F24" s="98" t="n">
        <v>2.42</v>
      </c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</row>
    <row r="25" customFormat="false" ht="8.25" hidden="false" customHeight="false" outlineLevel="0" collapsed="false">
      <c r="D25" s="97" t="n">
        <v>37274</v>
      </c>
      <c r="E25" s="98" t="n">
        <v>2.5</v>
      </c>
      <c r="F25" s="98" t="n">
        <v>2.42</v>
      </c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</row>
    <row r="26" customFormat="false" ht="8.25" hidden="false" customHeight="false" outlineLevel="0" collapsed="false">
      <c r="D26" s="97" t="n">
        <v>37275</v>
      </c>
      <c r="E26" s="98" t="n">
        <v>2.5</v>
      </c>
      <c r="F26" s="98" t="n">
        <v>2.42</v>
      </c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</row>
    <row r="27" customFormat="false" ht="8.25" hidden="false" customHeight="false" outlineLevel="0" collapsed="false">
      <c r="D27" s="97" t="n">
        <v>37276</v>
      </c>
      <c r="E27" s="98" t="n">
        <v>2.5</v>
      </c>
      <c r="F27" s="98" t="n">
        <v>2.42</v>
      </c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</row>
    <row r="28" customFormat="false" ht="8.25" hidden="false" customHeight="false" outlineLevel="0" collapsed="false">
      <c r="D28" s="97" t="n">
        <v>37277</v>
      </c>
      <c r="E28" s="98" t="n">
        <v>2.5</v>
      </c>
      <c r="F28" s="98" t="n">
        <v>2.42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</row>
    <row r="29" customFormat="false" ht="8.25" hidden="false" customHeight="false" outlineLevel="0" collapsed="false">
      <c r="D29" s="97" t="n">
        <v>37278</v>
      </c>
      <c r="E29" s="98" t="n">
        <v>2.5</v>
      </c>
      <c r="F29" s="98" t="n">
        <v>2.42</v>
      </c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</row>
    <row r="30" customFormat="false" ht="8.25" hidden="false" customHeight="false" outlineLevel="0" collapsed="false">
      <c r="D30" s="97" t="n">
        <v>37279</v>
      </c>
      <c r="E30" s="98" t="n">
        <v>2.5</v>
      </c>
      <c r="F30" s="98" t="n">
        <v>2.42</v>
      </c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customFormat="false" ht="8.25" hidden="false" customHeight="false" outlineLevel="0" collapsed="false">
      <c r="D31" s="97" t="n">
        <v>37280</v>
      </c>
      <c r="E31" s="98" t="n">
        <v>2.5</v>
      </c>
      <c r="F31" s="98" t="n">
        <v>2.42</v>
      </c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customFormat="false" ht="8.25" hidden="false" customHeight="false" outlineLevel="0" collapsed="false">
      <c r="D32" s="97" t="n">
        <v>37281</v>
      </c>
      <c r="E32" s="98" t="n">
        <v>2.5</v>
      </c>
      <c r="F32" s="98" t="n">
        <v>2.42</v>
      </c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</row>
    <row r="33" customFormat="false" ht="8.25" hidden="false" customHeight="false" outlineLevel="0" collapsed="false">
      <c r="D33" s="97" t="n">
        <v>37282</v>
      </c>
      <c r="E33" s="98" t="n">
        <v>2.5</v>
      </c>
      <c r="F33" s="98" t="n">
        <v>2.42</v>
      </c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</row>
    <row r="34" customFormat="false" ht="8.25" hidden="false" customHeight="false" outlineLevel="0" collapsed="false">
      <c r="D34" s="97" t="n">
        <v>37283</v>
      </c>
      <c r="E34" s="98" t="n">
        <v>2.5</v>
      </c>
      <c r="F34" s="98" t="n">
        <v>2.42</v>
      </c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</row>
    <row r="35" customFormat="false" ht="8.25" hidden="false" customHeight="false" outlineLevel="0" collapsed="false">
      <c r="D35" s="97" t="n">
        <v>37284</v>
      </c>
      <c r="E35" s="98" t="n">
        <v>2.5</v>
      </c>
      <c r="F35" s="98" t="n">
        <v>2.42</v>
      </c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</row>
    <row r="36" customFormat="false" ht="8.25" hidden="false" customHeight="false" outlineLevel="0" collapsed="false">
      <c r="D36" s="97" t="n">
        <v>37285</v>
      </c>
      <c r="E36" s="98" t="n">
        <v>2.5</v>
      </c>
      <c r="F36" s="98" t="n">
        <v>2.42</v>
      </c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</row>
    <row r="37" customFormat="false" ht="8.25" hidden="false" customHeight="false" outlineLevel="0" collapsed="false">
      <c r="D37" s="97" t="n">
        <v>37286</v>
      </c>
      <c r="E37" s="98" t="n">
        <v>2.5</v>
      </c>
      <c r="F37" s="98" t="n">
        <v>2.42</v>
      </c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</row>
    <row r="38" customFormat="false" ht="8.25" hidden="false" customHeight="false" outlineLevel="0" collapsed="false">
      <c r="D38" s="97" t="n">
        <v>37287</v>
      </c>
      <c r="E38" s="98" t="n">
        <v>2.5</v>
      </c>
      <c r="F38" s="98" t="n">
        <v>2.42</v>
      </c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</row>
    <row r="39" customFormat="false" ht="8.25" hidden="false" customHeight="false" outlineLevel="0" collapsed="false">
      <c r="D39" s="97" t="n">
        <v>37257</v>
      </c>
      <c r="E39" s="98" t="n">
        <v>2.76</v>
      </c>
      <c r="F39" s="98" t="n">
        <v>2.4825</v>
      </c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</row>
    <row r="40" customFormat="false" ht="8.25" hidden="false" customHeight="false" outlineLevel="0" collapsed="false">
      <c r="D40" s="97" t="n">
        <v>37258</v>
      </c>
      <c r="E40" s="98" t="n">
        <v>2.76</v>
      </c>
      <c r="F40" s="98" t="n">
        <v>2.4825</v>
      </c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</row>
    <row r="41" customFormat="false" ht="8.25" hidden="false" customHeight="false" outlineLevel="0" collapsed="false">
      <c r="D41" s="97" t="n">
        <v>37259</v>
      </c>
      <c r="E41" s="98" t="n">
        <v>2.565</v>
      </c>
      <c r="F41" s="98" t="n">
        <v>2.4825</v>
      </c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</row>
    <row r="42" customFormat="false" ht="8.25" hidden="false" customHeight="false" outlineLevel="0" collapsed="false">
      <c r="D42" s="97" t="n">
        <v>37260</v>
      </c>
      <c r="E42" s="98" t="n">
        <v>2.35</v>
      </c>
      <c r="F42" s="98" t="n">
        <v>2.4825</v>
      </c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</row>
    <row r="43" customFormat="false" ht="8.25" hidden="false" customHeight="false" outlineLevel="0" collapsed="false">
      <c r="D43" s="97" t="n">
        <v>37261</v>
      </c>
      <c r="E43" s="98" t="n">
        <v>2.3</v>
      </c>
      <c r="F43" s="98" t="n">
        <v>2.4825</v>
      </c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</row>
    <row r="44" customFormat="false" ht="8.25" hidden="false" customHeight="false" outlineLevel="0" collapsed="false">
      <c r="D44" s="97" t="n">
        <v>37262</v>
      </c>
      <c r="E44" s="98" t="n">
        <v>2.3</v>
      </c>
      <c r="F44" s="98" t="n">
        <v>2.4825</v>
      </c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</row>
    <row r="45" customFormat="false" ht="8.25" hidden="false" customHeight="false" outlineLevel="0" collapsed="false">
      <c r="D45" s="97" t="n">
        <v>37263</v>
      </c>
      <c r="E45" s="98" t="n">
        <v>2.3</v>
      </c>
      <c r="F45" s="98" t="n">
        <v>2.4825</v>
      </c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</row>
    <row r="46" customFormat="false" ht="8.25" hidden="false" customHeight="false" outlineLevel="0" collapsed="false">
      <c r="D46" s="97" t="n">
        <v>37264</v>
      </c>
      <c r="E46" s="98" t="n">
        <v>2.3</v>
      </c>
      <c r="F46" s="98" t="n">
        <v>2.4825</v>
      </c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</row>
    <row r="47" customFormat="false" ht="8.25" hidden="false" customHeight="false" outlineLevel="0" collapsed="false">
      <c r="D47" s="97" t="n">
        <v>37265</v>
      </c>
      <c r="E47" s="98" t="n">
        <v>2.3</v>
      </c>
      <c r="F47" s="98" t="n">
        <v>2.4825</v>
      </c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</row>
    <row r="48" customFormat="false" ht="8.25" hidden="false" customHeight="false" outlineLevel="0" collapsed="false">
      <c r="D48" s="97" t="n">
        <v>37266</v>
      </c>
      <c r="E48" s="98" t="n">
        <v>2.3</v>
      </c>
      <c r="F48" s="98" t="n">
        <v>2.4825</v>
      </c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</row>
    <row r="49" customFormat="false" ht="8.25" hidden="false" customHeight="false" outlineLevel="0" collapsed="false">
      <c r="D49" s="97" t="n">
        <v>37267</v>
      </c>
      <c r="E49" s="98" t="n">
        <v>2.3</v>
      </c>
      <c r="F49" s="98" t="n">
        <v>2.4825</v>
      </c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</row>
    <row r="50" customFormat="false" ht="8.25" hidden="false" customHeight="false" outlineLevel="0" collapsed="false">
      <c r="D50" s="97" t="n">
        <v>37268</v>
      </c>
      <c r="E50" s="98" t="n">
        <v>2.3</v>
      </c>
      <c r="F50" s="98" t="n">
        <v>2.4825</v>
      </c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</row>
    <row r="51" customFormat="false" ht="8.25" hidden="false" customHeight="false" outlineLevel="0" collapsed="false">
      <c r="D51" s="97" t="n">
        <v>37269</v>
      </c>
      <c r="E51" s="98" t="n">
        <v>2.3</v>
      </c>
      <c r="F51" s="98" t="n">
        <v>2.4825</v>
      </c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</row>
    <row r="52" customFormat="false" ht="8.25" hidden="false" customHeight="false" outlineLevel="0" collapsed="false">
      <c r="D52" s="97" t="n">
        <v>37270</v>
      </c>
      <c r="E52" s="98" t="n">
        <v>2.3</v>
      </c>
      <c r="F52" s="98" t="n">
        <v>2.4825</v>
      </c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</row>
    <row r="53" customFormat="false" ht="8.25" hidden="false" customHeight="false" outlineLevel="0" collapsed="false">
      <c r="D53" s="97" t="n">
        <v>37271</v>
      </c>
      <c r="E53" s="98" t="n">
        <v>2.3</v>
      </c>
      <c r="F53" s="98" t="n">
        <v>2.4825</v>
      </c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</row>
    <row r="54" customFormat="false" ht="8.25" hidden="false" customHeight="false" outlineLevel="0" collapsed="false">
      <c r="D54" s="97" t="n">
        <v>37272</v>
      </c>
      <c r="E54" s="98" t="n">
        <v>2.3</v>
      </c>
      <c r="F54" s="98" t="n">
        <v>2.4825</v>
      </c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</row>
    <row r="55" customFormat="false" ht="8.25" hidden="false" customHeight="false" outlineLevel="0" collapsed="false">
      <c r="D55" s="97" t="n">
        <v>37273</v>
      </c>
      <c r="E55" s="98" t="n">
        <v>2.3</v>
      </c>
      <c r="F55" s="98" t="n">
        <v>2.4825</v>
      </c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</row>
    <row r="56" customFormat="false" ht="8.25" hidden="false" customHeight="false" outlineLevel="0" collapsed="false">
      <c r="D56" s="97" t="n">
        <v>37274</v>
      </c>
      <c r="E56" s="98" t="n">
        <v>2.3</v>
      </c>
      <c r="F56" s="98" t="n">
        <v>2.4825</v>
      </c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</row>
    <row r="57" customFormat="false" ht="8.25" hidden="false" customHeight="false" outlineLevel="0" collapsed="false">
      <c r="D57" s="97" t="n">
        <v>37275</v>
      </c>
      <c r="E57" s="98" t="n">
        <v>2.3</v>
      </c>
      <c r="F57" s="98" t="n">
        <v>2.4825</v>
      </c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</row>
    <row r="58" customFormat="false" ht="8.25" hidden="false" customHeight="false" outlineLevel="0" collapsed="false">
      <c r="D58" s="97" t="n">
        <v>37276</v>
      </c>
      <c r="E58" s="98" t="n">
        <v>2.3</v>
      </c>
      <c r="F58" s="98" t="n">
        <v>2.4825</v>
      </c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</row>
    <row r="59" customFormat="false" ht="8.25" hidden="false" customHeight="false" outlineLevel="0" collapsed="false">
      <c r="D59" s="97" t="n">
        <v>37277</v>
      </c>
      <c r="E59" s="98" t="n">
        <v>2.3</v>
      </c>
      <c r="F59" s="98" t="n">
        <v>2.4825</v>
      </c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</row>
    <row r="60" customFormat="false" ht="8.25" hidden="false" customHeight="false" outlineLevel="0" collapsed="false">
      <c r="D60" s="97" t="n">
        <v>37278</v>
      </c>
      <c r="E60" s="98" t="n">
        <v>2.3</v>
      </c>
      <c r="F60" s="98" t="n">
        <v>2.4825</v>
      </c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</row>
    <row r="61" customFormat="false" ht="8.25" hidden="false" customHeight="false" outlineLevel="0" collapsed="false">
      <c r="D61" s="97" t="n">
        <v>37279</v>
      </c>
      <c r="E61" s="98" t="n">
        <v>2.3</v>
      </c>
      <c r="F61" s="98" t="n">
        <v>2.4825</v>
      </c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</row>
    <row r="62" customFormat="false" ht="8.25" hidden="false" customHeight="false" outlineLevel="0" collapsed="false">
      <c r="D62" s="97" t="n">
        <v>37280</v>
      </c>
      <c r="E62" s="98" t="n">
        <v>2.3</v>
      </c>
      <c r="F62" s="98" t="n">
        <v>2.4825</v>
      </c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</row>
    <row r="63" customFormat="false" ht="8.25" hidden="false" customHeight="false" outlineLevel="0" collapsed="false">
      <c r="D63" s="97" t="n">
        <v>37281</v>
      </c>
      <c r="E63" s="98" t="n">
        <v>2.3</v>
      </c>
      <c r="F63" s="98" t="n">
        <v>2.4825</v>
      </c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</row>
    <row r="64" customFormat="false" ht="8.25" hidden="false" customHeight="false" outlineLevel="0" collapsed="false">
      <c r="D64" s="97" t="n">
        <v>37282</v>
      </c>
      <c r="E64" s="98" t="n">
        <v>2.3</v>
      </c>
      <c r="F64" s="98" t="n">
        <v>2.4825</v>
      </c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</row>
    <row r="65" customFormat="false" ht="8.25" hidden="false" customHeight="false" outlineLevel="0" collapsed="false">
      <c r="D65" s="97" t="n">
        <v>37283</v>
      </c>
      <c r="E65" s="98" t="n">
        <v>2.3</v>
      </c>
      <c r="F65" s="98" t="n">
        <v>2.4825</v>
      </c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</row>
    <row r="66" customFormat="false" ht="8.25" hidden="false" customHeight="false" outlineLevel="0" collapsed="false">
      <c r="D66" s="97" t="n">
        <v>37284</v>
      </c>
      <c r="E66" s="98" t="n">
        <v>2.3</v>
      </c>
      <c r="F66" s="98" t="n">
        <v>2.4825</v>
      </c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</row>
    <row r="67" customFormat="false" ht="8.25" hidden="false" customHeight="false" outlineLevel="0" collapsed="false">
      <c r="D67" s="97" t="n">
        <v>37285</v>
      </c>
      <c r="E67" s="98" t="n">
        <v>2.3</v>
      </c>
      <c r="F67" s="98" t="n">
        <v>2.4825</v>
      </c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</row>
    <row r="68" customFormat="false" ht="8.25" hidden="false" customHeight="false" outlineLevel="0" collapsed="false">
      <c r="D68" s="97" t="n">
        <v>37286</v>
      </c>
      <c r="E68" s="98" t="n">
        <v>2.3</v>
      </c>
      <c r="F68" s="98" t="n">
        <v>2.63</v>
      </c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</row>
    <row r="69" customFormat="false" ht="8.25" hidden="false" customHeight="false" outlineLevel="0" collapsed="false">
      <c r="D69" s="97" t="n">
        <v>37287</v>
      </c>
      <c r="E69" s="98" t="n">
        <v>2.3</v>
      </c>
      <c r="F69" s="98" t="n">
        <v>2.46</v>
      </c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</row>
    <row r="70" customFormat="false" ht="8.25" hidden="false" customHeight="false" outlineLevel="0" collapsed="false">
      <c r="D70" s="97" t="n">
        <v>37257</v>
      </c>
      <c r="E70" s="98" t="n">
        <v>2.76</v>
      </c>
      <c r="F70" s="98" t="n">
        <v>2.22</v>
      </c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</row>
    <row r="71" customFormat="false" ht="8.25" hidden="false" customHeight="false" outlineLevel="0" collapsed="false">
      <c r="D71" s="97" t="n">
        <v>37258</v>
      </c>
      <c r="E71" s="98" t="n">
        <v>2.76</v>
      </c>
      <c r="F71" s="98" t="n">
        <v>2.22</v>
      </c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</row>
    <row r="72" customFormat="false" ht="8.25" hidden="false" customHeight="false" outlineLevel="0" collapsed="false">
      <c r="D72" s="97" t="n">
        <v>37259</v>
      </c>
      <c r="E72" s="98" t="n">
        <v>2.565</v>
      </c>
      <c r="F72" s="98" t="n">
        <v>2.22</v>
      </c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</row>
    <row r="73" customFormat="false" ht="8.25" hidden="false" customHeight="false" outlineLevel="0" collapsed="false">
      <c r="D73" s="97" t="n">
        <v>37260</v>
      </c>
      <c r="E73" s="98" t="n">
        <v>2.535</v>
      </c>
      <c r="F73" s="98" t="n">
        <v>2.22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</row>
    <row r="74" customFormat="false" ht="8.25" hidden="false" customHeight="false" outlineLevel="0" collapsed="false">
      <c r="D74" s="97" t="n">
        <v>37261</v>
      </c>
      <c r="E74" s="98" t="n">
        <v>2.35</v>
      </c>
      <c r="F74" s="98" t="n">
        <v>2.22</v>
      </c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</row>
    <row r="75" customFormat="false" ht="8.25" hidden="false" customHeight="false" outlineLevel="0" collapsed="false">
      <c r="D75" s="97" t="n">
        <v>37262</v>
      </c>
      <c r="E75" s="98" t="n">
        <v>2.35</v>
      </c>
      <c r="F75" s="98" t="n">
        <v>2.22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</row>
    <row r="76" customFormat="false" ht="8.25" hidden="false" customHeight="false" outlineLevel="0" collapsed="false">
      <c r="D76" s="97" t="n">
        <v>37263</v>
      </c>
      <c r="E76" s="98" t="n">
        <v>2.35</v>
      </c>
      <c r="F76" s="98" t="n">
        <v>2.22</v>
      </c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</row>
    <row r="77" customFormat="false" ht="8.25" hidden="false" customHeight="false" outlineLevel="0" collapsed="false">
      <c r="D77" s="97" t="n">
        <v>37264</v>
      </c>
      <c r="E77" s="98" t="n">
        <v>2.3</v>
      </c>
      <c r="F77" s="98" t="n">
        <v>2.22</v>
      </c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</row>
    <row r="78" customFormat="false" ht="8.25" hidden="false" customHeight="false" outlineLevel="0" collapsed="false">
      <c r="D78" s="97" t="n">
        <v>37265</v>
      </c>
      <c r="E78" s="98" t="n">
        <v>2.3</v>
      </c>
      <c r="F78" s="98" t="n">
        <v>2.22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</row>
    <row r="79" customFormat="false" ht="8.25" hidden="false" customHeight="false" outlineLevel="0" collapsed="false">
      <c r="D79" s="97" t="n">
        <v>37266</v>
      </c>
      <c r="E79" s="98" t="n">
        <v>2.3</v>
      </c>
      <c r="F79" s="98" t="n">
        <v>2.22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</row>
    <row r="80" customFormat="false" ht="8.25" hidden="false" customHeight="false" outlineLevel="0" collapsed="false">
      <c r="D80" s="97" t="n">
        <v>37267</v>
      </c>
      <c r="E80" s="98" t="n">
        <v>2.3</v>
      </c>
      <c r="F80" s="98" t="n">
        <v>2.22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</row>
    <row r="81" customFormat="false" ht="8.25" hidden="false" customHeight="false" outlineLevel="0" collapsed="false">
      <c r="D81" s="97" t="n">
        <v>37268</v>
      </c>
      <c r="E81" s="98" t="n">
        <v>2.3</v>
      </c>
      <c r="F81" s="98" t="n">
        <v>2.22</v>
      </c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</row>
    <row r="82" customFormat="false" ht="8.25" hidden="false" customHeight="false" outlineLevel="0" collapsed="false">
      <c r="D82" s="97" t="n">
        <v>37269</v>
      </c>
      <c r="E82" s="98" t="n">
        <v>2.3</v>
      </c>
      <c r="F82" s="98" t="n">
        <v>2.22</v>
      </c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</row>
    <row r="83" customFormat="false" ht="8.25" hidden="false" customHeight="false" outlineLevel="0" collapsed="false">
      <c r="D83" s="97" t="n">
        <v>37270</v>
      </c>
      <c r="E83" s="98" t="n">
        <v>2.3</v>
      </c>
      <c r="F83" s="98" t="n">
        <v>2.22</v>
      </c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</row>
    <row r="84" customFormat="false" ht="8.25" hidden="false" customHeight="false" outlineLevel="0" collapsed="false">
      <c r="D84" s="97" t="n">
        <v>37271</v>
      </c>
      <c r="E84" s="98" t="n">
        <v>2.3</v>
      </c>
      <c r="F84" s="98" t="n">
        <v>2.22</v>
      </c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</row>
    <row r="85" customFormat="false" ht="8.25" hidden="false" customHeight="false" outlineLevel="0" collapsed="false">
      <c r="D85" s="97" t="n">
        <v>37272</v>
      </c>
      <c r="E85" s="98" t="n">
        <v>2.3</v>
      </c>
      <c r="F85" s="98" t="n">
        <v>2.22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</row>
    <row r="86" customFormat="false" ht="8.25" hidden="false" customHeight="false" outlineLevel="0" collapsed="false">
      <c r="D86" s="97" t="n">
        <v>37273</v>
      </c>
      <c r="E86" s="98" t="n">
        <v>2.3</v>
      </c>
      <c r="F86" s="98" t="n">
        <v>2.22</v>
      </c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</row>
    <row r="87" customFormat="false" ht="8.25" hidden="false" customHeight="false" outlineLevel="0" collapsed="false">
      <c r="D87" s="97" t="n">
        <v>37274</v>
      </c>
      <c r="E87" s="98" t="n">
        <v>2.3</v>
      </c>
      <c r="F87" s="98" t="n">
        <v>2.22</v>
      </c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</row>
    <row r="88" customFormat="false" ht="8.25" hidden="false" customHeight="false" outlineLevel="0" collapsed="false">
      <c r="D88" s="97" t="n">
        <v>37275</v>
      </c>
      <c r="E88" s="98" t="n">
        <v>2.3</v>
      </c>
      <c r="F88" s="98" t="n">
        <v>2.22</v>
      </c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</row>
    <row r="89" customFormat="false" ht="8.25" hidden="false" customHeight="false" outlineLevel="0" collapsed="false">
      <c r="D89" s="97" t="n">
        <v>37276</v>
      </c>
      <c r="E89" s="98" t="n">
        <v>2.3</v>
      </c>
      <c r="F89" s="98" t="n">
        <v>2.22</v>
      </c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</row>
    <row r="90" customFormat="false" ht="8.25" hidden="false" customHeight="false" outlineLevel="0" collapsed="false">
      <c r="D90" s="97" t="n">
        <v>37277</v>
      </c>
      <c r="E90" s="98" t="n">
        <v>2.3</v>
      </c>
      <c r="F90" s="98" t="n">
        <v>2.22</v>
      </c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</row>
    <row r="91" customFormat="false" ht="8.25" hidden="false" customHeight="false" outlineLevel="0" collapsed="false">
      <c r="D91" s="97" t="n">
        <v>37278</v>
      </c>
      <c r="E91" s="98" t="n">
        <v>2.3</v>
      </c>
      <c r="F91" s="98" t="n">
        <v>2.22</v>
      </c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</row>
    <row r="92" customFormat="false" ht="8.25" hidden="false" customHeight="false" outlineLevel="0" collapsed="false">
      <c r="D92" s="97" t="n">
        <v>37279</v>
      </c>
      <c r="E92" s="98" t="n">
        <v>2.3</v>
      </c>
      <c r="F92" s="98" t="n">
        <v>2.22</v>
      </c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</row>
    <row r="93" customFormat="false" ht="8.25" hidden="false" customHeight="false" outlineLevel="0" collapsed="false">
      <c r="D93" s="97" t="n">
        <v>37280</v>
      </c>
      <c r="E93" s="98" t="n">
        <v>2.3</v>
      </c>
      <c r="F93" s="98" t="n">
        <v>2.22</v>
      </c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</row>
    <row r="94" customFormat="false" ht="8.25" hidden="false" customHeight="false" outlineLevel="0" collapsed="false">
      <c r="D94" s="97" t="n">
        <v>37281</v>
      </c>
      <c r="E94" s="98" t="n">
        <v>2.3</v>
      </c>
      <c r="F94" s="98" t="n">
        <v>2.22</v>
      </c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</row>
    <row r="95" customFormat="false" ht="8.25" hidden="false" customHeight="false" outlineLevel="0" collapsed="false">
      <c r="D95" s="97" t="n">
        <v>37282</v>
      </c>
      <c r="E95" s="98" t="n">
        <v>2.3</v>
      </c>
      <c r="F95" s="98" t="n">
        <v>2.22</v>
      </c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</row>
    <row r="96" customFormat="false" ht="8.25" hidden="false" customHeight="false" outlineLevel="0" collapsed="false">
      <c r="D96" s="97" t="n">
        <v>37283</v>
      </c>
      <c r="E96" s="98" t="n">
        <v>2.3</v>
      </c>
      <c r="F96" s="98" t="n">
        <v>2.22</v>
      </c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</row>
    <row r="97" customFormat="false" ht="8.25" hidden="false" customHeight="false" outlineLevel="0" collapsed="false">
      <c r="D97" s="97" t="n">
        <v>37284</v>
      </c>
      <c r="E97" s="98" t="n">
        <v>2.3</v>
      </c>
      <c r="F97" s="98" t="n">
        <v>2.22</v>
      </c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</row>
    <row r="98" customFormat="false" ht="8.25" hidden="false" customHeight="false" outlineLevel="0" collapsed="false">
      <c r="D98" s="97" t="n">
        <v>37285</v>
      </c>
      <c r="E98" s="98" t="n">
        <v>2.3</v>
      </c>
      <c r="F98" s="98" t="n">
        <v>2.4825</v>
      </c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</row>
    <row r="99" customFormat="false" ht="8.25" hidden="false" customHeight="false" outlineLevel="0" collapsed="false">
      <c r="D99" s="97" t="n">
        <v>37286</v>
      </c>
      <c r="E99" s="98" t="n">
        <v>2.3</v>
      </c>
      <c r="F99" s="98" t="n">
        <v>2.4825</v>
      </c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</row>
    <row r="100" customFormat="false" ht="8.25" hidden="false" customHeight="false" outlineLevel="0" collapsed="false">
      <c r="D100" s="97" t="n">
        <v>37287</v>
      </c>
      <c r="E100" s="98" t="n">
        <v>2.3</v>
      </c>
      <c r="F100" s="98" t="n">
        <v>2.4825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</row>
    <row r="101" customFormat="false" ht="8.25" hidden="false" customHeight="false" outlineLevel="0" collapsed="false">
      <c r="D101" s="97" t="n">
        <v>37257</v>
      </c>
      <c r="E101" s="98" t="n">
        <v>2.76</v>
      </c>
      <c r="F101" s="98" t="n">
        <v>2.4825</v>
      </c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</row>
    <row r="102" customFormat="false" ht="8.25" hidden="false" customHeight="false" outlineLevel="0" collapsed="false">
      <c r="D102" s="97" t="n">
        <v>37258</v>
      </c>
      <c r="E102" s="98" t="n">
        <v>2.76</v>
      </c>
      <c r="F102" s="98" t="n">
        <v>2.4825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</row>
    <row r="103" customFormat="false" ht="8.25" hidden="false" customHeight="false" outlineLevel="0" collapsed="false">
      <c r="D103" s="97" t="n">
        <v>37259</v>
      </c>
      <c r="E103" s="98" t="n">
        <v>2.565</v>
      </c>
      <c r="F103" s="98" t="n">
        <v>2.4825</v>
      </c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</row>
    <row r="104" customFormat="false" ht="8.25" hidden="false" customHeight="false" outlineLevel="0" collapsed="false">
      <c r="D104" s="97" t="n">
        <v>37260</v>
      </c>
      <c r="E104" s="98" t="n">
        <v>2.535</v>
      </c>
      <c r="F104" s="98" t="n">
        <v>2.4825</v>
      </c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</row>
    <row r="105" customFormat="false" ht="8.25" hidden="false" customHeight="false" outlineLevel="0" collapsed="false">
      <c r="D105" s="97" t="n">
        <v>37261</v>
      </c>
      <c r="E105" s="98" t="n">
        <v>2.395</v>
      </c>
      <c r="F105" s="98" t="n">
        <v>2.4825</v>
      </c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</row>
    <row r="106" customFormat="false" ht="8.25" hidden="false" customHeight="false" outlineLevel="0" collapsed="false">
      <c r="D106" s="97" t="n">
        <v>37262</v>
      </c>
      <c r="E106" s="98" t="n">
        <v>2.395</v>
      </c>
      <c r="F106" s="98" t="n">
        <v>2.4825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</row>
    <row r="107" customFormat="false" ht="8.25" hidden="false" customHeight="false" outlineLevel="0" collapsed="false">
      <c r="D107" s="97" t="n">
        <v>37263</v>
      </c>
      <c r="E107" s="98" t="n">
        <v>2.395</v>
      </c>
      <c r="F107" s="98" t="n">
        <v>2.4825</v>
      </c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</row>
    <row r="108" customFormat="false" ht="8.25" hidden="false" customHeight="false" outlineLevel="0" collapsed="false">
      <c r="D108" s="97" t="n">
        <v>37264</v>
      </c>
      <c r="E108" s="98" t="n">
        <v>2.29</v>
      </c>
      <c r="F108" s="98" t="n">
        <v>2.4825</v>
      </c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</row>
    <row r="109" customFormat="false" ht="8.25" hidden="false" customHeight="false" outlineLevel="0" collapsed="false">
      <c r="D109" s="97" t="n">
        <v>37265</v>
      </c>
      <c r="E109" s="98" t="n">
        <v>2.31</v>
      </c>
      <c r="F109" s="98" t="n">
        <v>2.4825</v>
      </c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</row>
    <row r="110" customFormat="false" ht="8.25" hidden="false" customHeight="false" outlineLevel="0" collapsed="false">
      <c r="D110" s="97" t="n">
        <v>37266</v>
      </c>
      <c r="E110" s="98" t="n">
        <v>2.31</v>
      </c>
      <c r="F110" s="98" t="n">
        <v>2.4825</v>
      </c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</row>
    <row r="111" customFormat="false" ht="8.25" hidden="false" customHeight="false" outlineLevel="0" collapsed="false">
      <c r="D111" s="97" t="n">
        <v>37267</v>
      </c>
      <c r="E111" s="98" t="n">
        <v>2.31</v>
      </c>
      <c r="F111" s="98" t="n">
        <v>2.4825</v>
      </c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</row>
    <row r="112" customFormat="false" ht="8.25" hidden="false" customHeight="false" outlineLevel="0" collapsed="false">
      <c r="D112" s="97" t="n">
        <v>37268</v>
      </c>
      <c r="E112" s="98" t="n">
        <v>2.31</v>
      </c>
      <c r="F112" s="98" t="n">
        <v>2.4825</v>
      </c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</row>
    <row r="113" customFormat="false" ht="8.25" hidden="false" customHeight="false" outlineLevel="0" collapsed="false">
      <c r="D113" s="97" t="n">
        <v>37269</v>
      </c>
      <c r="E113" s="98" t="n">
        <v>2.31</v>
      </c>
      <c r="F113" s="98" t="n">
        <v>2.4825</v>
      </c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</row>
    <row r="114" customFormat="false" ht="8.25" hidden="false" customHeight="false" outlineLevel="0" collapsed="false">
      <c r="D114" s="97" t="n">
        <v>37270</v>
      </c>
      <c r="E114" s="98" t="n">
        <v>2.31</v>
      </c>
      <c r="F114" s="98" t="n">
        <v>2.4825</v>
      </c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</row>
    <row r="115" customFormat="false" ht="8.25" hidden="false" customHeight="false" outlineLevel="0" collapsed="false">
      <c r="D115" s="97" t="n">
        <v>37271</v>
      </c>
      <c r="E115" s="98" t="n">
        <v>2.31</v>
      </c>
      <c r="F115" s="98" t="n">
        <v>2.4825</v>
      </c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</row>
    <row r="116" customFormat="false" ht="8.25" hidden="false" customHeight="false" outlineLevel="0" collapsed="false">
      <c r="D116" s="97" t="n">
        <v>37272</v>
      </c>
      <c r="E116" s="98" t="n">
        <v>2.31</v>
      </c>
      <c r="F116" s="98" t="n">
        <v>2.4825</v>
      </c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</row>
    <row r="117" customFormat="false" ht="8.25" hidden="false" customHeight="false" outlineLevel="0" collapsed="false">
      <c r="D117" s="97" t="n">
        <v>37273</v>
      </c>
      <c r="E117" s="98" t="n">
        <v>2.31</v>
      </c>
      <c r="F117" s="98" t="n">
        <v>2.4825</v>
      </c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</row>
    <row r="118" customFormat="false" ht="8.25" hidden="false" customHeight="false" outlineLevel="0" collapsed="false">
      <c r="D118" s="97" t="n">
        <v>37274</v>
      </c>
      <c r="E118" s="98" t="n">
        <v>2.31</v>
      </c>
      <c r="F118" s="98" t="n">
        <v>2.4825</v>
      </c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</row>
    <row r="119" customFormat="false" ht="8.25" hidden="false" customHeight="false" outlineLevel="0" collapsed="false">
      <c r="D119" s="97" t="n">
        <v>37275</v>
      </c>
      <c r="E119" s="98" t="n">
        <v>2.31</v>
      </c>
      <c r="F119" s="98" t="n">
        <v>2.4825</v>
      </c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</row>
    <row r="120" customFormat="false" ht="8.25" hidden="false" customHeight="false" outlineLevel="0" collapsed="false">
      <c r="D120" s="97" t="n">
        <v>37276</v>
      </c>
      <c r="E120" s="98" t="n">
        <v>2.31</v>
      </c>
      <c r="F120" s="98" t="n">
        <v>2.4825</v>
      </c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</row>
    <row r="121" customFormat="false" ht="8.25" hidden="false" customHeight="false" outlineLevel="0" collapsed="false">
      <c r="D121" s="97" t="n">
        <v>37277</v>
      </c>
      <c r="E121" s="98" t="n">
        <v>2.31</v>
      </c>
      <c r="F121" s="98" t="n">
        <v>2.4825</v>
      </c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</row>
    <row r="122" customFormat="false" ht="8.25" hidden="false" customHeight="false" outlineLevel="0" collapsed="false">
      <c r="D122" s="97" t="n">
        <v>37278</v>
      </c>
      <c r="E122" s="98" t="n">
        <v>2.31</v>
      </c>
      <c r="F122" s="98" t="n">
        <v>2.4825</v>
      </c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</row>
    <row r="123" customFormat="false" ht="8.25" hidden="false" customHeight="false" outlineLevel="0" collapsed="false">
      <c r="D123" s="97" t="n">
        <v>37279</v>
      </c>
      <c r="E123" s="98" t="n">
        <v>2.31</v>
      </c>
      <c r="F123" s="98" t="n">
        <v>2.4825</v>
      </c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</row>
    <row r="124" customFormat="false" ht="8.25" hidden="false" customHeight="false" outlineLevel="0" collapsed="false">
      <c r="D124" s="97" t="n">
        <v>37280</v>
      </c>
      <c r="E124" s="98" t="n">
        <v>2.31</v>
      </c>
      <c r="F124" s="98" t="n">
        <v>2.4825</v>
      </c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</row>
    <row r="125" customFormat="false" ht="8.25" hidden="false" customHeight="false" outlineLevel="0" collapsed="false">
      <c r="D125" s="97" t="n">
        <v>37281</v>
      </c>
      <c r="E125" s="98" t="n">
        <v>2.31</v>
      </c>
      <c r="F125" s="98" t="n">
        <v>2.4825</v>
      </c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</row>
    <row r="126" customFormat="false" ht="8.25" hidden="false" customHeight="false" outlineLevel="0" collapsed="false">
      <c r="D126" s="97" t="n">
        <v>37282</v>
      </c>
      <c r="E126" s="98" t="n">
        <v>2.31</v>
      </c>
      <c r="F126" s="98" t="n">
        <v>2.63</v>
      </c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</row>
    <row r="127" customFormat="false" ht="8.25" hidden="false" customHeight="false" outlineLevel="0" collapsed="false">
      <c r="D127" s="97" t="n">
        <v>37283</v>
      </c>
      <c r="E127" s="98" t="n">
        <v>2.31</v>
      </c>
      <c r="F127" s="98" t="n">
        <v>2.63</v>
      </c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</row>
    <row r="128" customFormat="false" ht="8.25" hidden="false" customHeight="false" outlineLevel="0" collapsed="false">
      <c r="D128" s="97" t="n">
        <v>37284</v>
      </c>
      <c r="E128" s="98" t="n">
        <v>2.31</v>
      </c>
      <c r="F128" s="98" t="n">
        <v>2.46</v>
      </c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</row>
    <row r="129" customFormat="false" ht="8.25" hidden="false" customHeight="false" outlineLevel="0" collapsed="false">
      <c r="D129" s="97" t="n">
        <v>37285</v>
      </c>
      <c r="E129" s="98" t="n">
        <v>2.31</v>
      </c>
      <c r="F129" s="98" t="n">
        <v>2.39</v>
      </c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</row>
    <row r="130" customFormat="false" ht="8.25" hidden="false" customHeight="false" outlineLevel="0" collapsed="false">
      <c r="D130" s="97" t="n">
        <v>37286</v>
      </c>
      <c r="E130" s="98" t="n">
        <v>2.31</v>
      </c>
      <c r="F130" s="98" t="n">
        <v>2.22</v>
      </c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</row>
    <row r="131" customFormat="false" ht="8.25" hidden="false" customHeight="false" outlineLevel="0" collapsed="false">
      <c r="D131" s="97" t="n">
        <v>37287</v>
      </c>
      <c r="E131" s="98" t="n">
        <v>2.31</v>
      </c>
      <c r="F131" s="98" t="n">
        <v>2.22</v>
      </c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</row>
    <row r="132" customFormat="false" ht="8.25" hidden="false" customHeight="false" outlineLevel="0" collapsed="false">
      <c r="D132" s="97" t="n">
        <v>37257</v>
      </c>
      <c r="E132" s="98" t="n">
        <v>2.76</v>
      </c>
      <c r="F132" s="98" t="n">
        <v>2.22</v>
      </c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</row>
    <row r="133" customFormat="false" ht="8.25" hidden="false" customHeight="false" outlineLevel="0" collapsed="false">
      <c r="D133" s="97" t="n">
        <v>37258</v>
      </c>
      <c r="E133" s="98" t="n">
        <v>2.76</v>
      </c>
      <c r="F133" s="98" t="n">
        <v>2.22</v>
      </c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</row>
    <row r="134" customFormat="false" ht="8.25" hidden="false" customHeight="false" outlineLevel="0" collapsed="false">
      <c r="D134" s="97" t="n">
        <v>37259</v>
      </c>
      <c r="E134" s="98" t="n">
        <v>2.565</v>
      </c>
      <c r="F134" s="98" t="n">
        <v>2.22</v>
      </c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</row>
    <row r="135" customFormat="false" ht="8.25" hidden="false" customHeight="false" outlineLevel="0" collapsed="false">
      <c r="D135" s="97" t="n">
        <v>37260</v>
      </c>
      <c r="E135" s="98" t="n">
        <v>2.535</v>
      </c>
      <c r="F135" s="98" t="n">
        <v>2.22</v>
      </c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</row>
    <row r="136" customFormat="false" ht="8.25" hidden="false" customHeight="false" outlineLevel="0" collapsed="false">
      <c r="D136" s="97" t="n">
        <v>37261</v>
      </c>
      <c r="E136" s="98" t="n">
        <v>2.395</v>
      </c>
      <c r="F136" s="98" t="n">
        <v>2.22</v>
      </c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</row>
    <row r="137" customFormat="false" ht="8.25" hidden="false" customHeight="false" outlineLevel="0" collapsed="false">
      <c r="D137" s="97" t="n">
        <v>37262</v>
      </c>
      <c r="E137" s="98" t="n">
        <v>2.395</v>
      </c>
      <c r="F137" s="98" t="n">
        <v>2.22</v>
      </c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</row>
    <row r="138" customFormat="false" ht="8.25" hidden="false" customHeight="false" outlineLevel="0" collapsed="false">
      <c r="D138" s="97" t="n">
        <v>37263</v>
      </c>
      <c r="E138" s="98" t="n">
        <v>2.395</v>
      </c>
      <c r="F138" s="98" t="n">
        <v>2.22</v>
      </c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</row>
    <row r="139" customFormat="false" ht="8.25" hidden="false" customHeight="false" outlineLevel="0" collapsed="false">
      <c r="D139" s="97" t="n">
        <v>37264</v>
      </c>
      <c r="E139" s="98" t="n">
        <v>2.305</v>
      </c>
      <c r="F139" s="98" t="n">
        <v>2.22</v>
      </c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</row>
    <row r="140" customFormat="false" ht="8.25" hidden="false" customHeight="false" outlineLevel="0" collapsed="false">
      <c r="D140" s="97" t="n">
        <v>37265</v>
      </c>
      <c r="E140" s="98" t="n">
        <v>2.38</v>
      </c>
      <c r="F140" s="98" t="n">
        <v>2.22</v>
      </c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</row>
    <row r="141" customFormat="false" ht="8.25" hidden="false" customHeight="false" outlineLevel="0" collapsed="false">
      <c r="D141" s="97" t="n">
        <v>37266</v>
      </c>
      <c r="E141" s="98" t="n">
        <v>2.32</v>
      </c>
      <c r="F141" s="98" t="n">
        <v>2.22</v>
      </c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</row>
    <row r="142" customFormat="false" ht="8.25" hidden="false" customHeight="false" outlineLevel="0" collapsed="false">
      <c r="D142" s="97" t="n">
        <v>37267</v>
      </c>
      <c r="E142" s="98" t="n">
        <v>2.32</v>
      </c>
      <c r="F142" s="98" t="n">
        <v>2.22</v>
      </c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</row>
    <row r="143" customFormat="false" ht="8.25" hidden="false" customHeight="false" outlineLevel="0" collapsed="false">
      <c r="D143" s="97" t="n">
        <v>37268</v>
      </c>
      <c r="E143" s="98" t="n">
        <v>2.32</v>
      </c>
      <c r="F143" s="98" t="n">
        <v>2.22</v>
      </c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</row>
    <row r="144" customFormat="false" ht="8.25" hidden="false" customHeight="false" outlineLevel="0" collapsed="false">
      <c r="D144" s="97" t="n">
        <v>37269</v>
      </c>
      <c r="E144" s="98" t="n">
        <v>2.32</v>
      </c>
      <c r="F144" s="98" t="n">
        <v>2.22</v>
      </c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</row>
    <row r="145" customFormat="false" ht="8.25" hidden="false" customHeight="false" outlineLevel="0" collapsed="false">
      <c r="D145" s="97" t="n">
        <v>37270</v>
      </c>
      <c r="E145" s="98" t="n">
        <v>2.32</v>
      </c>
      <c r="F145" s="98" t="n">
        <v>2.22</v>
      </c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</row>
    <row r="146" customFormat="false" ht="8.25" hidden="false" customHeight="false" outlineLevel="0" collapsed="false">
      <c r="D146" s="97" t="n">
        <v>37271</v>
      </c>
      <c r="E146" s="98" t="n">
        <v>2.32</v>
      </c>
      <c r="F146" s="98" t="n">
        <v>2.22</v>
      </c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</row>
    <row r="147" customFormat="false" ht="8.25" hidden="false" customHeight="false" outlineLevel="0" collapsed="false">
      <c r="D147" s="97" t="n">
        <v>37272</v>
      </c>
      <c r="E147" s="98" t="n">
        <v>2.32</v>
      </c>
      <c r="F147" s="98" t="n">
        <v>2.22</v>
      </c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</row>
    <row r="148" customFormat="false" ht="8.25" hidden="false" customHeight="false" outlineLevel="0" collapsed="false">
      <c r="D148" s="97" t="n">
        <v>37273</v>
      </c>
      <c r="E148" s="98" t="n">
        <v>2.32</v>
      </c>
      <c r="F148" s="98" t="n">
        <v>2.22</v>
      </c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</row>
    <row r="149" customFormat="false" ht="8.25" hidden="false" customHeight="false" outlineLevel="0" collapsed="false">
      <c r="D149" s="97" t="n">
        <v>37274</v>
      </c>
      <c r="E149" s="98" t="n">
        <v>2.32</v>
      </c>
      <c r="F149" s="98" t="n">
        <v>2.22</v>
      </c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</row>
    <row r="150" customFormat="false" ht="8.25" hidden="false" customHeight="false" outlineLevel="0" collapsed="false">
      <c r="D150" s="97" t="n">
        <v>37275</v>
      </c>
      <c r="E150" s="98" t="n">
        <v>2.32</v>
      </c>
      <c r="F150" s="98" t="n">
        <v>2.22</v>
      </c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</row>
    <row r="151" customFormat="false" ht="8.25" hidden="false" customHeight="false" outlineLevel="0" collapsed="false">
      <c r="D151" s="97" t="n">
        <v>37276</v>
      </c>
      <c r="E151" s="98" t="n">
        <v>2.32</v>
      </c>
      <c r="F151" s="98" t="n">
        <v>2.22</v>
      </c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</row>
    <row r="152" customFormat="false" ht="8.25" hidden="false" customHeight="false" outlineLevel="0" collapsed="false">
      <c r="D152" s="97" t="n">
        <v>37277</v>
      </c>
      <c r="E152" s="98" t="n">
        <v>2.32</v>
      </c>
      <c r="F152" s="98" t="n">
        <v>2.22</v>
      </c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</row>
    <row r="153" customFormat="false" ht="8.25" hidden="false" customHeight="false" outlineLevel="0" collapsed="false">
      <c r="D153" s="97" t="n">
        <v>37278</v>
      </c>
      <c r="E153" s="98" t="n">
        <v>2.32</v>
      </c>
      <c r="F153" s="98" t="n">
        <v>2.22</v>
      </c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</row>
    <row r="154" customFormat="false" ht="8.25" hidden="false" customHeight="false" outlineLevel="0" collapsed="false">
      <c r="D154" s="97" t="n">
        <v>37279</v>
      </c>
      <c r="E154" s="98" t="n">
        <v>2.32</v>
      </c>
      <c r="F154" s="98" t="n">
        <v>2.22</v>
      </c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</row>
    <row r="155" customFormat="false" ht="8.25" hidden="false" customHeight="false" outlineLevel="0" collapsed="false">
      <c r="D155" s="97" t="n">
        <v>37280</v>
      </c>
      <c r="E155" s="98" t="n">
        <v>2.32</v>
      </c>
      <c r="F155" s="98" t="n">
        <v>2.22</v>
      </c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</row>
    <row r="156" customFormat="false" ht="8.25" hidden="false" customHeight="false" outlineLevel="0" collapsed="false">
      <c r="D156" s="97" t="n">
        <v>37281</v>
      </c>
      <c r="E156" s="98" t="n">
        <v>2.32</v>
      </c>
      <c r="F156" s="98" t="n">
        <v>2.22</v>
      </c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</row>
    <row r="157" customFormat="false" ht="8.25" hidden="false" customHeight="false" outlineLevel="0" collapsed="false">
      <c r="D157" s="97" t="n">
        <v>37282</v>
      </c>
      <c r="E157" s="98" t="n">
        <v>2.32</v>
      </c>
      <c r="F157" s="98" t="n">
        <v>2.4825</v>
      </c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</row>
    <row r="158" customFormat="false" ht="8.25" hidden="false" customHeight="false" outlineLevel="0" collapsed="false">
      <c r="D158" s="97" t="n">
        <v>37283</v>
      </c>
      <c r="E158" s="98" t="n">
        <v>2.32</v>
      </c>
      <c r="F158" s="98" t="n">
        <v>2.4825</v>
      </c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</row>
    <row r="159" customFormat="false" ht="8.25" hidden="false" customHeight="false" outlineLevel="0" collapsed="false">
      <c r="D159" s="97" t="n">
        <v>37284</v>
      </c>
      <c r="E159" s="98" t="n">
        <v>2.32</v>
      </c>
      <c r="F159" s="98" t="n">
        <v>2.4825</v>
      </c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</row>
    <row r="160" customFormat="false" ht="8.25" hidden="false" customHeight="false" outlineLevel="0" collapsed="false">
      <c r="D160" s="97" t="n">
        <v>37285</v>
      </c>
      <c r="E160" s="98" t="n">
        <v>2.32</v>
      </c>
      <c r="F160" s="98" t="n">
        <v>2.4825</v>
      </c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</row>
    <row r="161" customFormat="false" ht="8.25" hidden="false" customHeight="false" outlineLevel="0" collapsed="false">
      <c r="D161" s="97" t="n">
        <v>37286</v>
      </c>
      <c r="E161" s="98" t="n">
        <v>2.32</v>
      </c>
      <c r="F161" s="98" t="n">
        <v>2.4825</v>
      </c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</row>
    <row r="162" customFormat="false" ht="8.25" hidden="false" customHeight="false" outlineLevel="0" collapsed="false">
      <c r="D162" s="97" t="n">
        <v>37287</v>
      </c>
      <c r="E162" s="98" t="n">
        <v>2.32</v>
      </c>
      <c r="F162" s="98" t="n">
        <v>2.4825</v>
      </c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</row>
    <row r="163" customFormat="false" ht="8.25" hidden="false" customHeight="false" outlineLevel="0" collapsed="false">
      <c r="D163" s="97" t="n">
        <v>37257</v>
      </c>
      <c r="E163" s="98" t="n">
        <v>2.76</v>
      </c>
      <c r="F163" s="98" t="n">
        <v>2.4825</v>
      </c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</row>
    <row r="164" customFormat="false" ht="8.25" hidden="false" customHeight="false" outlineLevel="0" collapsed="false">
      <c r="D164" s="97" t="n">
        <v>37258</v>
      </c>
      <c r="E164" s="98" t="n">
        <v>2.76</v>
      </c>
      <c r="F164" s="98" t="n">
        <v>2.4825</v>
      </c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</row>
    <row r="165" customFormat="false" ht="8.25" hidden="false" customHeight="false" outlineLevel="0" collapsed="false">
      <c r="D165" s="97" t="n">
        <v>37259</v>
      </c>
      <c r="E165" s="98" t="n">
        <v>2.565</v>
      </c>
      <c r="F165" s="98" t="n">
        <v>2.4825</v>
      </c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</row>
    <row r="166" customFormat="false" ht="8.25" hidden="false" customHeight="false" outlineLevel="0" collapsed="false">
      <c r="D166" s="97" t="n">
        <v>37260</v>
      </c>
      <c r="E166" s="98" t="n">
        <v>2.535</v>
      </c>
      <c r="F166" s="98" t="n">
        <v>2.4825</v>
      </c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</row>
    <row r="167" customFormat="false" ht="8.25" hidden="false" customHeight="false" outlineLevel="0" collapsed="false">
      <c r="D167" s="97" t="n">
        <v>37261</v>
      </c>
      <c r="E167" s="98" t="n">
        <v>2.395</v>
      </c>
      <c r="F167" s="98" t="n">
        <v>2.4825</v>
      </c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</row>
    <row r="168" customFormat="false" ht="8.25" hidden="false" customHeight="false" outlineLevel="0" collapsed="false">
      <c r="D168" s="97" t="n">
        <v>37262</v>
      </c>
      <c r="E168" s="98" t="n">
        <v>2.395</v>
      </c>
      <c r="F168" s="98" t="n">
        <v>2.4825</v>
      </c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</row>
    <row r="169" customFormat="false" ht="8.25" hidden="false" customHeight="false" outlineLevel="0" collapsed="false">
      <c r="D169" s="97" t="n">
        <v>37263</v>
      </c>
      <c r="E169" s="98" t="n">
        <v>2.395</v>
      </c>
      <c r="F169" s="98" t="n">
        <v>2.4825</v>
      </c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</row>
    <row r="170" customFormat="false" ht="8.25" hidden="false" customHeight="false" outlineLevel="0" collapsed="false">
      <c r="D170" s="97" t="n">
        <v>37264</v>
      </c>
      <c r="E170" s="98" t="n">
        <v>2.305</v>
      </c>
      <c r="F170" s="98" t="n">
        <v>2.4825</v>
      </c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</row>
    <row r="171" customFormat="false" ht="8.25" hidden="false" customHeight="false" outlineLevel="0" collapsed="false">
      <c r="D171" s="97" t="n">
        <v>37265</v>
      </c>
      <c r="E171" s="98" t="n">
        <v>2.38</v>
      </c>
      <c r="F171" s="98" t="n">
        <v>2.4825</v>
      </c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</row>
    <row r="172" customFormat="false" ht="8.25" hidden="false" customHeight="false" outlineLevel="0" collapsed="false">
      <c r="D172" s="97" t="n">
        <v>37266</v>
      </c>
      <c r="E172" s="98" t="n">
        <v>2.31</v>
      </c>
      <c r="F172" s="98" t="n">
        <v>2.4825</v>
      </c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</row>
    <row r="173" customFormat="false" ht="8.25" hidden="false" customHeight="false" outlineLevel="0" collapsed="false">
      <c r="D173" s="97" t="n">
        <v>37267</v>
      </c>
      <c r="E173" s="98" t="n">
        <v>2.28</v>
      </c>
      <c r="F173" s="98" t="n">
        <v>2.4825</v>
      </c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</row>
    <row r="174" customFormat="false" ht="8.25" hidden="false" customHeight="false" outlineLevel="0" collapsed="false">
      <c r="D174" s="97" t="n">
        <v>37268</v>
      </c>
      <c r="E174" s="98" t="n">
        <v>2.28</v>
      </c>
      <c r="F174" s="98" t="n">
        <v>2.4825</v>
      </c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</row>
    <row r="175" customFormat="false" ht="8.25" hidden="false" customHeight="false" outlineLevel="0" collapsed="false">
      <c r="D175" s="97" t="n">
        <v>37269</v>
      </c>
      <c r="E175" s="98" t="n">
        <v>2.28</v>
      </c>
      <c r="F175" s="98" t="n">
        <v>2.4825</v>
      </c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</row>
    <row r="176" customFormat="false" ht="8.25" hidden="false" customHeight="false" outlineLevel="0" collapsed="false">
      <c r="D176" s="97" t="n">
        <v>37270</v>
      </c>
      <c r="E176" s="98" t="n">
        <v>2.28</v>
      </c>
      <c r="F176" s="98" t="n">
        <v>2.4825</v>
      </c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</row>
    <row r="177" customFormat="false" ht="8.25" hidden="false" customHeight="false" outlineLevel="0" collapsed="false">
      <c r="D177" s="97" t="n">
        <v>37271</v>
      </c>
      <c r="E177" s="98" t="n">
        <v>2.28</v>
      </c>
      <c r="F177" s="98" t="n">
        <v>2.4825</v>
      </c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</row>
    <row r="178" customFormat="false" ht="8.25" hidden="false" customHeight="false" outlineLevel="0" collapsed="false">
      <c r="D178" s="97" t="n">
        <v>37272</v>
      </c>
      <c r="E178" s="98" t="n">
        <v>2.28</v>
      </c>
      <c r="F178" s="98" t="n">
        <v>2.4825</v>
      </c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</row>
    <row r="179" customFormat="false" ht="8.25" hidden="false" customHeight="false" outlineLevel="0" collapsed="false">
      <c r="D179" s="97" t="n">
        <v>37273</v>
      </c>
      <c r="E179" s="98" t="n">
        <v>2.28</v>
      </c>
      <c r="F179" s="98" t="n">
        <v>2.4825</v>
      </c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</row>
    <row r="180" customFormat="false" ht="8.25" hidden="false" customHeight="false" outlineLevel="0" collapsed="false">
      <c r="D180" s="97" t="n">
        <v>37274</v>
      </c>
      <c r="E180" s="98" t="n">
        <v>2.28</v>
      </c>
      <c r="F180" s="98" t="n">
        <v>2.4825</v>
      </c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</row>
    <row r="181" customFormat="false" ht="8.25" hidden="false" customHeight="false" outlineLevel="0" collapsed="false">
      <c r="D181" s="97" t="n">
        <v>37275</v>
      </c>
      <c r="E181" s="98" t="n">
        <v>2.28</v>
      </c>
      <c r="F181" s="98" t="n">
        <v>2.4825</v>
      </c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</row>
    <row r="182" customFormat="false" ht="8.25" hidden="false" customHeight="false" outlineLevel="0" collapsed="false">
      <c r="D182" s="97" t="n">
        <v>37276</v>
      </c>
      <c r="E182" s="98" t="n">
        <v>2.28</v>
      </c>
      <c r="F182" s="98" t="n">
        <v>2.4825</v>
      </c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</row>
    <row r="183" customFormat="false" ht="8.25" hidden="false" customHeight="false" outlineLevel="0" collapsed="false">
      <c r="D183" s="97" t="n">
        <v>37277</v>
      </c>
      <c r="E183" s="98" t="n">
        <v>2.28</v>
      </c>
      <c r="F183" s="98" t="n">
        <v>2.4825</v>
      </c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</row>
    <row r="184" customFormat="false" ht="8.25" hidden="false" customHeight="false" outlineLevel="0" collapsed="false">
      <c r="D184" s="97" t="n">
        <v>37278</v>
      </c>
      <c r="E184" s="98" t="n">
        <v>2.28</v>
      </c>
      <c r="F184" s="98" t="n">
        <v>2.4825</v>
      </c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</row>
    <row r="185" customFormat="false" ht="8.25" hidden="false" customHeight="false" outlineLevel="0" collapsed="false">
      <c r="D185" s="97" t="n">
        <v>37279</v>
      </c>
      <c r="E185" s="98" t="n">
        <v>2.28</v>
      </c>
      <c r="F185" s="98" t="n">
        <v>2.63</v>
      </c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</row>
    <row r="186" customFormat="false" ht="8.25" hidden="false" customHeight="false" outlineLevel="0" collapsed="false">
      <c r="D186" s="97" t="n">
        <v>37280</v>
      </c>
      <c r="E186" s="98" t="n">
        <v>2.28</v>
      </c>
      <c r="F186" s="98" t="n">
        <v>2.63</v>
      </c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</row>
    <row r="187" customFormat="false" ht="8.25" hidden="false" customHeight="false" outlineLevel="0" collapsed="false">
      <c r="D187" s="97" t="n">
        <v>37281</v>
      </c>
      <c r="E187" s="98" t="n">
        <v>2.28</v>
      </c>
      <c r="F187" s="98" t="n">
        <v>2.46</v>
      </c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</row>
    <row r="188" customFormat="false" ht="8.25" hidden="false" customHeight="false" outlineLevel="0" collapsed="false">
      <c r="D188" s="97" t="n">
        <v>37282</v>
      </c>
      <c r="E188" s="98" t="n">
        <v>2.28</v>
      </c>
      <c r="F188" s="98" t="n">
        <v>2.39</v>
      </c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</row>
    <row r="189" customFormat="false" ht="8.25" hidden="false" customHeight="false" outlineLevel="0" collapsed="false">
      <c r="D189" s="97" t="n">
        <v>37283</v>
      </c>
      <c r="E189" s="98" t="n">
        <v>2.28</v>
      </c>
      <c r="F189" s="98" t="n">
        <v>2.26</v>
      </c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</row>
    <row r="190" customFormat="false" ht="8.25" hidden="false" customHeight="false" outlineLevel="0" collapsed="false">
      <c r="D190" s="97" t="n">
        <v>37284</v>
      </c>
      <c r="E190" s="98" t="n">
        <v>2.28</v>
      </c>
      <c r="F190" s="98" t="n">
        <v>2.26</v>
      </c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</row>
    <row r="191" customFormat="false" ht="8.25" hidden="false" customHeight="false" outlineLevel="0" collapsed="false">
      <c r="D191" s="97" t="n">
        <v>37285</v>
      </c>
      <c r="E191" s="98" t="n">
        <v>2.28</v>
      </c>
      <c r="F191" s="98" t="n">
        <v>2.26</v>
      </c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</row>
    <row r="192" customFormat="false" ht="8.25" hidden="false" customHeight="false" outlineLevel="0" collapsed="false">
      <c r="D192" s="97" t="n">
        <v>37286</v>
      </c>
      <c r="E192" s="98" t="n">
        <v>2.28</v>
      </c>
      <c r="F192" s="98" t="n">
        <v>2.23</v>
      </c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</row>
    <row r="193" customFormat="false" ht="8.25" hidden="false" customHeight="false" outlineLevel="0" collapsed="false">
      <c r="D193" s="97" t="n">
        <v>37287</v>
      </c>
      <c r="E193" s="98" t="n">
        <v>2.28</v>
      </c>
      <c r="F193" s="98" t="n">
        <v>2.23</v>
      </c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</row>
    <row r="194" customFormat="false" ht="8.25" hidden="false" customHeight="false" outlineLevel="0" collapsed="false">
      <c r="D194" s="97" t="n">
        <v>37257</v>
      </c>
      <c r="E194" s="98" t="n">
        <v>2.76</v>
      </c>
      <c r="F194" s="98" t="n">
        <v>2.23</v>
      </c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</row>
    <row r="195" customFormat="false" ht="8.25" hidden="false" customHeight="false" outlineLevel="0" collapsed="false">
      <c r="D195" s="97" t="n">
        <v>37258</v>
      </c>
      <c r="E195" s="98" t="n">
        <v>2.76</v>
      </c>
      <c r="F195" s="98" t="n">
        <v>2.23</v>
      </c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</row>
    <row r="196" customFormat="false" ht="8.25" hidden="false" customHeight="false" outlineLevel="0" collapsed="false">
      <c r="D196" s="97" t="n">
        <v>37259</v>
      </c>
      <c r="E196" s="98" t="n">
        <v>2.565</v>
      </c>
      <c r="F196" s="98" t="n">
        <v>2.23</v>
      </c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</row>
    <row r="197" customFormat="false" ht="8.25" hidden="false" customHeight="false" outlineLevel="0" collapsed="false">
      <c r="D197" s="97" t="n">
        <v>37260</v>
      </c>
      <c r="E197" s="98" t="n">
        <v>2.535</v>
      </c>
      <c r="F197" s="98" t="n">
        <v>2.23</v>
      </c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</row>
    <row r="198" customFormat="false" ht="8.25" hidden="false" customHeight="false" outlineLevel="0" collapsed="false">
      <c r="D198" s="97" t="n">
        <v>37261</v>
      </c>
      <c r="E198" s="98" t="n">
        <v>2.395</v>
      </c>
      <c r="F198" s="98" t="n">
        <v>2.23</v>
      </c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</row>
    <row r="199" customFormat="false" ht="8.25" hidden="false" customHeight="false" outlineLevel="0" collapsed="false">
      <c r="D199" s="97" t="n">
        <v>37262</v>
      </c>
      <c r="E199" s="98" t="n">
        <v>2.395</v>
      </c>
      <c r="F199" s="98" t="n">
        <v>2.23</v>
      </c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</row>
    <row r="200" customFormat="false" ht="8.25" hidden="false" customHeight="false" outlineLevel="0" collapsed="false">
      <c r="D200" s="97" t="n">
        <v>37263</v>
      </c>
      <c r="E200" s="98" t="n">
        <v>2.395</v>
      </c>
      <c r="F200" s="98" t="n">
        <v>2.23</v>
      </c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</row>
    <row r="201" customFormat="false" ht="8.25" hidden="false" customHeight="false" outlineLevel="0" collapsed="false">
      <c r="D201" s="97" t="n">
        <v>37264</v>
      </c>
      <c r="E201" s="98" t="n">
        <v>2.305</v>
      </c>
      <c r="F201" s="98" t="n">
        <v>2.23</v>
      </c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</row>
    <row r="202" customFormat="false" ht="8.25" hidden="false" customHeight="false" outlineLevel="0" collapsed="false">
      <c r="D202" s="97" t="n">
        <v>37265</v>
      </c>
      <c r="E202" s="98" t="n">
        <v>2.38</v>
      </c>
      <c r="F202" s="98" t="n">
        <v>2.23</v>
      </c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</row>
    <row r="203" customFormat="false" ht="8.25" hidden="false" customHeight="false" outlineLevel="0" collapsed="false">
      <c r="D203" s="97" t="n">
        <v>37266</v>
      </c>
      <c r="E203" s="98" t="n">
        <v>2.305</v>
      </c>
      <c r="F203" s="98" t="n">
        <v>2.23</v>
      </c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</row>
    <row r="204" customFormat="false" ht="8.25" hidden="false" customHeight="false" outlineLevel="0" collapsed="false">
      <c r="D204" s="97" t="n">
        <v>37267</v>
      </c>
      <c r="E204" s="98" t="n">
        <v>2.32</v>
      </c>
      <c r="F204" s="98" t="n">
        <v>2.23</v>
      </c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</row>
    <row r="205" customFormat="false" ht="8.25" hidden="false" customHeight="false" outlineLevel="0" collapsed="false">
      <c r="D205" s="97" t="n">
        <v>37268</v>
      </c>
      <c r="E205" s="98" t="n">
        <v>2.26</v>
      </c>
      <c r="F205" s="98" t="n">
        <v>2.23</v>
      </c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</row>
    <row r="206" customFormat="false" ht="8.25" hidden="false" customHeight="false" outlineLevel="0" collapsed="false">
      <c r="D206" s="97" t="n">
        <v>37269</v>
      </c>
      <c r="E206" s="98" t="n">
        <v>2.26</v>
      </c>
      <c r="F206" s="98" t="n">
        <v>2.23</v>
      </c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</row>
    <row r="207" customFormat="false" ht="8.25" hidden="false" customHeight="false" outlineLevel="0" collapsed="false">
      <c r="D207" s="97" t="n">
        <v>37270</v>
      </c>
      <c r="E207" s="98" t="n">
        <v>2.26</v>
      </c>
      <c r="F207" s="98" t="n">
        <v>2.23</v>
      </c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</row>
    <row r="208" customFormat="false" ht="8.25" hidden="false" customHeight="false" outlineLevel="0" collapsed="false">
      <c r="D208" s="97" t="n">
        <v>37271</v>
      </c>
      <c r="E208" s="98" t="n">
        <v>2.26</v>
      </c>
      <c r="F208" s="98" t="n">
        <v>2.23</v>
      </c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</row>
    <row r="209" customFormat="false" ht="8.25" hidden="false" customHeight="false" outlineLevel="0" collapsed="false">
      <c r="D209" s="97" t="n">
        <v>37272</v>
      </c>
      <c r="E209" s="98" t="n">
        <v>2.26</v>
      </c>
      <c r="F209" s="98" t="n">
        <v>2.23</v>
      </c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</row>
    <row r="210" customFormat="false" ht="8.25" hidden="false" customHeight="false" outlineLevel="0" collapsed="false">
      <c r="D210" s="97" t="n">
        <v>37273</v>
      </c>
      <c r="E210" s="98" t="n">
        <v>2.26</v>
      </c>
      <c r="F210" s="98" t="n">
        <v>2.23</v>
      </c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</row>
    <row r="211" customFormat="false" ht="8.25" hidden="false" customHeight="false" outlineLevel="0" collapsed="false">
      <c r="D211" s="97" t="n">
        <v>37274</v>
      </c>
      <c r="E211" s="98" t="n">
        <v>2.26</v>
      </c>
      <c r="F211" s="98" t="n">
        <v>2.23</v>
      </c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</row>
    <row r="212" customFormat="false" ht="8.25" hidden="false" customHeight="false" outlineLevel="0" collapsed="false">
      <c r="D212" s="97" t="n">
        <v>37275</v>
      </c>
      <c r="E212" s="98" t="n">
        <v>2.26</v>
      </c>
      <c r="F212" s="98" t="n">
        <v>2.23</v>
      </c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</row>
    <row r="213" customFormat="false" ht="8.25" hidden="false" customHeight="false" outlineLevel="0" collapsed="false">
      <c r="D213" s="97" t="n">
        <v>37276</v>
      </c>
      <c r="E213" s="98" t="n">
        <v>2.26</v>
      </c>
      <c r="F213" s="98" t="n">
        <v>2.23</v>
      </c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</row>
    <row r="214" customFormat="false" ht="8.25" hidden="false" customHeight="false" outlineLevel="0" collapsed="false">
      <c r="D214" s="97" t="n">
        <v>37277</v>
      </c>
      <c r="E214" s="98" t="n">
        <v>2.26</v>
      </c>
      <c r="F214" s="98" t="n">
        <v>2.23</v>
      </c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</row>
    <row r="215" customFormat="false" ht="8.25" hidden="false" customHeight="false" outlineLevel="0" collapsed="false">
      <c r="D215" s="97" t="n">
        <v>37278</v>
      </c>
      <c r="E215" s="98" t="n">
        <v>2.26</v>
      </c>
      <c r="F215" s="98" t="n">
        <v>2.23</v>
      </c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</row>
    <row r="216" customFormat="false" ht="8.25" hidden="false" customHeight="false" outlineLevel="0" collapsed="false">
      <c r="D216" s="97" t="n">
        <v>37279</v>
      </c>
      <c r="E216" s="98" t="n">
        <v>2.26</v>
      </c>
      <c r="F216" s="98" t="n">
        <v>2.4825</v>
      </c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</row>
    <row r="217" customFormat="false" ht="8.25" hidden="false" customHeight="false" outlineLevel="0" collapsed="false">
      <c r="D217" s="97" t="n">
        <v>37280</v>
      </c>
      <c r="E217" s="98" t="n">
        <v>2.26</v>
      </c>
      <c r="F217" s="98" t="n">
        <v>2.4825</v>
      </c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</row>
    <row r="218" customFormat="false" ht="8.25" hidden="false" customHeight="false" outlineLevel="0" collapsed="false">
      <c r="D218" s="97" t="n">
        <v>37281</v>
      </c>
      <c r="E218" s="98" t="n">
        <v>2.26</v>
      </c>
      <c r="F218" s="98" t="n">
        <v>2.4825</v>
      </c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</row>
    <row r="219" customFormat="false" ht="8.25" hidden="false" customHeight="false" outlineLevel="0" collapsed="false">
      <c r="D219" s="97" t="n">
        <v>37282</v>
      </c>
      <c r="E219" s="98" t="n">
        <v>2.26</v>
      </c>
      <c r="F219" s="98" t="n">
        <v>2.4825</v>
      </c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</row>
    <row r="220" customFormat="false" ht="8.25" hidden="false" customHeight="false" outlineLevel="0" collapsed="false">
      <c r="D220" s="97" t="n">
        <v>37283</v>
      </c>
      <c r="E220" s="98" t="n">
        <v>2.26</v>
      </c>
      <c r="F220" s="98" t="n">
        <v>2.4825</v>
      </c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</row>
    <row r="221" customFormat="false" ht="8.25" hidden="false" customHeight="false" outlineLevel="0" collapsed="false">
      <c r="D221" s="97" t="n">
        <v>37284</v>
      </c>
      <c r="E221" s="98" t="n">
        <v>2.26</v>
      </c>
      <c r="F221" s="98" t="n">
        <v>2.4825</v>
      </c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</row>
    <row r="222" customFormat="false" ht="8.25" hidden="false" customHeight="false" outlineLevel="0" collapsed="false">
      <c r="D222" s="97" t="n">
        <v>37285</v>
      </c>
      <c r="E222" s="98" t="n">
        <v>2.26</v>
      </c>
      <c r="F222" s="98" t="n">
        <v>2.4825</v>
      </c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</row>
    <row r="223" customFormat="false" ht="8.25" hidden="false" customHeight="false" outlineLevel="0" collapsed="false">
      <c r="D223" s="97" t="n">
        <v>37286</v>
      </c>
      <c r="E223" s="98" t="n">
        <v>2.26</v>
      </c>
      <c r="F223" s="98" t="n">
        <v>2.4825</v>
      </c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</row>
    <row r="224" customFormat="false" ht="8.25" hidden="false" customHeight="false" outlineLevel="0" collapsed="false">
      <c r="D224" s="97" t="n">
        <v>37287</v>
      </c>
      <c r="E224" s="98" t="n">
        <v>2.26</v>
      </c>
      <c r="F224" s="98" t="n">
        <v>2.4825</v>
      </c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</row>
    <row r="225" customFormat="false" ht="8.25" hidden="false" customHeight="false" outlineLevel="0" collapsed="false">
      <c r="D225" s="97"/>
      <c r="E225" s="98"/>
      <c r="F225" s="98" t="n">
        <v>2.4825</v>
      </c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</row>
    <row r="226" customFormat="false" ht="8.25" hidden="false" customHeight="false" outlineLevel="0" collapsed="false">
      <c r="D226" s="97"/>
      <c r="E226" s="98"/>
      <c r="F226" s="98" t="n">
        <v>2.4825</v>
      </c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</row>
    <row r="227" customFormat="false" ht="8.25" hidden="false" customHeight="false" outlineLevel="0" collapsed="false">
      <c r="D227" s="97"/>
      <c r="E227" s="98"/>
      <c r="F227" s="98" t="n">
        <v>2.4825</v>
      </c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</row>
    <row r="228" customFormat="false" ht="8.25" hidden="false" customHeight="false" outlineLevel="0" collapsed="false">
      <c r="D228" s="97"/>
      <c r="E228" s="98"/>
      <c r="F228" s="98" t="n">
        <v>2.4825</v>
      </c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</row>
    <row r="229" customFormat="false" ht="8.25" hidden="false" customHeight="false" outlineLevel="0" collapsed="false">
      <c r="D229" s="97"/>
      <c r="E229" s="98"/>
      <c r="F229" s="98" t="n">
        <v>2.4825</v>
      </c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</row>
    <row r="230" customFormat="false" ht="8.25" hidden="false" customHeight="false" outlineLevel="0" collapsed="false">
      <c r="D230" s="97"/>
      <c r="E230" s="98"/>
      <c r="F230" s="98" t="n">
        <v>2.4825</v>
      </c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</row>
    <row r="231" customFormat="false" ht="8.25" hidden="false" customHeight="false" outlineLevel="0" collapsed="false">
      <c r="D231" s="97"/>
      <c r="E231" s="98"/>
      <c r="F231" s="98" t="n">
        <v>2.4825</v>
      </c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</row>
    <row r="232" customFormat="false" ht="8.25" hidden="false" customHeight="false" outlineLevel="0" collapsed="false">
      <c r="D232" s="97"/>
      <c r="E232" s="98"/>
      <c r="F232" s="98" t="n">
        <v>2.4825</v>
      </c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</row>
    <row r="233" customFormat="false" ht="8.25" hidden="false" customHeight="false" outlineLevel="0" collapsed="false">
      <c r="D233" s="97"/>
      <c r="E233" s="98"/>
      <c r="F233" s="98" t="n">
        <v>2.4825</v>
      </c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</row>
    <row r="234" customFormat="false" ht="8.25" hidden="false" customHeight="false" outlineLevel="0" collapsed="false">
      <c r="D234" s="97"/>
      <c r="E234" s="98"/>
      <c r="F234" s="98" t="n">
        <v>2.4825</v>
      </c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</row>
    <row r="235" customFormat="false" ht="8.25" hidden="false" customHeight="false" outlineLevel="0" collapsed="false">
      <c r="D235" s="97"/>
      <c r="E235" s="98"/>
      <c r="F235" s="98" t="n">
        <v>2.4825</v>
      </c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</row>
    <row r="236" customFormat="false" ht="8.25" hidden="false" customHeight="false" outlineLevel="0" collapsed="false">
      <c r="D236" s="97"/>
      <c r="E236" s="98"/>
      <c r="F236" s="98" t="n">
        <v>2.4825</v>
      </c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</row>
    <row r="237" customFormat="false" ht="8.25" hidden="false" customHeight="false" outlineLevel="0" collapsed="false">
      <c r="D237" s="97"/>
      <c r="E237" s="98"/>
      <c r="F237" s="98" t="n">
        <v>2.4825</v>
      </c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</row>
    <row r="238" customFormat="false" ht="8.25" hidden="false" customHeight="false" outlineLevel="0" collapsed="false">
      <c r="D238" s="97"/>
      <c r="E238" s="98"/>
      <c r="F238" s="98" t="n">
        <v>2.4825</v>
      </c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</row>
    <row r="239" customFormat="false" ht="8.25" hidden="false" customHeight="false" outlineLevel="0" collapsed="false">
      <c r="D239" s="97"/>
      <c r="E239" s="98"/>
      <c r="F239" s="98" t="n">
        <v>2.4825</v>
      </c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</row>
    <row r="240" customFormat="false" ht="8.25" hidden="false" customHeight="false" outlineLevel="0" collapsed="false">
      <c r="D240" s="97"/>
      <c r="E240" s="98"/>
      <c r="F240" s="98" t="n">
        <v>2.4825</v>
      </c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</row>
    <row r="241" customFormat="false" ht="8.25" hidden="false" customHeight="false" outlineLevel="0" collapsed="false">
      <c r="D241" s="97"/>
      <c r="E241" s="98"/>
      <c r="F241" s="98" t="n">
        <v>2.4825</v>
      </c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</row>
    <row r="242" customFormat="false" ht="8.25" hidden="false" customHeight="false" outlineLevel="0" collapsed="false">
      <c r="D242" s="97"/>
      <c r="E242" s="98"/>
      <c r="F242" s="98" t="n">
        <v>2.4825</v>
      </c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</row>
    <row r="243" customFormat="false" ht="8.25" hidden="false" customHeight="false" outlineLevel="0" collapsed="false">
      <c r="D243" s="97"/>
      <c r="E243" s="98"/>
      <c r="F243" s="98" t="n">
        <v>2.4825</v>
      </c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</row>
    <row r="244" customFormat="false" ht="8.25" hidden="false" customHeight="false" outlineLevel="0" collapsed="false">
      <c r="D244" s="97"/>
      <c r="E244" s="98"/>
      <c r="F244" s="98" t="n">
        <v>2.63</v>
      </c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</row>
    <row r="245" customFormat="false" ht="8.25" hidden="false" customHeight="false" outlineLevel="0" collapsed="false">
      <c r="D245" s="97"/>
      <c r="E245" s="98"/>
      <c r="F245" s="98" t="n">
        <v>2.63</v>
      </c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</row>
    <row r="246" customFormat="false" ht="8.25" hidden="false" customHeight="false" outlineLevel="0" collapsed="false">
      <c r="D246" s="97"/>
      <c r="E246" s="98"/>
      <c r="F246" s="98" t="n">
        <v>2.46</v>
      </c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</row>
    <row r="247" customFormat="false" ht="8.25" hidden="false" customHeight="false" outlineLevel="0" collapsed="false">
      <c r="D247" s="97"/>
      <c r="E247" s="98"/>
      <c r="F247" s="98" t="n">
        <v>2.39</v>
      </c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</row>
    <row r="248" customFormat="false" ht="8.25" hidden="false" customHeight="false" outlineLevel="0" collapsed="false">
      <c r="D248" s="97"/>
      <c r="E248" s="98"/>
      <c r="F248" s="98" t="n">
        <v>2.26</v>
      </c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</row>
    <row r="249" customFormat="false" ht="8.25" hidden="false" customHeight="false" outlineLevel="0" collapsed="false">
      <c r="D249" s="97"/>
      <c r="E249" s="98"/>
      <c r="F249" s="98" t="n">
        <v>2.26</v>
      </c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</row>
    <row r="250" customFormat="false" ht="8.25" hidden="false" customHeight="false" outlineLevel="0" collapsed="false">
      <c r="D250" s="97"/>
      <c r="E250" s="98"/>
      <c r="F250" s="98" t="n">
        <v>2.26</v>
      </c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</row>
    <row r="251" customFormat="false" ht="8.25" hidden="false" customHeight="false" outlineLevel="0" collapsed="false">
      <c r="D251" s="97"/>
      <c r="E251" s="98"/>
      <c r="F251" s="98" t="n">
        <v>2.21</v>
      </c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</row>
    <row r="252" customFormat="false" ht="8.25" hidden="false" customHeight="false" outlineLevel="0" collapsed="false">
      <c r="D252" s="97"/>
      <c r="E252" s="98"/>
      <c r="F252" s="98" t="n">
        <v>2.24</v>
      </c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</row>
    <row r="253" customFormat="false" ht="8.25" hidden="false" customHeight="false" outlineLevel="0" collapsed="false">
      <c r="D253" s="97"/>
      <c r="E253" s="98"/>
      <c r="F253" s="98" t="n">
        <v>2.24</v>
      </c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</row>
    <row r="254" customFormat="false" ht="8.25" hidden="false" customHeight="false" outlineLevel="0" collapsed="false">
      <c r="D254" s="97"/>
      <c r="E254" s="98"/>
      <c r="F254" s="98" t="n">
        <v>2.24</v>
      </c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</row>
    <row r="255" customFormat="false" ht="8.25" hidden="false" customHeight="false" outlineLevel="0" collapsed="false">
      <c r="D255" s="97"/>
      <c r="E255" s="98"/>
      <c r="F255" s="98" t="n">
        <v>2.24</v>
      </c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</row>
    <row r="256" customFormat="false" ht="8.25" hidden="false" customHeight="false" outlineLevel="0" collapsed="false">
      <c r="D256" s="97"/>
      <c r="E256" s="98"/>
      <c r="F256" s="98" t="n">
        <v>2.24</v>
      </c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</row>
    <row r="257" customFormat="false" ht="8.25" hidden="false" customHeight="false" outlineLevel="0" collapsed="false">
      <c r="D257" s="97"/>
      <c r="E257" s="98"/>
      <c r="F257" s="98" t="n">
        <v>2.24</v>
      </c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</row>
    <row r="258" customFormat="false" ht="8.25" hidden="false" customHeight="false" outlineLevel="0" collapsed="false">
      <c r="D258" s="97"/>
      <c r="E258" s="98"/>
      <c r="F258" s="98" t="n">
        <v>2.24</v>
      </c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</row>
    <row r="259" customFormat="false" ht="8.25" hidden="false" customHeight="false" outlineLevel="0" collapsed="false">
      <c r="D259" s="97"/>
      <c r="E259" s="98"/>
      <c r="F259" s="98" t="n">
        <v>2.24</v>
      </c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</row>
    <row r="260" customFormat="false" ht="8.25" hidden="false" customHeight="false" outlineLevel="0" collapsed="false">
      <c r="D260" s="97"/>
      <c r="E260" s="98"/>
      <c r="F260" s="98" t="n">
        <v>2.24</v>
      </c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</row>
    <row r="261" customFormat="false" ht="8.25" hidden="false" customHeight="false" outlineLevel="0" collapsed="false">
      <c r="D261" s="97"/>
      <c r="E261" s="98"/>
      <c r="F261" s="98" t="n">
        <v>2.24</v>
      </c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</row>
    <row r="262" customFormat="false" ht="8.25" hidden="false" customHeight="false" outlineLevel="0" collapsed="false">
      <c r="D262" s="97"/>
      <c r="E262" s="98"/>
      <c r="F262" s="98" t="n">
        <v>2.24</v>
      </c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</row>
    <row r="263" customFormat="false" ht="8.25" hidden="false" customHeight="false" outlineLevel="0" collapsed="false">
      <c r="D263" s="97"/>
      <c r="E263" s="98"/>
      <c r="F263" s="98" t="n">
        <v>2.24</v>
      </c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</row>
    <row r="264" customFormat="false" ht="8.25" hidden="false" customHeight="false" outlineLevel="0" collapsed="false">
      <c r="D264" s="97"/>
      <c r="E264" s="98"/>
      <c r="F264" s="98" t="n">
        <v>2.24</v>
      </c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</row>
    <row r="265" customFormat="false" ht="8.25" hidden="false" customHeight="false" outlineLevel="0" collapsed="false">
      <c r="D265" s="97"/>
      <c r="E265" s="98"/>
      <c r="F265" s="98" t="n">
        <v>2.24</v>
      </c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</row>
    <row r="266" customFormat="false" ht="8.25" hidden="false" customHeight="false" outlineLevel="0" collapsed="false">
      <c r="D266" s="97"/>
      <c r="E266" s="98"/>
      <c r="F266" s="98" t="n">
        <v>2.24</v>
      </c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</row>
    <row r="267" customFormat="false" ht="8.25" hidden="false" customHeight="false" outlineLevel="0" collapsed="false">
      <c r="D267" s="97"/>
      <c r="E267" s="98"/>
      <c r="F267" s="98" t="n">
        <v>2.24</v>
      </c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</row>
    <row r="268" customFormat="false" ht="8.25" hidden="false" customHeight="false" outlineLevel="0" collapsed="false">
      <c r="D268" s="97"/>
      <c r="E268" s="98"/>
      <c r="F268" s="98" t="n">
        <v>2.24</v>
      </c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</row>
    <row r="269" customFormat="false" ht="8.25" hidden="false" customHeight="false" outlineLevel="0" collapsed="false">
      <c r="D269" s="97"/>
      <c r="E269" s="98"/>
      <c r="F269" s="98" t="n">
        <v>2.24</v>
      </c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</row>
    <row r="270" customFormat="false" ht="8.25" hidden="false" customHeight="false" outlineLevel="0" collapsed="false">
      <c r="D270" s="97"/>
      <c r="E270" s="98"/>
      <c r="F270" s="98" t="n">
        <v>2.24</v>
      </c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</row>
    <row r="271" customFormat="false" ht="8.25" hidden="false" customHeight="false" outlineLevel="0" collapsed="false">
      <c r="D271" s="97"/>
      <c r="E271" s="98"/>
      <c r="F271" s="98" t="n">
        <v>2.24</v>
      </c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</row>
    <row r="272" customFormat="false" ht="8.25" hidden="false" customHeight="false" outlineLevel="0" collapsed="false">
      <c r="D272" s="97"/>
      <c r="E272" s="98"/>
      <c r="F272" s="98" t="n">
        <v>2.24</v>
      </c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</row>
    <row r="273" customFormat="false" ht="8.25" hidden="false" customHeight="false" outlineLevel="0" collapsed="false">
      <c r="D273" s="97"/>
      <c r="E273" s="98"/>
      <c r="F273" s="98" t="n">
        <v>2.24</v>
      </c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</row>
    <row r="274" customFormat="false" ht="8.25" hidden="false" customHeight="false" outlineLevel="0" collapsed="false">
      <c r="D274" s="97"/>
      <c r="E274" s="98"/>
      <c r="F274" s="98" t="n">
        <v>2.24</v>
      </c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</row>
    <row r="275" customFormat="false" ht="8.25" hidden="false" customHeight="false" outlineLevel="0" collapsed="false">
      <c r="D275" s="97"/>
      <c r="E275" s="98"/>
      <c r="F275" s="98" t="n">
        <v>2.4825</v>
      </c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</row>
    <row r="276" customFormat="false" ht="8.25" hidden="false" customHeight="false" outlineLevel="0" collapsed="false">
      <c r="D276" s="97"/>
      <c r="E276" s="98"/>
      <c r="F276" s="98" t="n">
        <v>2.4825</v>
      </c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</row>
    <row r="277" customFormat="false" ht="8.25" hidden="false" customHeight="false" outlineLevel="0" collapsed="false">
      <c r="D277" s="97"/>
      <c r="E277" s="98"/>
      <c r="F277" s="98" t="n">
        <v>2.4825</v>
      </c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</row>
    <row r="278" customFormat="false" ht="8.25" hidden="false" customHeight="false" outlineLevel="0" collapsed="false">
      <c r="D278" s="97"/>
      <c r="E278" s="98"/>
      <c r="F278" s="98" t="n">
        <v>2.4825</v>
      </c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</row>
    <row r="279" customFormat="false" ht="8.25" hidden="false" customHeight="false" outlineLevel="0" collapsed="false">
      <c r="D279" s="97"/>
      <c r="E279" s="98"/>
      <c r="F279" s="98" t="n">
        <v>2.4825</v>
      </c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</row>
    <row r="280" customFormat="false" ht="8.25" hidden="false" customHeight="false" outlineLevel="0" collapsed="false">
      <c r="D280" s="97"/>
      <c r="E280" s="98"/>
      <c r="F280" s="98" t="n">
        <v>2.4825</v>
      </c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</row>
    <row r="281" customFormat="false" ht="8.25" hidden="false" customHeight="false" outlineLevel="0" collapsed="false">
      <c r="D281" s="97"/>
      <c r="E281" s="98"/>
      <c r="F281" s="98" t="n">
        <v>2.4825</v>
      </c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</row>
    <row r="282" customFormat="false" ht="8.25" hidden="false" customHeight="false" outlineLevel="0" collapsed="false">
      <c r="D282" s="97"/>
      <c r="E282" s="98"/>
      <c r="F282" s="98" t="n">
        <v>2.4825</v>
      </c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</row>
    <row r="283" customFormat="false" ht="8.25" hidden="false" customHeight="false" outlineLevel="0" collapsed="false">
      <c r="D283" s="97"/>
      <c r="E283" s="98"/>
      <c r="F283" s="98" t="n">
        <v>2.4825</v>
      </c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</row>
    <row r="284" customFormat="false" ht="8.25" hidden="false" customHeight="false" outlineLevel="0" collapsed="false">
      <c r="D284" s="97"/>
      <c r="E284" s="98"/>
      <c r="F284" s="98" t="n">
        <v>2.4825</v>
      </c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</row>
    <row r="285" customFormat="false" ht="8.25" hidden="false" customHeight="false" outlineLevel="0" collapsed="false">
      <c r="D285" s="97"/>
      <c r="E285" s="98"/>
      <c r="F285" s="98" t="n">
        <v>2.4825</v>
      </c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</row>
    <row r="286" customFormat="false" ht="8.25" hidden="false" customHeight="false" outlineLevel="0" collapsed="false">
      <c r="D286" s="97"/>
      <c r="E286" s="98"/>
      <c r="F286" s="98" t="n">
        <v>2.4825</v>
      </c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</row>
    <row r="287" customFormat="false" ht="8.25" hidden="false" customHeight="false" outlineLevel="0" collapsed="false">
      <c r="D287" s="97"/>
      <c r="E287" s="98"/>
      <c r="F287" s="98" t="n">
        <v>2.4825</v>
      </c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</row>
    <row r="288" customFormat="false" ht="8.25" hidden="false" customHeight="false" outlineLevel="0" collapsed="false">
      <c r="D288" s="97"/>
      <c r="E288" s="98"/>
      <c r="F288" s="98" t="n">
        <v>2.4825</v>
      </c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</row>
    <row r="289" customFormat="false" ht="8.25" hidden="false" customHeight="false" outlineLevel="0" collapsed="false">
      <c r="D289" s="97"/>
      <c r="E289" s="98"/>
      <c r="F289" s="98" t="n">
        <v>2.4825</v>
      </c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</row>
    <row r="290" customFormat="false" ht="8.25" hidden="false" customHeight="false" outlineLevel="0" collapsed="false">
      <c r="D290" s="97"/>
      <c r="E290" s="98"/>
      <c r="F290" s="98" t="n">
        <v>2.4825</v>
      </c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</row>
    <row r="291" customFormat="false" ht="8.25" hidden="false" customHeight="false" outlineLevel="0" collapsed="false">
      <c r="D291" s="97"/>
      <c r="E291" s="98"/>
      <c r="F291" s="98" t="n">
        <v>2.4825</v>
      </c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</row>
    <row r="292" customFormat="false" ht="8.25" hidden="false" customHeight="false" outlineLevel="0" collapsed="false">
      <c r="D292" s="97"/>
      <c r="E292" s="98"/>
      <c r="F292" s="98" t="n">
        <v>2.4825</v>
      </c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</row>
    <row r="293" customFormat="false" ht="8.25" hidden="false" customHeight="false" outlineLevel="0" collapsed="false">
      <c r="D293" s="97"/>
      <c r="E293" s="98"/>
      <c r="F293" s="98" t="n">
        <v>2.4825</v>
      </c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</row>
    <row r="294" customFormat="false" ht="8.25" hidden="false" customHeight="false" outlineLevel="0" collapsed="false">
      <c r="D294" s="97"/>
      <c r="E294" s="98"/>
      <c r="F294" s="98" t="n">
        <v>2.4825</v>
      </c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</row>
    <row r="295" customFormat="false" ht="8.25" hidden="false" customHeight="false" outlineLevel="0" collapsed="false">
      <c r="D295" s="97"/>
      <c r="E295" s="98"/>
      <c r="F295" s="98" t="n">
        <v>2.4825</v>
      </c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</row>
    <row r="296" customFormat="false" ht="8.25" hidden="false" customHeight="false" outlineLevel="0" collapsed="false">
      <c r="D296" s="97"/>
      <c r="E296" s="98"/>
      <c r="F296" s="98" t="n">
        <v>2.4825</v>
      </c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</row>
    <row r="297" customFormat="false" ht="8.25" hidden="false" customHeight="false" outlineLevel="0" collapsed="false">
      <c r="D297" s="97"/>
      <c r="E297" s="98"/>
      <c r="F297" s="98" t="n">
        <v>2.4825</v>
      </c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</row>
    <row r="298" customFormat="false" ht="8.25" hidden="false" customHeight="false" outlineLevel="0" collapsed="false">
      <c r="D298" s="97"/>
      <c r="E298" s="98"/>
      <c r="F298" s="98" t="n">
        <v>2.4825</v>
      </c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</row>
    <row r="299" customFormat="false" ht="8.25" hidden="false" customHeight="false" outlineLevel="0" collapsed="false">
      <c r="D299" s="97"/>
      <c r="E299" s="98"/>
      <c r="F299" s="98" t="n">
        <v>2.4825</v>
      </c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</row>
    <row r="300" customFormat="false" ht="8.25" hidden="false" customHeight="false" outlineLevel="0" collapsed="false">
      <c r="D300" s="97"/>
      <c r="E300" s="98"/>
      <c r="F300" s="98" t="n">
        <v>2.4825</v>
      </c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</row>
    <row r="301" customFormat="false" ht="8.25" hidden="false" customHeight="false" outlineLevel="0" collapsed="false">
      <c r="D301" s="97"/>
      <c r="E301" s="98"/>
      <c r="F301" s="98" t="n">
        <v>2.4825</v>
      </c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</row>
    <row r="302" customFormat="false" ht="8.25" hidden="false" customHeight="false" outlineLevel="0" collapsed="false">
      <c r="D302" s="97"/>
      <c r="E302" s="98"/>
      <c r="F302" s="98" t="n">
        <v>2.4825</v>
      </c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</row>
    <row r="303" customFormat="false" ht="8.25" hidden="false" customHeight="false" outlineLevel="0" collapsed="false">
      <c r="D303" s="97"/>
      <c r="E303" s="98"/>
      <c r="F303" s="98" t="n">
        <v>2.63</v>
      </c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</row>
    <row r="304" customFormat="false" ht="8.25" hidden="false" customHeight="false" outlineLevel="0" collapsed="false">
      <c r="D304" s="97"/>
      <c r="E304" s="98"/>
      <c r="F304" s="98" t="n">
        <v>2.63</v>
      </c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</row>
    <row r="305" customFormat="false" ht="8.25" hidden="false" customHeight="false" outlineLevel="0" collapsed="false">
      <c r="D305" s="97"/>
      <c r="E305" s="98"/>
      <c r="F305" s="98" t="n">
        <v>2.46</v>
      </c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</row>
    <row r="306" customFormat="false" ht="8.25" hidden="false" customHeight="false" outlineLevel="0" collapsed="false">
      <c r="D306" s="97"/>
      <c r="E306" s="98"/>
      <c r="F306" s="98" t="n">
        <v>2.39</v>
      </c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</row>
    <row r="307" customFormat="false" ht="8.25" hidden="false" customHeight="false" outlineLevel="0" collapsed="false">
      <c r="D307" s="97"/>
      <c r="E307" s="98"/>
      <c r="F307" s="98" t="n">
        <v>2.26</v>
      </c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</row>
    <row r="308" customFormat="false" ht="8.25" hidden="false" customHeight="false" outlineLevel="0" collapsed="false">
      <c r="D308" s="97"/>
      <c r="E308" s="98"/>
      <c r="F308" s="98" t="n">
        <v>2.26</v>
      </c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</row>
    <row r="309" customFormat="false" ht="8.25" hidden="false" customHeight="false" outlineLevel="0" collapsed="false">
      <c r="D309" s="97"/>
      <c r="E309" s="98"/>
      <c r="F309" s="98" t="n">
        <v>2.26</v>
      </c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</row>
    <row r="310" customFormat="false" ht="8.25" hidden="false" customHeight="false" outlineLevel="0" collapsed="false">
      <c r="D310" s="97"/>
      <c r="E310" s="98"/>
      <c r="F310" s="98" t="n">
        <v>2.21</v>
      </c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</row>
    <row r="311" customFormat="false" ht="8.25" hidden="false" customHeight="false" outlineLevel="0" collapsed="false">
      <c r="D311" s="97"/>
      <c r="E311" s="98"/>
      <c r="F311" s="98" t="n">
        <v>2.295</v>
      </c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</row>
    <row r="312" customFormat="false" ht="8.25" hidden="false" customHeight="false" outlineLevel="0" collapsed="false">
      <c r="D312" s="97"/>
      <c r="E312" s="98"/>
      <c r="F312" s="98" t="n">
        <v>2.19</v>
      </c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</row>
    <row r="313" customFormat="false" ht="8.25" hidden="false" customHeight="false" outlineLevel="0" collapsed="false">
      <c r="D313" s="97"/>
      <c r="E313" s="98"/>
      <c r="F313" s="98" t="n">
        <v>2.19</v>
      </c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</row>
    <row r="314" customFormat="false" ht="8.25" hidden="false" customHeight="false" outlineLevel="0" collapsed="false">
      <c r="D314" s="97"/>
      <c r="E314" s="98"/>
      <c r="F314" s="98" t="n">
        <v>2.19</v>
      </c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</row>
    <row r="315" customFormat="false" ht="8.25" hidden="false" customHeight="false" outlineLevel="0" collapsed="false">
      <c r="D315" s="97"/>
      <c r="E315" s="98"/>
      <c r="F315" s="98" t="n">
        <v>2.19</v>
      </c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</row>
    <row r="316" customFormat="false" ht="8.25" hidden="false" customHeight="false" outlineLevel="0" collapsed="false">
      <c r="D316" s="97"/>
      <c r="E316" s="98"/>
      <c r="F316" s="98" t="n">
        <v>2.19</v>
      </c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</row>
    <row r="317" customFormat="false" ht="8.25" hidden="false" customHeight="false" outlineLevel="0" collapsed="false">
      <c r="D317" s="97"/>
      <c r="E317" s="98"/>
      <c r="F317" s="98" t="n">
        <v>2.19</v>
      </c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</row>
    <row r="318" customFormat="false" ht="8.25" hidden="false" customHeight="false" outlineLevel="0" collapsed="false">
      <c r="D318" s="97"/>
      <c r="E318" s="98"/>
      <c r="F318" s="98" t="n">
        <v>2.19</v>
      </c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</row>
    <row r="319" customFormat="false" ht="8.25" hidden="false" customHeight="false" outlineLevel="0" collapsed="false">
      <c r="D319" s="97"/>
      <c r="E319" s="98"/>
      <c r="F319" s="98" t="n">
        <v>2.19</v>
      </c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</row>
    <row r="320" customFormat="false" ht="8.25" hidden="false" customHeight="false" outlineLevel="0" collapsed="false">
      <c r="D320" s="97"/>
      <c r="E320" s="98"/>
      <c r="F320" s="98" t="n">
        <v>2.19</v>
      </c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</row>
    <row r="321" customFormat="false" ht="8.25" hidden="false" customHeight="false" outlineLevel="0" collapsed="false">
      <c r="D321" s="97"/>
      <c r="E321" s="98"/>
      <c r="F321" s="98" t="n">
        <v>2.19</v>
      </c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</row>
    <row r="322" customFormat="false" ht="8.25" hidden="false" customHeight="false" outlineLevel="0" collapsed="false">
      <c r="D322" s="97"/>
      <c r="E322" s="98"/>
      <c r="F322" s="98" t="n">
        <v>2.19</v>
      </c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</row>
    <row r="323" customFormat="false" ht="8.25" hidden="false" customHeight="false" outlineLevel="0" collapsed="false">
      <c r="D323" s="97"/>
      <c r="E323" s="98"/>
      <c r="F323" s="98" t="n">
        <v>2.19</v>
      </c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</row>
    <row r="324" customFormat="false" ht="8.25" hidden="false" customHeight="false" outlineLevel="0" collapsed="false">
      <c r="D324" s="97"/>
      <c r="E324" s="98"/>
      <c r="F324" s="98" t="n">
        <v>2.19</v>
      </c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</row>
    <row r="325" customFormat="false" ht="8.25" hidden="false" customHeight="false" outlineLevel="0" collapsed="false">
      <c r="D325" s="97"/>
      <c r="E325" s="98"/>
      <c r="F325" s="98" t="n">
        <v>2.19</v>
      </c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</row>
    <row r="326" customFormat="false" ht="8.25" hidden="false" customHeight="false" outlineLevel="0" collapsed="false">
      <c r="D326" s="97"/>
      <c r="E326" s="98"/>
      <c r="F326" s="98" t="n">
        <v>2.19</v>
      </c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</row>
    <row r="327" customFormat="false" ht="8.25" hidden="false" customHeight="false" outlineLevel="0" collapsed="false">
      <c r="D327" s="97"/>
      <c r="E327" s="98"/>
      <c r="F327" s="98" t="n">
        <v>2.19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</row>
    <row r="328" customFormat="false" ht="8.25" hidden="false" customHeight="false" outlineLevel="0" collapsed="false">
      <c r="D328" s="97"/>
      <c r="E328" s="98"/>
      <c r="F328" s="98" t="n">
        <v>2.19</v>
      </c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</row>
    <row r="329" customFormat="false" ht="8.25" hidden="false" customHeight="false" outlineLevel="0" collapsed="false">
      <c r="D329" s="97"/>
      <c r="E329" s="98"/>
      <c r="F329" s="98" t="n">
        <v>2.19</v>
      </c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</row>
    <row r="330" customFormat="false" ht="8.25" hidden="false" customHeight="false" outlineLevel="0" collapsed="false">
      <c r="D330" s="97"/>
      <c r="E330" s="98"/>
      <c r="F330" s="98" t="n">
        <v>2.19</v>
      </c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</row>
    <row r="331" customFormat="false" ht="8.25" hidden="false" customHeight="false" outlineLevel="0" collapsed="false">
      <c r="D331" s="97"/>
      <c r="E331" s="98"/>
      <c r="F331" s="98" t="n">
        <v>2.19</v>
      </c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</row>
    <row r="332" customFormat="false" ht="8.25" hidden="false" customHeight="false" outlineLevel="0" collapsed="false">
      <c r="D332" s="97"/>
      <c r="E332" s="98"/>
      <c r="F332" s="98" t="n">
        <v>2.19</v>
      </c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</row>
    <row r="333" customFormat="false" ht="8.25" hidden="false" customHeight="false" outlineLevel="0" collapsed="false">
      <c r="D333" s="97"/>
      <c r="E333" s="98"/>
      <c r="F333" s="98" t="n">
        <v>2.19</v>
      </c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</row>
    <row r="334" customFormat="false" ht="8.25" hidden="false" customHeight="false" outlineLevel="0" collapsed="false">
      <c r="D334" s="97"/>
      <c r="E334" s="98"/>
      <c r="F334" s="98" t="n">
        <v>2.4825</v>
      </c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</row>
    <row r="335" customFormat="false" ht="8.25" hidden="false" customHeight="false" outlineLevel="0" collapsed="false">
      <c r="D335" s="97"/>
      <c r="E335" s="98"/>
      <c r="F335" s="98" t="n">
        <v>2.4825</v>
      </c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</row>
    <row r="336" customFormat="false" ht="8.25" hidden="false" customHeight="false" outlineLevel="0" collapsed="false">
      <c r="D336" s="97"/>
      <c r="E336" s="98"/>
      <c r="F336" s="98" t="n">
        <v>2.4825</v>
      </c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</row>
    <row r="337" customFormat="false" ht="8.25" hidden="false" customHeight="false" outlineLevel="0" collapsed="false">
      <c r="D337" s="97"/>
      <c r="E337" s="98"/>
      <c r="F337" s="98" t="n">
        <v>2.4825</v>
      </c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</row>
    <row r="338" customFormat="false" ht="8.25" hidden="false" customHeight="false" outlineLevel="0" collapsed="false">
      <c r="D338" s="97"/>
      <c r="E338" s="98"/>
      <c r="F338" s="98" t="n">
        <v>2.4825</v>
      </c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</row>
    <row r="339" customFormat="false" ht="8.25" hidden="false" customHeight="false" outlineLevel="0" collapsed="false">
      <c r="D339" s="97"/>
      <c r="E339" s="98"/>
      <c r="F339" s="98" t="n">
        <v>2.4825</v>
      </c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</row>
    <row r="340" customFormat="false" ht="8.25" hidden="false" customHeight="false" outlineLevel="0" collapsed="false">
      <c r="D340" s="97"/>
      <c r="E340" s="98"/>
      <c r="F340" s="98" t="n">
        <v>2.4825</v>
      </c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</row>
    <row r="341" customFormat="false" ht="8.25" hidden="false" customHeight="false" outlineLevel="0" collapsed="false">
      <c r="D341" s="97"/>
      <c r="E341" s="98"/>
      <c r="F341" s="98" t="n">
        <v>2.4825</v>
      </c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</row>
    <row r="342" customFormat="false" ht="8.25" hidden="false" customHeight="false" outlineLevel="0" collapsed="false">
      <c r="D342" s="97"/>
      <c r="E342" s="98"/>
      <c r="F342" s="98" t="n">
        <v>2.4825</v>
      </c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</row>
    <row r="343" customFormat="false" ht="8.25" hidden="false" customHeight="false" outlineLevel="0" collapsed="false">
      <c r="D343" s="97"/>
      <c r="E343" s="98"/>
      <c r="F343" s="98" t="n">
        <v>2.4825</v>
      </c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</row>
    <row r="344" customFormat="false" ht="8.25" hidden="false" customHeight="false" outlineLevel="0" collapsed="false">
      <c r="D344" s="97"/>
      <c r="E344" s="98"/>
      <c r="F344" s="98" t="n">
        <v>2.4825</v>
      </c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</row>
    <row r="345" customFormat="false" ht="8.25" hidden="false" customHeight="false" outlineLevel="0" collapsed="false">
      <c r="D345" s="97"/>
      <c r="E345" s="98"/>
      <c r="F345" s="98" t="n">
        <v>2.4825</v>
      </c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</row>
    <row r="346" customFormat="false" ht="8.25" hidden="false" customHeight="false" outlineLevel="0" collapsed="false">
      <c r="D346" s="97"/>
      <c r="E346" s="98"/>
      <c r="F346" s="98" t="n">
        <v>2.4825</v>
      </c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</row>
    <row r="347" customFormat="false" ht="8.25" hidden="false" customHeight="false" outlineLevel="0" collapsed="false">
      <c r="D347" s="97"/>
      <c r="E347" s="98"/>
      <c r="F347" s="98" t="n">
        <v>2.4825</v>
      </c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</row>
    <row r="348" customFormat="false" ht="8.25" hidden="false" customHeight="false" outlineLevel="0" collapsed="false">
      <c r="D348" s="97"/>
      <c r="E348" s="98"/>
      <c r="F348" s="98" t="n">
        <v>2.4825</v>
      </c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</row>
    <row r="349" customFormat="false" ht="8.25" hidden="false" customHeight="false" outlineLevel="0" collapsed="false">
      <c r="D349" s="97"/>
      <c r="E349" s="98"/>
      <c r="F349" s="98" t="n">
        <v>2.4825</v>
      </c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</row>
    <row r="350" customFormat="false" ht="8.25" hidden="false" customHeight="false" outlineLevel="0" collapsed="false">
      <c r="D350" s="97"/>
      <c r="E350" s="98"/>
      <c r="F350" s="98" t="n">
        <v>2.4825</v>
      </c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</row>
    <row r="351" customFormat="false" ht="8.25" hidden="false" customHeight="false" outlineLevel="0" collapsed="false">
      <c r="D351" s="97"/>
      <c r="E351" s="98"/>
      <c r="F351" s="98" t="n">
        <v>2.4825</v>
      </c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</row>
    <row r="352" customFormat="false" ht="8.25" hidden="false" customHeight="false" outlineLevel="0" collapsed="false">
      <c r="D352" s="97"/>
      <c r="E352" s="98"/>
      <c r="F352" s="98" t="n">
        <v>2.4825</v>
      </c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</row>
    <row r="353" customFormat="false" ht="8.25" hidden="false" customHeight="false" outlineLevel="0" collapsed="false">
      <c r="D353" s="97"/>
      <c r="E353" s="98"/>
      <c r="F353" s="98" t="n">
        <v>2.4825</v>
      </c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</row>
    <row r="354" customFormat="false" ht="8.25" hidden="false" customHeight="false" outlineLevel="0" collapsed="false">
      <c r="D354" s="97"/>
      <c r="E354" s="98"/>
      <c r="F354" s="98" t="n">
        <v>2.4825</v>
      </c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</row>
    <row r="355" customFormat="false" ht="8.25" hidden="false" customHeight="false" outlineLevel="0" collapsed="false">
      <c r="D355" s="97"/>
      <c r="E355" s="98"/>
      <c r="F355" s="98" t="n">
        <v>2.4825</v>
      </c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</row>
    <row r="356" customFormat="false" ht="8.25" hidden="false" customHeight="false" outlineLevel="0" collapsed="false">
      <c r="D356" s="97"/>
      <c r="E356" s="98"/>
      <c r="F356" s="98" t="n">
        <v>2.4825</v>
      </c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</row>
    <row r="357" customFormat="false" ht="8.25" hidden="false" customHeight="false" outlineLevel="0" collapsed="false">
      <c r="D357" s="97"/>
      <c r="E357" s="98"/>
      <c r="F357" s="98" t="n">
        <v>2.4825</v>
      </c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</row>
    <row r="358" customFormat="false" ht="8.25" hidden="false" customHeight="false" outlineLevel="0" collapsed="false">
      <c r="D358" s="97"/>
      <c r="E358" s="98"/>
      <c r="F358" s="98" t="n">
        <v>2.4825</v>
      </c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</row>
    <row r="359" customFormat="false" ht="8.25" hidden="false" customHeight="false" outlineLevel="0" collapsed="false">
      <c r="D359" s="97"/>
      <c r="E359" s="98"/>
      <c r="F359" s="98" t="n">
        <v>2.4825</v>
      </c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</row>
    <row r="360" customFormat="false" ht="8.25" hidden="false" customHeight="false" outlineLevel="0" collapsed="false">
      <c r="D360" s="97"/>
      <c r="E360" s="98"/>
      <c r="F360" s="98" t="n">
        <v>2.4825</v>
      </c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</row>
    <row r="361" customFormat="false" ht="8.25" hidden="false" customHeight="false" outlineLevel="0" collapsed="false">
      <c r="D361" s="97"/>
      <c r="E361" s="98"/>
      <c r="F361" s="98" t="n">
        <v>2.4825</v>
      </c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</row>
    <row r="362" customFormat="false" ht="8.25" hidden="false" customHeight="false" outlineLevel="0" collapsed="false">
      <c r="D362" s="97"/>
      <c r="E362" s="98"/>
      <c r="F362" s="98" t="n">
        <v>2.63</v>
      </c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</row>
    <row r="363" customFormat="false" ht="8.25" hidden="false" customHeight="false" outlineLevel="0" collapsed="false">
      <c r="D363" s="97"/>
      <c r="E363" s="98"/>
      <c r="F363" s="98" t="n">
        <v>2.63</v>
      </c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</row>
    <row r="364" customFormat="false" ht="8.25" hidden="false" customHeight="false" outlineLevel="0" collapsed="false">
      <c r="D364" s="97"/>
      <c r="E364" s="98"/>
      <c r="F364" s="98" t="n">
        <v>2.46</v>
      </c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</row>
    <row r="365" customFormat="false" ht="8.25" hidden="false" customHeight="false" outlineLevel="0" collapsed="false">
      <c r="D365" s="97"/>
      <c r="E365" s="98"/>
      <c r="F365" s="98" t="n">
        <v>2.39</v>
      </c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</row>
    <row r="366" customFormat="false" ht="8.25" hidden="false" customHeight="false" outlineLevel="0" collapsed="false">
      <c r="D366" s="97"/>
      <c r="E366" s="98"/>
      <c r="F366" s="98" t="n">
        <v>2.26</v>
      </c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</row>
    <row r="367" customFormat="false" ht="8.25" hidden="false" customHeight="false" outlineLevel="0" collapsed="false">
      <c r="D367" s="97"/>
      <c r="E367" s="98"/>
      <c r="F367" s="98" t="n">
        <v>2.26</v>
      </c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</row>
    <row r="368" customFormat="false" ht="8.25" hidden="false" customHeight="false" outlineLevel="0" collapsed="false">
      <c r="D368" s="97"/>
      <c r="E368" s="98"/>
      <c r="F368" s="98" t="n">
        <v>2.26</v>
      </c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</row>
    <row r="369" customFormat="false" ht="8.25" hidden="false" customHeight="false" outlineLevel="0" collapsed="false">
      <c r="D369" s="97"/>
      <c r="E369" s="98"/>
      <c r="F369" s="98" t="n">
        <v>2.21</v>
      </c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</row>
    <row r="370" customFormat="false" ht="8.25" hidden="false" customHeight="false" outlineLevel="0" collapsed="false">
      <c r="D370" s="97"/>
      <c r="E370" s="98"/>
      <c r="F370" s="98" t="n">
        <v>2.295</v>
      </c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</row>
    <row r="371" customFormat="false" ht="8.25" hidden="false" customHeight="false" outlineLevel="0" collapsed="false">
      <c r="D371" s="97"/>
      <c r="E371" s="98"/>
      <c r="F371" s="98" t="n">
        <v>2.185</v>
      </c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</row>
    <row r="372" customFormat="false" ht="8.25" hidden="false" customHeight="false" outlineLevel="0" collapsed="false">
      <c r="D372" s="97"/>
      <c r="E372" s="98"/>
      <c r="F372" s="98" t="n">
        <v>2.18</v>
      </c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</row>
    <row r="373" customFormat="false" ht="8.25" hidden="false" customHeight="false" outlineLevel="0" collapsed="false">
      <c r="D373" s="97"/>
      <c r="E373" s="98"/>
      <c r="F373" s="98" t="n">
        <v>2.18</v>
      </c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</row>
    <row r="374" customFormat="false" ht="8.25" hidden="false" customHeight="false" outlineLevel="0" collapsed="false">
      <c r="D374" s="97"/>
      <c r="E374" s="98"/>
      <c r="F374" s="98" t="n">
        <v>2.18</v>
      </c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</row>
    <row r="375" customFormat="false" ht="8.25" hidden="false" customHeight="false" outlineLevel="0" collapsed="false">
      <c r="D375" s="97"/>
      <c r="E375" s="98"/>
      <c r="F375" s="98" t="n">
        <v>2.18</v>
      </c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</row>
    <row r="376" customFormat="false" ht="8.25" hidden="false" customHeight="false" outlineLevel="0" collapsed="false">
      <c r="D376" s="97"/>
      <c r="E376" s="98"/>
      <c r="F376" s="98" t="n">
        <v>2.18</v>
      </c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</row>
    <row r="377" customFormat="false" ht="8.25" hidden="false" customHeight="false" outlineLevel="0" collapsed="false">
      <c r="D377" s="97"/>
      <c r="E377" s="98"/>
      <c r="F377" s="98" t="n">
        <v>2.18</v>
      </c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</row>
    <row r="378" customFormat="false" ht="8.25" hidden="false" customHeight="false" outlineLevel="0" collapsed="false">
      <c r="D378" s="97"/>
      <c r="E378" s="98"/>
      <c r="F378" s="98" t="n">
        <v>2.18</v>
      </c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</row>
    <row r="379" customFormat="false" ht="8.25" hidden="false" customHeight="false" outlineLevel="0" collapsed="false">
      <c r="D379" s="97"/>
      <c r="E379" s="98"/>
      <c r="F379" s="98" t="n">
        <v>2.18</v>
      </c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</row>
    <row r="380" customFormat="false" ht="8.25" hidden="false" customHeight="false" outlineLevel="0" collapsed="false">
      <c r="D380" s="97"/>
      <c r="E380" s="98"/>
      <c r="F380" s="98" t="n">
        <v>2.18</v>
      </c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</row>
    <row r="381" customFormat="false" ht="8.25" hidden="false" customHeight="false" outlineLevel="0" collapsed="false">
      <c r="D381" s="97"/>
      <c r="E381" s="98"/>
      <c r="F381" s="98" t="n">
        <v>2.18</v>
      </c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</row>
    <row r="382" customFormat="false" ht="8.25" hidden="false" customHeight="false" outlineLevel="0" collapsed="false">
      <c r="D382" s="97"/>
      <c r="E382" s="98"/>
      <c r="F382" s="98" t="n">
        <v>2.18</v>
      </c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</row>
    <row r="383" customFormat="false" ht="8.25" hidden="false" customHeight="false" outlineLevel="0" collapsed="false">
      <c r="D383" s="97"/>
      <c r="E383" s="98"/>
      <c r="F383" s="98" t="n">
        <v>2.18</v>
      </c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</row>
    <row r="384" customFormat="false" ht="8.25" hidden="false" customHeight="false" outlineLevel="0" collapsed="false">
      <c r="D384" s="97"/>
      <c r="E384" s="98"/>
      <c r="F384" s="98" t="n">
        <v>2.18</v>
      </c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</row>
    <row r="385" customFormat="false" ht="8.25" hidden="false" customHeight="false" outlineLevel="0" collapsed="false">
      <c r="D385" s="97"/>
      <c r="E385" s="98"/>
      <c r="F385" s="98" t="n">
        <v>2.18</v>
      </c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</row>
    <row r="386" customFormat="false" ht="8.25" hidden="false" customHeight="false" outlineLevel="0" collapsed="false">
      <c r="D386" s="97"/>
      <c r="E386" s="98"/>
      <c r="F386" s="98" t="n">
        <v>2.18</v>
      </c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</row>
    <row r="387" customFormat="false" ht="8.25" hidden="false" customHeight="false" outlineLevel="0" collapsed="false">
      <c r="D387" s="97"/>
      <c r="E387" s="98"/>
      <c r="F387" s="98" t="n">
        <v>2.18</v>
      </c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</row>
    <row r="388" customFormat="false" ht="8.25" hidden="false" customHeight="false" outlineLevel="0" collapsed="false">
      <c r="D388" s="97"/>
      <c r="E388" s="98"/>
      <c r="F388" s="98" t="n">
        <v>2.18</v>
      </c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</row>
    <row r="389" customFormat="false" ht="8.25" hidden="false" customHeight="false" outlineLevel="0" collapsed="false">
      <c r="D389" s="97"/>
      <c r="E389" s="98"/>
      <c r="F389" s="98" t="n">
        <v>2.18</v>
      </c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</row>
    <row r="390" customFormat="false" ht="8.25" hidden="false" customHeight="false" outlineLevel="0" collapsed="false">
      <c r="D390" s="97"/>
      <c r="E390" s="98"/>
      <c r="F390" s="98" t="n">
        <v>2.18</v>
      </c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</row>
    <row r="391" customFormat="false" ht="8.25" hidden="false" customHeight="false" outlineLevel="0" collapsed="false">
      <c r="D391" s="97"/>
      <c r="E391" s="98"/>
      <c r="F391" s="98" t="n">
        <v>2.18</v>
      </c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</row>
    <row r="392" customFormat="false" ht="8.25" hidden="false" customHeight="false" outlineLevel="0" collapsed="false">
      <c r="D392" s="97"/>
      <c r="E392" s="98"/>
      <c r="F392" s="98" t="n">
        <v>2.18</v>
      </c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</row>
    <row r="393" customFormat="false" ht="8.25" hidden="false" customHeight="false" outlineLevel="0" collapsed="false">
      <c r="D393" s="97"/>
      <c r="E393" s="98"/>
      <c r="F393" s="98" t="n">
        <v>2.4825</v>
      </c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</row>
    <row r="394" customFormat="false" ht="8.25" hidden="false" customHeight="false" outlineLevel="0" collapsed="false">
      <c r="D394" s="97"/>
      <c r="E394" s="98"/>
      <c r="F394" s="98" t="n">
        <v>2.4825</v>
      </c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</row>
    <row r="395" customFormat="false" ht="8.25" hidden="false" customHeight="false" outlineLevel="0" collapsed="false">
      <c r="D395" s="97"/>
      <c r="E395" s="98"/>
      <c r="F395" s="98" t="n">
        <v>2.4825</v>
      </c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</row>
    <row r="396" customFormat="false" ht="8.25" hidden="false" customHeight="false" outlineLevel="0" collapsed="false">
      <c r="D396" s="97"/>
      <c r="E396" s="98"/>
      <c r="F396" s="98" t="n">
        <v>2.4825</v>
      </c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</row>
    <row r="397" customFormat="false" ht="8.25" hidden="false" customHeight="false" outlineLevel="0" collapsed="false">
      <c r="D397" s="97"/>
      <c r="E397" s="98"/>
      <c r="F397" s="98" t="n">
        <v>2.4825</v>
      </c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</row>
    <row r="398" customFormat="false" ht="8.25" hidden="false" customHeight="false" outlineLevel="0" collapsed="false">
      <c r="D398" s="97"/>
      <c r="E398" s="98"/>
      <c r="F398" s="98" t="n">
        <v>2.4825</v>
      </c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</row>
    <row r="399" customFormat="false" ht="8.25" hidden="false" customHeight="false" outlineLevel="0" collapsed="false">
      <c r="D399" s="97"/>
      <c r="E399" s="98"/>
      <c r="F399" s="98" t="n">
        <v>2.4825</v>
      </c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</row>
    <row r="400" customFormat="false" ht="8.25" hidden="false" customHeight="false" outlineLevel="0" collapsed="false">
      <c r="D400" s="97"/>
      <c r="E400" s="98"/>
      <c r="F400" s="98" t="n">
        <v>2.4825</v>
      </c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</row>
    <row r="401" customFormat="false" ht="8.25" hidden="false" customHeight="false" outlineLevel="0" collapsed="false">
      <c r="D401" s="97"/>
      <c r="E401" s="98"/>
      <c r="F401" s="98" t="n">
        <v>2.4825</v>
      </c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</row>
    <row r="402" customFormat="false" ht="8.25" hidden="false" customHeight="false" outlineLevel="0" collapsed="false">
      <c r="D402" s="97"/>
      <c r="E402" s="98"/>
      <c r="F402" s="98" t="n">
        <v>2.4825</v>
      </c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</row>
    <row r="403" customFormat="false" ht="8.25" hidden="false" customHeight="false" outlineLevel="0" collapsed="false">
      <c r="D403" s="97"/>
      <c r="E403" s="98"/>
      <c r="F403" s="98" t="n">
        <v>2.4825</v>
      </c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</row>
    <row r="404" customFormat="false" ht="8.25" hidden="false" customHeight="false" outlineLevel="0" collapsed="false">
      <c r="D404" s="97"/>
      <c r="E404" s="98"/>
      <c r="F404" s="98" t="n">
        <v>2.4825</v>
      </c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</row>
    <row r="405" customFormat="false" ht="8.25" hidden="false" customHeight="false" outlineLevel="0" collapsed="false">
      <c r="D405" s="97"/>
      <c r="E405" s="98"/>
      <c r="F405" s="98" t="n">
        <v>2.4825</v>
      </c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</row>
    <row r="406" customFormat="false" ht="8.25" hidden="false" customHeight="false" outlineLevel="0" collapsed="false">
      <c r="D406" s="97"/>
      <c r="E406" s="98"/>
      <c r="F406" s="98" t="n">
        <v>2.4825</v>
      </c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</row>
    <row r="407" customFormat="false" ht="8.25" hidden="false" customHeight="false" outlineLevel="0" collapsed="false">
      <c r="D407" s="97"/>
      <c r="E407" s="98"/>
      <c r="F407" s="98" t="n">
        <v>2.4825</v>
      </c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</row>
    <row r="408" customFormat="false" ht="8.25" hidden="false" customHeight="false" outlineLevel="0" collapsed="false">
      <c r="D408" s="97"/>
      <c r="E408" s="98"/>
      <c r="F408" s="98" t="n">
        <v>2.4825</v>
      </c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</row>
    <row r="409" customFormat="false" ht="8.25" hidden="false" customHeight="false" outlineLevel="0" collapsed="false">
      <c r="D409" s="97"/>
      <c r="E409" s="98"/>
      <c r="F409" s="98" t="n">
        <v>2.4825</v>
      </c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</row>
    <row r="410" customFormat="false" ht="8.25" hidden="false" customHeight="false" outlineLevel="0" collapsed="false">
      <c r="D410" s="97"/>
      <c r="E410" s="98"/>
      <c r="F410" s="98" t="n">
        <v>2.4825</v>
      </c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</row>
    <row r="411" customFormat="false" ht="8.25" hidden="false" customHeight="false" outlineLevel="0" collapsed="false">
      <c r="D411" s="97"/>
      <c r="E411" s="98"/>
      <c r="F411" s="98" t="n">
        <v>2.4825</v>
      </c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</row>
    <row r="412" customFormat="false" ht="8.25" hidden="false" customHeight="false" outlineLevel="0" collapsed="false">
      <c r="D412" s="97"/>
      <c r="E412" s="98"/>
      <c r="F412" s="98" t="n">
        <v>2.4825</v>
      </c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</row>
    <row r="413" customFormat="false" ht="8.25" hidden="false" customHeight="false" outlineLevel="0" collapsed="false">
      <c r="D413" s="97"/>
      <c r="E413" s="98"/>
      <c r="F413" s="98" t="n">
        <v>2.4825</v>
      </c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</row>
    <row r="414" customFormat="false" ht="8.25" hidden="false" customHeight="false" outlineLevel="0" collapsed="false">
      <c r="D414" s="97"/>
      <c r="E414" s="98"/>
      <c r="F414" s="98" t="n">
        <v>2.4825</v>
      </c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</row>
    <row r="415" customFormat="false" ht="8.25" hidden="false" customHeight="false" outlineLevel="0" collapsed="false">
      <c r="D415" s="97"/>
      <c r="E415" s="98"/>
      <c r="F415" s="98" t="n">
        <v>2.4825</v>
      </c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</row>
    <row r="416" customFormat="false" ht="8.25" hidden="false" customHeight="false" outlineLevel="0" collapsed="false">
      <c r="D416" s="97"/>
      <c r="E416" s="98"/>
      <c r="F416" s="98" t="n">
        <v>2.4825</v>
      </c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</row>
    <row r="417" customFormat="false" ht="8.25" hidden="false" customHeight="false" outlineLevel="0" collapsed="false">
      <c r="D417" s="97"/>
      <c r="E417" s="98"/>
      <c r="F417" s="98" t="n">
        <v>2.4825</v>
      </c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</row>
    <row r="418" customFormat="false" ht="8.25" hidden="false" customHeight="false" outlineLevel="0" collapsed="false">
      <c r="D418" s="97"/>
      <c r="E418" s="98"/>
      <c r="F418" s="98" t="n">
        <v>2.4825</v>
      </c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</row>
    <row r="419" customFormat="false" ht="8.25" hidden="false" customHeight="false" outlineLevel="0" collapsed="false">
      <c r="D419" s="97"/>
      <c r="E419" s="98"/>
      <c r="F419" s="98" t="n">
        <v>2.4825</v>
      </c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</row>
    <row r="420" customFormat="false" ht="8.25" hidden="false" customHeight="false" outlineLevel="0" collapsed="false">
      <c r="D420" s="97"/>
      <c r="E420" s="98"/>
      <c r="F420" s="98" t="n">
        <v>2.4825</v>
      </c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</row>
    <row r="421" customFormat="false" ht="8.25" hidden="false" customHeight="false" outlineLevel="0" collapsed="false">
      <c r="D421" s="97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</row>
    <row r="422" customFormat="false" ht="8.25" hidden="false" customHeight="false" outlineLevel="0" collapsed="false">
      <c r="D422" s="97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</row>
    <row r="423" customFormat="false" ht="8.25" hidden="false" customHeight="false" outlineLevel="0" collapsed="false">
      <c r="D423" s="97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</row>
    <row r="424" customFormat="false" ht="8.25" hidden="false" customHeight="false" outlineLevel="0" collapsed="false">
      <c r="D424" s="97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</row>
    <row r="425" customFormat="false" ht="8.25" hidden="false" customHeight="false" outlineLevel="0" collapsed="false">
      <c r="D425" s="97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</row>
    <row r="426" customFormat="false" ht="8.25" hidden="false" customHeight="false" outlineLevel="0" collapsed="false">
      <c r="D426" s="97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</row>
    <row r="427" customFormat="false" ht="8.25" hidden="false" customHeight="false" outlineLevel="0" collapsed="false">
      <c r="D427" s="97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</row>
    <row r="428" customFormat="false" ht="8.25" hidden="false" customHeight="false" outlineLevel="0" collapsed="false">
      <c r="D428" s="97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</row>
    <row r="429" customFormat="false" ht="8.25" hidden="false" customHeight="false" outlineLevel="0" collapsed="false">
      <c r="D429" s="97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</row>
    <row r="430" customFormat="false" ht="8.25" hidden="false" customHeight="false" outlineLevel="0" collapsed="false">
      <c r="D430" s="97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</row>
    <row r="431" customFormat="false" ht="8.25" hidden="false" customHeight="false" outlineLevel="0" collapsed="false">
      <c r="D431" s="97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</row>
    <row r="432" customFormat="false" ht="8.25" hidden="false" customHeight="false" outlineLevel="0" collapsed="false">
      <c r="D432" s="97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</row>
    <row r="433" customFormat="false" ht="8.25" hidden="false" customHeight="false" outlineLevel="0" collapsed="false">
      <c r="D433" s="97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</row>
    <row r="434" customFormat="false" ht="8.25" hidden="false" customHeight="false" outlineLevel="0" collapsed="false">
      <c r="D434" s="97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</row>
    <row r="435" customFormat="false" ht="8.25" hidden="false" customHeight="false" outlineLevel="0" collapsed="false">
      <c r="D435" s="97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</row>
    <row r="436" customFormat="false" ht="8.25" hidden="false" customHeight="false" outlineLevel="0" collapsed="false">
      <c r="D436" s="97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</row>
    <row r="437" customFormat="false" ht="8.25" hidden="false" customHeight="false" outlineLevel="0" collapsed="false">
      <c r="D437" s="97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</row>
    <row r="438" customFormat="false" ht="8.25" hidden="false" customHeight="false" outlineLevel="0" collapsed="false">
      <c r="D438" s="97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</row>
    <row r="439" customFormat="false" ht="8.25" hidden="false" customHeight="false" outlineLevel="0" collapsed="false">
      <c r="D439" s="97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</row>
    <row r="440" customFormat="false" ht="8.25" hidden="false" customHeight="false" outlineLevel="0" collapsed="false">
      <c r="D440" s="97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</row>
    <row r="441" customFormat="false" ht="8.25" hidden="false" customHeight="false" outlineLevel="0" collapsed="false">
      <c r="D441" s="97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</row>
    <row r="442" customFormat="false" ht="8.25" hidden="false" customHeight="false" outlineLevel="0" collapsed="false">
      <c r="D442" s="97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</row>
    <row r="443" customFormat="false" ht="8.25" hidden="false" customHeight="false" outlineLevel="0" collapsed="false">
      <c r="D443" s="97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</row>
    <row r="444" customFormat="false" ht="8.25" hidden="false" customHeight="false" outlineLevel="0" collapsed="false">
      <c r="D444" s="97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</row>
    <row r="445" customFormat="false" ht="8.25" hidden="false" customHeight="false" outlineLevel="0" collapsed="false">
      <c r="D445" s="97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</row>
    <row r="446" customFormat="false" ht="8.25" hidden="false" customHeight="false" outlineLevel="0" collapsed="false">
      <c r="D446" s="97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</row>
    <row r="447" customFormat="false" ht="8.25" hidden="false" customHeight="false" outlineLevel="0" collapsed="false">
      <c r="D447" s="97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</row>
    <row r="448" customFormat="false" ht="8.25" hidden="false" customHeight="false" outlineLevel="0" collapsed="false">
      <c r="D448" s="97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</row>
    <row r="449" customFormat="false" ht="8.25" hidden="false" customHeight="false" outlineLevel="0" collapsed="false">
      <c r="D449" s="97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</row>
    <row r="450" customFormat="false" ht="8.25" hidden="false" customHeight="false" outlineLevel="0" collapsed="false">
      <c r="D450" s="97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</row>
    <row r="451" customFormat="false" ht="8.25" hidden="false" customHeight="false" outlineLevel="0" collapsed="false">
      <c r="D451" s="97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</row>
    <row r="452" customFormat="false" ht="8.25" hidden="false" customHeight="false" outlineLevel="0" collapsed="false">
      <c r="D452" s="97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</row>
    <row r="453" customFormat="false" ht="8.25" hidden="false" customHeight="false" outlineLevel="0" collapsed="false">
      <c r="D453" s="97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</row>
    <row r="454" customFormat="false" ht="8.25" hidden="false" customHeight="false" outlineLevel="0" collapsed="false">
      <c r="D454" s="97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</row>
    <row r="455" customFormat="false" ht="8.25" hidden="false" customHeight="false" outlineLevel="0" collapsed="false">
      <c r="D455" s="97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</row>
    <row r="456" customFormat="false" ht="8.25" hidden="false" customHeight="false" outlineLevel="0" collapsed="false">
      <c r="D456" s="97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</row>
    <row r="457" customFormat="false" ht="8.25" hidden="false" customHeight="false" outlineLevel="0" collapsed="false">
      <c r="D457" s="97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</row>
    <row r="458" customFormat="false" ht="8.25" hidden="false" customHeight="false" outlineLevel="0" collapsed="false">
      <c r="D458" s="97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</row>
    <row r="459" customFormat="false" ht="8.25" hidden="false" customHeight="false" outlineLevel="0" collapsed="false">
      <c r="D459" s="97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</row>
    <row r="460" customFormat="false" ht="8.25" hidden="false" customHeight="false" outlineLevel="0" collapsed="false">
      <c r="D460" s="97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</row>
    <row r="461" customFormat="false" ht="8.25" hidden="false" customHeight="false" outlineLevel="0" collapsed="false">
      <c r="D461" s="97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</row>
    <row r="462" customFormat="false" ht="8.25" hidden="false" customHeight="false" outlineLevel="0" collapsed="false">
      <c r="D462" s="97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</row>
    <row r="463" customFormat="false" ht="8.25" hidden="false" customHeight="false" outlineLevel="0" collapsed="false">
      <c r="D463" s="97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</row>
    <row r="464" customFormat="false" ht="8.25" hidden="false" customHeight="false" outlineLevel="0" collapsed="false">
      <c r="D464" s="97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</row>
    <row r="465" customFormat="false" ht="8.25" hidden="false" customHeight="false" outlineLevel="0" collapsed="false">
      <c r="D465" s="97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</row>
    <row r="466" customFormat="false" ht="8.25" hidden="false" customHeight="false" outlineLevel="0" collapsed="false">
      <c r="D466" s="97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</row>
    <row r="467" customFormat="false" ht="8.25" hidden="false" customHeight="false" outlineLevel="0" collapsed="false">
      <c r="D467" s="97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</row>
    <row r="468" customFormat="false" ht="8.25" hidden="false" customHeight="false" outlineLevel="0" collapsed="false">
      <c r="D468" s="97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</row>
    <row r="469" customFormat="false" ht="8.25" hidden="false" customHeight="false" outlineLevel="0" collapsed="false">
      <c r="D469" s="97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</row>
    <row r="470" customFormat="false" ht="8.25" hidden="false" customHeight="false" outlineLevel="0" collapsed="false">
      <c r="D470" s="97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</row>
    <row r="471" customFormat="false" ht="8.25" hidden="false" customHeight="false" outlineLevel="0" collapsed="false">
      <c r="D471" s="97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</row>
    <row r="472" customFormat="false" ht="8.25" hidden="false" customHeight="false" outlineLevel="0" collapsed="false">
      <c r="D472" s="97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</row>
    <row r="473" customFormat="false" ht="8.25" hidden="false" customHeight="false" outlineLevel="0" collapsed="false">
      <c r="D473" s="97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</row>
    <row r="474" customFormat="false" ht="8.25" hidden="false" customHeight="false" outlineLevel="0" collapsed="false">
      <c r="D474" s="97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</row>
    <row r="475" customFormat="false" ht="8.25" hidden="false" customHeight="false" outlineLevel="0" collapsed="false">
      <c r="D475" s="97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</row>
    <row r="476" customFormat="false" ht="8.25" hidden="false" customHeight="false" outlineLevel="0" collapsed="false">
      <c r="D476" s="97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</row>
    <row r="477" customFormat="false" ht="8.25" hidden="false" customHeight="false" outlineLevel="0" collapsed="false">
      <c r="D477" s="97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</row>
    <row r="478" customFormat="false" ht="8.25" hidden="false" customHeight="false" outlineLevel="0" collapsed="false">
      <c r="D478" s="97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</row>
    <row r="479" customFormat="false" ht="8.25" hidden="false" customHeight="false" outlineLevel="0" collapsed="false">
      <c r="D479" s="97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</row>
    <row r="480" customFormat="false" ht="8.25" hidden="false" customHeight="false" outlineLevel="0" collapsed="false">
      <c r="D480" s="97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</row>
    <row r="481" customFormat="false" ht="8.25" hidden="false" customHeight="false" outlineLevel="0" collapsed="false">
      <c r="D481" s="97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</row>
    <row r="482" customFormat="false" ht="8.25" hidden="false" customHeight="false" outlineLevel="0" collapsed="false">
      <c r="D482" s="97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</row>
    <row r="483" customFormat="false" ht="8.25" hidden="false" customHeight="false" outlineLevel="0" collapsed="false">
      <c r="D483" s="97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</row>
    <row r="484" customFormat="false" ht="8.25" hidden="false" customHeight="false" outlineLevel="0" collapsed="false">
      <c r="D484" s="97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</row>
    <row r="485" customFormat="false" ht="8.25" hidden="false" customHeight="false" outlineLevel="0" collapsed="false">
      <c r="D485" s="97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</row>
    <row r="486" customFormat="false" ht="8.25" hidden="false" customHeight="false" outlineLevel="0" collapsed="false">
      <c r="D486" s="97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</row>
    <row r="487" customFormat="false" ht="8.25" hidden="false" customHeight="false" outlineLevel="0" collapsed="false">
      <c r="D487" s="97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</row>
    <row r="488" customFormat="false" ht="8.25" hidden="false" customHeight="false" outlineLevel="0" collapsed="false">
      <c r="D488" s="97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</row>
    <row r="489" customFormat="false" ht="8.25" hidden="false" customHeight="false" outlineLevel="0" collapsed="false">
      <c r="D489" s="97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</row>
    <row r="490" customFormat="false" ht="8.25" hidden="false" customHeight="false" outlineLevel="0" collapsed="false">
      <c r="D490" s="97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</row>
    <row r="491" customFormat="false" ht="8.25" hidden="false" customHeight="false" outlineLevel="0" collapsed="false">
      <c r="D491" s="97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</row>
    <row r="492" customFormat="false" ht="8.25" hidden="false" customHeight="false" outlineLevel="0" collapsed="false">
      <c r="D492" s="97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</row>
    <row r="493" customFormat="false" ht="8.25" hidden="false" customHeight="false" outlineLevel="0" collapsed="false">
      <c r="D493" s="97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</row>
    <row r="494" customFormat="false" ht="8.25" hidden="false" customHeight="false" outlineLevel="0" collapsed="false">
      <c r="D494" s="97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</row>
    <row r="495" customFormat="false" ht="8.25" hidden="false" customHeight="false" outlineLevel="0" collapsed="false">
      <c r="D495" s="97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</row>
    <row r="496" customFormat="false" ht="8.25" hidden="false" customHeight="false" outlineLevel="0" collapsed="false">
      <c r="D496" s="97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</row>
    <row r="497" customFormat="false" ht="8.25" hidden="false" customHeight="false" outlineLevel="0" collapsed="false">
      <c r="D497" s="97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</row>
    <row r="498" customFormat="false" ht="8.25" hidden="false" customHeight="false" outlineLevel="0" collapsed="false">
      <c r="D498" s="97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</row>
    <row r="499" customFormat="false" ht="8.25" hidden="false" customHeight="false" outlineLevel="0" collapsed="false">
      <c r="D499" s="97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</row>
    <row r="500" customFormat="false" ht="8.25" hidden="false" customHeight="false" outlineLevel="0" collapsed="false">
      <c r="D500" s="97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</row>
    <row r="501" customFormat="false" ht="8.25" hidden="false" customHeight="false" outlineLevel="0" collapsed="false">
      <c r="D501" s="101" t="n">
        <v>37254</v>
      </c>
      <c r="E501" s="101" t="n">
        <v>2.87</v>
      </c>
      <c r="F501" s="84" t="n">
        <v>2.43</v>
      </c>
    </row>
    <row r="502" customFormat="false" ht="8.25" hidden="false" customHeight="false" outlineLevel="0" collapsed="false">
      <c r="D502" s="101" t="n">
        <v>37255</v>
      </c>
      <c r="E502" s="101" t="n">
        <v>2.87</v>
      </c>
      <c r="F502" s="84" t="n">
        <v>2.43</v>
      </c>
    </row>
    <row r="503" customFormat="false" ht="8.25" hidden="false" customHeight="false" outlineLevel="0" collapsed="false">
      <c r="D503" s="101" t="n">
        <v>37256</v>
      </c>
      <c r="E503" s="101" t="n">
        <v>2.87</v>
      </c>
      <c r="F503" s="84" t="n">
        <v>2.43</v>
      </c>
    </row>
    <row r="504" customFormat="false" ht="8.25" hidden="false" customHeight="false" outlineLevel="0" collapsed="false">
      <c r="D504" s="101" t="n">
        <v>37226</v>
      </c>
      <c r="E504" s="101" t="n">
        <v>2.01</v>
      </c>
      <c r="F504" s="84" t="n">
        <v>1.795</v>
      </c>
    </row>
    <row r="505" customFormat="false" ht="8.25" hidden="false" customHeight="false" outlineLevel="0" collapsed="false">
      <c r="D505" s="101" t="n">
        <v>37227</v>
      </c>
      <c r="E505" s="101" t="n">
        <v>2.01</v>
      </c>
      <c r="F505" s="84" t="n">
        <v>1.795</v>
      </c>
    </row>
    <row r="506" customFormat="false" ht="8.25" hidden="false" customHeight="false" outlineLevel="0" collapsed="false">
      <c r="D506" s="101" t="n">
        <v>37228</v>
      </c>
      <c r="E506" s="101" t="n">
        <v>2.01</v>
      </c>
      <c r="F506" s="84" t="n">
        <v>1.795</v>
      </c>
    </row>
    <row r="507" customFormat="false" ht="8.25" hidden="false" customHeight="false" outlineLevel="0" collapsed="false">
      <c r="D507" s="101" t="n">
        <v>37229</v>
      </c>
      <c r="E507" s="101" t="n">
        <v>2.2</v>
      </c>
      <c r="F507" s="84" t="n">
        <v>2.08</v>
      </c>
    </row>
    <row r="508" customFormat="false" ht="8.25" hidden="false" customHeight="false" outlineLevel="0" collapsed="false">
      <c r="D508" s="101" t="n">
        <v>37230</v>
      </c>
      <c r="E508" s="101" t="n">
        <v>2.055</v>
      </c>
      <c r="F508" s="84" t="n">
        <v>1.98</v>
      </c>
    </row>
    <row r="509" customFormat="false" ht="8.25" hidden="false" customHeight="false" outlineLevel="0" collapsed="false">
      <c r="D509" s="101" t="n">
        <v>37231</v>
      </c>
      <c r="E509" s="101" t="n">
        <v>1.925</v>
      </c>
      <c r="F509" s="84" t="n">
        <v>1.85</v>
      </c>
    </row>
    <row r="510" customFormat="false" ht="8.25" hidden="false" customHeight="false" outlineLevel="0" collapsed="false">
      <c r="D510" s="101" t="n">
        <v>37232</v>
      </c>
      <c r="E510" s="101" t="n">
        <v>1.84</v>
      </c>
      <c r="F510" s="84" t="n">
        <v>1.755</v>
      </c>
    </row>
    <row r="511" customFormat="false" ht="8.25" hidden="false" customHeight="false" outlineLevel="0" collapsed="false">
      <c r="D511" s="101" t="n">
        <v>37233</v>
      </c>
      <c r="E511" s="101" t="n">
        <v>2.12</v>
      </c>
      <c r="F511" s="84" t="n">
        <v>2.085</v>
      </c>
    </row>
    <row r="512" customFormat="false" ht="8.25" hidden="false" customHeight="false" outlineLevel="0" collapsed="false">
      <c r="D512" s="101" t="n">
        <v>37234</v>
      </c>
      <c r="E512" s="101" t="n">
        <v>2.12</v>
      </c>
      <c r="F512" s="84" t="n">
        <v>2.085</v>
      </c>
    </row>
    <row r="513" customFormat="false" ht="8.25" hidden="false" customHeight="false" outlineLevel="0" collapsed="false">
      <c r="D513" s="101" t="n">
        <v>37235</v>
      </c>
      <c r="E513" s="101" t="n">
        <v>2.12</v>
      </c>
      <c r="F513" s="84" t="n">
        <v>2.085</v>
      </c>
    </row>
    <row r="514" customFormat="false" ht="8.25" hidden="false" customHeight="false" outlineLevel="0" collapsed="false">
      <c r="D514" s="101" t="n">
        <v>37236</v>
      </c>
      <c r="E514" s="101" t="n">
        <v>2.385</v>
      </c>
      <c r="F514" s="84" t="n">
        <v>2.27</v>
      </c>
    </row>
    <row r="515" customFormat="false" ht="8.25" hidden="false" customHeight="false" outlineLevel="0" collapsed="false">
      <c r="D515" s="101" t="n">
        <v>37237</v>
      </c>
      <c r="E515" s="101" t="n">
        <v>2.62</v>
      </c>
      <c r="F515" s="84" t="n">
        <v>2.485</v>
      </c>
    </row>
    <row r="516" customFormat="false" ht="8.25" hidden="false" customHeight="false" outlineLevel="0" collapsed="false">
      <c r="D516" s="101" t="n">
        <v>37238</v>
      </c>
      <c r="E516" s="101" t="n">
        <v>2.565</v>
      </c>
      <c r="F516" s="84" t="n">
        <v>2.43</v>
      </c>
    </row>
    <row r="517" customFormat="false" ht="8.25" hidden="false" customHeight="false" outlineLevel="0" collapsed="false">
      <c r="D517" s="101" t="n">
        <v>37239</v>
      </c>
      <c r="E517" s="101" t="n">
        <v>2.535</v>
      </c>
      <c r="F517" s="84" t="n">
        <v>2.48</v>
      </c>
    </row>
    <row r="518" customFormat="false" ht="8.25" hidden="false" customHeight="false" outlineLevel="0" collapsed="false">
      <c r="D518" s="101" t="n">
        <v>37240</v>
      </c>
      <c r="E518" s="101" t="n">
        <v>2.515</v>
      </c>
      <c r="F518" s="84" t="n">
        <v>2.48</v>
      </c>
    </row>
    <row r="519" customFormat="false" ht="8.25" hidden="false" customHeight="false" outlineLevel="0" collapsed="false">
      <c r="D519" s="101" t="n">
        <v>37241</v>
      </c>
      <c r="E519" s="101" t="n">
        <v>2.515</v>
      </c>
      <c r="F519" s="84" t="n">
        <v>2.48</v>
      </c>
    </row>
    <row r="520" customFormat="false" ht="8.25" hidden="false" customHeight="false" outlineLevel="0" collapsed="false">
      <c r="D520" s="101" t="n">
        <v>37242</v>
      </c>
      <c r="E520" s="101" t="n">
        <v>2.515</v>
      </c>
      <c r="F520" s="84" t="n">
        <v>2.48</v>
      </c>
    </row>
    <row r="521" customFormat="false" ht="8.25" hidden="false" customHeight="false" outlineLevel="0" collapsed="false">
      <c r="D521" s="101" t="n">
        <v>37243</v>
      </c>
      <c r="E521" s="101" t="n">
        <v>2.6</v>
      </c>
      <c r="F521" s="84" t="n">
        <v>2.48</v>
      </c>
    </row>
    <row r="522" customFormat="false" ht="8.25" hidden="false" customHeight="false" outlineLevel="0" collapsed="false">
      <c r="D522" s="101" t="n">
        <v>37244</v>
      </c>
      <c r="E522" s="101" t="n">
        <v>2.59</v>
      </c>
      <c r="F522" s="84" t="n">
        <v>2.48</v>
      </c>
    </row>
    <row r="523" customFormat="false" ht="8.25" hidden="false" customHeight="false" outlineLevel="0" collapsed="false">
      <c r="D523" s="101" t="n">
        <v>37245</v>
      </c>
      <c r="E523" s="101" t="n">
        <v>2.605</v>
      </c>
      <c r="F523" s="84" t="n">
        <v>2.48</v>
      </c>
    </row>
    <row r="524" customFormat="false" ht="8.25" hidden="false" customHeight="false" outlineLevel="0" collapsed="false">
      <c r="D524" s="101" t="n">
        <v>37246</v>
      </c>
      <c r="E524" s="101" t="n">
        <v>2.6</v>
      </c>
      <c r="F524" s="84" t="n">
        <v>2.48</v>
      </c>
    </row>
    <row r="525" customFormat="false" ht="8.25" hidden="false" customHeight="false" outlineLevel="0" collapsed="false">
      <c r="D525" s="101" t="n">
        <v>37247</v>
      </c>
      <c r="E525" s="101" t="n">
        <v>2.595</v>
      </c>
      <c r="F525" s="84" t="n">
        <v>2.48</v>
      </c>
    </row>
    <row r="526" customFormat="false" ht="8.25" hidden="false" customHeight="false" outlineLevel="0" collapsed="false">
      <c r="D526" s="101" t="n">
        <v>37248</v>
      </c>
      <c r="E526" s="101" t="n">
        <v>2.595</v>
      </c>
      <c r="F526" s="84" t="n">
        <v>2.48</v>
      </c>
    </row>
    <row r="527" customFormat="false" ht="8.25" hidden="false" customHeight="false" outlineLevel="0" collapsed="false">
      <c r="D527" s="101" t="n">
        <v>37249</v>
      </c>
      <c r="E527" s="101" t="n">
        <v>2.595</v>
      </c>
      <c r="F527" s="84" t="n">
        <v>2.48</v>
      </c>
    </row>
    <row r="528" customFormat="false" ht="8.25" hidden="false" customHeight="false" outlineLevel="0" collapsed="false">
      <c r="D528" s="101" t="n">
        <v>37250</v>
      </c>
      <c r="E528" s="101" t="n">
        <v>2.595</v>
      </c>
      <c r="F528" s="84" t="n">
        <v>2.48</v>
      </c>
    </row>
    <row r="529" customFormat="false" ht="8.25" hidden="false" customHeight="false" outlineLevel="0" collapsed="false">
      <c r="D529" s="101" t="n">
        <v>37251</v>
      </c>
      <c r="E529" s="101" t="n">
        <v>2.595</v>
      </c>
      <c r="F529" s="84" t="n">
        <v>2.48</v>
      </c>
    </row>
    <row r="530" customFormat="false" ht="8.25" hidden="false" customHeight="false" outlineLevel="0" collapsed="false">
      <c r="D530" s="101" t="n">
        <v>37252</v>
      </c>
      <c r="E530" s="101" t="n">
        <v>2.935</v>
      </c>
      <c r="F530" s="84" t="n">
        <v>2.48</v>
      </c>
    </row>
    <row r="531" customFormat="false" ht="8.25" hidden="false" customHeight="false" outlineLevel="0" collapsed="false">
      <c r="D531" s="101" t="n">
        <v>37253</v>
      </c>
      <c r="E531" s="101" t="n">
        <v>2.63</v>
      </c>
      <c r="F531" s="84" t="n">
        <v>2.48</v>
      </c>
    </row>
    <row r="532" customFormat="false" ht="8.25" hidden="false" customHeight="false" outlineLevel="0" collapsed="false">
      <c r="D532" s="101" t="n">
        <v>37254</v>
      </c>
      <c r="E532" s="101" t="n">
        <v>2.63</v>
      </c>
      <c r="F532" s="84" t="n">
        <v>2.48</v>
      </c>
    </row>
    <row r="533" customFormat="false" ht="8.25" hidden="false" customHeight="false" outlineLevel="0" collapsed="false">
      <c r="D533" s="101" t="n">
        <v>37255</v>
      </c>
      <c r="E533" s="101" t="n">
        <v>2.63</v>
      </c>
      <c r="F533" s="84" t="n">
        <v>2.48</v>
      </c>
    </row>
    <row r="534" customFormat="false" ht="8.25" hidden="false" customHeight="false" outlineLevel="0" collapsed="false">
      <c r="D534" s="101" t="n">
        <v>37256</v>
      </c>
      <c r="E534" s="101" t="n">
        <v>2.63</v>
      </c>
      <c r="F534" s="84" t="n">
        <v>2.48</v>
      </c>
    </row>
    <row r="535" customFormat="false" ht="8.25" hidden="false" customHeight="false" outlineLevel="0" collapsed="false">
      <c r="D535" s="101" t="n">
        <v>37257</v>
      </c>
      <c r="E535" s="101" t="n">
        <v>2.5325</v>
      </c>
      <c r="F535" s="84" t="n">
        <v>2.48</v>
      </c>
    </row>
    <row r="536" customFormat="false" ht="8.25" hidden="false" customHeight="false" outlineLevel="0" collapsed="false">
      <c r="D536" s="101" t="n">
        <v>37258</v>
      </c>
      <c r="E536" s="101" t="n">
        <v>2.5325</v>
      </c>
      <c r="F536" s="84" t="n">
        <v>2.48</v>
      </c>
    </row>
    <row r="537" customFormat="false" ht="8.25" hidden="false" customHeight="false" outlineLevel="0" collapsed="false">
      <c r="D537" s="101" t="n">
        <v>37259</v>
      </c>
      <c r="E537" s="101" t="n">
        <v>2.5325</v>
      </c>
      <c r="F537" s="84" t="n">
        <v>2.48</v>
      </c>
    </row>
    <row r="538" customFormat="false" ht="8.25" hidden="false" customHeight="false" outlineLevel="0" collapsed="false">
      <c r="D538" s="101" t="n">
        <v>37260</v>
      </c>
      <c r="E538" s="101" t="n">
        <v>2.5325</v>
      </c>
      <c r="F538" s="84" t="n">
        <v>2.48</v>
      </c>
    </row>
    <row r="539" customFormat="false" ht="8.25" hidden="false" customHeight="false" outlineLevel="0" collapsed="false">
      <c r="D539" s="101" t="n">
        <v>37261</v>
      </c>
      <c r="E539" s="101" t="n">
        <v>2.5325</v>
      </c>
      <c r="F539" s="84" t="n">
        <v>2.48</v>
      </c>
    </row>
    <row r="540" customFormat="false" ht="8.25" hidden="false" customHeight="false" outlineLevel="0" collapsed="false">
      <c r="D540" s="101" t="n">
        <v>37262</v>
      </c>
      <c r="E540" s="101" t="n">
        <v>2.5325</v>
      </c>
      <c r="F540" s="84" t="n">
        <v>2.48</v>
      </c>
    </row>
    <row r="541" customFormat="false" ht="8.25" hidden="false" customHeight="false" outlineLevel="0" collapsed="false">
      <c r="D541" s="101" t="n">
        <v>37263</v>
      </c>
      <c r="E541" s="101" t="n">
        <v>2.5325</v>
      </c>
      <c r="F541" s="84" t="n">
        <v>2.48</v>
      </c>
    </row>
    <row r="542" customFormat="false" ht="8.25" hidden="false" customHeight="false" outlineLevel="0" collapsed="false">
      <c r="D542" s="101" t="n">
        <v>37264</v>
      </c>
      <c r="E542" s="101" t="n">
        <v>2.5325</v>
      </c>
      <c r="F542" s="84" t="n">
        <v>2.48</v>
      </c>
    </row>
    <row r="543" customFormat="false" ht="8.25" hidden="false" customHeight="false" outlineLevel="0" collapsed="false">
      <c r="D543" s="101" t="n">
        <v>37265</v>
      </c>
      <c r="E543" s="101" t="n">
        <v>2.5325</v>
      </c>
      <c r="F543" s="84" t="n">
        <v>2.48</v>
      </c>
    </row>
    <row r="544" customFormat="false" ht="8.25" hidden="false" customHeight="false" outlineLevel="0" collapsed="false">
      <c r="D544" s="101" t="n">
        <v>37266</v>
      </c>
      <c r="E544" s="101" t="n">
        <v>2.5325</v>
      </c>
      <c r="F544" s="84" t="n">
        <v>2.48</v>
      </c>
    </row>
    <row r="545" customFormat="false" ht="8.25" hidden="false" customHeight="false" outlineLevel="0" collapsed="false">
      <c r="D545" s="101" t="n">
        <v>37267</v>
      </c>
      <c r="E545" s="101" t="n">
        <v>2.5325</v>
      </c>
      <c r="F545" s="84" t="n">
        <v>2.48</v>
      </c>
    </row>
    <row r="546" customFormat="false" ht="8.25" hidden="false" customHeight="false" outlineLevel="0" collapsed="false">
      <c r="D546" s="101" t="n">
        <v>37268</v>
      </c>
      <c r="E546" s="101" t="n">
        <v>2.5325</v>
      </c>
      <c r="F546" s="84" t="n">
        <v>2.48</v>
      </c>
    </row>
    <row r="547" customFormat="false" ht="8.25" hidden="false" customHeight="false" outlineLevel="0" collapsed="false">
      <c r="D547" s="101" t="n">
        <v>37269</v>
      </c>
      <c r="E547" s="101" t="n">
        <v>2.5325</v>
      </c>
      <c r="F547" s="84" t="n">
        <v>2.48</v>
      </c>
    </row>
    <row r="548" customFormat="false" ht="8.25" hidden="false" customHeight="false" outlineLevel="0" collapsed="false">
      <c r="D548" s="101" t="n">
        <v>37270</v>
      </c>
      <c r="E548" s="101" t="n">
        <v>2.5325</v>
      </c>
      <c r="F548" s="84" t="n">
        <v>2.48</v>
      </c>
    </row>
    <row r="549" customFormat="false" ht="8.25" hidden="false" customHeight="false" outlineLevel="0" collapsed="false">
      <c r="D549" s="101" t="n">
        <v>37271</v>
      </c>
      <c r="E549" s="101" t="n">
        <v>2.5325</v>
      </c>
      <c r="F549" s="84" t="n">
        <v>2.48</v>
      </c>
    </row>
    <row r="550" customFormat="false" ht="8.25" hidden="false" customHeight="false" outlineLevel="0" collapsed="false">
      <c r="D550" s="101" t="n">
        <v>37272</v>
      </c>
      <c r="E550" s="101" t="n">
        <v>2.5325</v>
      </c>
      <c r="F550" s="84" t="n">
        <v>2.48</v>
      </c>
    </row>
    <row r="551" customFormat="false" ht="8.25" hidden="false" customHeight="false" outlineLevel="0" collapsed="false">
      <c r="D551" s="101" t="n">
        <v>37273</v>
      </c>
      <c r="E551" s="101" t="n">
        <v>2.5325</v>
      </c>
      <c r="F551" s="84" t="n">
        <v>2.48</v>
      </c>
    </row>
    <row r="552" customFormat="false" ht="8.25" hidden="false" customHeight="false" outlineLevel="0" collapsed="false">
      <c r="D552" s="101" t="n">
        <v>37274</v>
      </c>
      <c r="E552" s="101" t="n">
        <v>2.5325</v>
      </c>
      <c r="F552" s="84" t="n">
        <v>2.48</v>
      </c>
    </row>
    <row r="553" customFormat="false" ht="8.25" hidden="false" customHeight="false" outlineLevel="0" collapsed="false">
      <c r="D553" s="101" t="n">
        <v>37275</v>
      </c>
      <c r="E553" s="101" t="n">
        <v>2.5325</v>
      </c>
      <c r="F553" s="84" t="n">
        <v>2.48</v>
      </c>
    </row>
    <row r="554" customFormat="false" ht="8.25" hidden="false" customHeight="false" outlineLevel="0" collapsed="false">
      <c r="D554" s="101" t="n">
        <v>37276</v>
      </c>
      <c r="E554" s="101" t="n">
        <v>2.5325</v>
      </c>
      <c r="F554" s="84" t="n">
        <v>2.48</v>
      </c>
    </row>
    <row r="555" customFormat="false" ht="8.25" hidden="false" customHeight="false" outlineLevel="0" collapsed="false">
      <c r="D555" s="101" t="n">
        <v>37277</v>
      </c>
      <c r="E555" s="101" t="n">
        <v>2.5325</v>
      </c>
      <c r="F555" s="84" t="n">
        <v>2.48</v>
      </c>
    </row>
    <row r="556" customFormat="false" ht="8.25" hidden="false" customHeight="false" outlineLevel="0" collapsed="false">
      <c r="D556" s="101" t="n">
        <v>37278</v>
      </c>
      <c r="E556" s="101" t="n">
        <v>2.5325</v>
      </c>
      <c r="F556" s="84" t="n">
        <v>2.48</v>
      </c>
    </row>
    <row r="557" customFormat="false" ht="8.25" hidden="false" customHeight="false" outlineLevel="0" collapsed="false">
      <c r="D557" s="101" t="n">
        <v>37279</v>
      </c>
      <c r="E557" s="101" t="n">
        <v>2.5325</v>
      </c>
      <c r="F557" s="84" t="n">
        <v>2.48</v>
      </c>
    </row>
    <row r="558" customFormat="false" ht="8.25" hidden="false" customHeight="false" outlineLevel="0" collapsed="false">
      <c r="D558" s="101" t="n">
        <v>37280</v>
      </c>
      <c r="E558" s="101" t="n">
        <v>2.5325</v>
      </c>
      <c r="F558" s="84" t="n">
        <v>2.48</v>
      </c>
    </row>
    <row r="559" customFormat="false" ht="8.25" hidden="false" customHeight="false" outlineLevel="0" collapsed="false">
      <c r="D559" s="101" t="n">
        <v>37281</v>
      </c>
      <c r="E559" s="101" t="n">
        <v>2.5325</v>
      </c>
      <c r="F559" s="84" t="n">
        <v>2.48</v>
      </c>
    </row>
    <row r="560" customFormat="false" ht="8.25" hidden="false" customHeight="false" outlineLevel="0" collapsed="false">
      <c r="D560" s="101" t="n">
        <v>37282</v>
      </c>
      <c r="E560" s="101" t="n">
        <v>2.5325</v>
      </c>
      <c r="F560" s="84" t="n">
        <v>2.48</v>
      </c>
    </row>
    <row r="561" customFormat="false" ht="8.25" hidden="false" customHeight="false" outlineLevel="0" collapsed="false">
      <c r="D561" s="101" t="n">
        <v>37283</v>
      </c>
      <c r="E561" s="101" t="n">
        <v>2.5325</v>
      </c>
      <c r="F561" s="84" t="n">
        <v>2.48</v>
      </c>
    </row>
    <row r="562" customFormat="false" ht="8.25" hidden="false" customHeight="false" outlineLevel="0" collapsed="false">
      <c r="D562" s="101" t="n">
        <v>37284</v>
      </c>
      <c r="E562" s="101" t="n">
        <v>2.5325</v>
      </c>
      <c r="F562" s="84" t="n">
        <v>2.48</v>
      </c>
    </row>
    <row r="563" customFormat="false" ht="8.25" hidden="false" customHeight="false" outlineLevel="0" collapsed="false">
      <c r="D563" s="101" t="n">
        <v>37285</v>
      </c>
      <c r="E563" s="101" t="n">
        <v>2.5325</v>
      </c>
      <c r="F563" s="84" t="n">
        <v>2.48</v>
      </c>
    </row>
    <row r="564" customFormat="false" ht="8.25" hidden="false" customHeight="false" outlineLevel="0" collapsed="false">
      <c r="D564" s="101" t="n">
        <v>37286</v>
      </c>
      <c r="E564" s="101" t="n">
        <v>2.5325</v>
      </c>
      <c r="F564" s="84" t="n">
        <v>2.48</v>
      </c>
    </row>
    <row r="565" customFormat="false" ht="8.25" hidden="false" customHeight="false" outlineLevel="0" collapsed="false">
      <c r="D565" s="101" t="n">
        <v>37287</v>
      </c>
      <c r="E565" s="101" t="n">
        <v>2.5325</v>
      </c>
      <c r="F565" s="84" t="n">
        <v>2.48</v>
      </c>
    </row>
    <row r="566" customFormat="false" ht="8.25" hidden="false" customHeight="false" outlineLevel="0" collapsed="false">
      <c r="D566" s="101" t="n">
        <v>37226</v>
      </c>
      <c r="E566" s="101" t="n">
        <v>2.01</v>
      </c>
      <c r="F566" s="84" t="n">
        <v>1.795</v>
      </c>
    </row>
    <row r="567" customFormat="false" ht="8.25" hidden="false" customHeight="false" outlineLevel="0" collapsed="false">
      <c r="D567" s="101" t="n">
        <v>37227</v>
      </c>
      <c r="E567" s="101" t="n">
        <v>2.01</v>
      </c>
      <c r="F567" s="84" t="n">
        <v>1.795</v>
      </c>
    </row>
    <row r="568" customFormat="false" ht="8.25" hidden="false" customHeight="false" outlineLevel="0" collapsed="false">
      <c r="D568" s="101" t="n">
        <v>37228</v>
      </c>
      <c r="E568" s="101" t="n">
        <v>2.01</v>
      </c>
      <c r="F568" s="84" t="n">
        <v>1.795</v>
      </c>
    </row>
    <row r="569" customFormat="false" ht="8.25" hidden="false" customHeight="false" outlineLevel="0" collapsed="false">
      <c r="D569" s="101" t="n">
        <v>37229</v>
      </c>
      <c r="E569" s="101" t="n">
        <v>2.2</v>
      </c>
      <c r="F569" s="84" t="n">
        <v>2.08</v>
      </c>
    </row>
    <row r="570" customFormat="false" ht="8.25" hidden="false" customHeight="false" outlineLevel="0" collapsed="false">
      <c r="D570" s="101" t="n">
        <v>37230</v>
      </c>
      <c r="E570" s="101" t="n">
        <v>2.055</v>
      </c>
      <c r="F570" s="84" t="n">
        <v>1.98</v>
      </c>
    </row>
    <row r="571" customFormat="false" ht="8.25" hidden="false" customHeight="false" outlineLevel="0" collapsed="false">
      <c r="D571" s="101" t="n">
        <v>37231</v>
      </c>
      <c r="E571" s="101" t="n">
        <v>1.925</v>
      </c>
      <c r="F571" s="84" t="n">
        <v>1.85</v>
      </c>
    </row>
    <row r="572" customFormat="false" ht="8.25" hidden="false" customHeight="false" outlineLevel="0" collapsed="false">
      <c r="D572" s="101" t="n">
        <v>37232</v>
      </c>
      <c r="E572" s="101" t="n">
        <v>1.84</v>
      </c>
      <c r="F572" s="84" t="n">
        <v>1.755</v>
      </c>
    </row>
    <row r="573" customFormat="false" ht="8.25" hidden="false" customHeight="false" outlineLevel="0" collapsed="false">
      <c r="D573" s="101" t="n">
        <v>37233</v>
      </c>
      <c r="E573" s="101" t="n">
        <v>2.12</v>
      </c>
      <c r="F573" s="84" t="n">
        <v>2.085</v>
      </c>
    </row>
    <row r="574" customFormat="false" ht="8.25" hidden="false" customHeight="false" outlineLevel="0" collapsed="false">
      <c r="D574" s="101" t="n">
        <v>37234</v>
      </c>
      <c r="E574" s="101" t="n">
        <v>2.12</v>
      </c>
      <c r="F574" s="84" t="n">
        <v>2.085</v>
      </c>
    </row>
    <row r="575" customFormat="false" ht="8.25" hidden="false" customHeight="false" outlineLevel="0" collapsed="false">
      <c r="D575" s="101" t="n">
        <v>37235</v>
      </c>
      <c r="E575" s="101" t="n">
        <v>2.12</v>
      </c>
      <c r="F575" s="84" t="n">
        <v>2.085</v>
      </c>
    </row>
    <row r="576" customFormat="false" ht="8.25" hidden="false" customHeight="false" outlineLevel="0" collapsed="false">
      <c r="D576" s="101" t="n">
        <v>37236</v>
      </c>
      <c r="E576" s="101" t="n">
        <v>2.385</v>
      </c>
      <c r="F576" s="84" t="n">
        <v>2.27</v>
      </c>
    </row>
    <row r="577" customFormat="false" ht="8.25" hidden="false" customHeight="false" outlineLevel="0" collapsed="false">
      <c r="D577" s="101" t="n">
        <v>37237</v>
      </c>
      <c r="E577" s="101" t="n">
        <v>2.62</v>
      </c>
      <c r="F577" s="84" t="n">
        <v>2.485</v>
      </c>
    </row>
    <row r="578" customFormat="false" ht="8.25" hidden="false" customHeight="false" outlineLevel="0" collapsed="false">
      <c r="D578" s="101" t="n">
        <v>37238</v>
      </c>
      <c r="E578" s="101" t="n">
        <v>2.565</v>
      </c>
      <c r="F578" s="84" t="n">
        <v>2.43</v>
      </c>
    </row>
    <row r="579" customFormat="false" ht="8.25" hidden="false" customHeight="false" outlineLevel="0" collapsed="false">
      <c r="D579" s="101" t="n">
        <v>37239</v>
      </c>
      <c r="E579" s="101" t="n">
        <v>2.535</v>
      </c>
      <c r="F579" s="84" t="n">
        <v>2.37</v>
      </c>
    </row>
    <row r="580" customFormat="false" ht="8.25" hidden="false" customHeight="false" outlineLevel="0" collapsed="false">
      <c r="D580" s="101" t="n">
        <v>37240</v>
      </c>
      <c r="E580" s="101" t="n">
        <v>2.515</v>
      </c>
      <c r="F580" s="84" t="n">
        <v>2.56</v>
      </c>
    </row>
    <row r="581" customFormat="false" ht="8.25" hidden="false" customHeight="false" outlineLevel="0" collapsed="false">
      <c r="D581" s="101" t="n">
        <v>37241</v>
      </c>
      <c r="E581" s="101" t="n">
        <v>2.515</v>
      </c>
      <c r="F581" s="84" t="n">
        <v>2.56</v>
      </c>
    </row>
    <row r="582" customFormat="false" ht="8.25" hidden="false" customHeight="false" outlineLevel="0" collapsed="false">
      <c r="D582" s="101" t="n">
        <v>37242</v>
      </c>
      <c r="E582" s="101" t="n">
        <v>2.515</v>
      </c>
      <c r="F582" s="84" t="n">
        <v>2.56</v>
      </c>
    </row>
    <row r="583" customFormat="false" ht="8.25" hidden="false" customHeight="false" outlineLevel="0" collapsed="false">
      <c r="D583" s="101" t="n">
        <v>37243</v>
      </c>
      <c r="E583" s="101" t="n">
        <v>2.6</v>
      </c>
      <c r="F583" s="84" t="n">
        <v>2.56</v>
      </c>
    </row>
    <row r="584" customFormat="false" ht="8.25" hidden="false" customHeight="false" outlineLevel="0" collapsed="false">
      <c r="D584" s="101" t="n">
        <v>37244</v>
      </c>
      <c r="E584" s="101" t="n">
        <v>2.59</v>
      </c>
      <c r="F584" s="84" t="n">
        <v>2.56</v>
      </c>
    </row>
    <row r="585" customFormat="false" ht="8.25" hidden="false" customHeight="false" outlineLevel="0" collapsed="false">
      <c r="D585" s="101" t="n">
        <v>37245</v>
      </c>
      <c r="E585" s="101" t="n">
        <v>2.605</v>
      </c>
      <c r="F585" s="84" t="n">
        <v>2.56</v>
      </c>
    </row>
    <row r="586" customFormat="false" ht="8.25" hidden="false" customHeight="false" outlineLevel="0" collapsed="false">
      <c r="D586" s="101" t="n">
        <v>37246</v>
      </c>
      <c r="E586" s="101" t="n">
        <v>2.6</v>
      </c>
      <c r="F586" s="84" t="n">
        <v>2.56</v>
      </c>
    </row>
    <row r="587" customFormat="false" ht="8.25" hidden="false" customHeight="false" outlineLevel="0" collapsed="false">
      <c r="D587" s="101" t="n">
        <v>37247</v>
      </c>
      <c r="E587" s="101" t="n">
        <v>2.595</v>
      </c>
      <c r="F587" s="84" t="n">
        <v>2.56</v>
      </c>
    </row>
    <row r="588" customFormat="false" ht="8.25" hidden="false" customHeight="false" outlineLevel="0" collapsed="false">
      <c r="D588" s="101" t="n">
        <v>37248</v>
      </c>
      <c r="E588" s="101" t="n">
        <v>2.595</v>
      </c>
      <c r="F588" s="84" t="n">
        <v>2.56</v>
      </c>
    </row>
    <row r="589" customFormat="false" ht="8.25" hidden="false" customHeight="false" outlineLevel="0" collapsed="false">
      <c r="D589" s="101" t="n">
        <v>37249</v>
      </c>
      <c r="E589" s="101" t="n">
        <v>2.595</v>
      </c>
      <c r="F589" s="84" t="n">
        <v>2.56</v>
      </c>
    </row>
    <row r="590" customFormat="false" ht="8.25" hidden="false" customHeight="false" outlineLevel="0" collapsed="false">
      <c r="D590" s="101" t="n">
        <v>37250</v>
      </c>
      <c r="E590" s="101" t="n">
        <v>2.595</v>
      </c>
      <c r="F590" s="84" t="n">
        <v>2.56</v>
      </c>
    </row>
    <row r="591" customFormat="false" ht="8.25" hidden="false" customHeight="false" outlineLevel="0" collapsed="false">
      <c r="D591" s="101" t="n">
        <v>37251</v>
      </c>
      <c r="E591" s="101" t="n">
        <v>2.595</v>
      </c>
      <c r="F591" s="84" t="n">
        <v>2.56</v>
      </c>
    </row>
    <row r="592" customFormat="false" ht="8.25" hidden="false" customHeight="false" outlineLevel="0" collapsed="false">
      <c r="D592" s="101" t="n">
        <v>37252</v>
      </c>
      <c r="E592" s="101" t="n">
        <v>2.935</v>
      </c>
      <c r="F592" s="84" t="n">
        <v>2.56</v>
      </c>
    </row>
    <row r="593" customFormat="false" ht="8.25" hidden="false" customHeight="false" outlineLevel="0" collapsed="false">
      <c r="D593" s="101" t="n">
        <v>37253</v>
      </c>
      <c r="E593" s="101" t="n">
        <v>2.61</v>
      </c>
      <c r="F593" s="84" t="n">
        <v>2.56</v>
      </c>
    </row>
    <row r="594" customFormat="false" ht="8.25" hidden="false" customHeight="false" outlineLevel="0" collapsed="false">
      <c r="D594" s="101" t="n">
        <v>37254</v>
      </c>
      <c r="E594" s="101" t="n">
        <v>2.72</v>
      </c>
      <c r="F594" s="84" t="n">
        <v>2.56</v>
      </c>
    </row>
    <row r="595" customFormat="false" ht="8.25" hidden="false" customHeight="false" outlineLevel="0" collapsed="false">
      <c r="D595" s="101" t="n">
        <v>37255</v>
      </c>
      <c r="E595" s="101" t="n">
        <v>2.72</v>
      </c>
      <c r="F595" s="84" t="n">
        <v>2.56</v>
      </c>
    </row>
    <row r="596" customFormat="false" ht="8.25" hidden="false" customHeight="false" outlineLevel="0" collapsed="false">
      <c r="D596" s="101" t="n">
        <v>37256</v>
      </c>
      <c r="E596" s="101" t="n">
        <v>2.72</v>
      </c>
      <c r="F596" s="84" t="n">
        <v>2.56</v>
      </c>
    </row>
    <row r="597" customFormat="false" ht="8.25" hidden="false" customHeight="false" outlineLevel="0" collapsed="false">
      <c r="D597" s="101" t="n">
        <v>37257</v>
      </c>
      <c r="E597" s="101" t="n">
        <v>2.5325</v>
      </c>
      <c r="F597" s="84" t="n">
        <v>2.56</v>
      </c>
    </row>
    <row r="598" customFormat="false" ht="8.25" hidden="false" customHeight="false" outlineLevel="0" collapsed="false">
      <c r="D598" s="101" t="n">
        <v>37258</v>
      </c>
      <c r="E598" s="101" t="n">
        <v>2.5325</v>
      </c>
      <c r="F598" s="84" t="n">
        <v>2.56</v>
      </c>
    </row>
    <row r="599" customFormat="false" ht="8.25" hidden="false" customHeight="false" outlineLevel="0" collapsed="false">
      <c r="D599" s="101" t="n">
        <v>37259</v>
      </c>
      <c r="E599" s="101" t="n">
        <v>2.5325</v>
      </c>
      <c r="F599" s="84" t="n">
        <v>2.56</v>
      </c>
    </row>
    <row r="600" customFormat="false" ht="8.25" hidden="false" customHeight="false" outlineLevel="0" collapsed="false">
      <c r="D600" s="101" t="n">
        <v>37260</v>
      </c>
      <c r="E600" s="101" t="n">
        <v>2.5325</v>
      </c>
      <c r="F600" s="84" t="n">
        <v>2.56</v>
      </c>
    </row>
    <row r="601" customFormat="false" ht="8.25" hidden="false" customHeight="false" outlineLevel="0" collapsed="false">
      <c r="D601" s="101" t="n">
        <v>37261</v>
      </c>
      <c r="E601" s="101" t="n">
        <v>2.5325</v>
      </c>
      <c r="F601" s="84" t="n">
        <v>2.56</v>
      </c>
    </row>
    <row r="602" customFormat="false" ht="8.25" hidden="false" customHeight="false" outlineLevel="0" collapsed="false">
      <c r="D602" s="101" t="n">
        <v>37262</v>
      </c>
      <c r="E602" s="101" t="n">
        <v>2.5325</v>
      </c>
      <c r="F602" s="84" t="n">
        <v>2.56</v>
      </c>
    </row>
    <row r="603" customFormat="false" ht="8.25" hidden="false" customHeight="false" outlineLevel="0" collapsed="false">
      <c r="D603" s="101" t="n">
        <v>37263</v>
      </c>
      <c r="E603" s="101" t="n">
        <v>2.5325</v>
      </c>
      <c r="F603" s="84" t="n">
        <v>2.56</v>
      </c>
    </row>
    <row r="604" customFormat="false" ht="8.25" hidden="false" customHeight="false" outlineLevel="0" collapsed="false">
      <c r="D604" s="101" t="n">
        <v>37264</v>
      </c>
      <c r="E604" s="101" t="n">
        <v>2.5325</v>
      </c>
      <c r="F604" s="84" t="n">
        <v>2.56</v>
      </c>
    </row>
    <row r="605" customFormat="false" ht="8.25" hidden="false" customHeight="false" outlineLevel="0" collapsed="false">
      <c r="D605" s="101" t="n">
        <v>37265</v>
      </c>
      <c r="E605" s="101" t="n">
        <v>2.5325</v>
      </c>
      <c r="F605" s="84" t="n">
        <v>2.56</v>
      </c>
    </row>
    <row r="606" customFormat="false" ht="8.25" hidden="false" customHeight="false" outlineLevel="0" collapsed="false">
      <c r="D606" s="101" t="n">
        <v>37266</v>
      </c>
      <c r="E606" s="101" t="n">
        <v>2.5325</v>
      </c>
      <c r="F606" s="84" t="n">
        <v>2.56</v>
      </c>
    </row>
    <row r="607" customFormat="false" ht="8.25" hidden="false" customHeight="false" outlineLevel="0" collapsed="false">
      <c r="D607" s="101" t="n">
        <v>37267</v>
      </c>
      <c r="E607" s="101" t="n">
        <v>2.5325</v>
      </c>
      <c r="F607" s="84" t="n">
        <v>2.56</v>
      </c>
    </row>
    <row r="608" customFormat="false" ht="8.25" hidden="false" customHeight="false" outlineLevel="0" collapsed="false">
      <c r="D608" s="101" t="n">
        <v>37268</v>
      </c>
      <c r="E608" s="101" t="n">
        <v>2.5325</v>
      </c>
      <c r="F608" s="84" t="n">
        <v>2.56</v>
      </c>
    </row>
    <row r="609" customFormat="false" ht="8.25" hidden="false" customHeight="false" outlineLevel="0" collapsed="false">
      <c r="D609" s="101" t="n">
        <v>37269</v>
      </c>
      <c r="E609" s="101" t="n">
        <v>2.5325</v>
      </c>
      <c r="F609" s="84" t="n">
        <v>2.56</v>
      </c>
    </row>
    <row r="610" customFormat="false" ht="8.25" hidden="false" customHeight="false" outlineLevel="0" collapsed="false">
      <c r="D610" s="101" t="n">
        <v>37270</v>
      </c>
      <c r="E610" s="101" t="n">
        <v>2.5325</v>
      </c>
      <c r="F610" s="84" t="n">
        <v>2.56</v>
      </c>
    </row>
    <row r="611" customFormat="false" ht="8.25" hidden="false" customHeight="false" outlineLevel="0" collapsed="false">
      <c r="D611" s="101" t="n">
        <v>37271</v>
      </c>
      <c r="E611" s="101" t="n">
        <v>2.5325</v>
      </c>
      <c r="F611" s="84" t="n">
        <v>2.56</v>
      </c>
    </row>
    <row r="612" customFormat="false" ht="8.25" hidden="false" customHeight="false" outlineLevel="0" collapsed="false">
      <c r="D612" s="101" t="n">
        <v>37272</v>
      </c>
      <c r="E612" s="101" t="n">
        <v>2.5325</v>
      </c>
      <c r="F612" s="84" t="n">
        <v>2.56</v>
      </c>
    </row>
    <row r="613" customFormat="false" ht="8.25" hidden="false" customHeight="false" outlineLevel="0" collapsed="false">
      <c r="D613" s="101" t="n">
        <v>37273</v>
      </c>
      <c r="E613" s="101" t="n">
        <v>2.5325</v>
      </c>
      <c r="F613" s="84" t="n">
        <v>2.56</v>
      </c>
    </row>
    <row r="614" customFormat="false" ht="8.25" hidden="false" customHeight="false" outlineLevel="0" collapsed="false">
      <c r="D614" s="101" t="n">
        <v>37274</v>
      </c>
      <c r="E614" s="101" t="n">
        <v>2.5325</v>
      </c>
      <c r="F614" s="84" t="n">
        <v>2.56</v>
      </c>
    </row>
    <row r="615" customFormat="false" ht="8.25" hidden="false" customHeight="false" outlineLevel="0" collapsed="false">
      <c r="D615" s="101" t="n">
        <v>37275</v>
      </c>
      <c r="E615" s="101" t="n">
        <v>2.5325</v>
      </c>
      <c r="F615" s="84" t="n">
        <v>2.56</v>
      </c>
    </row>
    <row r="616" customFormat="false" ht="8.25" hidden="false" customHeight="false" outlineLevel="0" collapsed="false">
      <c r="D616" s="101" t="n">
        <v>37276</v>
      </c>
      <c r="E616" s="101" t="n">
        <v>2.5325</v>
      </c>
      <c r="F616" s="84" t="n">
        <v>2.56</v>
      </c>
    </row>
    <row r="617" customFormat="false" ht="8.25" hidden="false" customHeight="false" outlineLevel="0" collapsed="false">
      <c r="D617" s="101" t="n">
        <v>37277</v>
      </c>
      <c r="E617" s="101" t="n">
        <v>2.5325</v>
      </c>
      <c r="F617" s="84" t="n">
        <v>2.56</v>
      </c>
    </row>
    <row r="618" customFormat="false" ht="8.25" hidden="false" customHeight="false" outlineLevel="0" collapsed="false">
      <c r="D618" s="101" t="n">
        <v>37278</v>
      </c>
      <c r="E618" s="101" t="n">
        <v>2.5325</v>
      </c>
      <c r="F618" s="84" t="n">
        <v>2.56</v>
      </c>
    </row>
    <row r="619" customFormat="false" ht="8.25" hidden="false" customHeight="false" outlineLevel="0" collapsed="false">
      <c r="D619" s="101" t="n">
        <v>37279</v>
      </c>
      <c r="E619" s="101" t="n">
        <v>2.5325</v>
      </c>
      <c r="F619" s="84" t="n">
        <v>2.56</v>
      </c>
    </row>
    <row r="620" customFormat="false" ht="8.25" hidden="false" customHeight="false" outlineLevel="0" collapsed="false">
      <c r="D620" s="101" t="n">
        <v>37280</v>
      </c>
      <c r="E620" s="101" t="n">
        <v>2.5325</v>
      </c>
      <c r="F620" s="84" t="n">
        <v>2.56</v>
      </c>
    </row>
    <row r="621" customFormat="false" ht="8.25" hidden="false" customHeight="false" outlineLevel="0" collapsed="false">
      <c r="D621" s="101" t="n">
        <v>37281</v>
      </c>
      <c r="E621" s="101" t="n">
        <v>2.5325</v>
      </c>
      <c r="F621" s="84" t="n">
        <v>2.56</v>
      </c>
    </row>
    <row r="622" customFormat="false" ht="8.25" hidden="false" customHeight="false" outlineLevel="0" collapsed="false">
      <c r="D622" s="101" t="n">
        <v>37282</v>
      </c>
      <c r="E622" s="101" t="n">
        <v>2.5325</v>
      </c>
      <c r="F622" s="84" t="n">
        <v>2.56</v>
      </c>
    </row>
    <row r="623" customFormat="false" ht="8.25" hidden="false" customHeight="false" outlineLevel="0" collapsed="false">
      <c r="D623" s="101" t="n">
        <v>37283</v>
      </c>
      <c r="E623" s="101" t="n">
        <v>2.5325</v>
      </c>
      <c r="F623" s="84" t="n">
        <v>2.56</v>
      </c>
    </row>
    <row r="624" customFormat="false" ht="8.25" hidden="false" customHeight="false" outlineLevel="0" collapsed="false">
      <c r="D624" s="101" t="n">
        <v>37284</v>
      </c>
      <c r="E624" s="101" t="n">
        <v>2.5325</v>
      </c>
      <c r="F624" s="84" t="n">
        <v>2.56</v>
      </c>
    </row>
    <row r="625" customFormat="false" ht="8.25" hidden="false" customHeight="false" outlineLevel="0" collapsed="false">
      <c r="D625" s="101" t="n">
        <v>37285</v>
      </c>
      <c r="E625" s="101" t="n">
        <v>2.5325</v>
      </c>
      <c r="F625" s="84" t="n">
        <v>2.56</v>
      </c>
    </row>
    <row r="626" customFormat="false" ht="8.25" hidden="false" customHeight="false" outlineLevel="0" collapsed="false">
      <c r="D626" s="101" t="n">
        <v>37286</v>
      </c>
      <c r="E626" s="101" t="n">
        <v>2.5325</v>
      </c>
      <c r="F626" s="84" t="n">
        <v>2.56</v>
      </c>
    </row>
    <row r="627" customFormat="false" ht="8.25" hidden="false" customHeight="false" outlineLevel="0" collapsed="false">
      <c r="D627" s="101" t="n">
        <v>37287</v>
      </c>
      <c r="E627" s="101" t="n">
        <v>2.5325</v>
      </c>
      <c r="F627" s="84" t="n">
        <v>2.56</v>
      </c>
    </row>
    <row r="628" customFormat="false" ht="8.25" hidden="false" customHeight="false" outlineLevel="0" collapsed="false">
      <c r="D628" s="101" t="n">
        <v>37226</v>
      </c>
      <c r="E628" s="101" t="n">
        <v>2.01</v>
      </c>
      <c r="F628" s="84" t="n">
        <v>1.795</v>
      </c>
    </row>
    <row r="629" customFormat="false" ht="8.25" hidden="false" customHeight="false" outlineLevel="0" collapsed="false">
      <c r="D629" s="101" t="n">
        <v>37227</v>
      </c>
      <c r="E629" s="101" t="n">
        <v>2.01</v>
      </c>
      <c r="F629" s="84" t="n">
        <v>1.795</v>
      </c>
    </row>
    <row r="630" customFormat="false" ht="8.25" hidden="false" customHeight="false" outlineLevel="0" collapsed="false">
      <c r="D630" s="101" t="n">
        <v>37228</v>
      </c>
      <c r="E630" s="101" t="n">
        <v>2.01</v>
      </c>
      <c r="F630" s="84" t="n">
        <v>1.795</v>
      </c>
    </row>
    <row r="631" customFormat="false" ht="8.25" hidden="false" customHeight="false" outlineLevel="0" collapsed="false">
      <c r="D631" s="101" t="n">
        <v>37229</v>
      </c>
      <c r="E631" s="101" t="n">
        <v>2.2</v>
      </c>
      <c r="F631" s="84" t="n">
        <v>2.08</v>
      </c>
    </row>
    <row r="632" customFormat="false" ht="8.25" hidden="false" customHeight="false" outlineLevel="0" collapsed="false">
      <c r="D632" s="101" t="n">
        <v>37230</v>
      </c>
      <c r="E632" s="101" t="n">
        <v>2.055</v>
      </c>
      <c r="F632" s="84" t="n">
        <v>1.98</v>
      </c>
    </row>
    <row r="633" customFormat="false" ht="8.25" hidden="false" customHeight="false" outlineLevel="0" collapsed="false">
      <c r="D633" s="101" t="n">
        <v>37231</v>
      </c>
      <c r="E633" s="101" t="n">
        <v>1.925</v>
      </c>
      <c r="F633" s="84" t="n">
        <v>1.85</v>
      </c>
    </row>
    <row r="634" customFormat="false" ht="8.25" hidden="false" customHeight="false" outlineLevel="0" collapsed="false">
      <c r="D634" s="101" t="n">
        <v>37232</v>
      </c>
      <c r="E634" s="101" t="n">
        <v>1.84</v>
      </c>
      <c r="F634" s="84" t="n">
        <v>1.755</v>
      </c>
    </row>
    <row r="635" customFormat="false" ht="8.25" hidden="false" customHeight="false" outlineLevel="0" collapsed="false">
      <c r="D635" s="101" t="n">
        <v>37233</v>
      </c>
      <c r="E635" s="101" t="n">
        <v>2.12</v>
      </c>
      <c r="F635" s="84" t="n">
        <v>2.085</v>
      </c>
    </row>
    <row r="636" customFormat="false" ht="8.25" hidden="false" customHeight="false" outlineLevel="0" collapsed="false">
      <c r="D636" s="101" t="n">
        <v>37234</v>
      </c>
      <c r="E636" s="101" t="n">
        <v>2.12</v>
      </c>
      <c r="F636" s="84" t="n">
        <v>2.085</v>
      </c>
    </row>
    <row r="637" customFormat="false" ht="8.25" hidden="false" customHeight="false" outlineLevel="0" collapsed="false">
      <c r="D637" s="101" t="n">
        <v>37235</v>
      </c>
      <c r="E637" s="101" t="n">
        <v>2.12</v>
      </c>
      <c r="F637" s="84" t="n">
        <v>2.085</v>
      </c>
    </row>
    <row r="638" customFormat="false" ht="8.25" hidden="false" customHeight="false" outlineLevel="0" collapsed="false">
      <c r="D638" s="101" t="n">
        <v>37236</v>
      </c>
      <c r="E638" s="101" t="n">
        <v>2.385</v>
      </c>
      <c r="F638" s="84" t="n">
        <v>2.27</v>
      </c>
    </row>
    <row r="639" customFormat="false" ht="8.25" hidden="false" customHeight="false" outlineLevel="0" collapsed="false">
      <c r="D639" s="101" t="n">
        <v>37237</v>
      </c>
      <c r="E639" s="101" t="n">
        <v>2.62</v>
      </c>
      <c r="F639" s="84" t="n">
        <v>2.485</v>
      </c>
    </row>
    <row r="640" customFormat="false" ht="8.25" hidden="false" customHeight="false" outlineLevel="0" collapsed="false">
      <c r="D640" s="101" t="n">
        <v>37238</v>
      </c>
      <c r="E640" s="101" t="n">
        <v>2.565</v>
      </c>
      <c r="F640" s="84" t="n">
        <v>2.43</v>
      </c>
    </row>
    <row r="641" customFormat="false" ht="8.25" hidden="false" customHeight="false" outlineLevel="0" collapsed="false">
      <c r="D641" s="101" t="n">
        <v>37239</v>
      </c>
      <c r="E641" s="101" t="n">
        <v>2.535</v>
      </c>
      <c r="F641" s="84" t="n">
        <v>2.37</v>
      </c>
    </row>
    <row r="642" customFormat="false" ht="8.25" hidden="false" customHeight="false" outlineLevel="0" collapsed="false">
      <c r="D642" s="101" t="n">
        <v>37240</v>
      </c>
      <c r="E642" s="101" t="n">
        <v>2.515</v>
      </c>
      <c r="F642" s="84" t="n">
        <v>2.36</v>
      </c>
    </row>
    <row r="643" customFormat="false" ht="8.25" hidden="false" customHeight="false" outlineLevel="0" collapsed="false">
      <c r="D643" s="101" t="n">
        <v>37241</v>
      </c>
      <c r="E643" s="101" t="n">
        <v>2.515</v>
      </c>
      <c r="F643" s="84" t="n">
        <v>2.36</v>
      </c>
    </row>
    <row r="644" customFormat="false" ht="8.25" hidden="false" customHeight="false" outlineLevel="0" collapsed="false">
      <c r="D644" s="101" t="n">
        <v>37242</v>
      </c>
      <c r="E644" s="101" t="n">
        <v>2.515</v>
      </c>
      <c r="F644" s="84" t="n">
        <v>2.36</v>
      </c>
    </row>
    <row r="645" customFormat="false" ht="8.25" hidden="false" customHeight="false" outlineLevel="0" collapsed="false">
      <c r="D645" s="101" t="n">
        <v>37243</v>
      </c>
      <c r="E645" s="101" t="n">
        <v>2.6</v>
      </c>
      <c r="F645" s="84" t="n">
        <v>2.44</v>
      </c>
    </row>
    <row r="646" customFormat="false" ht="8.25" hidden="false" customHeight="false" outlineLevel="0" collapsed="false">
      <c r="D646" s="101" t="n">
        <v>37244</v>
      </c>
      <c r="E646" s="101" t="n">
        <v>2.59</v>
      </c>
      <c r="F646" s="84" t="n">
        <v>2.44</v>
      </c>
    </row>
    <row r="647" customFormat="false" ht="8.25" hidden="false" customHeight="false" outlineLevel="0" collapsed="false">
      <c r="D647" s="101" t="n">
        <v>37245</v>
      </c>
      <c r="E647" s="101" t="n">
        <v>2.605</v>
      </c>
      <c r="F647" s="84" t="n">
        <v>2.44</v>
      </c>
    </row>
    <row r="648" customFormat="false" ht="8.25" hidden="false" customHeight="false" outlineLevel="0" collapsed="false">
      <c r="D648" s="101" t="n">
        <v>37246</v>
      </c>
      <c r="E648" s="101" t="n">
        <v>2.6</v>
      </c>
      <c r="F648" s="84" t="n">
        <v>2.44</v>
      </c>
    </row>
    <row r="649" customFormat="false" ht="8.25" hidden="false" customHeight="false" outlineLevel="0" collapsed="false">
      <c r="D649" s="101" t="n">
        <v>37247</v>
      </c>
      <c r="E649" s="101" t="n">
        <v>2.595</v>
      </c>
      <c r="F649" s="84" t="n">
        <v>2.44</v>
      </c>
    </row>
    <row r="650" customFormat="false" ht="8.25" hidden="false" customHeight="false" outlineLevel="0" collapsed="false">
      <c r="D650" s="101" t="n">
        <v>37248</v>
      </c>
      <c r="E650" s="101" t="n">
        <v>2.595</v>
      </c>
      <c r="F650" s="84" t="n">
        <v>2.44</v>
      </c>
    </row>
    <row r="651" customFormat="false" ht="8.25" hidden="false" customHeight="false" outlineLevel="0" collapsed="false">
      <c r="D651" s="101" t="n">
        <v>37249</v>
      </c>
      <c r="E651" s="101" t="n">
        <v>2.595</v>
      </c>
      <c r="F651" s="84" t="n">
        <v>2.44</v>
      </c>
    </row>
    <row r="652" customFormat="false" ht="8.25" hidden="false" customHeight="false" outlineLevel="0" collapsed="false">
      <c r="D652" s="101" t="n">
        <v>37250</v>
      </c>
      <c r="E652" s="101" t="n">
        <v>2.595</v>
      </c>
      <c r="F652" s="84" t="n">
        <v>2.44</v>
      </c>
    </row>
    <row r="653" customFormat="false" ht="8.25" hidden="false" customHeight="false" outlineLevel="0" collapsed="false">
      <c r="D653" s="101" t="n">
        <v>37251</v>
      </c>
      <c r="E653" s="101" t="n">
        <v>2.595</v>
      </c>
      <c r="F653" s="84" t="n">
        <v>2.44</v>
      </c>
    </row>
    <row r="654" customFormat="false" ht="8.25" hidden="false" customHeight="false" outlineLevel="0" collapsed="false">
      <c r="D654" s="101" t="n">
        <v>37252</v>
      </c>
      <c r="E654" s="101" t="n">
        <v>2.935</v>
      </c>
      <c r="F654" s="84" t="n">
        <v>2.44</v>
      </c>
    </row>
    <row r="655" customFormat="false" ht="8.25" hidden="false" customHeight="false" outlineLevel="0" collapsed="false">
      <c r="D655" s="101" t="n">
        <v>37253</v>
      </c>
      <c r="E655" s="101" t="n">
        <v>2.61</v>
      </c>
      <c r="F655" s="84" t="n">
        <v>2.44</v>
      </c>
    </row>
    <row r="656" customFormat="false" ht="8.25" hidden="false" customHeight="false" outlineLevel="0" collapsed="false">
      <c r="D656" s="101" t="n">
        <v>37254</v>
      </c>
      <c r="E656" s="101" t="n">
        <v>2.61</v>
      </c>
      <c r="F656" s="84" t="n">
        <v>2.44</v>
      </c>
    </row>
    <row r="657" customFormat="false" ht="8.25" hidden="false" customHeight="false" outlineLevel="0" collapsed="false">
      <c r="D657" s="101" t="n">
        <v>37255</v>
      </c>
      <c r="E657" s="101" t="n">
        <v>2.61</v>
      </c>
      <c r="F657" s="84" t="n">
        <v>2.44</v>
      </c>
    </row>
    <row r="658" customFormat="false" ht="8.25" hidden="false" customHeight="false" outlineLevel="0" collapsed="false">
      <c r="D658" s="101" t="n">
        <v>37256</v>
      </c>
      <c r="E658" s="101" t="n">
        <v>2.61</v>
      </c>
      <c r="F658" s="84" t="n">
        <v>2.44</v>
      </c>
    </row>
    <row r="659" customFormat="false" ht="8.25" hidden="false" customHeight="false" outlineLevel="0" collapsed="false">
      <c r="D659" s="101" t="n">
        <v>37257</v>
      </c>
      <c r="E659" s="101" t="n">
        <v>2.5325</v>
      </c>
      <c r="F659" s="84" t="n">
        <v>2.44</v>
      </c>
    </row>
    <row r="660" customFormat="false" ht="8.25" hidden="false" customHeight="false" outlineLevel="0" collapsed="false">
      <c r="D660" s="101" t="n">
        <v>37258</v>
      </c>
      <c r="E660" s="101" t="n">
        <v>2.57</v>
      </c>
      <c r="F660" s="84" t="n">
        <v>2.44</v>
      </c>
    </row>
    <row r="661" customFormat="false" ht="8.25" hidden="false" customHeight="false" outlineLevel="0" collapsed="false">
      <c r="D661" s="101" t="n">
        <v>37259</v>
      </c>
      <c r="E661" s="101" t="n">
        <v>2.57</v>
      </c>
      <c r="F661" s="84" t="n">
        <v>2.44</v>
      </c>
    </row>
    <row r="662" customFormat="false" ht="8.25" hidden="false" customHeight="false" outlineLevel="0" collapsed="false">
      <c r="D662" s="101" t="n">
        <v>37260</v>
      </c>
      <c r="E662" s="101" t="n">
        <v>2.57</v>
      </c>
      <c r="F662" s="84" t="n">
        <v>2.44</v>
      </c>
    </row>
    <row r="663" customFormat="false" ht="8.25" hidden="false" customHeight="false" outlineLevel="0" collapsed="false">
      <c r="D663" s="101" t="n">
        <v>37261</v>
      </c>
      <c r="E663" s="101" t="n">
        <v>2.57</v>
      </c>
      <c r="F663" s="84" t="n">
        <v>2.44</v>
      </c>
    </row>
    <row r="664" customFormat="false" ht="8.25" hidden="false" customHeight="false" outlineLevel="0" collapsed="false">
      <c r="D664" s="101" t="n">
        <v>37262</v>
      </c>
      <c r="E664" s="101" t="n">
        <v>2.57</v>
      </c>
      <c r="F664" s="84" t="n">
        <v>2.44</v>
      </c>
    </row>
    <row r="665" customFormat="false" ht="8.25" hidden="false" customHeight="false" outlineLevel="0" collapsed="false">
      <c r="D665" s="101" t="n">
        <v>37263</v>
      </c>
      <c r="E665" s="101" t="n">
        <v>2.57</v>
      </c>
      <c r="F665" s="84" t="n">
        <v>2.44</v>
      </c>
    </row>
    <row r="666" customFormat="false" ht="8.25" hidden="false" customHeight="false" outlineLevel="0" collapsed="false">
      <c r="D666" s="101" t="n">
        <v>37264</v>
      </c>
      <c r="E666" s="101" t="n">
        <v>2.57</v>
      </c>
      <c r="F666" s="84" t="n">
        <v>2.44</v>
      </c>
    </row>
    <row r="667" customFormat="false" ht="8.25" hidden="false" customHeight="false" outlineLevel="0" collapsed="false">
      <c r="D667" s="101" t="n">
        <v>37265</v>
      </c>
      <c r="E667" s="101" t="n">
        <v>2.57</v>
      </c>
      <c r="F667" s="84" t="n">
        <v>2.44</v>
      </c>
    </row>
    <row r="668" customFormat="false" ht="8.25" hidden="false" customHeight="false" outlineLevel="0" collapsed="false">
      <c r="D668" s="101" t="n">
        <v>37266</v>
      </c>
      <c r="E668" s="101" t="n">
        <v>2.57</v>
      </c>
      <c r="F668" s="84" t="n">
        <v>2.44</v>
      </c>
    </row>
    <row r="669" customFormat="false" ht="8.25" hidden="false" customHeight="false" outlineLevel="0" collapsed="false">
      <c r="D669" s="101" t="n">
        <v>37267</v>
      </c>
      <c r="E669" s="101" t="n">
        <v>2.57</v>
      </c>
      <c r="F669" s="84" t="n">
        <v>2.44</v>
      </c>
    </row>
    <row r="670" customFormat="false" ht="8.25" hidden="false" customHeight="false" outlineLevel="0" collapsed="false">
      <c r="D670" s="101" t="n">
        <v>37268</v>
      </c>
      <c r="E670" s="101" t="n">
        <v>2.57</v>
      </c>
      <c r="F670" s="84" t="n">
        <v>2.44</v>
      </c>
    </row>
    <row r="671" customFormat="false" ht="8.25" hidden="false" customHeight="false" outlineLevel="0" collapsed="false">
      <c r="D671" s="101" t="n">
        <v>37269</v>
      </c>
      <c r="E671" s="101" t="n">
        <v>2.57</v>
      </c>
      <c r="F671" s="84" t="n">
        <v>2.44</v>
      </c>
    </row>
    <row r="672" customFormat="false" ht="8.25" hidden="false" customHeight="false" outlineLevel="0" collapsed="false">
      <c r="D672" s="101" t="n">
        <v>37270</v>
      </c>
      <c r="E672" s="101" t="n">
        <v>2.57</v>
      </c>
      <c r="F672" s="84" t="n">
        <v>2.44</v>
      </c>
    </row>
    <row r="673" customFormat="false" ht="8.25" hidden="false" customHeight="false" outlineLevel="0" collapsed="false">
      <c r="D673" s="101" t="n">
        <v>37271</v>
      </c>
      <c r="E673" s="101" t="n">
        <v>2.57</v>
      </c>
      <c r="F673" s="84" t="n">
        <v>2.44</v>
      </c>
    </row>
    <row r="674" customFormat="false" ht="8.25" hidden="false" customHeight="false" outlineLevel="0" collapsed="false">
      <c r="D674" s="101" t="n">
        <v>37272</v>
      </c>
      <c r="E674" s="101" t="n">
        <v>2.57</v>
      </c>
      <c r="F674" s="84" t="n">
        <v>2.44</v>
      </c>
    </row>
    <row r="675" customFormat="false" ht="8.25" hidden="false" customHeight="false" outlineLevel="0" collapsed="false">
      <c r="D675" s="101" t="n">
        <v>37273</v>
      </c>
      <c r="E675" s="101" t="n">
        <v>2.57</v>
      </c>
      <c r="F675" s="84" t="n">
        <v>2.44</v>
      </c>
    </row>
    <row r="676" customFormat="false" ht="8.25" hidden="false" customHeight="false" outlineLevel="0" collapsed="false">
      <c r="D676" s="101" t="n">
        <v>37274</v>
      </c>
      <c r="E676" s="101" t="n">
        <v>2.57</v>
      </c>
      <c r="F676" s="84" t="n">
        <v>2.44</v>
      </c>
    </row>
    <row r="677" customFormat="false" ht="8.25" hidden="false" customHeight="false" outlineLevel="0" collapsed="false">
      <c r="D677" s="101" t="n">
        <v>37275</v>
      </c>
      <c r="E677" s="101" t="n">
        <v>2.57</v>
      </c>
      <c r="F677" s="84" t="n">
        <v>2.44</v>
      </c>
    </row>
    <row r="678" customFormat="false" ht="8.25" hidden="false" customHeight="false" outlineLevel="0" collapsed="false">
      <c r="D678" s="101" t="n">
        <v>37276</v>
      </c>
      <c r="E678" s="101" t="n">
        <v>2.57</v>
      </c>
      <c r="F678" s="84" t="n">
        <v>2.44</v>
      </c>
    </row>
    <row r="679" customFormat="false" ht="8.25" hidden="false" customHeight="false" outlineLevel="0" collapsed="false">
      <c r="D679" s="101" t="n">
        <v>37277</v>
      </c>
      <c r="E679" s="101" t="n">
        <v>2.57</v>
      </c>
      <c r="F679" s="84" t="n">
        <v>2.44</v>
      </c>
    </row>
    <row r="680" customFormat="false" ht="8.25" hidden="false" customHeight="false" outlineLevel="0" collapsed="false">
      <c r="D680" s="101" t="n">
        <v>37278</v>
      </c>
      <c r="E680" s="101" t="n">
        <v>2.57</v>
      </c>
      <c r="F680" s="84" t="n">
        <v>2.44</v>
      </c>
    </row>
    <row r="681" customFormat="false" ht="8.25" hidden="false" customHeight="false" outlineLevel="0" collapsed="false">
      <c r="D681" s="101" t="n">
        <v>37279</v>
      </c>
      <c r="E681" s="101" t="n">
        <v>2.57</v>
      </c>
      <c r="F681" s="84" t="n">
        <v>2.44</v>
      </c>
    </row>
    <row r="682" customFormat="false" ht="8.25" hidden="false" customHeight="false" outlineLevel="0" collapsed="false">
      <c r="D682" s="101" t="n">
        <v>37280</v>
      </c>
      <c r="E682" s="101" t="n">
        <v>2.57</v>
      </c>
      <c r="F682" s="84" t="n">
        <v>2.44</v>
      </c>
    </row>
    <row r="683" customFormat="false" ht="8.25" hidden="false" customHeight="false" outlineLevel="0" collapsed="false">
      <c r="D683" s="101" t="n">
        <v>37281</v>
      </c>
      <c r="E683" s="101" t="n">
        <v>2.57</v>
      </c>
      <c r="F683" s="84" t="n">
        <v>2.44</v>
      </c>
    </row>
    <row r="684" customFormat="false" ht="8.25" hidden="false" customHeight="false" outlineLevel="0" collapsed="false">
      <c r="D684" s="101" t="n">
        <v>37282</v>
      </c>
      <c r="E684" s="101" t="n">
        <v>2.57</v>
      </c>
      <c r="F684" s="84" t="n">
        <v>2.44</v>
      </c>
    </row>
    <row r="685" customFormat="false" ht="8.25" hidden="false" customHeight="false" outlineLevel="0" collapsed="false">
      <c r="D685" s="101" t="n">
        <v>37283</v>
      </c>
      <c r="E685" s="101" t="n">
        <v>2.57</v>
      </c>
      <c r="F685" s="84" t="n">
        <v>2.44</v>
      </c>
    </row>
    <row r="686" customFormat="false" ht="8.25" hidden="false" customHeight="false" outlineLevel="0" collapsed="false">
      <c r="D686" s="101" t="n">
        <v>37284</v>
      </c>
      <c r="E686" s="101" t="n">
        <v>2.57</v>
      </c>
      <c r="F686" s="84" t="n">
        <v>2.44</v>
      </c>
    </row>
    <row r="687" customFormat="false" ht="8.25" hidden="false" customHeight="false" outlineLevel="0" collapsed="false">
      <c r="D687" s="101" t="n">
        <v>37285</v>
      </c>
      <c r="E687" s="101" t="n">
        <v>2.57</v>
      </c>
      <c r="F687" s="84" t="n">
        <v>2.44</v>
      </c>
    </row>
    <row r="688" customFormat="false" ht="8.25" hidden="false" customHeight="false" outlineLevel="0" collapsed="false">
      <c r="D688" s="101" t="n">
        <v>37286</v>
      </c>
      <c r="E688" s="101" t="n">
        <v>2.57</v>
      </c>
      <c r="F688" s="84" t="n">
        <v>2.44</v>
      </c>
    </row>
    <row r="689" customFormat="false" ht="8.25" hidden="false" customHeight="false" outlineLevel="0" collapsed="false">
      <c r="D689" s="101" t="n">
        <v>37287</v>
      </c>
      <c r="E689" s="101" t="n">
        <v>2.57</v>
      </c>
      <c r="F689" s="84" t="n">
        <v>2.44</v>
      </c>
    </row>
    <row r="690" customFormat="false" ht="8.25" hidden="false" customHeight="false" outlineLevel="0" collapsed="false">
      <c r="D690" s="101" t="n">
        <v>37246</v>
      </c>
      <c r="E690" s="101" t="n">
        <v>2.32</v>
      </c>
      <c r="F690" s="84" t="n">
        <v>1.795</v>
      </c>
    </row>
    <row r="691" customFormat="false" ht="8.25" hidden="false" customHeight="false" outlineLevel="0" collapsed="false">
      <c r="D691" s="101" t="n">
        <v>37247</v>
      </c>
      <c r="E691" s="101" t="n">
        <v>2.32</v>
      </c>
      <c r="F691" s="84" t="n">
        <v>1.795</v>
      </c>
    </row>
    <row r="692" customFormat="false" ht="8.25" hidden="false" customHeight="false" outlineLevel="0" collapsed="false">
      <c r="D692" s="101" t="n">
        <v>37248</v>
      </c>
      <c r="E692" s="101" t="n">
        <v>2.32</v>
      </c>
      <c r="F692" s="84" t="n">
        <v>1.795</v>
      </c>
    </row>
    <row r="693" customFormat="false" ht="8.25" hidden="false" customHeight="false" outlineLevel="0" collapsed="false">
      <c r="D693" s="101" t="n">
        <v>37249</v>
      </c>
      <c r="E693" s="101" t="n">
        <v>2.32</v>
      </c>
      <c r="F693" s="84" t="n">
        <v>2.08</v>
      </c>
    </row>
    <row r="694" customFormat="false" ht="8.25" hidden="false" customHeight="false" outlineLevel="0" collapsed="false">
      <c r="D694" s="101" t="n">
        <v>37250</v>
      </c>
      <c r="E694" s="101" t="n">
        <v>2.32</v>
      </c>
      <c r="F694" s="84" t="n">
        <v>1.98</v>
      </c>
    </row>
    <row r="695" customFormat="false" ht="8.25" hidden="false" customHeight="false" outlineLevel="0" collapsed="false">
      <c r="D695" s="101" t="n">
        <v>37251</v>
      </c>
      <c r="E695" s="101" t="n">
        <v>2.32</v>
      </c>
      <c r="F695" s="84" t="n">
        <v>1.85</v>
      </c>
    </row>
    <row r="696" customFormat="false" ht="8.25" hidden="false" customHeight="false" outlineLevel="0" collapsed="false">
      <c r="D696" s="101" t="n">
        <v>37252</v>
      </c>
      <c r="E696" s="101" t="n">
        <v>2.32</v>
      </c>
      <c r="F696" s="84" t="n">
        <v>1.755</v>
      </c>
    </row>
    <row r="697" customFormat="false" ht="8.25" hidden="false" customHeight="false" outlineLevel="0" collapsed="false">
      <c r="D697" s="101" t="n">
        <v>37253</v>
      </c>
      <c r="E697" s="101" t="n">
        <v>2.32</v>
      </c>
      <c r="F697" s="84" t="n">
        <v>2.085</v>
      </c>
    </row>
    <row r="698" customFormat="false" ht="8.25" hidden="false" customHeight="false" outlineLevel="0" collapsed="false">
      <c r="D698" s="101" t="n">
        <v>37254</v>
      </c>
      <c r="E698" s="101" t="n">
        <v>2.32</v>
      </c>
      <c r="F698" s="84" t="n">
        <v>2.085</v>
      </c>
    </row>
    <row r="699" customFormat="false" ht="8.25" hidden="false" customHeight="false" outlineLevel="0" collapsed="false">
      <c r="D699" s="101" t="n">
        <v>37255</v>
      </c>
      <c r="E699" s="101" t="n">
        <v>2.32</v>
      </c>
      <c r="F699" s="84" t="n">
        <v>2.085</v>
      </c>
    </row>
    <row r="700" customFormat="false" ht="8.25" hidden="false" customHeight="false" outlineLevel="0" collapsed="false">
      <c r="D700" s="101" t="n">
        <v>37256</v>
      </c>
      <c r="E700" s="101" t="n">
        <v>2.32</v>
      </c>
      <c r="F700" s="84" t="n">
        <v>2.27</v>
      </c>
    </row>
    <row r="701" customFormat="false" ht="8.25" hidden="false" customHeight="false" outlineLevel="0" collapsed="false">
      <c r="D701" s="101" t="n">
        <v>37208</v>
      </c>
      <c r="E701" s="101" t="n">
        <v>3.175</v>
      </c>
      <c r="F701" s="84" t="n">
        <v>2.485</v>
      </c>
    </row>
    <row r="702" customFormat="false" ht="8.25" hidden="false" customHeight="false" outlineLevel="0" collapsed="false">
      <c r="D702" s="101" t="n">
        <v>37209</v>
      </c>
      <c r="E702" s="101" t="n">
        <v>3.175</v>
      </c>
      <c r="F702" s="84" t="n">
        <v>2.43</v>
      </c>
    </row>
    <row r="703" customFormat="false" ht="8.25" hidden="false" customHeight="false" outlineLevel="0" collapsed="false">
      <c r="D703" s="101" t="n">
        <v>37210</v>
      </c>
      <c r="E703" s="101" t="n">
        <v>3.175</v>
      </c>
      <c r="F703" s="84" t="n">
        <v>2.37</v>
      </c>
    </row>
    <row r="704" customFormat="false" ht="8.25" hidden="false" customHeight="false" outlineLevel="0" collapsed="false">
      <c r="D704" s="101" t="n">
        <v>37211</v>
      </c>
      <c r="E704" s="101" t="n">
        <v>3.175</v>
      </c>
      <c r="F704" s="84" t="n">
        <v>2.36</v>
      </c>
    </row>
    <row r="705" customFormat="false" ht="8.25" hidden="false" customHeight="false" outlineLevel="0" collapsed="false">
      <c r="D705" s="101" t="n">
        <v>37212</v>
      </c>
      <c r="E705" s="101" t="n">
        <v>3.175</v>
      </c>
      <c r="F705" s="84" t="n">
        <v>2.36</v>
      </c>
    </row>
    <row r="706" customFormat="false" ht="8.25" hidden="false" customHeight="false" outlineLevel="0" collapsed="false">
      <c r="D706" s="101" t="n">
        <v>37213</v>
      </c>
      <c r="E706" s="101" t="n">
        <v>3.175</v>
      </c>
      <c r="F706" s="84" t="n">
        <v>2.36</v>
      </c>
    </row>
    <row r="707" customFormat="false" ht="8.25" hidden="false" customHeight="false" outlineLevel="0" collapsed="false">
      <c r="D707" s="101" t="n">
        <v>37214</v>
      </c>
      <c r="E707" s="101" t="n">
        <v>3.175</v>
      </c>
      <c r="F707" s="84" t="n">
        <v>2.495</v>
      </c>
    </row>
    <row r="708" customFormat="false" ht="8.25" hidden="false" customHeight="false" outlineLevel="0" collapsed="false">
      <c r="D708" s="101" t="n">
        <v>37215</v>
      </c>
      <c r="E708" s="101" t="n">
        <v>3.175</v>
      </c>
      <c r="F708" s="84" t="n">
        <v>2.46</v>
      </c>
    </row>
    <row r="709" customFormat="false" ht="8.25" hidden="false" customHeight="false" outlineLevel="0" collapsed="false">
      <c r="D709" s="101" t="n">
        <v>37216</v>
      </c>
      <c r="E709" s="101" t="n">
        <v>3.175</v>
      </c>
      <c r="F709" s="84" t="n">
        <v>2.46</v>
      </c>
    </row>
    <row r="710" customFormat="false" ht="8.25" hidden="false" customHeight="false" outlineLevel="0" collapsed="false">
      <c r="D710" s="101" t="n">
        <v>37217</v>
      </c>
      <c r="E710" s="101" t="n">
        <v>3.175</v>
      </c>
      <c r="F710" s="84" t="n">
        <v>2.46</v>
      </c>
    </row>
    <row r="711" customFormat="false" ht="8.25" hidden="false" customHeight="false" outlineLevel="0" collapsed="false">
      <c r="D711" s="101" t="n">
        <v>37218</v>
      </c>
      <c r="E711" s="101" t="n">
        <v>3.175</v>
      </c>
      <c r="F711" s="84" t="n">
        <v>2.46</v>
      </c>
    </row>
    <row r="712" customFormat="false" ht="8.25" hidden="false" customHeight="false" outlineLevel="0" collapsed="false">
      <c r="D712" s="101" t="n">
        <v>37219</v>
      </c>
      <c r="E712" s="101" t="n">
        <v>3.175</v>
      </c>
      <c r="F712" s="84" t="n">
        <v>2.46</v>
      </c>
    </row>
    <row r="713" customFormat="false" ht="8.25" hidden="false" customHeight="false" outlineLevel="0" collapsed="false">
      <c r="D713" s="101" t="n">
        <v>37220</v>
      </c>
      <c r="E713" s="101" t="n">
        <v>3.175</v>
      </c>
      <c r="F713" s="84" t="n">
        <v>2.46</v>
      </c>
    </row>
    <row r="714" customFormat="false" ht="8.25" hidden="false" customHeight="false" outlineLevel="0" collapsed="false">
      <c r="D714" s="101" t="n">
        <v>37221</v>
      </c>
      <c r="E714" s="101" t="n">
        <v>3.175</v>
      </c>
      <c r="F714" s="84" t="n">
        <v>2.46</v>
      </c>
    </row>
    <row r="715" customFormat="false" ht="8.25" hidden="false" customHeight="false" outlineLevel="0" collapsed="false">
      <c r="D715" s="101" t="n">
        <v>37222</v>
      </c>
      <c r="E715" s="101" t="n">
        <v>3.175</v>
      </c>
      <c r="F715" s="84" t="n">
        <v>2.46</v>
      </c>
    </row>
    <row r="716" customFormat="false" ht="8.25" hidden="false" customHeight="false" outlineLevel="0" collapsed="false">
      <c r="D716" s="101" t="n">
        <v>37223</v>
      </c>
      <c r="E716" s="101" t="n">
        <v>3.175</v>
      </c>
      <c r="F716" s="84" t="n">
        <v>2.46</v>
      </c>
    </row>
    <row r="717" customFormat="false" ht="8.25" hidden="false" customHeight="false" outlineLevel="0" collapsed="false">
      <c r="D717" s="101" t="n">
        <v>37224</v>
      </c>
      <c r="E717" s="101" t="n">
        <v>3.175</v>
      </c>
      <c r="F717" s="84" t="n">
        <v>2.46</v>
      </c>
    </row>
    <row r="718" customFormat="false" ht="8.25" hidden="false" customHeight="false" outlineLevel="0" collapsed="false">
      <c r="D718" s="101" t="n">
        <v>37225</v>
      </c>
      <c r="E718" s="101" t="n">
        <v>3.175</v>
      </c>
      <c r="F718" s="84" t="n">
        <v>2.46</v>
      </c>
    </row>
    <row r="719" customFormat="false" ht="8.25" hidden="false" customHeight="false" outlineLevel="0" collapsed="false">
      <c r="D719" s="101" t="n">
        <v>37165</v>
      </c>
      <c r="E719" s="101" t="n">
        <v>1.795</v>
      </c>
      <c r="F719" s="84" t="n">
        <v>2.46</v>
      </c>
    </row>
    <row r="720" customFormat="false" ht="8.25" hidden="false" customHeight="false" outlineLevel="0" collapsed="false">
      <c r="D720" s="101" t="n">
        <v>37166</v>
      </c>
      <c r="E720" s="101" t="n">
        <v>1.735</v>
      </c>
      <c r="F720" s="84" t="n">
        <v>2.46</v>
      </c>
    </row>
    <row r="721" customFormat="false" ht="8.25" hidden="false" customHeight="false" outlineLevel="0" collapsed="false">
      <c r="D721" s="101" t="n">
        <v>37167</v>
      </c>
      <c r="E721" s="101" t="n">
        <v>1.785</v>
      </c>
      <c r="F721" s="84" t="n">
        <v>2.46</v>
      </c>
    </row>
    <row r="722" customFormat="false" ht="8.25" hidden="false" customHeight="false" outlineLevel="0" collapsed="false">
      <c r="D722" s="101" t="n">
        <v>37168</v>
      </c>
      <c r="E722" s="101" t="n">
        <v>1.98</v>
      </c>
      <c r="F722" s="84" t="n">
        <v>2.46</v>
      </c>
    </row>
    <row r="723" customFormat="false" ht="8.25" hidden="false" customHeight="false" outlineLevel="0" collapsed="false">
      <c r="D723" s="101" t="n">
        <v>37169</v>
      </c>
      <c r="E723" s="101" t="n">
        <v>2.135</v>
      </c>
      <c r="F723" s="84" t="n">
        <v>2.46</v>
      </c>
    </row>
    <row r="724" customFormat="false" ht="8.25" hidden="false" customHeight="false" outlineLevel="0" collapsed="false">
      <c r="D724" s="101" t="n">
        <v>37170</v>
      </c>
      <c r="E724" s="101" t="n">
        <v>2.06</v>
      </c>
      <c r="F724" s="84" t="n">
        <v>2.46</v>
      </c>
    </row>
    <row r="725" customFormat="false" ht="8.25" hidden="false" customHeight="false" outlineLevel="0" collapsed="false">
      <c r="D725" s="101" t="n">
        <v>37171</v>
      </c>
      <c r="E725" s="101" t="n">
        <v>2.06</v>
      </c>
      <c r="F725" s="84" t="n">
        <v>2.46</v>
      </c>
    </row>
    <row r="726" customFormat="false" ht="8.25" hidden="false" customHeight="false" outlineLevel="0" collapsed="false">
      <c r="D726" s="101" t="n">
        <v>37172</v>
      </c>
      <c r="E726" s="101" t="n">
        <v>2.06</v>
      </c>
      <c r="F726" s="84" t="n">
        <v>2.46</v>
      </c>
    </row>
    <row r="727" customFormat="false" ht="8.25" hidden="false" customHeight="false" outlineLevel="0" collapsed="false">
      <c r="D727" s="101" t="n">
        <v>37173</v>
      </c>
      <c r="E727" s="101" t="n">
        <v>1.975</v>
      </c>
      <c r="F727" s="84" t="n">
        <v>2.46</v>
      </c>
    </row>
    <row r="728" customFormat="false" ht="8.25" hidden="false" customHeight="false" outlineLevel="0" collapsed="false">
      <c r="D728" s="101" t="n">
        <v>37174</v>
      </c>
      <c r="E728" s="101" t="n">
        <v>2.09</v>
      </c>
      <c r="F728" s="84" t="n">
        <v>2.46</v>
      </c>
    </row>
    <row r="729" customFormat="false" ht="8.25" hidden="false" customHeight="false" outlineLevel="0" collapsed="false">
      <c r="D729" s="101" t="n">
        <v>37175</v>
      </c>
      <c r="E729" s="101" t="n">
        <v>2.17</v>
      </c>
      <c r="F729" s="84" t="n">
        <v>2.46</v>
      </c>
    </row>
    <row r="730" customFormat="false" ht="8.25" hidden="false" customHeight="false" outlineLevel="0" collapsed="false">
      <c r="D730" s="101" t="n">
        <v>37176</v>
      </c>
      <c r="E730" s="101" t="n">
        <v>2.42</v>
      </c>
      <c r="F730" s="84" t="n">
        <v>2.46</v>
      </c>
    </row>
    <row r="731" customFormat="false" ht="8.25" hidden="false" customHeight="false" outlineLevel="0" collapsed="false">
      <c r="D731" s="101" t="n">
        <v>37177</v>
      </c>
      <c r="E731" s="101" t="n">
        <v>2.325</v>
      </c>
      <c r="F731" s="84" t="n">
        <v>2.46</v>
      </c>
    </row>
    <row r="732" customFormat="false" ht="8.25" hidden="false" customHeight="false" outlineLevel="0" collapsed="false">
      <c r="D732" s="101" t="n">
        <v>37178</v>
      </c>
      <c r="E732" s="101" t="n">
        <v>2.325</v>
      </c>
      <c r="F732" s="84" t="n">
        <v>2.46</v>
      </c>
    </row>
    <row r="733" customFormat="false" ht="8.25" hidden="false" customHeight="false" outlineLevel="0" collapsed="false">
      <c r="D733" s="101" t="n">
        <v>37179</v>
      </c>
      <c r="E733" s="101" t="n">
        <v>2.325</v>
      </c>
      <c r="F733" s="84" t="n">
        <v>2.46</v>
      </c>
    </row>
    <row r="734" customFormat="false" ht="8.25" hidden="false" customHeight="false" outlineLevel="0" collapsed="false">
      <c r="D734" s="101" t="n">
        <v>37180</v>
      </c>
      <c r="E734" s="101" t="n">
        <v>2.22</v>
      </c>
      <c r="F734" s="84" t="n">
        <v>2.46</v>
      </c>
    </row>
    <row r="735" customFormat="false" ht="8.25" hidden="false" customHeight="false" outlineLevel="0" collapsed="false">
      <c r="D735" s="101" t="n">
        <v>37181</v>
      </c>
      <c r="E735" s="101" t="n">
        <v>2.48</v>
      </c>
      <c r="F735" s="84" t="n">
        <v>2.46</v>
      </c>
    </row>
    <row r="736" customFormat="false" ht="8.25" hidden="false" customHeight="false" outlineLevel="0" collapsed="false">
      <c r="D736" s="101" t="n">
        <v>37182</v>
      </c>
      <c r="E736" s="101" t="n">
        <v>2.69</v>
      </c>
      <c r="F736" s="84" t="n">
        <v>2.46</v>
      </c>
    </row>
    <row r="737" customFormat="false" ht="8.25" hidden="false" customHeight="false" outlineLevel="0" collapsed="false">
      <c r="D737" s="101" t="n">
        <v>37183</v>
      </c>
      <c r="E737" s="101" t="n">
        <v>2.445</v>
      </c>
      <c r="F737" s="84" t="n">
        <v>2.46</v>
      </c>
    </row>
    <row r="738" customFormat="false" ht="8.25" hidden="false" customHeight="false" outlineLevel="0" collapsed="false">
      <c r="D738" s="101" t="n">
        <v>37184</v>
      </c>
      <c r="E738" s="101" t="n">
        <v>2.345</v>
      </c>
      <c r="F738" s="84" t="n">
        <v>2.46</v>
      </c>
    </row>
    <row r="739" customFormat="false" ht="8.25" hidden="false" customHeight="false" outlineLevel="0" collapsed="false">
      <c r="D739" s="101" t="n">
        <v>37185</v>
      </c>
      <c r="E739" s="101" t="n">
        <v>2.345</v>
      </c>
      <c r="F739" s="84" t="n">
        <v>2.46</v>
      </c>
    </row>
    <row r="740" customFormat="false" ht="8.25" hidden="false" customHeight="false" outlineLevel="0" collapsed="false">
      <c r="D740" s="101" t="n">
        <v>37186</v>
      </c>
      <c r="E740" s="101" t="n">
        <v>2.345</v>
      </c>
      <c r="F740" s="84" t="n">
        <v>2.46</v>
      </c>
    </row>
    <row r="741" customFormat="false" ht="8.25" hidden="false" customHeight="false" outlineLevel="0" collapsed="false">
      <c r="D741" s="101" t="n">
        <v>37187</v>
      </c>
      <c r="E741" s="101" t="n">
        <v>2.685</v>
      </c>
      <c r="F741" s="84" t="n">
        <v>2.46</v>
      </c>
    </row>
    <row r="742" customFormat="false" ht="8.25" hidden="false" customHeight="false" outlineLevel="0" collapsed="false">
      <c r="D742" s="101" t="n">
        <v>37188</v>
      </c>
      <c r="E742" s="101" t="n">
        <v>2.91</v>
      </c>
      <c r="F742" s="84" t="n">
        <v>2.46</v>
      </c>
    </row>
    <row r="743" customFormat="false" ht="8.25" hidden="false" customHeight="false" outlineLevel="0" collapsed="false">
      <c r="D743" s="101" t="n">
        <v>37189</v>
      </c>
      <c r="E743" s="101" t="n">
        <v>2.73</v>
      </c>
      <c r="F743" s="84" t="n">
        <v>2.46</v>
      </c>
    </row>
    <row r="744" customFormat="false" ht="8.25" hidden="false" customHeight="false" outlineLevel="0" collapsed="false">
      <c r="D744" s="101" t="n">
        <v>37190</v>
      </c>
      <c r="E744" s="101" t="n">
        <v>3.165</v>
      </c>
      <c r="F744" s="84" t="n">
        <v>2.46</v>
      </c>
    </row>
    <row r="745" customFormat="false" ht="8.25" hidden="false" customHeight="false" outlineLevel="0" collapsed="false">
      <c r="D745" s="101" t="n">
        <v>37191</v>
      </c>
      <c r="E745" s="101" t="n">
        <v>2.995</v>
      </c>
      <c r="F745" s="84" t="n">
        <v>2.46</v>
      </c>
    </row>
    <row r="746" customFormat="false" ht="8.25" hidden="false" customHeight="false" outlineLevel="0" collapsed="false">
      <c r="D746" s="101" t="n">
        <v>37192</v>
      </c>
      <c r="E746" s="101" t="n">
        <v>2.995</v>
      </c>
      <c r="F746" s="84" t="n">
        <v>2.46</v>
      </c>
    </row>
    <row r="747" customFormat="false" ht="8.25" hidden="false" customHeight="false" outlineLevel="0" collapsed="false">
      <c r="D747" s="101" t="n">
        <v>37193</v>
      </c>
      <c r="E747" s="101" t="n">
        <v>2.995</v>
      </c>
      <c r="F747" s="84" t="n">
        <v>2.46</v>
      </c>
    </row>
    <row r="748" customFormat="false" ht="8.25" hidden="false" customHeight="false" outlineLevel="0" collapsed="false">
      <c r="D748" s="101" t="n">
        <v>37194</v>
      </c>
      <c r="E748" s="101" t="n">
        <v>3.145</v>
      </c>
      <c r="F748" s="84" t="n">
        <v>2.46</v>
      </c>
    </row>
    <row r="749" customFormat="false" ht="8.25" hidden="false" customHeight="false" outlineLevel="0" collapsed="false">
      <c r="D749" s="101" t="n">
        <v>37195</v>
      </c>
      <c r="E749" s="101" t="n">
        <v>3.22</v>
      </c>
      <c r="F749" s="84" t="n">
        <v>2.46</v>
      </c>
    </row>
    <row r="750" customFormat="false" ht="8.25" hidden="false" customHeight="false" outlineLevel="0" collapsed="false">
      <c r="D750" s="101" t="n">
        <v>37196</v>
      </c>
      <c r="E750" s="101" t="n">
        <v>3.175</v>
      </c>
      <c r="F750" s="84" t="n">
        <v>2.46</v>
      </c>
    </row>
    <row r="751" customFormat="false" ht="8.25" hidden="false" customHeight="false" outlineLevel="0" collapsed="false">
      <c r="D751" s="101" t="n">
        <v>37197</v>
      </c>
      <c r="E751" s="101" t="n">
        <v>3.175</v>
      </c>
      <c r="F751" s="84" t="n">
        <v>2.46</v>
      </c>
    </row>
    <row r="752" customFormat="false" ht="8.25" hidden="false" customHeight="false" outlineLevel="0" collapsed="false">
      <c r="D752" s="101" t="n">
        <v>37198</v>
      </c>
      <c r="E752" s="101" t="n">
        <v>3.175</v>
      </c>
      <c r="F752" s="84" t="n">
        <v>1.795</v>
      </c>
    </row>
    <row r="753" customFormat="false" ht="8.25" hidden="false" customHeight="false" outlineLevel="0" collapsed="false">
      <c r="D753" s="101" t="n">
        <v>37199</v>
      </c>
      <c r="E753" s="101" t="n">
        <v>3.175</v>
      </c>
      <c r="F753" s="84" t="n">
        <v>1.795</v>
      </c>
    </row>
    <row r="754" customFormat="false" ht="8.25" hidden="false" customHeight="false" outlineLevel="0" collapsed="false">
      <c r="D754" s="101" t="n">
        <v>37200</v>
      </c>
      <c r="E754" s="101" t="n">
        <v>3.175</v>
      </c>
      <c r="F754" s="84" t="n">
        <v>1.795</v>
      </c>
    </row>
    <row r="755" customFormat="false" ht="8.25" hidden="false" customHeight="false" outlineLevel="0" collapsed="false">
      <c r="D755" s="101" t="n">
        <v>37201</v>
      </c>
      <c r="E755" s="101" t="n">
        <v>3.175</v>
      </c>
      <c r="F755" s="84" t="n">
        <v>2.08</v>
      </c>
    </row>
    <row r="756" customFormat="false" ht="8.25" hidden="false" customHeight="false" outlineLevel="0" collapsed="false">
      <c r="D756" s="101" t="n">
        <v>37202</v>
      </c>
      <c r="E756" s="101" t="n">
        <v>3.175</v>
      </c>
      <c r="F756" s="84" t="n">
        <v>1.98</v>
      </c>
    </row>
    <row r="757" customFormat="false" ht="8.25" hidden="false" customHeight="false" outlineLevel="0" collapsed="false">
      <c r="D757" s="101" t="n">
        <v>37203</v>
      </c>
      <c r="E757" s="101" t="n">
        <v>3.175</v>
      </c>
      <c r="F757" s="84" t="n">
        <v>1.85</v>
      </c>
    </row>
    <row r="758" customFormat="false" ht="8.25" hidden="false" customHeight="false" outlineLevel="0" collapsed="false">
      <c r="D758" s="101" t="n">
        <v>37204</v>
      </c>
      <c r="E758" s="101" t="n">
        <v>3.175</v>
      </c>
      <c r="F758" s="84" t="n">
        <v>1.755</v>
      </c>
    </row>
    <row r="759" customFormat="false" ht="8.25" hidden="false" customHeight="false" outlineLevel="0" collapsed="false">
      <c r="D759" s="101" t="n">
        <v>37205</v>
      </c>
      <c r="E759" s="101" t="n">
        <v>3.175</v>
      </c>
      <c r="F759" s="84" t="n">
        <v>2.085</v>
      </c>
    </row>
    <row r="760" customFormat="false" ht="8.25" hidden="false" customHeight="false" outlineLevel="0" collapsed="false">
      <c r="D760" s="101" t="n">
        <v>37206</v>
      </c>
      <c r="E760" s="101" t="n">
        <v>3.175</v>
      </c>
      <c r="F760" s="84" t="n">
        <v>2.085</v>
      </c>
    </row>
    <row r="761" customFormat="false" ht="8.25" hidden="false" customHeight="false" outlineLevel="0" collapsed="false">
      <c r="D761" s="101" t="n">
        <v>37207</v>
      </c>
      <c r="E761" s="101" t="n">
        <v>3.175</v>
      </c>
      <c r="F761" s="84" t="n">
        <v>2.085</v>
      </c>
    </row>
    <row r="762" customFormat="false" ht="8.25" hidden="false" customHeight="false" outlineLevel="0" collapsed="false">
      <c r="D762" s="101" t="n">
        <v>37208</v>
      </c>
      <c r="E762" s="101" t="n">
        <v>3.175</v>
      </c>
      <c r="F762" s="84" t="n">
        <v>2.27</v>
      </c>
    </row>
    <row r="763" customFormat="false" ht="8.25" hidden="false" customHeight="false" outlineLevel="0" collapsed="false">
      <c r="D763" s="101" t="n">
        <v>37209</v>
      </c>
      <c r="E763" s="101" t="n">
        <v>3.175</v>
      </c>
      <c r="F763" s="84" t="n">
        <v>2.485</v>
      </c>
    </row>
    <row r="764" customFormat="false" ht="8.25" hidden="false" customHeight="false" outlineLevel="0" collapsed="false">
      <c r="D764" s="101" t="n">
        <v>37210</v>
      </c>
      <c r="E764" s="101" t="n">
        <v>3.175</v>
      </c>
      <c r="F764" s="84" t="n">
        <v>2.43</v>
      </c>
    </row>
    <row r="765" customFormat="false" ht="8.25" hidden="false" customHeight="false" outlineLevel="0" collapsed="false">
      <c r="D765" s="101" t="n">
        <v>37211</v>
      </c>
      <c r="E765" s="101" t="n">
        <v>3.175</v>
      </c>
      <c r="F765" s="84" t="n">
        <v>2.37</v>
      </c>
    </row>
    <row r="766" customFormat="false" ht="8.25" hidden="false" customHeight="false" outlineLevel="0" collapsed="false">
      <c r="D766" s="101" t="n">
        <v>37212</v>
      </c>
      <c r="E766" s="101" t="n">
        <v>3.175</v>
      </c>
      <c r="F766" s="84" t="n">
        <v>2.36</v>
      </c>
    </row>
    <row r="767" customFormat="false" ht="8.25" hidden="false" customHeight="false" outlineLevel="0" collapsed="false">
      <c r="D767" s="101" t="n">
        <v>37213</v>
      </c>
      <c r="E767" s="101" t="n">
        <v>3.175</v>
      </c>
      <c r="F767" s="84" t="n">
        <v>2.36</v>
      </c>
    </row>
    <row r="768" customFormat="false" ht="8.25" hidden="false" customHeight="false" outlineLevel="0" collapsed="false">
      <c r="D768" s="101" t="n">
        <v>37214</v>
      </c>
      <c r="E768" s="101" t="n">
        <v>3.175</v>
      </c>
      <c r="F768" s="84" t="n">
        <v>2.36</v>
      </c>
    </row>
    <row r="769" customFormat="false" ht="8.25" hidden="false" customHeight="false" outlineLevel="0" collapsed="false">
      <c r="D769" s="101" t="n">
        <v>37215</v>
      </c>
      <c r="E769" s="101" t="n">
        <v>3.175</v>
      </c>
      <c r="F769" s="84" t="n">
        <v>2.495</v>
      </c>
    </row>
    <row r="770" customFormat="false" ht="8.25" hidden="false" customHeight="false" outlineLevel="0" collapsed="false">
      <c r="D770" s="101" t="n">
        <v>37216</v>
      </c>
      <c r="E770" s="101" t="n">
        <v>3.175</v>
      </c>
      <c r="F770" s="84" t="n">
        <v>2.49</v>
      </c>
    </row>
    <row r="771" customFormat="false" ht="8.25" hidden="false" customHeight="false" outlineLevel="0" collapsed="false">
      <c r="D771" s="101" t="n">
        <v>37217</v>
      </c>
      <c r="E771" s="101" t="n">
        <v>3.175</v>
      </c>
      <c r="F771" s="84" t="n">
        <v>2.41</v>
      </c>
    </row>
    <row r="772" customFormat="false" ht="8.25" hidden="false" customHeight="false" outlineLevel="0" collapsed="false">
      <c r="D772" s="101" t="n">
        <v>37218</v>
      </c>
      <c r="E772" s="101" t="n">
        <v>3.175</v>
      </c>
      <c r="F772" s="84" t="n">
        <v>2.41</v>
      </c>
    </row>
    <row r="773" customFormat="false" ht="8.25" hidden="false" customHeight="false" outlineLevel="0" collapsed="false">
      <c r="D773" s="101" t="n">
        <v>37219</v>
      </c>
      <c r="E773" s="101" t="n">
        <v>3.175</v>
      </c>
      <c r="F773" s="84" t="n">
        <v>2.41</v>
      </c>
    </row>
    <row r="774" customFormat="false" ht="8.25" hidden="false" customHeight="false" outlineLevel="0" collapsed="false">
      <c r="D774" s="101" t="n">
        <v>37220</v>
      </c>
      <c r="E774" s="101" t="n">
        <v>3.175</v>
      </c>
      <c r="F774" s="84" t="n">
        <v>2.41</v>
      </c>
    </row>
    <row r="775" customFormat="false" ht="8.25" hidden="false" customHeight="false" outlineLevel="0" collapsed="false">
      <c r="D775" s="101" t="n">
        <v>37221</v>
      </c>
      <c r="E775" s="101" t="n">
        <v>3.175</v>
      </c>
      <c r="F775" s="84" t="n">
        <v>2.41</v>
      </c>
    </row>
    <row r="776" customFormat="false" ht="8.25" hidden="false" customHeight="false" outlineLevel="0" collapsed="false">
      <c r="D776" s="101" t="n">
        <v>37222</v>
      </c>
      <c r="E776" s="101" t="n">
        <v>3.175</v>
      </c>
      <c r="F776" s="84" t="n">
        <v>2.41</v>
      </c>
    </row>
    <row r="777" customFormat="false" ht="8.25" hidden="false" customHeight="false" outlineLevel="0" collapsed="false">
      <c r="D777" s="101" t="n">
        <v>37223</v>
      </c>
      <c r="E777" s="101" t="n">
        <v>3.175</v>
      </c>
      <c r="F777" s="84" t="n">
        <v>2.41</v>
      </c>
    </row>
    <row r="778" customFormat="false" ht="8.25" hidden="false" customHeight="false" outlineLevel="0" collapsed="false">
      <c r="D778" s="101" t="n">
        <v>37224</v>
      </c>
      <c r="E778" s="101" t="n">
        <v>3.175</v>
      </c>
      <c r="F778" s="84" t="n">
        <v>2.41</v>
      </c>
    </row>
    <row r="779" customFormat="false" ht="8.25" hidden="false" customHeight="false" outlineLevel="0" collapsed="false">
      <c r="D779" s="101" t="n">
        <v>37225</v>
      </c>
      <c r="E779" s="101" t="n">
        <v>3.175</v>
      </c>
      <c r="F779" s="84" t="n">
        <v>2.41</v>
      </c>
    </row>
    <row r="780" customFormat="false" ht="8.25" hidden="false" customHeight="false" outlineLevel="0" collapsed="false">
      <c r="D780" s="101" t="n">
        <v>37165</v>
      </c>
      <c r="E780" s="101" t="n">
        <v>1.795</v>
      </c>
      <c r="F780" s="84" t="n">
        <v>2.41</v>
      </c>
    </row>
    <row r="781" customFormat="false" ht="8.25" hidden="false" customHeight="false" outlineLevel="0" collapsed="false">
      <c r="D781" s="101" t="n">
        <v>37166</v>
      </c>
      <c r="E781" s="101" t="n">
        <v>1.735</v>
      </c>
      <c r="F781" s="84" t="n">
        <v>2.41</v>
      </c>
    </row>
    <row r="782" customFormat="false" ht="8.25" hidden="false" customHeight="false" outlineLevel="0" collapsed="false">
      <c r="D782" s="101" t="n">
        <v>37167</v>
      </c>
      <c r="E782" s="101" t="n">
        <v>1.785</v>
      </c>
      <c r="F782" s="84" t="n">
        <v>2.41</v>
      </c>
    </row>
    <row r="783" customFormat="false" ht="8.25" hidden="false" customHeight="false" outlineLevel="0" collapsed="false">
      <c r="D783" s="101" t="n">
        <v>37168</v>
      </c>
      <c r="E783" s="101" t="n">
        <v>1.98</v>
      </c>
      <c r="F783" s="84" t="n">
        <v>2.41</v>
      </c>
    </row>
    <row r="784" customFormat="false" ht="8.25" hidden="false" customHeight="false" outlineLevel="0" collapsed="false">
      <c r="D784" s="101" t="n">
        <v>37169</v>
      </c>
      <c r="E784" s="101" t="n">
        <v>2.135</v>
      </c>
      <c r="F784" s="84" t="n">
        <v>2.41</v>
      </c>
    </row>
    <row r="785" customFormat="false" ht="8.25" hidden="false" customHeight="false" outlineLevel="0" collapsed="false">
      <c r="D785" s="101" t="n">
        <v>37170</v>
      </c>
      <c r="E785" s="101" t="n">
        <v>2.06</v>
      </c>
      <c r="F785" s="84" t="n">
        <v>2.41</v>
      </c>
    </row>
    <row r="786" customFormat="false" ht="8.25" hidden="false" customHeight="false" outlineLevel="0" collapsed="false">
      <c r="D786" s="101" t="n">
        <v>37171</v>
      </c>
      <c r="E786" s="101" t="n">
        <v>2.06</v>
      </c>
      <c r="F786" s="84" t="n">
        <v>2.41</v>
      </c>
    </row>
    <row r="787" customFormat="false" ht="8.25" hidden="false" customHeight="false" outlineLevel="0" collapsed="false">
      <c r="D787" s="101" t="n">
        <v>37172</v>
      </c>
      <c r="E787" s="101" t="n">
        <v>2.06</v>
      </c>
      <c r="F787" s="84" t="n">
        <v>2.41</v>
      </c>
    </row>
    <row r="788" customFormat="false" ht="8.25" hidden="false" customHeight="false" outlineLevel="0" collapsed="false">
      <c r="D788" s="101" t="n">
        <v>37173</v>
      </c>
      <c r="E788" s="101" t="n">
        <v>1.975</v>
      </c>
      <c r="F788" s="84" t="n">
        <v>2.41</v>
      </c>
    </row>
    <row r="789" customFormat="false" ht="8.25" hidden="false" customHeight="false" outlineLevel="0" collapsed="false">
      <c r="D789" s="101" t="n">
        <v>37174</v>
      </c>
      <c r="E789" s="101" t="n">
        <v>2.09</v>
      </c>
      <c r="F789" s="84" t="n">
        <v>2.41</v>
      </c>
    </row>
    <row r="790" customFormat="false" ht="8.25" hidden="false" customHeight="false" outlineLevel="0" collapsed="false">
      <c r="D790" s="101" t="n">
        <v>37175</v>
      </c>
      <c r="E790" s="101" t="n">
        <v>2.17</v>
      </c>
      <c r="F790" s="84" t="n">
        <v>2.41</v>
      </c>
    </row>
    <row r="791" customFormat="false" ht="8.25" hidden="false" customHeight="false" outlineLevel="0" collapsed="false">
      <c r="D791" s="101" t="n">
        <v>37176</v>
      </c>
      <c r="E791" s="101" t="n">
        <v>2.42</v>
      </c>
      <c r="F791" s="84" t="n">
        <v>2.41</v>
      </c>
    </row>
    <row r="792" customFormat="false" ht="8.25" hidden="false" customHeight="false" outlineLevel="0" collapsed="false">
      <c r="D792" s="101" t="n">
        <v>37177</v>
      </c>
      <c r="E792" s="101" t="n">
        <v>2.325</v>
      </c>
      <c r="F792" s="84" t="n">
        <v>2.41</v>
      </c>
    </row>
    <row r="793" customFormat="false" ht="8.25" hidden="false" customHeight="false" outlineLevel="0" collapsed="false">
      <c r="D793" s="101" t="n">
        <v>37178</v>
      </c>
      <c r="E793" s="101" t="n">
        <v>2.325</v>
      </c>
      <c r="F793" s="84" t="n">
        <v>2.41</v>
      </c>
    </row>
    <row r="794" customFormat="false" ht="8.25" hidden="false" customHeight="false" outlineLevel="0" collapsed="false">
      <c r="D794" s="101" t="n">
        <v>37179</v>
      </c>
      <c r="E794" s="101" t="n">
        <v>2.325</v>
      </c>
      <c r="F794" s="84" t="n">
        <v>2.41</v>
      </c>
    </row>
    <row r="795" customFormat="false" ht="8.25" hidden="false" customHeight="false" outlineLevel="0" collapsed="false">
      <c r="D795" s="101" t="n">
        <v>37180</v>
      </c>
      <c r="E795" s="101" t="n">
        <v>2.22</v>
      </c>
      <c r="F795" s="84" t="n">
        <v>2.41</v>
      </c>
    </row>
    <row r="796" customFormat="false" ht="8.25" hidden="false" customHeight="false" outlineLevel="0" collapsed="false">
      <c r="D796" s="101" t="n">
        <v>37181</v>
      </c>
      <c r="E796" s="101" t="n">
        <v>2.48</v>
      </c>
      <c r="F796" s="84" t="n">
        <v>2.41</v>
      </c>
    </row>
    <row r="797" customFormat="false" ht="8.25" hidden="false" customHeight="false" outlineLevel="0" collapsed="false">
      <c r="D797" s="101" t="n">
        <v>37182</v>
      </c>
      <c r="E797" s="101" t="n">
        <v>2.69</v>
      </c>
      <c r="F797" s="84" t="n">
        <v>2.41</v>
      </c>
    </row>
    <row r="798" customFormat="false" ht="8.25" hidden="false" customHeight="false" outlineLevel="0" collapsed="false">
      <c r="D798" s="101" t="n">
        <v>37183</v>
      </c>
      <c r="E798" s="101" t="n">
        <v>2.445</v>
      </c>
      <c r="F798" s="84" t="n">
        <v>2.41</v>
      </c>
    </row>
    <row r="799" customFormat="false" ht="8.25" hidden="false" customHeight="false" outlineLevel="0" collapsed="false">
      <c r="D799" s="101" t="n">
        <v>37184</v>
      </c>
      <c r="E799" s="101" t="n">
        <v>2.345</v>
      </c>
      <c r="F799" s="84" t="n">
        <v>2.41</v>
      </c>
    </row>
    <row r="800" customFormat="false" ht="8.25" hidden="false" customHeight="false" outlineLevel="0" collapsed="false">
      <c r="D800" s="101" t="n">
        <v>37185</v>
      </c>
      <c r="E800" s="101" t="n">
        <v>2.345</v>
      </c>
      <c r="F800" s="84" t="n">
        <v>2.41</v>
      </c>
    </row>
    <row r="801" customFormat="false" ht="8.25" hidden="false" customHeight="false" outlineLevel="0" collapsed="false">
      <c r="D801" s="101" t="n">
        <v>37186</v>
      </c>
      <c r="E801" s="101" t="n">
        <v>2.345</v>
      </c>
      <c r="F801" s="84" t="n">
        <v>2.41</v>
      </c>
    </row>
    <row r="802" customFormat="false" ht="8.25" hidden="false" customHeight="false" outlineLevel="0" collapsed="false">
      <c r="D802" s="101" t="n">
        <v>37187</v>
      </c>
      <c r="E802" s="101" t="n">
        <v>2.685</v>
      </c>
      <c r="F802" s="84" t="n">
        <v>2.41</v>
      </c>
    </row>
    <row r="803" customFormat="false" ht="8.25" hidden="false" customHeight="false" outlineLevel="0" collapsed="false">
      <c r="D803" s="101" t="n">
        <v>37188</v>
      </c>
      <c r="E803" s="101" t="n">
        <v>2.91</v>
      </c>
      <c r="F803" s="84" t="n">
        <v>2.41</v>
      </c>
    </row>
    <row r="804" customFormat="false" ht="8.25" hidden="false" customHeight="false" outlineLevel="0" collapsed="false">
      <c r="D804" s="101" t="n">
        <v>37189</v>
      </c>
      <c r="E804" s="101" t="n">
        <v>2.73</v>
      </c>
      <c r="F804" s="84" t="n">
        <v>2.41</v>
      </c>
    </row>
    <row r="805" customFormat="false" ht="8.25" hidden="false" customHeight="false" outlineLevel="0" collapsed="false">
      <c r="D805" s="101" t="n">
        <v>37190</v>
      </c>
      <c r="E805" s="101" t="n">
        <v>3.165</v>
      </c>
      <c r="F805" s="84" t="n">
        <v>2.41</v>
      </c>
    </row>
    <row r="806" customFormat="false" ht="8.25" hidden="false" customHeight="false" outlineLevel="0" collapsed="false">
      <c r="D806" s="101" t="n">
        <v>37191</v>
      </c>
      <c r="E806" s="101" t="n">
        <v>2.995</v>
      </c>
      <c r="F806" s="84" t="n">
        <v>2.41</v>
      </c>
    </row>
    <row r="807" customFormat="false" ht="8.25" hidden="false" customHeight="false" outlineLevel="0" collapsed="false">
      <c r="D807" s="101" t="n">
        <v>37192</v>
      </c>
      <c r="E807" s="101" t="n">
        <v>2.995</v>
      </c>
      <c r="F807" s="84" t="n">
        <v>2.41</v>
      </c>
    </row>
    <row r="808" customFormat="false" ht="8.25" hidden="false" customHeight="false" outlineLevel="0" collapsed="false">
      <c r="D808" s="101" t="n">
        <v>37193</v>
      </c>
      <c r="E808" s="101" t="n">
        <v>2.995</v>
      </c>
      <c r="F808" s="84" t="n">
        <v>2.41</v>
      </c>
    </row>
    <row r="809" customFormat="false" ht="8.25" hidden="false" customHeight="false" outlineLevel="0" collapsed="false">
      <c r="D809" s="101" t="n">
        <v>37194</v>
      </c>
      <c r="E809" s="101" t="n">
        <v>3.165</v>
      </c>
      <c r="F809" s="84" t="n">
        <v>2.41</v>
      </c>
    </row>
    <row r="810" customFormat="false" ht="8.25" hidden="false" customHeight="false" outlineLevel="0" collapsed="false">
      <c r="D810" s="101" t="n">
        <v>37195</v>
      </c>
      <c r="E810" s="101" t="n">
        <v>3.095</v>
      </c>
      <c r="F810" s="84" t="n">
        <v>2.41</v>
      </c>
    </row>
    <row r="811" customFormat="false" ht="8.25" hidden="false" customHeight="false" outlineLevel="0" collapsed="false">
      <c r="D811" s="101" t="n">
        <v>37196</v>
      </c>
      <c r="E811" s="101" t="n">
        <v>3.15</v>
      </c>
      <c r="F811" s="84" t="n">
        <v>2.41</v>
      </c>
    </row>
    <row r="812" customFormat="false" ht="8.25" hidden="false" customHeight="false" outlineLevel="0" collapsed="false">
      <c r="D812" s="101" t="n">
        <v>37197</v>
      </c>
      <c r="E812" s="101" t="n">
        <v>3.06</v>
      </c>
      <c r="F812" s="84" t="n">
        <v>2.41</v>
      </c>
    </row>
    <row r="813" customFormat="false" ht="8.25" hidden="false" customHeight="false" outlineLevel="0" collapsed="false">
      <c r="D813" s="101" t="n">
        <v>37198</v>
      </c>
      <c r="E813" s="101" t="n">
        <v>3.06</v>
      </c>
      <c r="F813" s="84" t="n">
        <v>2.41</v>
      </c>
    </row>
    <row r="814" customFormat="false" ht="8.25" hidden="false" customHeight="false" outlineLevel="0" collapsed="false">
      <c r="D814" s="101" t="n">
        <v>37199</v>
      </c>
      <c r="E814" s="101" t="n">
        <v>3.06</v>
      </c>
      <c r="F814" s="84" t="n">
        <v>1.795</v>
      </c>
    </row>
    <row r="815" customFormat="false" ht="8.25" hidden="false" customHeight="false" outlineLevel="0" collapsed="false">
      <c r="D815" s="101" t="n">
        <v>37200</v>
      </c>
      <c r="E815" s="101" t="n">
        <v>3.06</v>
      </c>
      <c r="F815" s="84" t="n">
        <v>1.795</v>
      </c>
    </row>
    <row r="816" customFormat="false" ht="8.25" hidden="false" customHeight="false" outlineLevel="0" collapsed="false">
      <c r="D816" s="101" t="n">
        <v>37201</v>
      </c>
      <c r="E816" s="101" t="n">
        <v>3.06</v>
      </c>
      <c r="F816" s="84" t="n">
        <v>1.795</v>
      </c>
    </row>
    <row r="817" customFormat="false" ht="8.25" hidden="false" customHeight="false" outlineLevel="0" collapsed="false">
      <c r="D817" s="101" t="n">
        <v>37202</v>
      </c>
      <c r="E817" s="101" t="n">
        <v>3.06</v>
      </c>
      <c r="F817" s="84" t="n">
        <v>2.08</v>
      </c>
    </row>
    <row r="818" customFormat="false" ht="8.25" hidden="false" customHeight="false" outlineLevel="0" collapsed="false">
      <c r="D818" s="101" t="n">
        <v>37203</v>
      </c>
      <c r="E818" s="101" t="n">
        <v>3.06</v>
      </c>
      <c r="F818" s="84" t="n">
        <v>1.98</v>
      </c>
    </row>
    <row r="819" customFormat="false" ht="8.25" hidden="false" customHeight="false" outlineLevel="0" collapsed="false">
      <c r="D819" s="101" t="n">
        <v>37204</v>
      </c>
      <c r="E819" s="101" t="n">
        <v>3.06</v>
      </c>
      <c r="F819" s="84" t="n">
        <v>1.85</v>
      </c>
    </row>
    <row r="820" customFormat="false" ht="8.25" hidden="false" customHeight="false" outlineLevel="0" collapsed="false">
      <c r="D820" s="101" t="n">
        <v>37205</v>
      </c>
      <c r="E820" s="101" t="n">
        <v>3.06</v>
      </c>
      <c r="F820" s="84" t="n">
        <v>1.755</v>
      </c>
    </row>
    <row r="821" customFormat="false" ht="8.25" hidden="false" customHeight="false" outlineLevel="0" collapsed="false">
      <c r="D821" s="101" t="n">
        <v>37206</v>
      </c>
      <c r="E821" s="101" t="n">
        <v>3.06</v>
      </c>
      <c r="F821" s="84" t="n">
        <v>2.085</v>
      </c>
    </row>
    <row r="822" customFormat="false" ht="8.25" hidden="false" customHeight="false" outlineLevel="0" collapsed="false">
      <c r="D822" s="101" t="n">
        <v>37207</v>
      </c>
      <c r="E822" s="101" t="n">
        <v>3.06</v>
      </c>
      <c r="F822" s="84" t="n">
        <v>2.085</v>
      </c>
    </row>
    <row r="823" customFormat="false" ht="8.25" hidden="false" customHeight="false" outlineLevel="0" collapsed="false">
      <c r="D823" s="101" t="n">
        <v>37208</v>
      </c>
      <c r="E823" s="101" t="n">
        <v>3.06</v>
      </c>
      <c r="F823" s="84" t="n">
        <v>2.085</v>
      </c>
    </row>
    <row r="824" customFormat="false" ht="8.25" hidden="false" customHeight="false" outlineLevel="0" collapsed="false">
      <c r="D824" s="101" t="n">
        <v>37209</v>
      </c>
      <c r="E824" s="101" t="n">
        <v>3.06</v>
      </c>
      <c r="F824" s="84" t="n">
        <v>2.27</v>
      </c>
    </row>
    <row r="825" customFormat="false" ht="8.25" hidden="false" customHeight="false" outlineLevel="0" collapsed="false">
      <c r="D825" s="101" t="n">
        <v>37210</v>
      </c>
      <c r="E825" s="101" t="n">
        <v>3.06</v>
      </c>
      <c r="F825" s="84" t="n">
        <v>2.485</v>
      </c>
    </row>
    <row r="826" customFormat="false" ht="8.25" hidden="false" customHeight="false" outlineLevel="0" collapsed="false">
      <c r="D826" s="101" t="n">
        <v>37211</v>
      </c>
      <c r="E826" s="101" t="n">
        <v>3.06</v>
      </c>
      <c r="F826" s="84" t="n">
        <v>2.43</v>
      </c>
    </row>
    <row r="827" customFormat="false" ht="8.25" hidden="false" customHeight="false" outlineLevel="0" collapsed="false">
      <c r="D827" s="101" t="n">
        <v>37212</v>
      </c>
      <c r="E827" s="101" t="n">
        <v>3.06</v>
      </c>
      <c r="F827" s="84" t="n">
        <v>2.37</v>
      </c>
    </row>
    <row r="828" customFormat="false" ht="8.25" hidden="false" customHeight="false" outlineLevel="0" collapsed="false">
      <c r="D828" s="101" t="n">
        <v>37213</v>
      </c>
      <c r="E828" s="101" t="n">
        <v>3.06</v>
      </c>
      <c r="F828" s="84" t="n">
        <v>2.36</v>
      </c>
    </row>
    <row r="829" customFormat="false" ht="8.25" hidden="false" customHeight="false" outlineLevel="0" collapsed="false">
      <c r="D829" s="101" t="n">
        <v>37214</v>
      </c>
      <c r="E829" s="101" t="n">
        <v>3.06</v>
      </c>
      <c r="F829" s="84" t="n">
        <v>2.36</v>
      </c>
    </row>
    <row r="830" customFormat="false" ht="8.25" hidden="false" customHeight="false" outlineLevel="0" collapsed="false">
      <c r="D830" s="101" t="n">
        <v>37215</v>
      </c>
      <c r="E830" s="101" t="n">
        <v>3.06</v>
      </c>
      <c r="F830" s="84" t="n">
        <v>2.36</v>
      </c>
    </row>
    <row r="831" customFormat="false" ht="8.25" hidden="false" customHeight="false" outlineLevel="0" collapsed="false">
      <c r="D831" s="101" t="n">
        <v>37216</v>
      </c>
      <c r="E831" s="101" t="n">
        <v>3.06</v>
      </c>
      <c r="F831" s="84" t="n">
        <v>2.495</v>
      </c>
    </row>
    <row r="832" customFormat="false" ht="8.25" hidden="false" customHeight="false" outlineLevel="0" collapsed="false">
      <c r="D832" s="101" t="n">
        <v>37217</v>
      </c>
      <c r="E832" s="101" t="n">
        <v>3.06</v>
      </c>
      <c r="F832" s="84" t="n">
        <v>2.49</v>
      </c>
    </row>
    <row r="833" customFormat="false" ht="8.25" hidden="false" customHeight="false" outlineLevel="0" collapsed="false">
      <c r="D833" s="101" t="n">
        <v>37218</v>
      </c>
      <c r="E833" s="101" t="n">
        <v>3.06</v>
      </c>
      <c r="F833" s="84" t="n">
        <v>2.55</v>
      </c>
    </row>
    <row r="834" customFormat="false" ht="8.25" hidden="false" customHeight="false" outlineLevel="0" collapsed="false">
      <c r="D834" s="101" t="n">
        <v>37219</v>
      </c>
      <c r="E834" s="101" t="n">
        <v>3.06</v>
      </c>
      <c r="F834" s="84" t="n">
        <v>2.52</v>
      </c>
    </row>
    <row r="835" customFormat="false" ht="8.25" hidden="false" customHeight="false" outlineLevel="0" collapsed="false">
      <c r="D835" s="101" t="n">
        <v>37220</v>
      </c>
      <c r="E835" s="101" t="n">
        <v>3.06</v>
      </c>
      <c r="F835" s="84" t="n">
        <v>2.52</v>
      </c>
    </row>
    <row r="836" customFormat="false" ht="8.25" hidden="false" customHeight="false" outlineLevel="0" collapsed="false">
      <c r="D836" s="101" t="n">
        <v>37221</v>
      </c>
      <c r="E836" s="101" t="n">
        <v>3.06</v>
      </c>
      <c r="F836" s="84" t="n">
        <v>2.52</v>
      </c>
    </row>
    <row r="837" customFormat="false" ht="8.25" hidden="false" customHeight="false" outlineLevel="0" collapsed="false">
      <c r="D837" s="101" t="n">
        <v>37222</v>
      </c>
      <c r="E837" s="101" t="n">
        <v>3.06</v>
      </c>
      <c r="F837" s="84" t="n">
        <v>2.52</v>
      </c>
    </row>
    <row r="838" customFormat="false" ht="8.25" hidden="false" customHeight="false" outlineLevel="0" collapsed="false">
      <c r="D838" s="101" t="n">
        <v>37223</v>
      </c>
      <c r="E838" s="101" t="n">
        <v>3.06</v>
      </c>
      <c r="F838" s="84" t="n">
        <v>2.52</v>
      </c>
    </row>
    <row r="839" customFormat="false" ht="8.25" hidden="false" customHeight="false" outlineLevel="0" collapsed="false">
      <c r="D839" s="101" t="n">
        <v>37224</v>
      </c>
      <c r="E839" s="101" t="n">
        <v>3.06</v>
      </c>
      <c r="F839" s="84" t="n">
        <v>2.52</v>
      </c>
    </row>
    <row r="840" customFormat="false" ht="8.25" hidden="false" customHeight="false" outlineLevel="0" collapsed="false">
      <c r="D840" s="101" t="n">
        <v>37225</v>
      </c>
      <c r="E840" s="101" t="n">
        <v>3.06</v>
      </c>
      <c r="F840" s="84" t="n">
        <v>2.52</v>
      </c>
    </row>
    <row r="841" customFormat="false" ht="8.25" hidden="false" customHeight="false" outlineLevel="0" collapsed="false">
      <c r="D841" s="101" t="n">
        <v>37165</v>
      </c>
      <c r="E841" s="101" t="n">
        <v>1.795</v>
      </c>
      <c r="F841" s="84" t="n">
        <v>2.52</v>
      </c>
    </row>
    <row r="842" customFormat="false" ht="8.25" hidden="false" customHeight="false" outlineLevel="0" collapsed="false">
      <c r="D842" s="101" t="n">
        <v>37166</v>
      </c>
      <c r="E842" s="101" t="n">
        <v>1.735</v>
      </c>
      <c r="F842" s="84" t="n">
        <v>2.52</v>
      </c>
    </row>
    <row r="843" customFormat="false" ht="8.25" hidden="false" customHeight="false" outlineLevel="0" collapsed="false">
      <c r="D843" s="101" t="n">
        <v>37167</v>
      </c>
      <c r="E843" s="101" t="n">
        <v>1.785</v>
      </c>
      <c r="F843" s="84" t="n">
        <v>2.52</v>
      </c>
    </row>
    <row r="844" customFormat="false" ht="8.25" hidden="false" customHeight="false" outlineLevel="0" collapsed="false">
      <c r="D844" s="101" t="n">
        <v>37168</v>
      </c>
      <c r="E844" s="101" t="n">
        <v>1.98</v>
      </c>
      <c r="F844" s="84" t="n">
        <v>2.52</v>
      </c>
    </row>
    <row r="845" customFormat="false" ht="8.25" hidden="false" customHeight="false" outlineLevel="0" collapsed="false">
      <c r="D845" s="101" t="n">
        <v>37169</v>
      </c>
      <c r="E845" s="101" t="n">
        <v>2.135</v>
      </c>
      <c r="F845" s="84" t="n">
        <v>2.52</v>
      </c>
    </row>
    <row r="846" customFormat="false" ht="8.25" hidden="false" customHeight="false" outlineLevel="0" collapsed="false">
      <c r="D846" s="101" t="n">
        <v>37170</v>
      </c>
      <c r="E846" s="101" t="n">
        <v>2.06</v>
      </c>
      <c r="F846" s="84" t="n">
        <v>2.52</v>
      </c>
    </row>
    <row r="847" customFormat="false" ht="8.25" hidden="false" customHeight="false" outlineLevel="0" collapsed="false">
      <c r="D847" s="101" t="n">
        <v>37171</v>
      </c>
      <c r="E847" s="101" t="n">
        <v>2.06</v>
      </c>
      <c r="F847" s="84" t="n">
        <v>2.52</v>
      </c>
    </row>
    <row r="848" customFormat="false" ht="8.25" hidden="false" customHeight="false" outlineLevel="0" collapsed="false">
      <c r="D848" s="101" t="n">
        <v>37172</v>
      </c>
      <c r="E848" s="101" t="n">
        <v>2.06</v>
      </c>
      <c r="F848" s="84" t="n">
        <v>2.52</v>
      </c>
    </row>
    <row r="849" customFormat="false" ht="8.25" hidden="false" customHeight="false" outlineLevel="0" collapsed="false">
      <c r="D849" s="101" t="n">
        <v>37173</v>
      </c>
      <c r="E849" s="101" t="n">
        <v>1.975</v>
      </c>
      <c r="F849" s="84" t="n">
        <v>2.52</v>
      </c>
    </row>
    <row r="850" customFormat="false" ht="8.25" hidden="false" customHeight="false" outlineLevel="0" collapsed="false">
      <c r="D850" s="101" t="n">
        <v>37174</v>
      </c>
      <c r="E850" s="101" t="n">
        <v>2.09</v>
      </c>
      <c r="F850" s="84" t="n">
        <v>2.52</v>
      </c>
    </row>
    <row r="851" customFormat="false" ht="8.25" hidden="false" customHeight="false" outlineLevel="0" collapsed="false">
      <c r="D851" s="101" t="n">
        <v>37175</v>
      </c>
      <c r="E851" s="101" t="n">
        <v>2.17</v>
      </c>
      <c r="F851" s="84" t="n">
        <v>2.52</v>
      </c>
    </row>
    <row r="852" customFormat="false" ht="8.25" hidden="false" customHeight="false" outlineLevel="0" collapsed="false">
      <c r="D852" s="101" t="n">
        <v>37176</v>
      </c>
      <c r="E852" s="101" t="n">
        <v>2.42</v>
      </c>
      <c r="F852" s="84" t="n">
        <v>2.52</v>
      </c>
    </row>
    <row r="853" customFormat="false" ht="8.25" hidden="false" customHeight="false" outlineLevel="0" collapsed="false">
      <c r="D853" s="101" t="n">
        <v>37177</v>
      </c>
      <c r="E853" s="101" t="n">
        <v>2.325</v>
      </c>
      <c r="F853" s="84" t="n">
        <v>2.52</v>
      </c>
    </row>
    <row r="854" customFormat="false" ht="8.25" hidden="false" customHeight="false" outlineLevel="0" collapsed="false">
      <c r="D854" s="101" t="n">
        <v>37178</v>
      </c>
      <c r="E854" s="101" t="n">
        <v>2.325</v>
      </c>
      <c r="F854" s="84" t="n">
        <v>2.52</v>
      </c>
    </row>
    <row r="855" customFormat="false" ht="8.25" hidden="false" customHeight="false" outlineLevel="0" collapsed="false">
      <c r="D855" s="101" t="n">
        <v>37179</v>
      </c>
      <c r="E855" s="101" t="n">
        <v>2.325</v>
      </c>
      <c r="F855" s="84" t="n">
        <v>2.52</v>
      </c>
    </row>
    <row r="856" customFormat="false" ht="8.25" hidden="false" customHeight="false" outlineLevel="0" collapsed="false">
      <c r="D856" s="101" t="n">
        <v>37180</v>
      </c>
      <c r="E856" s="101" t="n">
        <v>2.22</v>
      </c>
      <c r="F856" s="84" t="n">
        <v>2.52</v>
      </c>
    </row>
    <row r="857" customFormat="false" ht="8.25" hidden="false" customHeight="false" outlineLevel="0" collapsed="false">
      <c r="D857" s="101" t="n">
        <v>37181</v>
      </c>
      <c r="E857" s="101" t="n">
        <v>2.48</v>
      </c>
      <c r="F857" s="84" t="n">
        <v>2.52</v>
      </c>
    </row>
    <row r="858" customFormat="false" ht="8.25" hidden="false" customHeight="false" outlineLevel="0" collapsed="false">
      <c r="D858" s="101" t="n">
        <v>37182</v>
      </c>
      <c r="E858" s="101" t="n">
        <v>2.69</v>
      </c>
      <c r="F858" s="84" t="n">
        <v>2.52</v>
      </c>
    </row>
    <row r="859" customFormat="false" ht="8.25" hidden="false" customHeight="false" outlineLevel="0" collapsed="false">
      <c r="D859" s="101" t="n">
        <v>37183</v>
      </c>
      <c r="E859" s="101" t="n">
        <v>2.445</v>
      </c>
      <c r="F859" s="84" t="n">
        <v>2.52</v>
      </c>
    </row>
    <row r="860" customFormat="false" ht="8.25" hidden="false" customHeight="false" outlineLevel="0" collapsed="false">
      <c r="D860" s="101" t="n">
        <v>37184</v>
      </c>
      <c r="E860" s="101" t="n">
        <v>2.345</v>
      </c>
      <c r="F860" s="84" t="n">
        <v>2.52</v>
      </c>
    </row>
    <row r="861" customFormat="false" ht="8.25" hidden="false" customHeight="false" outlineLevel="0" collapsed="false">
      <c r="D861" s="101" t="n">
        <v>37185</v>
      </c>
      <c r="E861" s="101" t="n">
        <v>2.345</v>
      </c>
      <c r="F861" s="84" t="n">
        <v>2.52</v>
      </c>
    </row>
    <row r="862" customFormat="false" ht="8.25" hidden="false" customHeight="false" outlineLevel="0" collapsed="false">
      <c r="D862" s="101" t="n">
        <v>37186</v>
      </c>
      <c r="E862" s="101" t="n">
        <v>2.345</v>
      </c>
      <c r="F862" s="84" t="n">
        <v>2.52</v>
      </c>
    </row>
    <row r="863" customFormat="false" ht="8.25" hidden="false" customHeight="false" outlineLevel="0" collapsed="false">
      <c r="D863" s="101" t="n">
        <v>37187</v>
      </c>
      <c r="E863" s="101" t="n">
        <v>2.685</v>
      </c>
      <c r="F863" s="84" t="n">
        <v>2.52</v>
      </c>
    </row>
    <row r="864" customFormat="false" ht="8.25" hidden="false" customHeight="false" outlineLevel="0" collapsed="false">
      <c r="D864" s="101" t="n">
        <v>37188</v>
      </c>
      <c r="E864" s="101" t="n">
        <v>2.91</v>
      </c>
      <c r="F864" s="84" t="n">
        <v>2.52</v>
      </c>
    </row>
    <row r="865" customFormat="false" ht="8.25" hidden="false" customHeight="false" outlineLevel="0" collapsed="false">
      <c r="D865" s="101" t="n">
        <v>37189</v>
      </c>
      <c r="E865" s="101" t="n">
        <v>2.73</v>
      </c>
      <c r="F865" s="84" t="n">
        <v>2.52</v>
      </c>
    </row>
    <row r="866" customFormat="false" ht="8.25" hidden="false" customHeight="false" outlineLevel="0" collapsed="false">
      <c r="D866" s="101" t="n">
        <v>37190</v>
      </c>
      <c r="E866" s="101" t="n">
        <v>3.165</v>
      </c>
      <c r="F866" s="84" t="n">
        <v>2.52</v>
      </c>
    </row>
    <row r="867" customFormat="false" ht="8.25" hidden="false" customHeight="false" outlineLevel="0" collapsed="false">
      <c r="D867" s="101" t="n">
        <v>37191</v>
      </c>
      <c r="E867" s="101" t="n">
        <v>2.995</v>
      </c>
      <c r="F867" s="84" t="n">
        <v>2.52</v>
      </c>
    </row>
    <row r="868" customFormat="false" ht="8.25" hidden="false" customHeight="false" outlineLevel="0" collapsed="false">
      <c r="D868" s="101" t="n">
        <v>37192</v>
      </c>
      <c r="E868" s="101" t="n">
        <v>2.995</v>
      </c>
      <c r="F868" s="84" t="n">
        <v>2.52</v>
      </c>
    </row>
    <row r="869" customFormat="false" ht="8.25" hidden="false" customHeight="false" outlineLevel="0" collapsed="false">
      <c r="D869" s="101" t="n">
        <v>37193</v>
      </c>
      <c r="E869" s="101" t="n">
        <v>2.995</v>
      </c>
      <c r="F869" s="84" t="n">
        <v>2.52</v>
      </c>
    </row>
    <row r="870" customFormat="false" ht="8.25" hidden="false" customHeight="false" outlineLevel="0" collapsed="false">
      <c r="D870" s="101" t="n">
        <v>37194</v>
      </c>
      <c r="E870" s="101" t="n">
        <v>3.165</v>
      </c>
      <c r="F870" s="84" t="n">
        <v>2.52</v>
      </c>
    </row>
    <row r="871" customFormat="false" ht="8.25" hidden="false" customHeight="false" outlineLevel="0" collapsed="false">
      <c r="D871" s="101" t="n">
        <v>37195</v>
      </c>
      <c r="E871" s="101" t="n">
        <v>3.105</v>
      </c>
      <c r="F871" s="84" t="n">
        <v>2.52</v>
      </c>
    </row>
    <row r="872" customFormat="false" ht="8.25" hidden="false" customHeight="false" outlineLevel="0" collapsed="false">
      <c r="D872" s="101" t="n">
        <v>37196</v>
      </c>
      <c r="E872" s="101" t="n">
        <v>3.15</v>
      </c>
      <c r="F872" s="84" t="n">
        <v>2.52</v>
      </c>
    </row>
    <row r="873" customFormat="false" ht="8.25" hidden="false" customHeight="false" outlineLevel="0" collapsed="false">
      <c r="D873" s="101" t="n">
        <v>37197</v>
      </c>
      <c r="E873" s="101" t="n">
        <v>3.16</v>
      </c>
      <c r="F873" s="84" t="n">
        <v>2.52</v>
      </c>
    </row>
    <row r="874" customFormat="false" ht="8.25" hidden="false" customHeight="false" outlineLevel="0" collapsed="false">
      <c r="D874" s="101" t="n">
        <v>37198</v>
      </c>
      <c r="E874" s="101" t="n">
        <v>3.16</v>
      </c>
      <c r="F874" s="84" t="n">
        <v>2.52</v>
      </c>
    </row>
    <row r="875" customFormat="false" ht="8.25" hidden="false" customHeight="false" outlineLevel="0" collapsed="false">
      <c r="D875" s="101" t="n">
        <v>37199</v>
      </c>
      <c r="E875" s="101" t="n">
        <v>3.16</v>
      </c>
      <c r="F875" s="84" t="n">
        <v>2.52</v>
      </c>
    </row>
    <row r="876" customFormat="false" ht="8.25" hidden="false" customHeight="false" outlineLevel="0" collapsed="false">
      <c r="D876" s="101" t="n">
        <v>37200</v>
      </c>
      <c r="E876" s="101" t="n">
        <v>3.16</v>
      </c>
      <c r="F876" s="84" t="n">
        <v>1.795</v>
      </c>
    </row>
    <row r="877" customFormat="false" ht="8.25" hidden="false" customHeight="false" outlineLevel="0" collapsed="false">
      <c r="D877" s="101" t="n">
        <v>37201</v>
      </c>
      <c r="E877" s="101" t="n">
        <v>3.16</v>
      </c>
      <c r="F877" s="84" t="n">
        <v>1.795</v>
      </c>
    </row>
    <row r="878" customFormat="false" ht="8.25" hidden="false" customHeight="false" outlineLevel="0" collapsed="false">
      <c r="D878" s="101" t="n">
        <v>37202</v>
      </c>
      <c r="E878" s="101" t="n">
        <v>3.16</v>
      </c>
      <c r="F878" s="84" t="n">
        <v>1.795</v>
      </c>
    </row>
    <row r="879" customFormat="false" ht="8.25" hidden="false" customHeight="false" outlineLevel="0" collapsed="false">
      <c r="D879" s="101" t="n">
        <v>37203</v>
      </c>
      <c r="E879" s="101" t="n">
        <v>3.16</v>
      </c>
      <c r="F879" s="84" t="n">
        <v>2.08</v>
      </c>
    </row>
    <row r="880" customFormat="false" ht="8.25" hidden="false" customHeight="false" outlineLevel="0" collapsed="false">
      <c r="D880" s="101" t="n">
        <v>37204</v>
      </c>
      <c r="E880" s="101" t="n">
        <v>3.16</v>
      </c>
      <c r="F880" s="84" t="n">
        <v>1.98</v>
      </c>
    </row>
    <row r="881" customFormat="false" ht="8.25" hidden="false" customHeight="false" outlineLevel="0" collapsed="false">
      <c r="D881" s="101" t="n">
        <v>37205</v>
      </c>
      <c r="E881" s="101" t="n">
        <v>3.16</v>
      </c>
      <c r="F881" s="84" t="n">
        <v>1.85</v>
      </c>
    </row>
    <row r="882" customFormat="false" ht="8.25" hidden="false" customHeight="false" outlineLevel="0" collapsed="false">
      <c r="D882" s="101" t="n">
        <v>37206</v>
      </c>
      <c r="E882" s="101" t="n">
        <v>3.16</v>
      </c>
      <c r="F882" s="84" t="n">
        <v>1.755</v>
      </c>
    </row>
    <row r="883" customFormat="false" ht="8.25" hidden="false" customHeight="false" outlineLevel="0" collapsed="false">
      <c r="D883" s="101" t="n">
        <v>37207</v>
      </c>
      <c r="E883" s="101" t="n">
        <v>3.16</v>
      </c>
      <c r="F883" s="84" t="n">
        <v>2.085</v>
      </c>
    </row>
    <row r="884" customFormat="false" ht="8.25" hidden="false" customHeight="false" outlineLevel="0" collapsed="false">
      <c r="D884" s="101" t="n">
        <v>37208</v>
      </c>
      <c r="E884" s="101" t="n">
        <v>3.16</v>
      </c>
      <c r="F884" s="84" t="n">
        <v>2.085</v>
      </c>
    </row>
    <row r="885" customFormat="false" ht="8.25" hidden="false" customHeight="false" outlineLevel="0" collapsed="false">
      <c r="D885" s="101" t="n">
        <v>37209</v>
      </c>
      <c r="E885" s="101" t="n">
        <v>3.16</v>
      </c>
      <c r="F885" s="84" t="n">
        <v>2.085</v>
      </c>
    </row>
    <row r="886" customFormat="false" ht="8.25" hidden="false" customHeight="false" outlineLevel="0" collapsed="false">
      <c r="D886" s="101" t="n">
        <v>37210</v>
      </c>
      <c r="E886" s="101" t="n">
        <v>3.16</v>
      </c>
      <c r="F886" s="84" t="n">
        <v>2.27</v>
      </c>
    </row>
    <row r="887" customFormat="false" ht="8.25" hidden="false" customHeight="false" outlineLevel="0" collapsed="false">
      <c r="D887" s="101" t="n">
        <v>37211</v>
      </c>
      <c r="E887" s="101" t="n">
        <v>3.16</v>
      </c>
      <c r="F887" s="84" t="n">
        <v>2.485</v>
      </c>
    </row>
    <row r="888" customFormat="false" ht="8.25" hidden="false" customHeight="false" outlineLevel="0" collapsed="false">
      <c r="D888" s="101" t="n">
        <v>37212</v>
      </c>
      <c r="E888" s="101" t="n">
        <v>3.16</v>
      </c>
      <c r="F888" s="84" t="n">
        <v>2.43</v>
      </c>
    </row>
    <row r="889" customFormat="false" ht="8.25" hidden="false" customHeight="false" outlineLevel="0" collapsed="false">
      <c r="D889" s="101" t="n">
        <v>37213</v>
      </c>
      <c r="E889" s="101" t="n">
        <v>3.16</v>
      </c>
      <c r="F889" s="84" t="n">
        <v>2.37</v>
      </c>
    </row>
    <row r="890" customFormat="false" ht="8.25" hidden="false" customHeight="false" outlineLevel="0" collapsed="false">
      <c r="D890" s="101" t="n">
        <v>37214</v>
      </c>
      <c r="E890" s="101" t="n">
        <v>3.16</v>
      </c>
      <c r="F890" s="84" t="n">
        <v>2.36</v>
      </c>
    </row>
    <row r="891" customFormat="false" ht="8.25" hidden="false" customHeight="false" outlineLevel="0" collapsed="false">
      <c r="D891" s="101" t="n">
        <v>37215</v>
      </c>
      <c r="E891" s="101" t="n">
        <v>3.16</v>
      </c>
      <c r="F891" s="84" t="n">
        <v>2.36</v>
      </c>
    </row>
    <row r="892" customFormat="false" ht="8.25" hidden="false" customHeight="false" outlineLevel="0" collapsed="false">
      <c r="D892" s="101" t="n">
        <v>37216</v>
      </c>
      <c r="E892" s="101" t="n">
        <v>3.16</v>
      </c>
      <c r="F892" s="84" t="n">
        <v>2.36</v>
      </c>
    </row>
    <row r="893" customFormat="false" ht="8.25" hidden="false" customHeight="false" outlineLevel="0" collapsed="false">
      <c r="D893" s="101" t="n">
        <v>37217</v>
      </c>
      <c r="E893" s="101" t="n">
        <v>3.16</v>
      </c>
      <c r="F893" s="84" t="n">
        <v>2.495</v>
      </c>
    </row>
    <row r="894" customFormat="false" ht="8.25" hidden="false" customHeight="false" outlineLevel="0" collapsed="false">
      <c r="D894" s="101" t="n">
        <v>37218</v>
      </c>
      <c r="E894" s="101" t="n">
        <v>3.16</v>
      </c>
      <c r="F894" s="84" t="n">
        <v>2.49</v>
      </c>
    </row>
    <row r="895" customFormat="false" ht="8.25" hidden="false" customHeight="false" outlineLevel="0" collapsed="false">
      <c r="D895" s="101" t="n">
        <v>37219</v>
      </c>
      <c r="E895" s="101" t="n">
        <v>3.16</v>
      </c>
      <c r="F895" s="84" t="n">
        <v>2.55</v>
      </c>
    </row>
    <row r="896" customFormat="false" ht="8.25" hidden="false" customHeight="false" outlineLevel="0" collapsed="false">
      <c r="D896" s="101" t="n">
        <v>37220</v>
      </c>
      <c r="E896" s="101" t="n">
        <v>3.16</v>
      </c>
      <c r="F896" s="84" t="n">
        <v>2.5</v>
      </c>
    </row>
    <row r="897" customFormat="false" ht="8.25" hidden="false" customHeight="false" outlineLevel="0" collapsed="false">
      <c r="D897" s="101" t="n">
        <v>37221</v>
      </c>
      <c r="E897" s="101" t="n">
        <v>3.16</v>
      </c>
      <c r="F897" s="84" t="n">
        <v>2.74</v>
      </c>
    </row>
    <row r="898" customFormat="false" ht="8.25" hidden="false" customHeight="false" outlineLevel="0" collapsed="false">
      <c r="D898" s="101" t="n">
        <v>37222</v>
      </c>
      <c r="E898" s="101" t="n">
        <v>3.16</v>
      </c>
      <c r="F898" s="84" t="n">
        <v>2.74</v>
      </c>
    </row>
    <row r="899" customFormat="false" ht="8.25" hidden="false" customHeight="false" outlineLevel="0" collapsed="false">
      <c r="D899" s="101" t="n">
        <v>37223</v>
      </c>
      <c r="E899" s="101" t="n">
        <v>3.16</v>
      </c>
      <c r="F899" s="84" t="n">
        <v>2.74</v>
      </c>
    </row>
    <row r="900" customFormat="false" ht="8.25" hidden="false" customHeight="false" outlineLevel="0" collapsed="false">
      <c r="D900" s="101" t="n">
        <v>37224</v>
      </c>
      <c r="E900" s="101" t="n">
        <v>3.16</v>
      </c>
      <c r="F900" s="84" t="n">
        <v>2.74</v>
      </c>
    </row>
    <row r="901" customFormat="false" ht="8.25" hidden="false" customHeight="false" outlineLevel="0" collapsed="false">
      <c r="D901" s="101" t="n">
        <v>37225</v>
      </c>
      <c r="E901" s="101" t="n">
        <v>3.16</v>
      </c>
      <c r="F901" s="84" t="n">
        <v>2.74</v>
      </c>
    </row>
    <row r="902" customFormat="false" ht="8.25" hidden="false" customHeight="false" outlineLevel="0" collapsed="false">
      <c r="D902" s="101" t="n">
        <v>37175</v>
      </c>
      <c r="E902" s="101" t="n">
        <v>1.95</v>
      </c>
      <c r="F902" s="84" t="n">
        <v>2.74</v>
      </c>
    </row>
    <row r="903" customFormat="false" ht="8.25" hidden="false" customHeight="false" outlineLevel="0" collapsed="false">
      <c r="D903" s="101" t="n">
        <v>37176</v>
      </c>
      <c r="E903" s="101" t="n">
        <v>1.95</v>
      </c>
      <c r="F903" s="84" t="n">
        <v>2.74</v>
      </c>
    </row>
    <row r="904" customFormat="false" ht="8.25" hidden="false" customHeight="false" outlineLevel="0" collapsed="false">
      <c r="D904" s="101" t="n">
        <v>37177</v>
      </c>
      <c r="E904" s="101" t="n">
        <v>1.95</v>
      </c>
      <c r="F904" s="84" t="n">
        <v>2.74</v>
      </c>
    </row>
    <row r="905" customFormat="false" ht="8.25" hidden="false" customHeight="false" outlineLevel="0" collapsed="false">
      <c r="D905" s="101" t="n">
        <v>37178</v>
      </c>
      <c r="E905" s="101" t="n">
        <v>1.95</v>
      </c>
      <c r="F905" s="84" t="n">
        <v>2.74</v>
      </c>
    </row>
    <row r="906" customFormat="false" ht="8.25" hidden="false" customHeight="false" outlineLevel="0" collapsed="false">
      <c r="D906" s="101" t="n">
        <v>37179</v>
      </c>
      <c r="E906" s="101" t="n">
        <v>1.95</v>
      </c>
      <c r="F906" s="84" t="n">
        <v>2.74</v>
      </c>
    </row>
    <row r="907" customFormat="false" ht="8.25" hidden="false" customHeight="false" outlineLevel="0" collapsed="false">
      <c r="D907" s="101" t="n">
        <v>37180</v>
      </c>
      <c r="E907" s="101" t="n">
        <v>1.95</v>
      </c>
      <c r="F907" s="84" t="n">
        <v>2.74</v>
      </c>
    </row>
    <row r="908" customFormat="false" ht="8.25" hidden="false" customHeight="false" outlineLevel="0" collapsed="false">
      <c r="D908" s="101" t="n">
        <v>37181</v>
      </c>
      <c r="E908" s="101" t="n">
        <v>1.95</v>
      </c>
      <c r="F908" s="84" t="n">
        <v>2.74</v>
      </c>
    </row>
    <row r="909" customFormat="false" ht="8.25" hidden="false" customHeight="false" outlineLevel="0" collapsed="false">
      <c r="D909" s="101" t="n">
        <v>37182</v>
      </c>
      <c r="E909" s="101" t="n">
        <v>1.95</v>
      </c>
      <c r="F909" s="84" t="n">
        <v>2.74</v>
      </c>
    </row>
    <row r="910" customFormat="false" ht="8.25" hidden="false" customHeight="false" outlineLevel="0" collapsed="false">
      <c r="D910" s="101" t="n">
        <v>37183</v>
      </c>
      <c r="E910" s="101" t="n">
        <v>1.95</v>
      </c>
      <c r="F910" s="84" t="n">
        <v>2.74</v>
      </c>
    </row>
    <row r="911" customFormat="false" ht="8.25" hidden="false" customHeight="false" outlineLevel="0" collapsed="false">
      <c r="D911" s="101" t="n">
        <v>37184</v>
      </c>
      <c r="E911" s="101" t="n">
        <v>1.95</v>
      </c>
      <c r="F911" s="84" t="n">
        <v>2.74</v>
      </c>
    </row>
    <row r="912" customFormat="false" ht="8.25" hidden="false" customHeight="false" outlineLevel="0" collapsed="false">
      <c r="D912" s="101" t="n">
        <v>37185</v>
      </c>
      <c r="E912" s="101" t="n">
        <v>1.95</v>
      </c>
      <c r="F912" s="84" t="n">
        <v>2.74</v>
      </c>
    </row>
    <row r="913" customFormat="false" ht="8.25" hidden="false" customHeight="false" outlineLevel="0" collapsed="false">
      <c r="D913" s="101" t="n">
        <v>37186</v>
      </c>
      <c r="E913" s="101" t="n">
        <v>1.95</v>
      </c>
      <c r="F913" s="84" t="n">
        <v>2.74</v>
      </c>
    </row>
    <row r="914" customFormat="false" ht="8.25" hidden="false" customHeight="false" outlineLevel="0" collapsed="false">
      <c r="D914" s="101" t="n">
        <v>37187</v>
      </c>
      <c r="E914" s="101" t="n">
        <v>1.95</v>
      </c>
      <c r="F914" s="84" t="n">
        <v>2.74</v>
      </c>
    </row>
    <row r="915" customFormat="false" ht="8.25" hidden="false" customHeight="false" outlineLevel="0" collapsed="false">
      <c r="D915" s="101" t="n">
        <v>37188</v>
      </c>
      <c r="E915" s="101" t="n">
        <v>1.95</v>
      </c>
      <c r="F915" s="84" t="n">
        <v>2.74</v>
      </c>
    </row>
    <row r="916" customFormat="false" ht="8.25" hidden="false" customHeight="false" outlineLevel="0" collapsed="false">
      <c r="D916" s="101" t="n">
        <v>37189</v>
      </c>
      <c r="E916" s="101" t="n">
        <v>1.95</v>
      </c>
      <c r="F916" s="84" t="n">
        <v>2.74</v>
      </c>
    </row>
    <row r="917" customFormat="false" ht="8.25" hidden="false" customHeight="false" outlineLevel="0" collapsed="false">
      <c r="D917" s="101" t="n">
        <v>37190</v>
      </c>
      <c r="E917" s="101" t="n">
        <v>1.95</v>
      </c>
      <c r="F917" s="84" t="n">
        <v>2.74</v>
      </c>
    </row>
    <row r="918" customFormat="false" ht="8.25" hidden="false" customHeight="false" outlineLevel="0" collapsed="false">
      <c r="D918" s="101" t="n">
        <v>37191</v>
      </c>
      <c r="E918" s="101" t="n">
        <v>1.95</v>
      </c>
      <c r="F918" s="84" t="n">
        <v>2.74</v>
      </c>
    </row>
    <row r="919" customFormat="false" ht="8.25" hidden="false" customHeight="false" outlineLevel="0" collapsed="false">
      <c r="D919" s="101" t="n">
        <v>37192</v>
      </c>
      <c r="E919" s="101" t="n">
        <v>1.95</v>
      </c>
      <c r="F919" s="84" t="n">
        <v>2.74</v>
      </c>
    </row>
    <row r="920" customFormat="false" ht="8.25" hidden="false" customHeight="false" outlineLevel="0" collapsed="false">
      <c r="D920" s="101" t="n">
        <v>37193</v>
      </c>
      <c r="E920" s="101" t="n">
        <v>1.95</v>
      </c>
      <c r="F920" s="84" t="n">
        <v>2.74</v>
      </c>
    </row>
    <row r="921" customFormat="false" ht="8.25" hidden="false" customHeight="false" outlineLevel="0" collapsed="false">
      <c r="D921" s="101" t="n">
        <v>37194</v>
      </c>
      <c r="E921" s="101" t="n">
        <v>1.95</v>
      </c>
      <c r="F921" s="84" t="n">
        <v>2.74</v>
      </c>
    </row>
    <row r="922" customFormat="false" ht="8.25" hidden="false" customHeight="false" outlineLevel="0" collapsed="false">
      <c r="D922" s="101" t="n">
        <v>37195</v>
      </c>
      <c r="E922" s="101" t="n">
        <v>1.95</v>
      </c>
      <c r="F922" s="84" t="n">
        <v>2.74</v>
      </c>
    </row>
    <row r="923" customFormat="false" ht="8.25" hidden="false" customHeight="false" outlineLevel="0" collapsed="false">
      <c r="D923" s="101" t="n">
        <v>37135</v>
      </c>
      <c r="E923" s="101" t="n">
        <v>2.155</v>
      </c>
      <c r="F923" s="84" t="n">
        <v>2.74</v>
      </c>
    </row>
    <row r="924" customFormat="false" ht="8.25" hidden="false" customHeight="false" outlineLevel="0" collapsed="false">
      <c r="D924" s="101" t="n">
        <v>37136</v>
      </c>
      <c r="E924" s="101" t="n">
        <v>2.155</v>
      </c>
      <c r="F924" s="84" t="n">
        <v>2.74</v>
      </c>
    </row>
    <row r="925" customFormat="false" ht="8.25" hidden="false" customHeight="false" outlineLevel="0" collapsed="false">
      <c r="D925" s="101" t="n">
        <v>37137</v>
      </c>
      <c r="E925" s="101" t="n">
        <v>2.155</v>
      </c>
      <c r="F925" s="84" t="n">
        <v>2.74</v>
      </c>
    </row>
    <row r="926" customFormat="false" ht="8.25" hidden="false" customHeight="false" outlineLevel="0" collapsed="false">
      <c r="D926" s="101" t="n">
        <v>37138</v>
      </c>
      <c r="E926" s="101" t="n">
        <v>2.155</v>
      </c>
      <c r="F926" s="84" t="n">
        <v>2.74</v>
      </c>
    </row>
    <row r="927" customFormat="false" ht="8.25" hidden="false" customHeight="false" outlineLevel="0" collapsed="false">
      <c r="D927" s="101" t="n">
        <v>37139</v>
      </c>
      <c r="E927" s="101" t="n">
        <v>2.205</v>
      </c>
      <c r="F927" s="84" t="n">
        <v>2.74</v>
      </c>
    </row>
    <row r="928" customFormat="false" ht="8.25" hidden="false" customHeight="false" outlineLevel="0" collapsed="false">
      <c r="D928" s="101" t="n">
        <v>37140</v>
      </c>
      <c r="E928" s="101" t="n">
        <v>2.305</v>
      </c>
      <c r="F928" s="84" t="n">
        <v>2.74</v>
      </c>
    </row>
    <row r="929" customFormat="false" ht="8.25" hidden="false" customHeight="false" outlineLevel="0" collapsed="false">
      <c r="D929" s="101" t="n">
        <v>37141</v>
      </c>
      <c r="E929" s="101" t="n">
        <v>2.375</v>
      </c>
      <c r="F929" s="84" t="n">
        <v>2.74</v>
      </c>
    </row>
    <row r="930" customFormat="false" ht="8.25" hidden="false" customHeight="false" outlineLevel="0" collapsed="false">
      <c r="D930" s="101" t="n">
        <v>37142</v>
      </c>
      <c r="E930" s="101" t="n">
        <v>2.28</v>
      </c>
      <c r="F930" s="84" t="n">
        <v>2.74</v>
      </c>
    </row>
    <row r="931" customFormat="false" ht="8.25" hidden="false" customHeight="false" outlineLevel="0" collapsed="false">
      <c r="D931" s="101" t="n">
        <v>37143</v>
      </c>
      <c r="E931" s="101" t="n">
        <v>2.28</v>
      </c>
      <c r="F931" s="84" t="n">
        <v>2.74</v>
      </c>
    </row>
    <row r="932" customFormat="false" ht="8.25" hidden="false" customHeight="false" outlineLevel="0" collapsed="false">
      <c r="D932" s="101" t="n">
        <v>37144</v>
      </c>
      <c r="E932" s="101" t="n">
        <v>2.28</v>
      </c>
      <c r="F932" s="84" t="n">
        <v>2.74</v>
      </c>
    </row>
    <row r="933" customFormat="false" ht="8.25" hidden="false" customHeight="false" outlineLevel="0" collapsed="false">
      <c r="D933" s="101" t="n">
        <v>37145</v>
      </c>
      <c r="E933" s="101" t="n">
        <v>2.37</v>
      </c>
      <c r="F933" s="84" t="n">
        <v>2.74</v>
      </c>
    </row>
    <row r="934" customFormat="false" ht="8.25" hidden="false" customHeight="false" outlineLevel="0" collapsed="false">
      <c r="D934" s="101" t="n">
        <v>37146</v>
      </c>
      <c r="E934" s="101" t="n">
        <v>2.475</v>
      </c>
      <c r="F934" s="84" t="n">
        <v>2.74</v>
      </c>
    </row>
    <row r="935" customFormat="false" ht="8.25" hidden="false" customHeight="false" outlineLevel="0" collapsed="false">
      <c r="D935" s="101" t="n">
        <v>37147</v>
      </c>
      <c r="E935" s="101" t="n">
        <v>2.42</v>
      </c>
      <c r="F935" s="84" t="n">
        <v>2.74</v>
      </c>
    </row>
    <row r="936" customFormat="false" ht="8.25" hidden="false" customHeight="false" outlineLevel="0" collapsed="false">
      <c r="D936" s="101" t="n">
        <v>37148</v>
      </c>
      <c r="E936" s="101" t="n">
        <v>2.365</v>
      </c>
      <c r="F936" s="84" t="n">
        <v>2.74</v>
      </c>
    </row>
    <row r="937" customFormat="false" ht="8.25" hidden="false" customHeight="false" outlineLevel="0" collapsed="false">
      <c r="D937" s="101" t="n">
        <v>37149</v>
      </c>
      <c r="E937" s="101" t="n">
        <v>2.38</v>
      </c>
      <c r="F937" s="84" t="n">
        <v>2.74</v>
      </c>
    </row>
    <row r="938" customFormat="false" ht="8.25" hidden="false" customHeight="false" outlineLevel="0" collapsed="false">
      <c r="D938" s="101" t="n">
        <v>37150</v>
      </c>
      <c r="E938" s="101" t="n">
        <v>2.38</v>
      </c>
      <c r="F938" s="84" t="n">
        <v>1.795</v>
      </c>
    </row>
    <row r="939" customFormat="false" ht="8.25" hidden="false" customHeight="false" outlineLevel="0" collapsed="false">
      <c r="D939" s="101" t="n">
        <v>37151</v>
      </c>
      <c r="E939" s="101" t="n">
        <v>2.38</v>
      </c>
      <c r="F939" s="84" t="n">
        <v>1.795</v>
      </c>
    </row>
    <row r="940" customFormat="false" ht="8.25" hidden="false" customHeight="false" outlineLevel="0" collapsed="false">
      <c r="D940" s="101" t="n">
        <v>37152</v>
      </c>
      <c r="E940" s="101" t="n">
        <v>2.345</v>
      </c>
      <c r="F940" s="84" t="n">
        <v>1.795</v>
      </c>
    </row>
    <row r="941" customFormat="false" ht="8.25" hidden="false" customHeight="false" outlineLevel="0" collapsed="false">
      <c r="D941" s="101" t="n">
        <v>37153</v>
      </c>
      <c r="E941" s="101" t="n">
        <v>2.21</v>
      </c>
      <c r="F941" s="84" t="n">
        <v>2.08</v>
      </c>
    </row>
    <row r="942" customFormat="false" ht="8.25" hidden="false" customHeight="false" outlineLevel="0" collapsed="false">
      <c r="D942" s="101" t="n">
        <v>37154</v>
      </c>
      <c r="E942" s="101" t="n">
        <v>2.17</v>
      </c>
      <c r="F942" s="84" t="n">
        <v>1.98</v>
      </c>
    </row>
    <row r="943" customFormat="false" ht="8.25" hidden="false" customHeight="false" outlineLevel="0" collapsed="false">
      <c r="D943" s="101" t="n">
        <v>37155</v>
      </c>
      <c r="E943" s="101" t="n">
        <v>2.1</v>
      </c>
      <c r="F943" s="84" t="n">
        <v>1.85</v>
      </c>
    </row>
    <row r="944" customFormat="false" ht="8.25" hidden="false" customHeight="false" outlineLevel="0" collapsed="false">
      <c r="D944" s="101" t="n">
        <v>37156</v>
      </c>
      <c r="E944" s="101" t="n">
        <v>2.055</v>
      </c>
      <c r="F944" s="84" t="n">
        <v>1.755</v>
      </c>
    </row>
    <row r="945" customFormat="false" ht="8.25" hidden="false" customHeight="false" outlineLevel="0" collapsed="false">
      <c r="D945" s="101" t="n">
        <v>37157</v>
      </c>
      <c r="E945" s="101" t="n">
        <v>2.055</v>
      </c>
      <c r="F945" s="84" t="n">
        <v>2.085</v>
      </c>
    </row>
    <row r="946" customFormat="false" ht="8.25" hidden="false" customHeight="false" outlineLevel="0" collapsed="false">
      <c r="D946" s="101" t="n">
        <v>37158</v>
      </c>
      <c r="E946" s="101" t="n">
        <v>2.055</v>
      </c>
      <c r="F946" s="84" t="n">
        <v>2.085</v>
      </c>
    </row>
    <row r="947" customFormat="false" ht="8.25" hidden="false" customHeight="false" outlineLevel="0" collapsed="false">
      <c r="D947" s="101" t="n">
        <v>37159</v>
      </c>
      <c r="E947" s="101" t="n">
        <v>2</v>
      </c>
      <c r="F947" s="84" t="n">
        <v>2.085</v>
      </c>
    </row>
    <row r="948" customFormat="false" ht="8.25" hidden="false" customHeight="false" outlineLevel="0" collapsed="false">
      <c r="D948" s="101" t="n">
        <v>37160</v>
      </c>
      <c r="E948" s="101" t="n">
        <v>1.96</v>
      </c>
      <c r="F948" s="84" t="n">
        <v>2.27</v>
      </c>
    </row>
    <row r="949" customFormat="false" ht="8.25" hidden="false" customHeight="false" outlineLevel="0" collapsed="false">
      <c r="D949" s="101" t="n">
        <v>37161</v>
      </c>
      <c r="E949" s="101" t="n">
        <v>1.9</v>
      </c>
      <c r="F949" s="84" t="n">
        <v>2.485</v>
      </c>
    </row>
    <row r="950" customFormat="false" ht="8.25" hidden="false" customHeight="false" outlineLevel="0" collapsed="false">
      <c r="D950" s="101" t="n">
        <v>37162</v>
      </c>
      <c r="E950" s="101" t="n">
        <v>1.87</v>
      </c>
      <c r="F950" s="84" t="n">
        <v>2.43</v>
      </c>
    </row>
    <row r="951" customFormat="false" ht="8.25" hidden="false" customHeight="false" outlineLevel="0" collapsed="false">
      <c r="D951" s="101" t="n">
        <v>37163</v>
      </c>
      <c r="E951" s="101" t="n">
        <v>1.87</v>
      </c>
      <c r="F951" s="84" t="n">
        <v>2.37</v>
      </c>
    </row>
    <row r="952" customFormat="false" ht="8.25" hidden="false" customHeight="false" outlineLevel="0" collapsed="false">
      <c r="D952" s="101" t="n">
        <v>37164</v>
      </c>
      <c r="E952" s="101" t="n">
        <v>1.87</v>
      </c>
      <c r="F952" s="84" t="n">
        <v>2.36</v>
      </c>
    </row>
    <row r="953" customFormat="false" ht="8.25" hidden="false" customHeight="false" outlineLevel="0" collapsed="false">
      <c r="D953" s="101" t="n">
        <v>37165</v>
      </c>
      <c r="E953" s="101" t="n">
        <v>1.855</v>
      </c>
      <c r="F953" s="84" t="n">
        <v>2.36</v>
      </c>
    </row>
    <row r="954" customFormat="false" ht="8.25" hidden="false" customHeight="false" outlineLevel="0" collapsed="false">
      <c r="D954" s="101" t="n">
        <v>37166</v>
      </c>
      <c r="E954" s="101" t="n">
        <v>1.82</v>
      </c>
      <c r="F954" s="84" t="n">
        <v>2.36</v>
      </c>
    </row>
    <row r="955" customFormat="false" ht="8.25" hidden="false" customHeight="false" outlineLevel="0" collapsed="false">
      <c r="D955" s="101" t="n">
        <v>37167</v>
      </c>
      <c r="E955" s="101" t="n">
        <v>1.82</v>
      </c>
      <c r="F955" s="84" t="n">
        <v>2.495</v>
      </c>
    </row>
    <row r="956" customFormat="false" ht="8.25" hidden="false" customHeight="false" outlineLevel="0" collapsed="false">
      <c r="D956" s="101" t="n">
        <v>37168</v>
      </c>
      <c r="E956" s="101" t="n">
        <v>1.82</v>
      </c>
      <c r="F956" s="84" t="n">
        <v>2.49</v>
      </c>
    </row>
    <row r="957" customFormat="false" ht="8.25" hidden="false" customHeight="false" outlineLevel="0" collapsed="false">
      <c r="D957" s="101" t="n">
        <v>37169</v>
      </c>
      <c r="E957" s="101" t="n">
        <v>1.82</v>
      </c>
      <c r="F957" s="84" t="n">
        <v>2.55</v>
      </c>
    </row>
    <row r="958" customFormat="false" ht="8.25" hidden="false" customHeight="false" outlineLevel="0" collapsed="false">
      <c r="D958" s="101" t="n">
        <v>37170</v>
      </c>
      <c r="E958" s="101" t="n">
        <v>1.82</v>
      </c>
      <c r="F958" s="84" t="n">
        <v>2.5</v>
      </c>
    </row>
    <row r="959" customFormat="false" ht="8.25" hidden="false" customHeight="false" outlineLevel="0" collapsed="false">
      <c r="D959" s="101" t="n">
        <v>37171</v>
      </c>
      <c r="E959" s="101" t="n">
        <v>1.82</v>
      </c>
      <c r="F959" s="84" t="n">
        <v>2.53</v>
      </c>
    </row>
    <row r="960" customFormat="false" ht="8.25" hidden="false" customHeight="false" outlineLevel="0" collapsed="false">
      <c r="D960" s="101" t="n">
        <v>37172</v>
      </c>
      <c r="E960" s="101" t="n">
        <v>1.82</v>
      </c>
      <c r="F960" s="84" t="n">
        <v>2.53</v>
      </c>
    </row>
    <row r="961" customFormat="false" ht="8.25" hidden="false" customHeight="false" outlineLevel="0" collapsed="false">
      <c r="D961" s="101" t="n">
        <v>37173</v>
      </c>
      <c r="E961" s="101" t="n">
        <v>1.82</v>
      </c>
      <c r="F961" s="84" t="n">
        <v>2.53</v>
      </c>
    </row>
    <row r="962" customFormat="false" ht="8.25" hidden="false" customHeight="false" outlineLevel="0" collapsed="false">
      <c r="D962" s="101" t="n">
        <v>37174</v>
      </c>
      <c r="E962" s="101" t="n">
        <v>1.82</v>
      </c>
      <c r="F962" s="84" t="n">
        <v>2.53</v>
      </c>
    </row>
    <row r="963" customFormat="false" ht="8.25" hidden="false" customHeight="false" outlineLevel="0" collapsed="false">
      <c r="D963" s="101" t="n">
        <v>37175</v>
      </c>
      <c r="E963" s="101" t="n">
        <v>1.82</v>
      </c>
      <c r="F963" s="84" t="n">
        <v>2.53</v>
      </c>
    </row>
    <row r="964" customFormat="false" ht="8.25" hidden="false" customHeight="false" outlineLevel="0" collapsed="false">
      <c r="D964" s="101" t="n">
        <v>37176</v>
      </c>
      <c r="E964" s="101" t="n">
        <v>1.82</v>
      </c>
      <c r="F964" s="84" t="n">
        <v>2.79</v>
      </c>
    </row>
    <row r="965" customFormat="false" ht="8.25" hidden="false" customHeight="false" outlineLevel="0" collapsed="false">
      <c r="D965" s="101" t="n">
        <v>37177</v>
      </c>
      <c r="E965" s="101" t="n">
        <v>1.82</v>
      </c>
      <c r="F965" s="84" t="n">
        <v>2.79</v>
      </c>
    </row>
    <row r="966" customFormat="false" ht="8.25" hidden="false" customHeight="false" outlineLevel="0" collapsed="false">
      <c r="D966" s="101" t="n">
        <v>37178</v>
      </c>
      <c r="E966" s="101" t="n">
        <v>1.82</v>
      </c>
      <c r="F966" s="84" t="n">
        <v>2.79</v>
      </c>
    </row>
    <row r="967" customFormat="false" ht="8.25" hidden="false" customHeight="false" outlineLevel="0" collapsed="false">
      <c r="D967" s="101" t="n">
        <v>37179</v>
      </c>
      <c r="E967" s="101" t="n">
        <v>1.82</v>
      </c>
      <c r="F967" s="84" t="n">
        <v>2.79</v>
      </c>
    </row>
    <row r="968" customFormat="false" ht="8.25" hidden="false" customHeight="false" outlineLevel="0" collapsed="false">
      <c r="D968" s="101" t="n">
        <v>37180</v>
      </c>
      <c r="E968" s="101" t="n">
        <v>1.82</v>
      </c>
      <c r="F968" s="84" t="n">
        <v>2.79</v>
      </c>
    </row>
    <row r="969" customFormat="false" ht="8.25" hidden="false" customHeight="false" outlineLevel="0" collapsed="false">
      <c r="D969" s="101" t="n">
        <v>37181</v>
      </c>
      <c r="E969" s="101" t="n">
        <v>1.82</v>
      </c>
      <c r="F969" s="84" t="n">
        <v>2.79</v>
      </c>
    </row>
    <row r="970" customFormat="false" ht="8.25" hidden="false" customHeight="false" outlineLevel="0" collapsed="false">
      <c r="D970" s="101" t="n">
        <v>37182</v>
      </c>
      <c r="E970" s="101" t="n">
        <v>1.82</v>
      </c>
      <c r="F970" s="84" t="n">
        <v>2.79</v>
      </c>
    </row>
    <row r="971" customFormat="false" ht="8.25" hidden="false" customHeight="false" outlineLevel="0" collapsed="false">
      <c r="D971" s="101" t="n">
        <v>37183</v>
      </c>
      <c r="E971" s="101" t="n">
        <v>1.82</v>
      </c>
      <c r="F971" s="84" t="n">
        <v>2.79</v>
      </c>
    </row>
    <row r="972" customFormat="false" ht="8.25" hidden="false" customHeight="false" outlineLevel="0" collapsed="false">
      <c r="D972" s="101" t="n">
        <v>37184</v>
      </c>
      <c r="E972" s="101" t="n">
        <v>1.82</v>
      </c>
      <c r="F972" s="84" t="n">
        <v>2.79</v>
      </c>
    </row>
    <row r="973" customFormat="false" ht="8.25" hidden="false" customHeight="false" outlineLevel="0" collapsed="false">
      <c r="D973" s="101" t="n">
        <v>37185</v>
      </c>
      <c r="E973" s="101" t="n">
        <v>1.82</v>
      </c>
      <c r="F973" s="84" t="n">
        <v>2.79</v>
      </c>
    </row>
    <row r="974" customFormat="false" ht="8.25" hidden="false" customHeight="false" outlineLevel="0" collapsed="false">
      <c r="D974" s="101" t="n">
        <v>37186</v>
      </c>
      <c r="E974" s="101" t="n">
        <v>1.82</v>
      </c>
      <c r="F974" s="84" t="n">
        <v>2.79</v>
      </c>
    </row>
    <row r="975" customFormat="false" ht="8.25" hidden="false" customHeight="false" outlineLevel="0" collapsed="false">
      <c r="D975" s="101" t="n">
        <v>37187</v>
      </c>
      <c r="E975" s="101" t="n">
        <v>1.82</v>
      </c>
      <c r="F975" s="84" t="n">
        <v>2.79</v>
      </c>
    </row>
    <row r="976" customFormat="false" ht="8.25" hidden="false" customHeight="false" outlineLevel="0" collapsed="false">
      <c r="D976" s="101" t="n">
        <v>37188</v>
      </c>
      <c r="E976" s="101" t="n">
        <v>1.82</v>
      </c>
      <c r="F976" s="84" t="n">
        <v>2.79</v>
      </c>
    </row>
    <row r="977" customFormat="false" ht="8.25" hidden="false" customHeight="false" outlineLevel="0" collapsed="false">
      <c r="D977" s="101" t="n">
        <v>37189</v>
      </c>
      <c r="E977" s="101" t="n">
        <v>1.82</v>
      </c>
      <c r="F977" s="84" t="n">
        <v>2.79</v>
      </c>
    </row>
    <row r="978" customFormat="false" ht="8.25" hidden="false" customHeight="false" outlineLevel="0" collapsed="false">
      <c r="D978" s="101" t="n">
        <v>37190</v>
      </c>
      <c r="E978" s="101" t="n">
        <v>1.82</v>
      </c>
      <c r="F978" s="84" t="n">
        <v>2.79</v>
      </c>
    </row>
    <row r="979" customFormat="false" ht="8.25" hidden="false" customHeight="false" outlineLevel="0" collapsed="false">
      <c r="D979" s="101" t="n">
        <v>37191</v>
      </c>
      <c r="E979" s="101" t="n">
        <v>1.82</v>
      </c>
      <c r="F979" s="84" t="n">
        <v>2.79</v>
      </c>
    </row>
    <row r="980" customFormat="false" ht="8.25" hidden="false" customHeight="false" outlineLevel="0" collapsed="false">
      <c r="D980" s="101" t="n">
        <v>37192</v>
      </c>
      <c r="E980" s="101" t="n">
        <v>1.82</v>
      </c>
      <c r="F980" s="84" t="n">
        <v>2.79</v>
      </c>
    </row>
    <row r="981" customFormat="false" ht="8.25" hidden="false" customHeight="false" outlineLevel="0" collapsed="false">
      <c r="D981" s="101" t="n">
        <v>37193</v>
      </c>
      <c r="E981" s="101" t="n">
        <v>1.82</v>
      </c>
      <c r="F981" s="84" t="n">
        <v>2.79</v>
      </c>
    </row>
    <row r="982" customFormat="false" ht="8.25" hidden="false" customHeight="false" outlineLevel="0" collapsed="false">
      <c r="D982" s="101" t="n">
        <v>37194</v>
      </c>
      <c r="E982" s="101" t="n">
        <v>1.82</v>
      </c>
      <c r="F982" s="84" t="n">
        <v>2.79</v>
      </c>
    </row>
    <row r="983" customFormat="false" ht="8.25" hidden="false" customHeight="false" outlineLevel="0" collapsed="false">
      <c r="D983" s="101" t="n">
        <v>37195</v>
      </c>
      <c r="E983" s="101" t="n">
        <v>1.82</v>
      </c>
      <c r="F983" s="84" t="n">
        <v>2.79</v>
      </c>
    </row>
    <row r="984" customFormat="false" ht="8.25" hidden="false" customHeight="false" outlineLevel="0" collapsed="false">
      <c r="D984" s="101" t="n">
        <v>37135</v>
      </c>
      <c r="E984" s="84" t="n">
        <v>2.155</v>
      </c>
      <c r="F984" s="84" t="n">
        <v>2.79</v>
      </c>
    </row>
    <row r="985" customFormat="false" ht="8.25" hidden="false" customHeight="false" outlineLevel="0" collapsed="false">
      <c r="D985" s="101" t="n">
        <v>37136</v>
      </c>
      <c r="E985" s="84" t="n">
        <v>2.155</v>
      </c>
      <c r="F985" s="84" t="n">
        <v>2.79</v>
      </c>
    </row>
    <row r="986" customFormat="false" ht="8.25" hidden="false" customHeight="false" outlineLevel="0" collapsed="false">
      <c r="D986" s="101" t="n">
        <v>37137</v>
      </c>
      <c r="E986" s="84" t="n">
        <v>2.155</v>
      </c>
      <c r="F986" s="84" t="n">
        <v>2.79</v>
      </c>
    </row>
    <row r="987" customFormat="false" ht="8.25" hidden="false" customHeight="false" outlineLevel="0" collapsed="false">
      <c r="D987" s="101" t="n">
        <v>37138</v>
      </c>
      <c r="E987" s="84" t="n">
        <v>2.155</v>
      </c>
      <c r="F987" s="84" t="n">
        <v>2.79</v>
      </c>
    </row>
    <row r="988" customFormat="false" ht="8.25" hidden="false" customHeight="false" outlineLevel="0" collapsed="false">
      <c r="D988" s="101" t="n">
        <v>37139</v>
      </c>
      <c r="E988" s="84" t="n">
        <v>2.205</v>
      </c>
      <c r="F988" s="84" t="n">
        <v>2.79</v>
      </c>
    </row>
    <row r="989" customFormat="false" ht="8.25" hidden="false" customHeight="false" outlineLevel="0" collapsed="false">
      <c r="D989" s="101" t="n">
        <v>37140</v>
      </c>
      <c r="E989" s="84" t="n">
        <v>2.305</v>
      </c>
      <c r="F989" s="84" t="n">
        <v>2.79</v>
      </c>
    </row>
    <row r="990" customFormat="false" ht="8.25" hidden="false" customHeight="false" outlineLevel="0" collapsed="false">
      <c r="D990" s="101" t="n">
        <v>37141</v>
      </c>
      <c r="E990" s="84" t="n">
        <v>2.375</v>
      </c>
      <c r="F990" s="84" t="n">
        <v>2.79</v>
      </c>
    </row>
    <row r="991" customFormat="false" ht="8.25" hidden="false" customHeight="false" outlineLevel="0" collapsed="false">
      <c r="D991" s="101" t="n">
        <v>37142</v>
      </c>
      <c r="E991" s="84" t="n">
        <v>2.28</v>
      </c>
      <c r="F991" s="84" t="n">
        <v>2.79</v>
      </c>
    </row>
    <row r="992" customFormat="false" ht="8.25" hidden="false" customHeight="false" outlineLevel="0" collapsed="false">
      <c r="D992" s="101" t="n">
        <v>37143</v>
      </c>
      <c r="E992" s="84" t="n">
        <v>2.28</v>
      </c>
      <c r="F992" s="84" t="n">
        <v>2.79</v>
      </c>
    </row>
    <row r="993" customFormat="false" ht="8.25" hidden="false" customHeight="false" outlineLevel="0" collapsed="false">
      <c r="D993" s="101" t="n">
        <v>37144</v>
      </c>
      <c r="E993" s="84" t="n">
        <v>2.28</v>
      </c>
      <c r="F993" s="84" t="n">
        <v>2.79</v>
      </c>
    </row>
    <row r="994" customFormat="false" ht="8.25" hidden="false" customHeight="false" outlineLevel="0" collapsed="false">
      <c r="D994" s="101" t="n">
        <v>37145</v>
      </c>
      <c r="E994" s="84" t="n">
        <v>2.37</v>
      </c>
      <c r="F994" s="84" t="n">
        <v>2.79</v>
      </c>
    </row>
    <row r="995" customFormat="false" ht="8.25" hidden="false" customHeight="false" outlineLevel="0" collapsed="false">
      <c r="D995" s="101" t="n">
        <v>37146</v>
      </c>
      <c r="E995" s="84" t="n">
        <v>2.475</v>
      </c>
      <c r="F995" s="84" t="n">
        <v>2.79</v>
      </c>
    </row>
    <row r="996" customFormat="false" ht="8.25" hidden="false" customHeight="false" outlineLevel="0" collapsed="false">
      <c r="D996" s="101" t="n">
        <v>37147</v>
      </c>
      <c r="E996" s="84" t="n">
        <v>2.42</v>
      </c>
      <c r="F996" s="84" t="n">
        <v>2.79</v>
      </c>
    </row>
    <row r="997" customFormat="false" ht="8.25" hidden="false" customHeight="false" outlineLevel="0" collapsed="false">
      <c r="D997" s="101" t="n">
        <v>37148</v>
      </c>
      <c r="E997" s="84" t="n">
        <v>2.365</v>
      </c>
      <c r="F997" s="84" t="n">
        <v>2.79</v>
      </c>
    </row>
    <row r="998" customFormat="false" ht="8.25" hidden="false" customHeight="false" outlineLevel="0" collapsed="false">
      <c r="D998" s="101" t="n">
        <v>37149</v>
      </c>
      <c r="E998" s="84" t="n">
        <v>2.38</v>
      </c>
      <c r="F998" s="84" t="n">
        <v>2.79</v>
      </c>
    </row>
    <row r="999" customFormat="false" ht="8.25" hidden="false" customHeight="false" outlineLevel="0" collapsed="false">
      <c r="D999" s="101" t="n">
        <v>37150</v>
      </c>
      <c r="E999" s="84" t="n">
        <v>2.38</v>
      </c>
      <c r="F999" s="84" t="n">
        <v>2.79</v>
      </c>
    </row>
    <row r="1000" customFormat="false" ht="8.25" hidden="false" customHeight="false" outlineLevel="0" collapsed="false">
      <c r="D1000" s="101" t="n">
        <v>37151</v>
      </c>
      <c r="E1000" s="84" t="n">
        <v>2.38</v>
      </c>
      <c r="F1000" s="84" t="n">
        <v>1.795</v>
      </c>
    </row>
    <row r="1001" customFormat="false" ht="8.25" hidden="false" customHeight="false" outlineLevel="0" collapsed="false">
      <c r="D1001" s="101" t="n">
        <v>37152</v>
      </c>
      <c r="E1001" s="84" t="n">
        <v>2.345</v>
      </c>
      <c r="F1001" s="84" t="n">
        <v>1.795</v>
      </c>
    </row>
    <row r="1002" customFormat="false" ht="8.25" hidden="false" customHeight="false" outlineLevel="0" collapsed="false">
      <c r="D1002" s="101" t="n">
        <v>37153</v>
      </c>
      <c r="E1002" s="84" t="n">
        <v>2.21</v>
      </c>
      <c r="F1002" s="84" t="n">
        <v>1.795</v>
      </c>
    </row>
    <row r="1003" customFormat="false" ht="8.25" hidden="false" customHeight="false" outlineLevel="0" collapsed="false">
      <c r="D1003" s="101" t="n">
        <v>37154</v>
      </c>
      <c r="E1003" s="84" t="n">
        <v>2.17</v>
      </c>
      <c r="F1003" s="84" t="n">
        <v>2.08</v>
      </c>
    </row>
    <row r="1004" customFormat="false" ht="8.25" hidden="false" customHeight="false" outlineLevel="0" collapsed="false">
      <c r="D1004" s="101" t="n">
        <v>37155</v>
      </c>
      <c r="E1004" s="84" t="n">
        <v>2.1</v>
      </c>
      <c r="F1004" s="84" t="n">
        <v>1.98</v>
      </c>
    </row>
    <row r="1005" customFormat="false" ht="8.25" hidden="false" customHeight="false" outlineLevel="0" collapsed="false">
      <c r="D1005" s="101" t="n">
        <v>37156</v>
      </c>
      <c r="E1005" s="84" t="n">
        <v>2.055</v>
      </c>
      <c r="F1005" s="84" t="n">
        <v>1.85</v>
      </c>
    </row>
    <row r="1006" customFormat="false" ht="8.25" hidden="false" customHeight="false" outlineLevel="0" collapsed="false">
      <c r="D1006" s="101" t="n">
        <v>37157</v>
      </c>
      <c r="E1006" s="84" t="n">
        <v>2.055</v>
      </c>
      <c r="F1006" s="84" t="n">
        <v>1.755</v>
      </c>
    </row>
    <row r="1007" customFormat="false" ht="8.25" hidden="false" customHeight="false" outlineLevel="0" collapsed="false">
      <c r="D1007" s="101" t="n">
        <v>37158</v>
      </c>
      <c r="E1007" s="84" t="n">
        <v>2.055</v>
      </c>
      <c r="F1007" s="84" t="n">
        <v>2.085</v>
      </c>
    </row>
    <row r="1008" customFormat="false" ht="8.25" hidden="false" customHeight="false" outlineLevel="0" collapsed="false">
      <c r="D1008" s="101" t="n">
        <v>37159</v>
      </c>
      <c r="E1008" s="84" t="n">
        <v>2</v>
      </c>
      <c r="F1008" s="84" t="n">
        <v>2.085</v>
      </c>
    </row>
    <row r="1009" customFormat="false" ht="8.25" hidden="false" customHeight="false" outlineLevel="0" collapsed="false">
      <c r="D1009" s="101" t="n">
        <v>37160</v>
      </c>
      <c r="E1009" s="84" t="n">
        <v>1.96</v>
      </c>
      <c r="F1009" s="84" t="n">
        <v>2.085</v>
      </c>
    </row>
    <row r="1010" customFormat="false" ht="8.25" hidden="false" customHeight="false" outlineLevel="0" collapsed="false">
      <c r="D1010" s="101" t="n">
        <v>37161</v>
      </c>
      <c r="E1010" s="84" t="n">
        <v>1.905</v>
      </c>
      <c r="F1010" s="84" t="n">
        <v>2.27</v>
      </c>
    </row>
    <row r="1011" customFormat="false" ht="8.25" hidden="false" customHeight="false" outlineLevel="0" collapsed="false">
      <c r="D1011" s="101" t="n">
        <v>37162</v>
      </c>
      <c r="E1011" s="84" t="n">
        <v>1.9</v>
      </c>
      <c r="F1011" s="84" t="n">
        <v>2.485</v>
      </c>
    </row>
    <row r="1012" customFormat="false" ht="8.25" hidden="false" customHeight="false" outlineLevel="0" collapsed="false">
      <c r="D1012" s="101" t="n">
        <v>37163</v>
      </c>
      <c r="E1012" s="84" t="n">
        <v>1.9</v>
      </c>
      <c r="F1012" s="84" t="n">
        <v>2.43</v>
      </c>
    </row>
    <row r="1013" customFormat="false" ht="8.25" hidden="false" customHeight="false" outlineLevel="0" collapsed="false">
      <c r="D1013" s="101" t="n">
        <v>37164</v>
      </c>
      <c r="E1013" s="84" t="n">
        <v>1.9</v>
      </c>
      <c r="F1013" s="84" t="n">
        <v>2.37</v>
      </c>
    </row>
    <row r="1014" customFormat="false" ht="8.25" hidden="false" customHeight="false" outlineLevel="0" collapsed="false">
      <c r="D1014" s="101" t="n">
        <v>37165</v>
      </c>
      <c r="E1014" s="84" t="n">
        <v>1.855</v>
      </c>
      <c r="F1014" s="84" t="n">
        <v>2.36</v>
      </c>
    </row>
    <row r="1015" customFormat="false" ht="8.25" hidden="false" customHeight="false" outlineLevel="0" collapsed="false">
      <c r="D1015" s="101" t="n">
        <v>37166</v>
      </c>
      <c r="E1015" s="84" t="n">
        <v>1.86</v>
      </c>
      <c r="F1015" s="84" t="n">
        <v>2.36</v>
      </c>
    </row>
    <row r="1016" customFormat="false" ht="8.25" hidden="false" customHeight="false" outlineLevel="0" collapsed="false">
      <c r="D1016" s="101" t="n">
        <v>37167</v>
      </c>
      <c r="E1016" s="84" t="n">
        <v>1.86</v>
      </c>
      <c r="F1016" s="84" t="n">
        <v>2.36</v>
      </c>
    </row>
    <row r="1017" customFormat="false" ht="8.25" hidden="false" customHeight="false" outlineLevel="0" collapsed="false">
      <c r="D1017" s="101" t="n">
        <v>37168</v>
      </c>
      <c r="E1017" s="84" t="n">
        <v>1.86</v>
      </c>
      <c r="F1017" s="84" t="n">
        <v>2.495</v>
      </c>
    </row>
    <row r="1018" customFormat="false" ht="8.25" hidden="false" customHeight="false" outlineLevel="0" collapsed="false">
      <c r="D1018" s="101" t="n">
        <v>37169</v>
      </c>
      <c r="E1018" s="84" t="n">
        <v>1.86</v>
      </c>
      <c r="F1018" s="84" t="n">
        <v>2.49</v>
      </c>
    </row>
    <row r="1019" customFormat="false" ht="8.25" hidden="false" customHeight="false" outlineLevel="0" collapsed="false">
      <c r="D1019" s="101" t="n">
        <v>37170</v>
      </c>
      <c r="E1019" s="84" t="n">
        <v>1.86</v>
      </c>
      <c r="F1019" s="84" t="n">
        <v>2.55</v>
      </c>
    </row>
    <row r="1020" customFormat="false" ht="8.25" hidden="false" customHeight="false" outlineLevel="0" collapsed="false">
      <c r="D1020" s="101" t="n">
        <v>37171</v>
      </c>
      <c r="E1020" s="84" t="n">
        <v>1.86</v>
      </c>
      <c r="F1020" s="84" t="n">
        <v>2.5</v>
      </c>
    </row>
    <row r="1021" customFormat="false" ht="8.25" hidden="false" customHeight="false" outlineLevel="0" collapsed="false">
      <c r="D1021" s="101" t="n">
        <v>37172</v>
      </c>
      <c r="E1021" s="84" t="n">
        <v>1.86</v>
      </c>
      <c r="F1021" s="84" t="n">
        <v>2.53</v>
      </c>
    </row>
    <row r="1022" customFormat="false" ht="8.25" hidden="false" customHeight="false" outlineLevel="0" collapsed="false">
      <c r="D1022" s="101" t="n">
        <v>37173</v>
      </c>
      <c r="E1022" s="84" t="n">
        <v>1.86</v>
      </c>
      <c r="F1022" s="84" t="n">
        <v>2.53</v>
      </c>
    </row>
    <row r="1023" customFormat="false" ht="8.25" hidden="false" customHeight="false" outlineLevel="0" collapsed="false">
      <c r="D1023" s="101" t="n">
        <v>37174</v>
      </c>
      <c r="E1023" s="84" t="n">
        <v>1.86</v>
      </c>
      <c r="F1023" s="84" t="n">
        <v>2.53</v>
      </c>
    </row>
    <row r="1024" customFormat="false" ht="8.25" hidden="false" customHeight="false" outlineLevel="0" collapsed="false">
      <c r="D1024" s="101" t="n">
        <v>37175</v>
      </c>
      <c r="E1024" s="84" t="n">
        <v>1.86</v>
      </c>
      <c r="F1024" s="84" t="n">
        <v>2.53</v>
      </c>
    </row>
    <row r="1025" customFormat="false" ht="8.25" hidden="false" customHeight="false" outlineLevel="0" collapsed="false">
      <c r="D1025" s="101" t="n">
        <v>37176</v>
      </c>
      <c r="E1025" s="84" t="n">
        <v>1.86</v>
      </c>
      <c r="F1025" s="84" t="n">
        <v>2.53</v>
      </c>
    </row>
    <row r="1026" customFormat="false" ht="8.25" hidden="false" customHeight="false" outlineLevel="0" collapsed="false">
      <c r="D1026" s="101" t="n">
        <v>37177</v>
      </c>
      <c r="E1026" s="84" t="n">
        <v>1.86</v>
      </c>
      <c r="F1026" s="84" t="n">
        <v>2.85</v>
      </c>
    </row>
    <row r="1027" customFormat="false" ht="8.25" hidden="false" customHeight="false" outlineLevel="0" collapsed="false">
      <c r="D1027" s="101" t="n">
        <v>37178</v>
      </c>
      <c r="E1027" s="84" t="n">
        <v>1.86</v>
      </c>
      <c r="F1027" s="84" t="n">
        <v>2.55</v>
      </c>
    </row>
    <row r="1028" customFormat="false" ht="8.25" hidden="false" customHeight="false" outlineLevel="0" collapsed="false">
      <c r="D1028" s="101" t="n">
        <v>37179</v>
      </c>
      <c r="E1028" s="84" t="n">
        <v>1.86</v>
      </c>
      <c r="F1028" s="84" t="n">
        <v>2.55</v>
      </c>
    </row>
    <row r="1029" customFormat="false" ht="8.25" hidden="false" customHeight="false" outlineLevel="0" collapsed="false">
      <c r="D1029" s="101" t="n">
        <v>37180</v>
      </c>
      <c r="E1029" s="84" t="n">
        <v>1.86</v>
      </c>
      <c r="F1029" s="84" t="n">
        <v>2.55</v>
      </c>
    </row>
    <row r="1030" customFormat="false" ht="8.25" hidden="false" customHeight="false" outlineLevel="0" collapsed="false">
      <c r="D1030" s="101" t="n">
        <v>37181</v>
      </c>
      <c r="E1030" s="84" t="n">
        <v>1.86</v>
      </c>
      <c r="F1030" s="84" t="n">
        <v>2.55</v>
      </c>
    </row>
    <row r="1031" customFormat="false" ht="8.25" hidden="false" customHeight="false" outlineLevel="0" collapsed="false">
      <c r="D1031" s="101" t="n">
        <v>37182</v>
      </c>
      <c r="E1031" s="84" t="n">
        <v>1.86</v>
      </c>
      <c r="F1031" s="84" t="n">
        <v>2.55</v>
      </c>
    </row>
    <row r="1032" customFormat="false" ht="8.25" hidden="false" customHeight="false" outlineLevel="0" collapsed="false">
      <c r="D1032" s="101" t="n">
        <v>37183</v>
      </c>
      <c r="E1032" s="84" t="n">
        <v>1.86</v>
      </c>
      <c r="F1032" s="84" t="n">
        <v>2.55</v>
      </c>
    </row>
    <row r="1033" customFormat="false" ht="8.25" hidden="false" customHeight="false" outlineLevel="0" collapsed="false">
      <c r="D1033" s="101" t="n">
        <v>37184</v>
      </c>
      <c r="E1033" s="84" t="n">
        <v>1.86</v>
      </c>
      <c r="F1033" s="84" t="n">
        <v>2.55</v>
      </c>
    </row>
    <row r="1034" customFormat="false" ht="8.25" hidden="false" customHeight="false" outlineLevel="0" collapsed="false">
      <c r="D1034" s="101" t="n">
        <v>37185</v>
      </c>
      <c r="E1034" s="84" t="n">
        <v>1.86</v>
      </c>
      <c r="F1034" s="84" t="n">
        <v>2.55</v>
      </c>
    </row>
    <row r="1035" customFormat="false" ht="8.25" hidden="false" customHeight="false" outlineLevel="0" collapsed="false">
      <c r="D1035" s="101" t="n">
        <v>37186</v>
      </c>
      <c r="E1035" s="84" t="n">
        <v>1.86</v>
      </c>
      <c r="F1035" s="84" t="n">
        <v>2.55</v>
      </c>
    </row>
    <row r="1036" customFormat="false" ht="8.25" hidden="false" customHeight="false" outlineLevel="0" collapsed="false">
      <c r="D1036" s="101" t="n">
        <v>37187</v>
      </c>
      <c r="E1036" s="84" t="n">
        <v>1.86</v>
      </c>
      <c r="F1036" s="84" t="n">
        <v>2.55</v>
      </c>
    </row>
    <row r="1037" customFormat="false" ht="8.25" hidden="false" customHeight="false" outlineLevel="0" collapsed="false">
      <c r="D1037" s="101" t="n">
        <v>37188</v>
      </c>
      <c r="E1037" s="84" t="n">
        <v>1.86</v>
      </c>
      <c r="F1037" s="84" t="n">
        <v>2.55</v>
      </c>
    </row>
    <row r="1038" customFormat="false" ht="8.25" hidden="false" customHeight="false" outlineLevel="0" collapsed="false">
      <c r="D1038" s="101" t="n">
        <v>37189</v>
      </c>
      <c r="E1038" s="84" t="n">
        <v>1.86</v>
      </c>
      <c r="F1038" s="84" t="n">
        <v>2.55</v>
      </c>
    </row>
    <row r="1039" customFormat="false" ht="8.25" hidden="false" customHeight="false" outlineLevel="0" collapsed="false">
      <c r="D1039" s="101" t="n">
        <v>37190</v>
      </c>
      <c r="E1039" s="84" t="n">
        <v>1.86</v>
      </c>
      <c r="F1039" s="84" t="n">
        <v>2.55</v>
      </c>
    </row>
    <row r="1040" customFormat="false" ht="8.25" hidden="false" customHeight="false" outlineLevel="0" collapsed="false">
      <c r="D1040" s="101" t="n">
        <v>37191</v>
      </c>
      <c r="E1040" s="84" t="n">
        <v>1.86</v>
      </c>
      <c r="F1040" s="84" t="n">
        <v>2.55</v>
      </c>
    </row>
    <row r="1041" customFormat="false" ht="8.25" hidden="false" customHeight="false" outlineLevel="0" collapsed="false">
      <c r="D1041" s="101" t="n">
        <v>37192</v>
      </c>
      <c r="E1041" s="84" t="n">
        <v>1.86</v>
      </c>
      <c r="F1041" s="84" t="n">
        <v>2.55</v>
      </c>
    </row>
    <row r="1042" customFormat="false" ht="8.25" hidden="false" customHeight="false" outlineLevel="0" collapsed="false">
      <c r="D1042" s="101" t="n">
        <v>37193</v>
      </c>
      <c r="E1042" s="84" t="n">
        <v>1.86</v>
      </c>
      <c r="F1042" s="84" t="n">
        <v>2.55</v>
      </c>
    </row>
    <row r="1043" customFormat="false" ht="8.25" hidden="false" customHeight="false" outlineLevel="0" collapsed="false">
      <c r="D1043" s="101" t="n">
        <v>37194</v>
      </c>
      <c r="E1043" s="84" t="n">
        <v>1.86</v>
      </c>
      <c r="F1043" s="84" t="n">
        <v>2.55</v>
      </c>
    </row>
    <row r="1044" customFormat="false" ht="8.25" hidden="false" customHeight="false" outlineLevel="0" collapsed="false">
      <c r="D1044" s="101" t="n">
        <v>37195</v>
      </c>
      <c r="E1044" s="84" t="n">
        <v>1.86</v>
      </c>
      <c r="F1044" s="84" t="n">
        <v>2.55</v>
      </c>
    </row>
    <row r="1045" customFormat="false" ht="8.25" hidden="false" customHeight="false" outlineLevel="0" collapsed="false">
      <c r="D1045" s="101" t="n">
        <v>37135</v>
      </c>
      <c r="E1045" s="84" t="n">
        <v>2.155</v>
      </c>
      <c r="F1045" s="84" t="n">
        <v>2.55</v>
      </c>
    </row>
    <row r="1046" customFormat="false" ht="8.25" hidden="false" customHeight="false" outlineLevel="0" collapsed="false">
      <c r="D1046" s="101" t="n">
        <v>37136</v>
      </c>
      <c r="E1046" s="84" t="n">
        <v>2.155</v>
      </c>
      <c r="F1046" s="84" t="n">
        <v>2.55</v>
      </c>
    </row>
    <row r="1047" customFormat="false" ht="8.25" hidden="false" customHeight="false" outlineLevel="0" collapsed="false">
      <c r="D1047" s="101" t="n">
        <v>37137</v>
      </c>
      <c r="E1047" s="84" t="n">
        <v>2.155</v>
      </c>
      <c r="F1047" s="84" t="n">
        <v>2.55</v>
      </c>
    </row>
    <row r="1048" customFormat="false" ht="8.25" hidden="false" customHeight="false" outlineLevel="0" collapsed="false">
      <c r="D1048" s="101" t="n">
        <v>37138</v>
      </c>
      <c r="E1048" s="84" t="n">
        <v>2.155</v>
      </c>
      <c r="F1048" s="84" t="n">
        <v>2.55</v>
      </c>
    </row>
    <row r="1049" customFormat="false" ht="8.25" hidden="false" customHeight="false" outlineLevel="0" collapsed="false">
      <c r="D1049" s="101" t="n">
        <v>37139</v>
      </c>
      <c r="E1049" s="84" t="n">
        <v>2.205</v>
      </c>
      <c r="F1049" s="84" t="n">
        <v>2.55</v>
      </c>
    </row>
    <row r="1050" customFormat="false" ht="8.25" hidden="false" customHeight="false" outlineLevel="0" collapsed="false">
      <c r="D1050" s="101" t="n">
        <v>37140</v>
      </c>
      <c r="E1050" s="84" t="n">
        <v>2.305</v>
      </c>
      <c r="F1050" s="84" t="n">
        <v>2.55</v>
      </c>
    </row>
    <row r="1051" customFormat="false" ht="8.25" hidden="false" customHeight="false" outlineLevel="0" collapsed="false">
      <c r="D1051" s="101" t="n">
        <v>37141</v>
      </c>
      <c r="E1051" s="84" t="n">
        <v>2.375</v>
      </c>
      <c r="F1051" s="84" t="n">
        <v>2.55</v>
      </c>
    </row>
    <row r="1052" customFormat="false" ht="8.25" hidden="false" customHeight="false" outlineLevel="0" collapsed="false">
      <c r="D1052" s="101" t="n">
        <v>37142</v>
      </c>
      <c r="E1052" s="84" t="n">
        <v>2.28</v>
      </c>
      <c r="F1052" s="84" t="n">
        <v>2.55</v>
      </c>
    </row>
    <row r="1053" customFormat="false" ht="8.25" hidden="false" customHeight="false" outlineLevel="0" collapsed="false">
      <c r="D1053" s="101" t="n">
        <v>37143</v>
      </c>
      <c r="E1053" s="84" t="n">
        <v>2.28</v>
      </c>
      <c r="F1053" s="84" t="n">
        <v>2.55</v>
      </c>
    </row>
    <row r="1054" customFormat="false" ht="8.25" hidden="false" customHeight="false" outlineLevel="0" collapsed="false">
      <c r="D1054" s="101" t="n">
        <v>37144</v>
      </c>
      <c r="E1054" s="84" t="n">
        <v>2.28</v>
      </c>
      <c r="F1054" s="84" t="n">
        <v>2.55</v>
      </c>
    </row>
    <row r="1055" customFormat="false" ht="8.25" hidden="false" customHeight="false" outlineLevel="0" collapsed="false">
      <c r="D1055" s="101" t="n">
        <v>37145</v>
      </c>
      <c r="E1055" s="84" t="n">
        <v>2.37</v>
      </c>
      <c r="F1055" s="84" t="n">
        <v>2.55</v>
      </c>
    </row>
    <row r="1056" customFormat="false" ht="8.25" hidden="false" customHeight="false" outlineLevel="0" collapsed="false">
      <c r="D1056" s="101" t="n">
        <v>37146</v>
      </c>
      <c r="E1056" s="84" t="n">
        <v>2.475</v>
      </c>
      <c r="F1056" s="84" t="n">
        <v>2.55</v>
      </c>
    </row>
    <row r="1057" customFormat="false" ht="8.25" hidden="false" customHeight="false" outlineLevel="0" collapsed="false">
      <c r="D1057" s="101" t="n">
        <v>37147</v>
      </c>
      <c r="E1057" s="84" t="n">
        <v>2.42</v>
      </c>
      <c r="F1057" s="84" t="n">
        <v>2.55</v>
      </c>
    </row>
    <row r="1058" customFormat="false" ht="8.25" hidden="false" customHeight="false" outlineLevel="0" collapsed="false">
      <c r="D1058" s="101" t="n">
        <v>37148</v>
      </c>
      <c r="E1058" s="84" t="n">
        <v>2.365</v>
      </c>
      <c r="F1058" s="84" t="n">
        <v>2.55</v>
      </c>
    </row>
    <row r="1059" customFormat="false" ht="8.25" hidden="false" customHeight="false" outlineLevel="0" collapsed="false">
      <c r="D1059" s="101" t="n">
        <v>37149</v>
      </c>
      <c r="E1059" s="84" t="n">
        <v>2.38</v>
      </c>
      <c r="F1059" s="84" t="n">
        <v>2.55</v>
      </c>
    </row>
    <row r="1060" customFormat="false" ht="8.25" hidden="false" customHeight="false" outlineLevel="0" collapsed="false">
      <c r="D1060" s="101" t="n">
        <v>37150</v>
      </c>
      <c r="E1060" s="84" t="n">
        <v>2.38</v>
      </c>
      <c r="F1060" s="84" t="n">
        <v>2.55</v>
      </c>
    </row>
    <row r="1061" customFormat="false" ht="8.25" hidden="false" customHeight="false" outlineLevel="0" collapsed="false">
      <c r="D1061" s="101" t="n">
        <v>37151</v>
      </c>
      <c r="E1061" s="84" t="n">
        <v>2.38</v>
      </c>
      <c r="F1061" s="84" t="n">
        <v>2.55</v>
      </c>
    </row>
    <row r="1062" customFormat="false" ht="8.25" hidden="false" customHeight="false" outlineLevel="0" collapsed="false">
      <c r="D1062" s="101" t="n">
        <v>37152</v>
      </c>
      <c r="E1062" s="84" t="n">
        <v>2.345</v>
      </c>
      <c r="F1062" s="84" t="n">
        <v>1.795</v>
      </c>
    </row>
    <row r="1063" customFormat="false" ht="8.25" hidden="false" customHeight="false" outlineLevel="0" collapsed="false">
      <c r="D1063" s="101" t="n">
        <v>37153</v>
      </c>
      <c r="E1063" s="84" t="n">
        <v>2.21</v>
      </c>
      <c r="F1063" s="84" t="n">
        <v>1.795</v>
      </c>
    </row>
    <row r="1064" customFormat="false" ht="8.25" hidden="false" customHeight="false" outlineLevel="0" collapsed="false">
      <c r="D1064" s="101" t="n">
        <v>37154</v>
      </c>
      <c r="E1064" s="84" t="n">
        <v>2.17</v>
      </c>
      <c r="F1064" s="84" t="n">
        <v>1.795</v>
      </c>
    </row>
    <row r="1065" customFormat="false" ht="8.25" hidden="false" customHeight="false" outlineLevel="0" collapsed="false">
      <c r="D1065" s="101" t="n">
        <v>37155</v>
      </c>
      <c r="E1065" s="84" t="n">
        <v>2.1</v>
      </c>
      <c r="F1065" s="84" t="n">
        <v>2.08</v>
      </c>
    </row>
    <row r="1066" customFormat="false" ht="8.25" hidden="false" customHeight="false" outlineLevel="0" collapsed="false">
      <c r="D1066" s="101" t="n">
        <v>37156</v>
      </c>
      <c r="E1066" s="84" t="n">
        <v>2.055</v>
      </c>
      <c r="F1066" s="84" t="n">
        <v>1.98</v>
      </c>
    </row>
    <row r="1067" customFormat="false" ht="8.25" hidden="false" customHeight="false" outlineLevel="0" collapsed="false">
      <c r="D1067" s="101" t="n">
        <v>37157</v>
      </c>
      <c r="E1067" s="84" t="n">
        <v>2.055</v>
      </c>
      <c r="F1067" s="84" t="n">
        <v>1.85</v>
      </c>
    </row>
    <row r="1068" customFormat="false" ht="8.25" hidden="false" customHeight="false" outlineLevel="0" collapsed="false">
      <c r="D1068" s="101" t="n">
        <v>37158</v>
      </c>
      <c r="E1068" s="84" t="n">
        <v>2.055</v>
      </c>
      <c r="F1068" s="84" t="n">
        <v>1.755</v>
      </c>
    </row>
    <row r="1069" customFormat="false" ht="8.25" hidden="false" customHeight="false" outlineLevel="0" collapsed="false">
      <c r="D1069" s="101" t="n">
        <v>37159</v>
      </c>
      <c r="E1069" s="84" t="n">
        <v>2</v>
      </c>
      <c r="F1069" s="84" t="n">
        <v>2.085</v>
      </c>
    </row>
    <row r="1070" customFormat="false" ht="8.25" hidden="false" customHeight="false" outlineLevel="0" collapsed="false">
      <c r="D1070" s="101" t="n">
        <v>37160</v>
      </c>
      <c r="E1070" s="84" t="n">
        <v>1.96</v>
      </c>
      <c r="F1070" s="84" t="n">
        <v>2.085</v>
      </c>
    </row>
    <row r="1071" customFormat="false" ht="8.25" hidden="false" customHeight="false" outlineLevel="0" collapsed="false">
      <c r="D1071" s="101" t="n">
        <v>37161</v>
      </c>
      <c r="E1071" s="84" t="n">
        <v>1.905</v>
      </c>
      <c r="F1071" s="84" t="n">
        <v>2.085</v>
      </c>
    </row>
    <row r="1072" customFormat="false" ht="8.25" hidden="false" customHeight="false" outlineLevel="0" collapsed="false">
      <c r="D1072" s="101" t="n">
        <v>37162</v>
      </c>
      <c r="E1072" s="84" t="n">
        <v>1.9</v>
      </c>
      <c r="F1072" s="84" t="n">
        <v>2.27</v>
      </c>
    </row>
    <row r="1073" customFormat="false" ht="8.25" hidden="false" customHeight="false" outlineLevel="0" collapsed="false">
      <c r="D1073" s="101" t="n">
        <v>37163</v>
      </c>
      <c r="E1073" s="84" t="n">
        <v>1.9</v>
      </c>
      <c r="F1073" s="84" t="n">
        <v>2.485</v>
      </c>
    </row>
    <row r="1074" customFormat="false" ht="8.25" hidden="false" customHeight="false" outlineLevel="0" collapsed="false">
      <c r="D1074" s="101" t="n">
        <v>37164</v>
      </c>
      <c r="E1074" s="84" t="n">
        <v>1.9</v>
      </c>
      <c r="F1074" s="84" t="n">
        <v>2.43</v>
      </c>
    </row>
    <row r="1075" customFormat="false" ht="8.25" hidden="false" customHeight="false" outlineLevel="0" collapsed="false">
      <c r="D1075" s="101" t="n">
        <v>37165</v>
      </c>
      <c r="E1075" s="84" t="n">
        <v>1.855</v>
      </c>
      <c r="F1075" s="84" t="n">
        <v>2.37</v>
      </c>
    </row>
    <row r="1076" customFormat="false" ht="8.25" hidden="false" customHeight="false" outlineLevel="0" collapsed="false">
      <c r="D1076" s="101" t="n">
        <v>37166</v>
      </c>
      <c r="E1076" s="84" t="n">
        <v>1.83</v>
      </c>
      <c r="F1076" s="84" t="n">
        <v>2.36</v>
      </c>
    </row>
    <row r="1077" customFormat="false" ht="8.25" hidden="false" customHeight="false" outlineLevel="0" collapsed="false">
      <c r="D1077" s="101" t="n">
        <v>37167</v>
      </c>
      <c r="E1077" s="84" t="n">
        <v>1.83</v>
      </c>
      <c r="F1077" s="84" t="n">
        <v>2.36</v>
      </c>
    </row>
    <row r="1078" customFormat="false" ht="8.25" hidden="false" customHeight="false" outlineLevel="0" collapsed="false">
      <c r="D1078" s="101" t="n">
        <v>37168</v>
      </c>
      <c r="E1078" s="84" t="n">
        <v>1.83</v>
      </c>
      <c r="F1078" s="84" t="n">
        <v>2.36</v>
      </c>
    </row>
    <row r="1079" customFormat="false" ht="8.25" hidden="false" customHeight="false" outlineLevel="0" collapsed="false">
      <c r="D1079" s="101" t="n">
        <v>37169</v>
      </c>
      <c r="E1079" s="84" t="n">
        <v>1.83</v>
      </c>
      <c r="F1079" s="84" t="n">
        <v>2.495</v>
      </c>
    </row>
    <row r="1080" customFormat="false" ht="8.25" hidden="false" customHeight="false" outlineLevel="0" collapsed="false">
      <c r="D1080" s="101" t="n">
        <v>37170</v>
      </c>
      <c r="E1080" s="84" t="n">
        <v>1.83</v>
      </c>
      <c r="F1080" s="84" t="n">
        <v>2.49</v>
      </c>
    </row>
    <row r="1081" customFormat="false" ht="8.25" hidden="false" customHeight="false" outlineLevel="0" collapsed="false">
      <c r="D1081" s="101" t="n">
        <v>37171</v>
      </c>
      <c r="E1081" s="84" t="n">
        <v>1.83</v>
      </c>
      <c r="F1081" s="84" t="n">
        <v>2.55</v>
      </c>
    </row>
    <row r="1082" customFormat="false" ht="8.25" hidden="false" customHeight="false" outlineLevel="0" collapsed="false">
      <c r="D1082" s="101" t="n">
        <v>37172</v>
      </c>
      <c r="E1082" s="84" t="n">
        <v>1.83</v>
      </c>
      <c r="F1082" s="84" t="n">
        <v>2.5</v>
      </c>
    </row>
    <row r="1083" customFormat="false" ht="8.25" hidden="false" customHeight="false" outlineLevel="0" collapsed="false">
      <c r="D1083" s="101" t="n">
        <v>37173</v>
      </c>
      <c r="E1083" s="84" t="n">
        <v>1.83</v>
      </c>
      <c r="F1083" s="84" t="n">
        <v>2.53</v>
      </c>
    </row>
    <row r="1084" customFormat="false" ht="8.25" hidden="false" customHeight="false" outlineLevel="0" collapsed="false">
      <c r="D1084" s="101" t="n">
        <v>37174</v>
      </c>
      <c r="E1084" s="84" t="n">
        <v>1.83</v>
      </c>
      <c r="F1084" s="84" t="n">
        <v>2.53</v>
      </c>
    </row>
    <row r="1085" customFormat="false" ht="8.25" hidden="false" customHeight="false" outlineLevel="0" collapsed="false">
      <c r="D1085" s="101" t="n">
        <v>37175</v>
      </c>
      <c r="E1085" s="84" t="n">
        <v>1.83</v>
      </c>
      <c r="F1085" s="84" t="n">
        <v>2.53</v>
      </c>
    </row>
    <row r="1086" customFormat="false" ht="8.25" hidden="false" customHeight="false" outlineLevel="0" collapsed="false">
      <c r="D1086" s="101" t="n">
        <v>37176</v>
      </c>
      <c r="E1086" s="84" t="n">
        <v>1.83</v>
      </c>
      <c r="F1086" s="84" t="n">
        <v>2.53</v>
      </c>
    </row>
    <row r="1087" customFormat="false" ht="8.25" hidden="false" customHeight="false" outlineLevel="0" collapsed="false">
      <c r="D1087" s="101" t="n">
        <v>37177</v>
      </c>
      <c r="E1087" s="84" t="n">
        <v>1.83</v>
      </c>
      <c r="F1087" s="84" t="n">
        <v>2.53</v>
      </c>
    </row>
    <row r="1088" customFormat="false" ht="8.25" hidden="false" customHeight="false" outlineLevel="0" collapsed="false">
      <c r="D1088" s="101" t="n">
        <v>37178</v>
      </c>
      <c r="E1088" s="84" t="n">
        <v>1.83</v>
      </c>
      <c r="F1088" s="84" t="n">
        <v>2.85</v>
      </c>
    </row>
    <row r="1089" customFormat="false" ht="8.25" hidden="false" customHeight="false" outlineLevel="0" collapsed="false">
      <c r="D1089" s="101" t="n">
        <v>37179</v>
      </c>
      <c r="E1089" s="84" t="n">
        <v>1.83</v>
      </c>
      <c r="F1089" s="84" t="n">
        <v>2.55</v>
      </c>
    </row>
    <row r="1090" customFormat="false" ht="8.25" hidden="false" customHeight="false" outlineLevel="0" collapsed="false">
      <c r="D1090" s="101" t="n">
        <v>37180</v>
      </c>
      <c r="E1090" s="84" t="n">
        <v>1.83</v>
      </c>
      <c r="F1090" s="84" t="n">
        <v>2.64</v>
      </c>
    </row>
    <row r="1091" customFormat="false" ht="8.25" hidden="false" customHeight="false" outlineLevel="0" collapsed="false">
      <c r="D1091" s="101" t="n">
        <v>37181</v>
      </c>
      <c r="E1091" s="84" t="n">
        <v>1.83</v>
      </c>
      <c r="F1091" s="84" t="n">
        <v>2.64</v>
      </c>
    </row>
    <row r="1092" customFormat="false" ht="8.25" hidden="false" customHeight="false" outlineLevel="0" collapsed="false">
      <c r="D1092" s="101" t="n">
        <v>37182</v>
      </c>
      <c r="E1092" s="84" t="n">
        <v>1.83</v>
      </c>
      <c r="F1092" s="84" t="n">
        <v>2.64</v>
      </c>
    </row>
    <row r="1093" customFormat="false" ht="8.25" hidden="false" customHeight="false" outlineLevel="0" collapsed="false">
      <c r="D1093" s="101" t="n">
        <v>37183</v>
      </c>
      <c r="E1093" s="84" t="n">
        <v>1.83</v>
      </c>
      <c r="F1093" s="84" t="n">
        <v>2.64</v>
      </c>
    </row>
    <row r="1094" customFormat="false" ht="8.25" hidden="false" customHeight="false" outlineLevel="0" collapsed="false">
      <c r="D1094" s="101" t="n">
        <v>37184</v>
      </c>
      <c r="E1094" s="84" t="n">
        <v>1.83</v>
      </c>
      <c r="F1094" s="84" t="n">
        <v>2.64</v>
      </c>
    </row>
    <row r="1095" customFormat="false" ht="8.25" hidden="false" customHeight="false" outlineLevel="0" collapsed="false">
      <c r="D1095" s="101" t="n">
        <v>37185</v>
      </c>
      <c r="E1095" s="84" t="n">
        <v>1.83</v>
      </c>
      <c r="F1095" s="84" t="n">
        <v>2.64</v>
      </c>
    </row>
    <row r="1096" customFormat="false" ht="8.25" hidden="false" customHeight="false" outlineLevel="0" collapsed="false">
      <c r="D1096" s="101" t="n">
        <v>37186</v>
      </c>
      <c r="E1096" s="84" t="n">
        <v>1.83</v>
      </c>
      <c r="F1096" s="84" t="n">
        <v>2.64</v>
      </c>
    </row>
    <row r="1097" customFormat="false" ht="8.25" hidden="false" customHeight="false" outlineLevel="0" collapsed="false">
      <c r="D1097" s="101" t="n">
        <v>37187</v>
      </c>
      <c r="E1097" s="84" t="n">
        <v>1.83</v>
      </c>
      <c r="F1097" s="84" t="n">
        <v>2.64</v>
      </c>
    </row>
    <row r="1098" customFormat="false" ht="8.25" hidden="false" customHeight="false" outlineLevel="0" collapsed="false">
      <c r="D1098" s="101" t="n">
        <v>37188</v>
      </c>
      <c r="E1098" s="84" t="n">
        <v>1.83</v>
      </c>
      <c r="F1098" s="84" t="n">
        <v>2.64</v>
      </c>
    </row>
    <row r="1099" customFormat="false" ht="8.25" hidden="false" customHeight="false" outlineLevel="0" collapsed="false">
      <c r="D1099" s="101" t="n">
        <v>37189</v>
      </c>
      <c r="E1099" s="84" t="n">
        <v>1.83</v>
      </c>
      <c r="F1099" s="84" t="n">
        <v>2.64</v>
      </c>
    </row>
    <row r="1100" customFormat="false" ht="8.25" hidden="false" customHeight="false" outlineLevel="0" collapsed="false">
      <c r="D1100" s="101" t="n">
        <v>37190</v>
      </c>
      <c r="E1100" s="84" t="n">
        <v>1.83</v>
      </c>
      <c r="F1100" s="84" t="n">
        <v>2.64</v>
      </c>
    </row>
    <row r="1101" customFormat="false" ht="8.25" hidden="false" customHeight="false" outlineLevel="0" collapsed="false">
      <c r="D1101" s="101" t="n">
        <v>37191</v>
      </c>
      <c r="E1101" s="84" t="n">
        <v>1.83</v>
      </c>
      <c r="F1101" s="84" t="n">
        <v>2.64</v>
      </c>
    </row>
    <row r="1102" customFormat="false" ht="8.25" hidden="false" customHeight="false" outlineLevel="0" collapsed="false">
      <c r="D1102" s="101" t="n">
        <v>37192</v>
      </c>
      <c r="E1102" s="84" t="n">
        <v>1.83</v>
      </c>
      <c r="F1102" s="84" t="n">
        <v>2.64</v>
      </c>
    </row>
    <row r="1103" customFormat="false" ht="8.25" hidden="false" customHeight="false" outlineLevel="0" collapsed="false">
      <c r="D1103" s="101" t="n">
        <v>37193</v>
      </c>
      <c r="E1103" s="84" t="n">
        <v>1.83</v>
      </c>
      <c r="F1103" s="84" t="n">
        <v>2.64</v>
      </c>
    </row>
    <row r="1104" customFormat="false" ht="8.25" hidden="false" customHeight="false" outlineLevel="0" collapsed="false">
      <c r="D1104" s="101" t="n">
        <v>37194</v>
      </c>
      <c r="E1104" s="84" t="n">
        <v>1.83</v>
      </c>
      <c r="F1104" s="84" t="n">
        <v>2.64</v>
      </c>
    </row>
    <row r="1105" customFormat="false" ht="8.25" hidden="false" customHeight="false" outlineLevel="0" collapsed="false">
      <c r="D1105" s="101" t="n">
        <v>37195</v>
      </c>
      <c r="E1105" s="84" t="n">
        <v>1.83</v>
      </c>
      <c r="F1105" s="84" t="n">
        <v>2.64</v>
      </c>
    </row>
    <row r="1106" customFormat="false" ht="8.25" hidden="false" customHeight="false" outlineLevel="0" collapsed="false">
      <c r="D1106" s="101"/>
      <c r="F1106" s="84" t="n">
        <v>2.64</v>
      </c>
    </row>
    <row r="1107" customFormat="false" ht="8.25" hidden="false" customHeight="false" outlineLevel="0" collapsed="false">
      <c r="D1107" s="101"/>
      <c r="F1107" s="84" t="n">
        <v>2.64</v>
      </c>
    </row>
    <row r="1108" customFormat="false" ht="8.25" hidden="false" customHeight="false" outlineLevel="0" collapsed="false">
      <c r="D1108" s="101"/>
      <c r="F1108" s="84" t="n">
        <v>2.64</v>
      </c>
    </row>
    <row r="1109" customFormat="false" ht="8.25" hidden="false" customHeight="false" outlineLevel="0" collapsed="false">
      <c r="D1109" s="101"/>
      <c r="F1109" s="84" t="n">
        <v>2.64</v>
      </c>
    </row>
    <row r="1110" customFormat="false" ht="8.25" hidden="false" customHeight="false" outlineLevel="0" collapsed="false">
      <c r="D1110" s="101"/>
      <c r="F1110" s="84" t="n">
        <v>2.64</v>
      </c>
    </row>
    <row r="1111" customFormat="false" ht="8.25" hidden="false" customHeight="false" outlineLevel="0" collapsed="false">
      <c r="D1111" s="101"/>
      <c r="F1111" s="84" t="n">
        <v>2.64</v>
      </c>
    </row>
    <row r="1112" customFormat="false" ht="8.25" hidden="false" customHeight="false" outlineLevel="0" collapsed="false">
      <c r="D1112" s="101"/>
      <c r="F1112" s="84" t="n">
        <v>2.64</v>
      </c>
    </row>
    <row r="1113" customFormat="false" ht="8.25" hidden="false" customHeight="false" outlineLevel="0" collapsed="false">
      <c r="D1113" s="101"/>
      <c r="F1113" s="84" t="n">
        <v>2.64</v>
      </c>
    </row>
    <row r="1114" customFormat="false" ht="8.25" hidden="false" customHeight="false" outlineLevel="0" collapsed="false">
      <c r="D1114" s="101"/>
      <c r="F1114" s="84" t="n">
        <v>2.64</v>
      </c>
    </row>
    <row r="1115" customFormat="false" ht="8.25" hidden="false" customHeight="false" outlineLevel="0" collapsed="false">
      <c r="D1115" s="101"/>
      <c r="F1115" s="84" t="n">
        <v>2.64</v>
      </c>
    </row>
    <row r="1116" customFormat="false" ht="8.25" hidden="false" customHeight="false" outlineLevel="0" collapsed="false">
      <c r="D1116" s="101"/>
      <c r="F1116" s="84" t="n">
        <v>2.64</v>
      </c>
    </row>
    <row r="1117" customFormat="false" ht="8.25" hidden="false" customHeight="false" outlineLevel="0" collapsed="false">
      <c r="D1117" s="101"/>
      <c r="F1117" s="84" t="n">
        <v>2.64</v>
      </c>
    </row>
    <row r="1118" customFormat="false" ht="8.25" hidden="false" customHeight="false" outlineLevel="0" collapsed="false">
      <c r="D1118" s="101"/>
      <c r="F1118" s="84" t="n">
        <v>2.64</v>
      </c>
    </row>
    <row r="1119" customFormat="false" ht="8.25" hidden="false" customHeight="false" outlineLevel="0" collapsed="false">
      <c r="D1119" s="101"/>
      <c r="F1119" s="84" t="n">
        <v>2.64</v>
      </c>
    </row>
    <row r="1120" customFormat="false" ht="8.25" hidden="false" customHeight="false" outlineLevel="0" collapsed="false">
      <c r="D1120" s="101"/>
      <c r="F1120" s="84" t="n">
        <v>2.64</v>
      </c>
    </row>
    <row r="1121" customFormat="false" ht="8.25" hidden="false" customHeight="false" outlineLevel="0" collapsed="false">
      <c r="D1121" s="101"/>
      <c r="F1121" s="84" t="n">
        <v>2.64</v>
      </c>
    </row>
    <row r="1122" customFormat="false" ht="8.25" hidden="false" customHeight="false" outlineLevel="0" collapsed="false">
      <c r="D1122" s="101"/>
      <c r="F1122" s="84" t="n">
        <v>2.64</v>
      </c>
    </row>
    <row r="1123" customFormat="false" ht="8.25" hidden="false" customHeight="false" outlineLevel="0" collapsed="false">
      <c r="D1123" s="101"/>
      <c r="F1123" s="84" t="n">
        <v>2.64</v>
      </c>
    </row>
    <row r="1124" customFormat="false" ht="8.25" hidden="false" customHeight="false" outlineLevel="0" collapsed="false">
      <c r="D1124" s="101"/>
      <c r="F1124" s="84" t="n">
        <v>1.6</v>
      </c>
    </row>
    <row r="1125" customFormat="false" ht="8.25" hidden="false" customHeight="false" outlineLevel="0" collapsed="false">
      <c r="D1125" s="101"/>
      <c r="F1125" s="84" t="n">
        <v>1.985</v>
      </c>
    </row>
    <row r="1126" customFormat="false" ht="8.25" hidden="false" customHeight="false" outlineLevel="0" collapsed="false">
      <c r="D1126" s="101"/>
      <c r="F1126" s="84" t="n">
        <v>2.545</v>
      </c>
    </row>
    <row r="1127" customFormat="false" ht="8.25" hidden="false" customHeight="false" outlineLevel="0" collapsed="false">
      <c r="D1127" s="101"/>
      <c r="F1127" s="84" t="n">
        <v>1.8</v>
      </c>
    </row>
    <row r="1128" customFormat="false" ht="8.25" hidden="false" customHeight="false" outlineLevel="0" collapsed="false">
      <c r="D1128" s="101"/>
      <c r="F1128" s="84" t="n">
        <v>1.8</v>
      </c>
    </row>
    <row r="1129" customFormat="false" ht="8.25" hidden="false" customHeight="false" outlineLevel="0" collapsed="false">
      <c r="D1129" s="101"/>
      <c r="F1129" s="84" t="n">
        <v>1.8</v>
      </c>
    </row>
    <row r="1130" customFormat="false" ht="8.25" hidden="false" customHeight="false" outlineLevel="0" collapsed="false">
      <c r="D1130" s="101"/>
      <c r="F1130" s="84" t="n">
        <v>1.8</v>
      </c>
    </row>
    <row r="1131" customFormat="false" ht="8.25" hidden="false" customHeight="false" outlineLevel="0" collapsed="false">
      <c r="D1131" s="101"/>
      <c r="F1131" s="84" t="n">
        <v>1.8</v>
      </c>
    </row>
    <row r="1132" customFormat="false" ht="8.25" hidden="false" customHeight="false" outlineLevel="0" collapsed="false">
      <c r="D1132" s="101"/>
      <c r="F1132" s="84" t="n">
        <v>1.805</v>
      </c>
    </row>
    <row r="1133" customFormat="false" ht="8.25" hidden="false" customHeight="false" outlineLevel="0" collapsed="false">
      <c r="D1133" s="101"/>
      <c r="F1133" s="84" t="n">
        <v>1.95</v>
      </c>
    </row>
    <row r="1134" customFormat="false" ht="8.25" hidden="false" customHeight="false" outlineLevel="0" collapsed="false">
      <c r="D1134" s="101"/>
      <c r="F1134" s="84" t="n">
        <v>2.36</v>
      </c>
    </row>
    <row r="1135" customFormat="false" ht="8.25" hidden="false" customHeight="false" outlineLevel="0" collapsed="false">
      <c r="D1135" s="101"/>
      <c r="F1135" s="84" t="n">
        <v>2.02</v>
      </c>
    </row>
    <row r="1136" customFormat="false" ht="8.25" hidden="false" customHeight="false" outlineLevel="0" collapsed="false">
      <c r="D1136" s="101"/>
      <c r="F1136" s="84" t="n">
        <v>2.236</v>
      </c>
    </row>
    <row r="1137" customFormat="false" ht="8.25" hidden="false" customHeight="false" outlineLevel="0" collapsed="false">
      <c r="D1137" s="101"/>
      <c r="F1137" s="84" t="n">
        <v>2.02</v>
      </c>
    </row>
    <row r="1138" customFormat="false" ht="8.25" hidden="false" customHeight="false" outlineLevel="0" collapsed="false">
      <c r="D1138" s="101"/>
      <c r="F1138" s="84" t="n">
        <v>2.02</v>
      </c>
    </row>
    <row r="1139" customFormat="false" ht="8.25" hidden="false" customHeight="false" outlineLevel="0" collapsed="false">
      <c r="D1139" s="101"/>
      <c r="F1139" s="84" t="n">
        <v>2.02</v>
      </c>
    </row>
    <row r="1140" customFormat="false" ht="8.25" hidden="false" customHeight="false" outlineLevel="0" collapsed="false">
      <c r="D1140" s="101"/>
      <c r="F1140" s="84" t="n">
        <v>2.02</v>
      </c>
    </row>
    <row r="1141" customFormat="false" ht="8.25" hidden="false" customHeight="false" outlineLevel="0" collapsed="false">
      <c r="D1141" s="101"/>
      <c r="F1141" s="84" t="n">
        <v>2.02</v>
      </c>
    </row>
    <row r="1142" customFormat="false" ht="8.25" hidden="false" customHeight="false" outlineLevel="0" collapsed="false">
      <c r="D1142" s="101"/>
      <c r="F1142" s="84" t="n">
        <v>2.02</v>
      </c>
    </row>
    <row r="1143" customFormat="false" ht="8.25" hidden="false" customHeight="false" outlineLevel="0" collapsed="false">
      <c r="D1143" s="101"/>
      <c r="F1143" s="84" t="n">
        <v>2.02</v>
      </c>
    </row>
    <row r="1144" customFormat="false" ht="8.25" hidden="false" customHeight="false" outlineLevel="0" collapsed="false">
      <c r="D1144" s="101"/>
      <c r="F1144" s="84" t="n">
        <v>2.02</v>
      </c>
    </row>
    <row r="1145" customFormat="false" ht="8.25" hidden="false" customHeight="false" outlineLevel="0" collapsed="false">
      <c r="D1145" s="101"/>
      <c r="F1145" s="84" t="n">
        <v>2.02</v>
      </c>
    </row>
    <row r="1146" customFormat="false" ht="8.25" hidden="false" customHeight="false" outlineLevel="0" collapsed="false">
      <c r="D1146" s="101"/>
      <c r="F1146" s="84" t="n">
        <v>2.02</v>
      </c>
    </row>
    <row r="1147" customFormat="false" ht="8.25" hidden="false" customHeight="false" outlineLevel="0" collapsed="false">
      <c r="D1147" s="101"/>
      <c r="F1147" s="84" t="n">
        <v>2.02</v>
      </c>
    </row>
    <row r="1148" customFormat="false" ht="8.25" hidden="false" customHeight="false" outlineLevel="0" collapsed="false">
      <c r="D1148" s="101"/>
      <c r="F1148" s="84" t="n">
        <v>2.02</v>
      </c>
    </row>
    <row r="1149" customFormat="false" ht="8.25" hidden="false" customHeight="false" outlineLevel="0" collapsed="false">
      <c r="D1149" s="101"/>
      <c r="F1149" s="84" t="n">
        <v>2.02</v>
      </c>
    </row>
    <row r="1150" customFormat="false" ht="8.25" hidden="false" customHeight="false" outlineLevel="0" collapsed="false">
      <c r="D1150" s="101"/>
      <c r="F1150" s="84" t="n">
        <v>2.02</v>
      </c>
    </row>
    <row r="1151" customFormat="false" ht="8.25" hidden="false" customHeight="false" outlineLevel="0" collapsed="false">
      <c r="D1151" s="101"/>
      <c r="F1151" s="84" t="n">
        <v>2.02</v>
      </c>
    </row>
    <row r="1152" customFormat="false" ht="8.25" hidden="false" customHeight="false" outlineLevel="0" collapsed="false">
      <c r="D1152" s="101"/>
      <c r="F1152" s="84" t="n">
        <v>2.02</v>
      </c>
    </row>
    <row r="1153" customFormat="false" ht="8.25" hidden="false" customHeight="false" outlineLevel="0" collapsed="false">
      <c r="D1153" s="101"/>
      <c r="F1153" s="84" t="n">
        <v>2.02</v>
      </c>
    </row>
    <row r="1154" customFormat="false" ht="8.25" hidden="false" customHeight="false" outlineLevel="0" collapsed="false">
      <c r="D1154" s="101"/>
      <c r="F1154" s="84" t="n">
        <v>2.02</v>
      </c>
    </row>
    <row r="1155" customFormat="false" ht="8.25" hidden="false" customHeight="false" outlineLevel="0" collapsed="false">
      <c r="D1155" s="101"/>
      <c r="F1155" s="84" t="n">
        <v>2.02</v>
      </c>
    </row>
    <row r="1156" customFormat="false" ht="8.25" hidden="false" customHeight="false" outlineLevel="0" collapsed="false">
      <c r="D1156" s="101"/>
      <c r="F1156" s="84" t="n">
        <v>2.02</v>
      </c>
    </row>
    <row r="1157" customFormat="false" ht="8.25" hidden="false" customHeight="false" outlineLevel="0" collapsed="false">
      <c r="D1157" s="101"/>
      <c r="F1157" s="84" t="n">
        <v>2.02</v>
      </c>
    </row>
    <row r="1158" customFormat="false" ht="8.25" hidden="false" customHeight="false" outlineLevel="0" collapsed="false">
      <c r="D1158" s="101"/>
      <c r="F1158" s="84" t="n">
        <v>2.02</v>
      </c>
    </row>
    <row r="1159" customFormat="false" ht="8.25" hidden="false" customHeight="false" outlineLevel="0" collapsed="false">
      <c r="D1159" s="101"/>
      <c r="F1159" s="84" t="n">
        <v>2.02</v>
      </c>
    </row>
    <row r="1160" customFormat="false" ht="8.25" hidden="false" customHeight="false" outlineLevel="0" collapsed="false">
      <c r="D1160" s="101"/>
      <c r="F1160" s="84" t="n">
        <v>2.02</v>
      </c>
    </row>
    <row r="1161" customFormat="false" ht="8.25" hidden="false" customHeight="false" outlineLevel="0" collapsed="false">
      <c r="D1161" s="101"/>
      <c r="F1161" s="84" t="n">
        <v>2.02</v>
      </c>
    </row>
    <row r="1162" customFormat="false" ht="8.25" hidden="false" customHeight="false" outlineLevel="0" collapsed="false">
      <c r="D1162" s="101"/>
      <c r="F1162" s="84" t="n">
        <v>2.02</v>
      </c>
    </row>
    <row r="1163" customFormat="false" ht="8.25" hidden="false" customHeight="false" outlineLevel="0" collapsed="false">
      <c r="D1163" s="101"/>
      <c r="F1163" s="84" t="n">
        <v>2.02</v>
      </c>
    </row>
    <row r="1164" customFormat="false" ht="8.25" hidden="false" customHeight="false" outlineLevel="0" collapsed="false">
      <c r="D1164" s="101"/>
      <c r="F1164" s="84" t="n">
        <v>2.02</v>
      </c>
    </row>
    <row r="1165" customFormat="false" ht="8.25" hidden="false" customHeight="false" outlineLevel="0" collapsed="false">
      <c r="D1165" s="101"/>
      <c r="F1165" s="84" t="n">
        <v>2.02</v>
      </c>
    </row>
    <row r="1166" customFormat="false" ht="8.25" hidden="false" customHeight="false" outlineLevel="0" collapsed="false">
      <c r="D1166" s="101"/>
      <c r="F1166" s="84" t="n">
        <v>2.02</v>
      </c>
    </row>
    <row r="1167" customFormat="false" ht="8.25" hidden="false" customHeight="false" outlineLevel="0" collapsed="false">
      <c r="D1167" s="101"/>
      <c r="F1167" s="84" t="n">
        <v>3.015</v>
      </c>
    </row>
    <row r="1168" customFormat="false" ht="8.25" hidden="false" customHeight="false" outlineLevel="0" collapsed="false">
      <c r="D1168" s="101"/>
      <c r="F1168" s="84" t="n">
        <v>2.92</v>
      </c>
    </row>
    <row r="1169" customFormat="false" ht="8.25" hidden="false" customHeight="false" outlineLevel="0" collapsed="false">
      <c r="D1169" s="101"/>
      <c r="F1169" s="84" t="n">
        <v>2.86</v>
      </c>
    </row>
    <row r="1170" customFormat="false" ht="8.25" hidden="false" customHeight="false" outlineLevel="0" collapsed="false">
      <c r="D1170" s="101"/>
      <c r="F1170" s="84" t="n">
        <v>2.86</v>
      </c>
    </row>
    <row r="1171" customFormat="false" ht="8.25" hidden="false" customHeight="false" outlineLevel="0" collapsed="false">
      <c r="D1171" s="101"/>
      <c r="F1171" s="84" t="n">
        <v>2.86</v>
      </c>
    </row>
    <row r="1172" customFormat="false" ht="8.25" hidden="false" customHeight="false" outlineLevel="0" collapsed="false">
      <c r="D1172" s="101"/>
      <c r="F1172" s="84" t="n">
        <v>2.77</v>
      </c>
    </row>
    <row r="1173" customFormat="false" ht="8.25" hidden="false" customHeight="false" outlineLevel="0" collapsed="false">
      <c r="D1173" s="101"/>
      <c r="F1173" s="84" t="n">
        <v>2.66</v>
      </c>
    </row>
    <row r="1174" customFormat="false" ht="8.25" hidden="false" customHeight="false" outlineLevel="0" collapsed="false">
      <c r="D1174" s="101"/>
      <c r="F1174" s="84" t="n">
        <v>2.655</v>
      </c>
    </row>
    <row r="1175" customFormat="false" ht="8.25" hidden="false" customHeight="false" outlineLevel="0" collapsed="false">
      <c r="D1175" s="101"/>
      <c r="F1175" s="84" t="n">
        <v>2.655</v>
      </c>
    </row>
    <row r="1176" customFormat="false" ht="8.25" hidden="false" customHeight="false" outlineLevel="0" collapsed="false">
      <c r="D1176" s="101"/>
      <c r="F1176" s="84" t="n">
        <v>2.51</v>
      </c>
    </row>
    <row r="1177" customFormat="false" ht="8.25" hidden="false" customHeight="false" outlineLevel="0" collapsed="false">
      <c r="D1177" s="101"/>
      <c r="F1177" s="84" t="n">
        <v>2.51</v>
      </c>
    </row>
    <row r="1178" customFormat="false" ht="8.25" hidden="false" customHeight="false" outlineLevel="0" collapsed="false">
      <c r="D1178" s="101"/>
      <c r="F1178" s="84" t="n">
        <v>2.51</v>
      </c>
    </row>
    <row r="1179" customFormat="false" ht="8.25" hidden="false" customHeight="false" outlineLevel="0" collapsed="false">
      <c r="D1179" s="101"/>
      <c r="F1179" s="84" t="n">
        <v>2.365</v>
      </c>
    </row>
    <row r="1180" customFormat="false" ht="8.25" hidden="false" customHeight="false" outlineLevel="0" collapsed="false">
      <c r="D1180" s="101"/>
      <c r="F1180" s="84" t="n">
        <v>2.325</v>
      </c>
    </row>
    <row r="1181" customFormat="false" ht="8.25" hidden="false" customHeight="false" outlineLevel="0" collapsed="false">
      <c r="D1181" s="101"/>
      <c r="F1181" s="84" t="n">
        <v>2.235</v>
      </c>
    </row>
    <row r="1182" customFormat="false" ht="8.25" hidden="false" customHeight="false" outlineLevel="0" collapsed="false">
      <c r="D1182" s="101"/>
      <c r="F1182" s="84" t="n">
        <v>1.93</v>
      </c>
    </row>
    <row r="1183" customFormat="false" ht="8.25" hidden="false" customHeight="false" outlineLevel="0" collapsed="false">
      <c r="D1183" s="101"/>
      <c r="F1183" s="84" t="n">
        <v>1.6</v>
      </c>
    </row>
    <row r="1184" customFormat="false" ht="8.25" hidden="false" customHeight="false" outlineLevel="0" collapsed="false">
      <c r="D1184" s="101"/>
      <c r="F1184" s="84" t="n">
        <v>1.6</v>
      </c>
    </row>
    <row r="1185" customFormat="false" ht="8.25" hidden="false" customHeight="false" outlineLevel="0" collapsed="false">
      <c r="D1185" s="101"/>
      <c r="F1185" s="84" t="n">
        <v>1.6</v>
      </c>
    </row>
    <row r="1186" customFormat="false" ht="8.25" hidden="false" customHeight="false" outlineLevel="0" collapsed="false">
      <c r="D1186" s="101"/>
      <c r="F1186" s="84" t="n">
        <v>1.985</v>
      </c>
    </row>
    <row r="1187" customFormat="false" ht="8.25" hidden="false" customHeight="false" outlineLevel="0" collapsed="false">
      <c r="D1187" s="101"/>
      <c r="F1187" s="84" t="n">
        <v>2.545</v>
      </c>
    </row>
    <row r="1188" customFormat="false" ht="8.25" hidden="false" customHeight="false" outlineLevel="0" collapsed="false">
      <c r="D1188" s="101"/>
      <c r="F1188" s="84" t="n">
        <v>1.8</v>
      </c>
    </row>
    <row r="1189" customFormat="false" ht="8.25" hidden="false" customHeight="false" outlineLevel="0" collapsed="false">
      <c r="D1189" s="101"/>
      <c r="F1189" s="84" t="n">
        <v>1.8</v>
      </c>
    </row>
    <row r="1190" customFormat="false" ht="8.25" hidden="false" customHeight="false" outlineLevel="0" collapsed="false">
      <c r="D1190" s="101"/>
      <c r="F1190" s="84" t="n">
        <v>1.8</v>
      </c>
    </row>
    <row r="1191" customFormat="false" ht="8.25" hidden="false" customHeight="false" outlineLevel="0" collapsed="false">
      <c r="D1191" s="101"/>
      <c r="F1191" s="84" t="n">
        <v>1.8</v>
      </c>
    </row>
    <row r="1192" customFormat="false" ht="8.25" hidden="false" customHeight="false" outlineLevel="0" collapsed="false">
      <c r="D1192" s="101"/>
      <c r="F1192" s="84" t="n">
        <v>1.8</v>
      </c>
    </row>
    <row r="1193" customFormat="false" ht="8.25" hidden="false" customHeight="false" outlineLevel="0" collapsed="false">
      <c r="D1193" s="101"/>
      <c r="F1193" s="84" t="n">
        <v>1.805</v>
      </c>
    </row>
    <row r="1194" customFormat="false" ht="8.25" hidden="false" customHeight="false" outlineLevel="0" collapsed="false">
      <c r="D1194" s="101"/>
      <c r="F1194" s="84" t="n">
        <v>1.95</v>
      </c>
    </row>
    <row r="1195" customFormat="false" ht="8.25" hidden="false" customHeight="false" outlineLevel="0" collapsed="false">
      <c r="D1195" s="101"/>
      <c r="F1195" s="84" t="n">
        <v>2.36</v>
      </c>
    </row>
    <row r="1196" customFormat="false" ht="8.25" hidden="false" customHeight="false" outlineLevel="0" collapsed="false">
      <c r="D1196" s="101"/>
      <c r="F1196" s="84" t="n">
        <v>2.165</v>
      </c>
    </row>
    <row r="1197" customFormat="false" ht="8.25" hidden="false" customHeight="false" outlineLevel="0" collapsed="false">
      <c r="D1197" s="101"/>
      <c r="F1197" s="84" t="n">
        <v>2.236</v>
      </c>
    </row>
    <row r="1198" customFormat="false" ht="8.25" hidden="false" customHeight="false" outlineLevel="0" collapsed="false">
      <c r="D1198" s="101"/>
      <c r="F1198" s="84" t="n">
        <v>2.27</v>
      </c>
    </row>
    <row r="1199" customFormat="false" ht="8.25" hidden="false" customHeight="false" outlineLevel="0" collapsed="false">
      <c r="D1199" s="101"/>
      <c r="F1199" s="84" t="n">
        <v>2.27</v>
      </c>
    </row>
    <row r="1200" customFormat="false" ht="8.25" hidden="false" customHeight="false" outlineLevel="0" collapsed="false">
      <c r="D1200" s="101"/>
      <c r="F1200" s="84" t="n">
        <v>2.27</v>
      </c>
    </row>
    <row r="1201" customFormat="false" ht="8.25" hidden="false" customHeight="false" outlineLevel="0" collapsed="false">
      <c r="D1201" s="101"/>
      <c r="F1201" s="84" t="n">
        <v>2.27</v>
      </c>
    </row>
    <row r="1202" customFormat="false" ht="8.25" hidden="false" customHeight="false" outlineLevel="0" collapsed="false">
      <c r="D1202" s="101"/>
      <c r="F1202" s="84" t="n">
        <v>2.27</v>
      </c>
    </row>
    <row r="1203" customFormat="false" ht="8.25" hidden="false" customHeight="false" outlineLevel="0" collapsed="false">
      <c r="D1203" s="101"/>
      <c r="F1203" s="84" t="n">
        <v>2.27</v>
      </c>
    </row>
    <row r="1204" customFormat="false" ht="8.25" hidden="false" customHeight="false" outlineLevel="0" collapsed="false">
      <c r="D1204" s="101"/>
      <c r="F1204" s="84" t="n">
        <v>2.27</v>
      </c>
    </row>
    <row r="1205" customFormat="false" ht="8.25" hidden="false" customHeight="false" outlineLevel="0" collapsed="false">
      <c r="D1205" s="101"/>
      <c r="F1205" s="84" t="n">
        <v>2.27</v>
      </c>
    </row>
    <row r="1206" customFormat="false" ht="8.25" hidden="false" customHeight="false" outlineLevel="0" collapsed="false">
      <c r="D1206" s="101"/>
      <c r="F1206" s="84" t="n">
        <v>2.27</v>
      </c>
    </row>
    <row r="1207" customFormat="false" ht="8.25" hidden="false" customHeight="false" outlineLevel="0" collapsed="false">
      <c r="D1207" s="101"/>
      <c r="F1207" s="84" t="n">
        <v>2.27</v>
      </c>
    </row>
    <row r="1208" customFormat="false" ht="8.25" hidden="false" customHeight="false" outlineLevel="0" collapsed="false">
      <c r="D1208" s="101"/>
      <c r="F1208" s="84" t="n">
        <v>2.27</v>
      </c>
    </row>
    <row r="1209" customFormat="false" ht="8.25" hidden="false" customHeight="false" outlineLevel="0" collapsed="false">
      <c r="D1209" s="101"/>
      <c r="F1209" s="84" t="n">
        <v>2.27</v>
      </c>
    </row>
    <row r="1210" customFormat="false" ht="8.25" hidden="false" customHeight="false" outlineLevel="0" collapsed="false">
      <c r="D1210" s="101"/>
      <c r="F1210" s="84" t="n">
        <v>2.27</v>
      </c>
    </row>
    <row r="1211" customFormat="false" ht="8.25" hidden="false" customHeight="false" outlineLevel="0" collapsed="false">
      <c r="D1211" s="101"/>
      <c r="F1211" s="84" t="n">
        <v>2.27</v>
      </c>
    </row>
    <row r="1212" customFormat="false" ht="8.25" hidden="false" customHeight="false" outlineLevel="0" collapsed="false">
      <c r="D1212" s="101"/>
      <c r="F1212" s="84" t="n">
        <v>2.27</v>
      </c>
    </row>
    <row r="1213" customFormat="false" ht="8.25" hidden="false" customHeight="false" outlineLevel="0" collapsed="false">
      <c r="D1213" s="101"/>
      <c r="F1213" s="84" t="n">
        <v>2.27</v>
      </c>
    </row>
    <row r="1214" customFormat="false" ht="8.25" hidden="false" customHeight="false" outlineLevel="0" collapsed="false">
      <c r="D1214" s="101"/>
      <c r="F1214" s="84" t="n">
        <v>2.27</v>
      </c>
    </row>
    <row r="1215" customFormat="false" ht="8.25" hidden="false" customHeight="false" outlineLevel="0" collapsed="false">
      <c r="D1215" s="101"/>
      <c r="F1215" s="84" t="n">
        <v>2.27</v>
      </c>
    </row>
    <row r="1216" customFormat="false" ht="8.25" hidden="false" customHeight="false" outlineLevel="0" collapsed="false">
      <c r="D1216" s="101"/>
      <c r="F1216" s="84" t="n">
        <v>2.27</v>
      </c>
    </row>
    <row r="1217" customFormat="false" ht="8.25" hidden="false" customHeight="false" outlineLevel="0" collapsed="false">
      <c r="D1217" s="101"/>
      <c r="F1217" s="84" t="n">
        <v>2.27</v>
      </c>
    </row>
    <row r="1218" customFormat="false" ht="8.25" hidden="false" customHeight="false" outlineLevel="0" collapsed="false">
      <c r="D1218" s="101"/>
      <c r="F1218" s="84" t="n">
        <v>2.27</v>
      </c>
    </row>
    <row r="1219" customFormat="false" ht="8.25" hidden="false" customHeight="false" outlineLevel="0" collapsed="false">
      <c r="D1219" s="101"/>
      <c r="F1219" s="84" t="n">
        <v>2.27</v>
      </c>
    </row>
    <row r="1220" customFormat="false" ht="8.25" hidden="false" customHeight="false" outlineLevel="0" collapsed="false">
      <c r="D1220" s="101"/>
      <c r="F1220" s="84" t="n">
        <v>2.27</v>
      </c>
    </row>
    <row r="1221" customFormat="false" ht="8.25" hidden="false" customHeight="false" outlineLevel="0" collapsed="false">
      <c r="D1221" s="101"/>
      <c r="F1221" s="84" t="n">
        <v>2.27</v>
      </c>
    </row>
    <row r="1222" customFormat="false" ht="8.25" hidden="false" customHeight="false" outlineLevel="0" collapsed="false">
      <c r="D1222" s="101"/>
      <c r="F1222" s="84" t="n">
        <v>2.27</v>
      </c>
    </row>
    <row r="1223" customFormat="false" ht="8.25" hidden="false" customHeight="false" outlineLevel="0" collapsed="false">
      <c r="D1223" s="101"/>
      <c r="F1223" s="84" t="n">
        <v>2.27</v>
      </c>
    </row>
    <row r="1224" customFormat="false" ht="8.25" hidden="false" customHeight="false" outlineLevel="0" collapsed="false">
      <c r="D1224" s="101"/>
      <c r="F1224" s="84" t="n">
        <v>2.27</v>
      </c>
    </row>
    <row r="1225" customFormat="false" ht="8.25" hidden="false" customHeight="false" outlineLevel="0" collapsed="false">
      <c r="D1225" s="101"/>
      <c r="F1225" s="84" t="n">
        <v>2.27</v>
      </c>
    </row>
    <row r="1226" customFormat="false" ht="8.25" hidden="false" customHeight="false" outlineLevel="0" collapsed="false">
      <c r="D1226" s="101"/>
      <c r="F1226" s="84" t="n">
        <v>2.27</v>
      </c>
    </row>
    <row r="1227" customFormat="false" ht="8.25" hidden="false" customHeight="false" outlineLevel="0" collapsed="false">
      <c r="D1227" s="101"/>
      <c r="F1227" s="84" t="n">
        <v>2.27</v>
      </c>
    </row>
    <row r="1228" customFormat="false" ht="8.25" hidden="false" customHeight="false" outlineLevel="0" collapsed="false">
      <c r="D1228" s="101"/>
      <c r="F1228" s="84" t="n">
        <v>1.775</v>
      </c>
    </row>
    <row r="1229" customFormat="false" ht="8.25" hidden="false" customHeight="false" outlineLevel="0" collapsed="false">
      <c r="D1229" s="101"/>
      <c r="F1229" s="84" t="n">
        <v>1.705</v>
      </c>
    </row>
    <row r="1230" customFormat="false" ht="8.25" hidden="false" customHeight="false" outlineLevel="0" collapsed="false">
      <c r="D1230" s="101"/>
      <c r="F1230" s="84" t="n">
        <v>1.75</v>
      </c>
    </row>
    <row r="1231" customFormat="false" ht="8.25" hidden="false" customHeight="false" outlineLevel="0" collapsed="false">
      <c r="D1231" s="101"/>
      <c r="F1231" s="84" t="n">
        <v>1.965</v>
      </c>
    </row>
    <row r="1232" customFormat="false" ht="8.25" hidden="false" customHeight="false" outlineLevel="0" collapsed="false">
      <c r="D1232" s="101"/>
      <c r="F1232" s="84" t="n">
        <v>2.09</v>
      </c>
    </row>
    <row r="1233" customFormat="false" ht="8.25" hidden="false" customHeight="false" outlineLevel="0" collapsed="false">
      <c r="D1233" s="101"/>
      <c r="F1233" s="84" t="n">
        <v>2.075</v>
      </c>
    </row>
    <row r="1234" customFormat="false" ht="8.25" hidden="false" customHeight="false" outlineLevel="0" collapsed="false">
      <c r="D1234" s="101"/>
      <c r="F1234" s="84" t="n">
        <v>2.075</v>
      </c>
    </row>
    <row r="1235" customFormat="false" ht="8.25" hidden="false" customHeight="false" outlineLevel="0" collapsed="false">
      <c r="D1235" s="101"/>
      <c r="F1235" s="84" t="n">
        <v>2.075</v>
      </c>
    </row>
    <row r="1236" customFormat="false" ht="8.25" hidden="false" customHeight="false" outlineLevel="0" collapsed="false">
      <c r="D1236" s="101"/>
      <c r="F1236" s="84" t="n">
        <v>1.95</v>
      </c>
    </row>
    <row r="1237" customFormat="false" ht="8.25" hidden="false" customHeight="false" outlineLevel="0" collapsed="false">
      <c r="D1237" s="101"/>
      <c r="F1237" s="84" t="n">
        <v>2.035</v>
      </c>
    </row>
    <row r="1238" customFormat="false" ht="8.25" hidden="false" customHeight="false" outlineLevel="0" collapsed="false">
      <c r="D1238" s="101"/>
      <c r="F1238" s="84" t="n">
        <v>2.17</v>
      </c>
    </row>
    <row r="1239" customFormat="false" ht="8.25" hidden="false" customHeight="false" outlineLevel="0" collapsed="false">
      <c r="D1239" s="101"/>
      <c r="F1239" s="84" t="n">
        <v>2.35</v>
      </c>
    </row>
    <row r="1240" customFormat="false" ht="8.25" hidden="false" customHeight="false" outlineLevel="0" collapsed="false">
      <c r="D1240" s="101"/>
      <c r="F1240" s="84" t="n">
        <v>2.275</v>
      </c>
    </row>
    <row r="1241" customFormat="false" ht="8.25" hidden="false" customHeight="false" outlineLevel="0" collapsed="false">
      <c r="D1241" s="101"/>
      <c r="F1241" s="84" t="n">
        <v>2.275</v>
      </c>
    </row>
    <row r="1242" customFormat="false" ht="8.25" hidden="false" customHeight="false" outlineLevel="0" collapsed="false">
      <c r="D1242" s="101"/>
      <c r="F1242" s="84" t="n">
        <v>2.275</v>
      </c>
    </row>
    <row r="1243" customFormat="false" ht="8.25" hidden="false" customHeight="false" outlineLevel="0" collapsed="false">
      <c r="D1243" s="101"/>
      <c r="F1243" s="84" t="n">
        <v>2.19</v>
      </c>
    </row>
    <row r="1244" customFormat="false" ht="8.25" hidden="false" customHeight="false" outlineLevel="0" collapsed="false">
      <c r="D1244" s="101"/>
      <c r="F1244" s="84" t="n">
        <v>2.445</v>
      </c>
    </row>
    <row r="1245" customFormat="false" ht="8.25" hidden="false" customHeight="false" outlineLevel="0" collapsed="false">
      <c r="D1245" s="101"/>
      <c r="F1245" s="84" t="n">
        <v>2.6</v>
      </c>
    </row>
    <row r="1246" customFormat="false" ht="8.25" hidden="false" customHeight="false" outlineLevel="0" collapsed="false">
      <c r="D1246" s="101"/>
      <c r="F1246" s="84" t="n">
        <v>2.36</v>
      </c>
    </row>
    <row r="1247" customFormat="false" ht="8.25" hidden="false" customHeight="false" outlineLevel="0" collapsed="false">
      <c r="D1247" s="101"/>
      <c r="F1247" s="84" t="n">
        <v>2.28</v>
      </c>
    </row>
    <row r="1248" customFormat="false" ht="8.25" hidden="false" customHeight="false" outlineLevel="0" collapsed="false">
      <c r="D1248" s="101"/>
      <c r="F1248" s="84" t="n">
        <v>2.28</v>
      </c>
    </row>
    <row r="1249" customFormat="false" ht="8.25" hidden="false" customHeight="false" outlineLevel="0" collapsed="false">
      <c r="D1249" s="101"/>
      <c r="F1249" s="84" t="n">
        <v>2.28</v>
      </c>
    </row>
    <row r="1250" customFormat="false" ht="8.25" hidden="false" customHeight="false" outlineLevel="0" collapsed="false">
      <c r="D1250" s="101"/>
      <c r="F1250" s="84" t="n">
        <v>2.6</v>
      </c>
    </row>
    <row r="1251" customFormat="false" ht="8.25" hidden="false" customHeight="false" outlineLevel="0" collapsed="false">
      <c r="D1251" s="101"/>
      <c r="F1251" s="84" t="n">
        <v>2.81</v>
      </c>
    </row>
    <row r="1252" customFormat="false" ht="8.25" hidden="false" customHeight="false" outlineLevel="0" collapsed="false">
      <c r="D1252" s="101"/>
      <c r="F1252" s="84" t="n">
        <v>2.645</v>
      </c>
    </row>
    <row r="1253" customFormat="false" ht="8.25" hidden="false" customHeight="false" outlineLevel="0" collapsed="false">
      <c r="D1253" s="101"/>
      <c r="F1253" s="84" t="n">
        <v>3.12</v>
      </c>
    </row>
    <row r="1254" customFormat="false" ht="8.25" hidden="false" customHeight="false" outlineLevel="0" collapsed="false">
      <c r="D1254" s="101"/>
      <c r="F1254" s="84" t="n">
        <v>2.99</v>
      </c>
    </row>
    <row r="1255" customFormat="false" ht="8.25" hidden="false" customHeight="false" outlineLevel="0" collapsed="false">
      <c r="D1255" s="101"/>
      <c r="F1255" s="84" t="n">
        <v>2.99</v>
      </c>
    </row>
    <row r="1256" customFormat="false" ht="8.25" hidden="false" customHeight="false" outlineLevel="0" collapsed="false">
      <c r="D1256" s="101"/>
      <c r="F1256" s="84" t="n">
        <v>2.99</v>
      </c>
    </row>
    <row r="1257" customFormat="false" ht="8.25" hidden="false" customHeight="false" outlineLevel="0" collapsed="false">
      <c r="D1257" s="101"/>
      <c r="F1257" s="84" t="n">
        <v>3.205</v>
      </c>
    </row>
    <row r="1258" customFormat="false" ht="8.25" hidden="false" customHeight="false" outlineLevel="0" collapsed="false">
      <c r="D1258" s="101"/>
      <c r="F1258" s="84" t="n">
        <v>3.205</v>
      </c>
    </row>
    <row r="1259" customFormat="false" ht="8.25" hidden="false" customHeight="false" outlineLevel="0" collapsed="false">
      <c r="D1259" s="101"/>
      <c r="F1259" s="84" t="n">
        <v>3.132</v>
      </c>
    </row>
    <row r="1260" customFormat="false" ht="8.25" hidden="false" customHeight="false" outlineLevel="0" collapsed="false">
      <c r="D1260" s="101"/>
      <c r="F1260" s="84" t="n">
        <v>3.132</v>
      </c>
    </row>
    <row r="1261" customFormat="false" ht="8.25" hidden="false" customHeight="false" outlineLevel="0" collapsed="false">
      <c r="D1261" s="101"/>
      <c r="F1261" s="84" t="n">
        <v>3.132</v>
      </c>
    </row>
    <row r="1262" customFormat="false" ht="8.25" hidden="false" customHeight="false" outlineLevel="0" collapsed="false">
      <c r="D1262" s="101"/>
      <c r="F1262" s="84" t="n">
        <v>3.132</v>
      </c>
    </row>
    <row r="1263" customFormat="false" ht="8.25" hidden="false" customHeight="false" outlineLevel="0" collapsed="false">
      <c r="D1263" s="101"/>
      <c r="F1263" s="84" t="n">
        <v>3.132</v>
      </c>
    </row>
    <row r="1264" customFormat="false" ht="8.25" hidden="false" customHeight="false" outlineLevel="0" collapsed="false">
      <c r="D1264" s="101"/>
      <c r="F1264" s="84" t="n">
        <v>3.132</v>
      </c>
    </row>
    <row r="1265" customFormat="false" ht="8.25" hidden="false" customHeight="false" outlineLevel="0" collapsed="false">
      <c r="D1265" s="101"/>
      <c r="F1265" s="84" t="n">
        <v>3.132</v>
      </c>
    </row>
    <row r="1266" customFormat="false" ht="8.25" hidden="false" customHeight="false" outlineLevel="0" collapsed="false">
      <c r="D1266" s="101"/>
      <c r="F1266" s="84" t="n">
        <v>3.132</v>
      </c>
    </row>
    <row r="1267" customFormat="false" ht="8.25" hidden="false" customHeight="false" outlineLevel="0" collapsed="false">
      <c r="D1267" s="101"/>
      <c r="F1267" s="84" t="n">
        <v>3.132</v>
      </c>
    </row>
    <row r="1268" customFormat="false" ht="8.25" hidden="false" customHeight="false" outlineLevel="0" collapsed="false">
      <c r="D1268" s="101"/>
      <c r="F1268" s="84" t="n">
        <v>3.132</v>
      </c>
    </row>
    <row r="1269" customFormat="false" ht="8.25" hidden="false" customHeight="false" outlineLevel="0" collapsed="false">
      <c r="D1269" s="101"/>
      <c r="F1269" s="84" t="n">
        <v>3.132</v>
      </c>
    </row>
    <row r="1270" customFormat="false" ht="8.25" hidden="false" customHeight="false" outlineLevel="0" collapsed="false">
      <c r="D1270" s="101"/>
      <c r="F1270" s="84" t="n">
        <v>3.132</v>
      </c>
    </row>
    <row r="1271" customFormat="false" ht="8.25" hidden="false" customHeight="false" outlineLevel="0" collapsed="false">
      <c r="D1271" s="101"/>
      <c r="F1271" s="84" t="n">
        <v>3.132</v>
      </c>
    </row>
    <row r="1272" customFormat="false" ht="8.25" hidden="false" customHeight="false" outlineLevel="0" collapsed="false">
      <c r="D1272" s="101"/>
      <c r="F1272" s="84" t="n">
        <v>3.132</v>
      </c>
    </row>
    <row r="1273" customFormat="false" ht="8.25" hidden="false" customHeight="false" outlineLevel="0" collapsed="false">
      <c r="D1273" s="101"/>
      <c r="F1273" s="84" t="n">
        <v>3.132</v>
      </c>
    </row>
    <row r="1274" customFormat="false" ht="8.25" hidden="false" customHeight="false" outlineLevel="0" collapsed="false">
      <c r="D1274" s="101"/>
      <c r="F1274" s="84" t="n">
        <v>3.132</v>
      </c>
    </row>
    <row r="1275" customFormat="false" ht="8.25" hidden="false" customHeight="false" outlineLevel="0" collapsed="false">
      <c r="D1275" s="101"/>
      <c r="F1275" s="84" t="n">
        <v>3.132</v>
      </c>
    </row>
    <row r="1276" customFormat="false" ht="8.25" hidden="false" customHeight="false" outlineLevel="0" collapsed="false">
      <c r="D1276" s="101"/>
      <c r="F1276" s="84" t="n">
        <v>3.132</v>
      </c>
    </row>
    <row r="1277" customFormat="false" ht="8.25" hidden="false" customHeight="false" outlineLevel="0" collapsed="false">
      <c r="D1277" s="101"/>
      <c r="F1277" s="84" t="n">
        <v>3.132</v>
      </c>
    </row>
    <row r="1278" customFormat="false" ht="8.25" hidden="false" customHeight="false" outlineLevel="0" collapsed="false">
      <c r="D1278" s="101"/>
      <c r="F1278" s="84" t="n">
        <v>3.132</v>
      </c>
    </row>
    <row r="1279" customFormat="false" ht="8.25" hidden="false" customHeight="false" outlineLevel="0" collapsed="false">
      <c r="D1279" s="101"/>
      <c r="F1279" s="84" t="n">
        <v>3.132</v>
      </c>
    </row>
    <row r="1280" customFormat="false" ht="8.25" hidden="false" customHeight="false" outlineLevel="0" collapsed="false">
      <c r="D1280" s="101"/>
      <c r="F1280" s="84" t="n">
        <v>3.132</v>
      </c>
    </row>
    <row r="1281" customFormat="false" ht="8.25" hidden="false" customHeight="false" outlineLevel="0" collapsed="false">
      <c r="D1281" s="101"/>
      <c r="F1281" s="84" t="n">
        <v>3.132</v>
      </c>
    </row>
    <row r="1282" customFormat="false" ht="8.25" hidden="false" customHeight="false" outlineLevel="0" collapsed="false">
      <c r="D1282" s="101"/>
      <c r="F1282" s="84" t="n">
        <v>3.132</v>
      </c>
    </row>
    <row r="1283" customFormat="false" ht="8.25" hidden="false" customHeight="false" outlineLevel="0" collapsed="false">
      <c r="D1283" s="101"/>
      <c r="F1283" s="84" t="n">
        <v>3.132</v>
      </c>
    </row>
    <row r="1284" customFormat="false" ht="8.25" hidden="false" customHeight="false" outlineLevel="0" collapsed="false">
      <c r="D1284" s="101"/>
      <c r="F1284" s="84" t="n">
        <v>3.132</v>
      </c>
    </row>
    <row r="1285" customFormat="false" ht="8.25" hidden="false" customHeight="false" outlineLevel="0" collapsed="false">
      <c r="D1285" s="101"/>
      <c r="F1285" s="84" t="n">
        <v>3.132</v>
      </c>
    </row>
    <row r="1286" customFormat="false" ht="8.25" hidden="false" customHeight="false" outlineLevel="0" collapsed="false">
      <c r="D1286" s="101"/>
      <c r="F1286" s="84" t="n">
        <v>3.132</v>
      </c>
    </row>
    <row r="1287" customFormat="false" ht="8.25" hidden="false" customHeight="false" outlineLevel="0" collapsed="false">
      <c r="D1287" s="101"/>
      <c r="F1287" s="84" t="n">
        <v>3.132</v>
      </c>
    </row>
    <row r="1288" customFormat="false" ht="8.25" hidden="false" customHeight="false" outlineLevel="0" collapsed="false">
      <c r="D1288" s="101"/>
      <c r="F1288" s="84" t="n">
        <v>3.132</v>
      </c>
    </row>
    <row r="1289" customFormat="false" ht="8.25" hidden="false" customHeight="false" outlineLevel="0" collapsed="false">
      <c r="D1289" s="101"/>
      <c r="F1289" s="84" t="n">
        <v>1.775</v>
      </c>
    </row>
    <row r="1290" customFormat="false" ht="8.25" hidden="false" customHeight="false" outlineLevel="0" collapsed="false">
      <c r="D1290" s="101"/>
      <c r="F1290" s="84" t="n">
        <v>1.705</v>
      </c>
    </row>
    <row r="1291" customFormat="false" ht="8.25" hidden="false" customHeight="false" outlineLevel="0" collapsed="false">
      <c r="D1291" s="101"/>
      <c r="F1291" s="84" t="n">
        <v>1.75</v>
      </c>
    </row>
    <row r="1292" customFormat="false" ht="8.25" hidden="false" customHeight="false" outlineLevel="0" collapsed="false">
      <c r="D1292" s="101"/>
      <c r="F1292" s="84" t="n">
        <v>1.965</v>
      </c>
    </row>
    <row r="1293" customFormat="false" ht="8.25" hidden="false" customHeight="false" outlineLevel="0" collapsed="false">
      <c r="D1293" s="101"/>
      <c r="F1293" s="84" t="n">
        <v>2.09</v>
      </c>
    </row>
    <row r="1294" customFormat="false" ht="8.25" hidden="false" customHeight="false" outlineLevel="0" collapsed="false">
      <c r="D1294" s="101"/>
      <c r="F1294" s="84" t="n">
        <v>2.075</v>
      </c>
    </row>
    <row r="1295" customFormat="false" ht="8.25" hidden="false" customHeight="false" outlineLevel="0" collapsed="false">
      <c r="D1295" s="101"/>
      <c r="F1295" s="84" t="n">
        <v>2.075</v>
      </c>
    </row>
    <row r="1296" customFormat="false" ht="8.25" hidden="false" customHeight="false" outlineLevel="0" collapsed="false">
      <c r="D1296" s="101"/>
      <c r="F1296" s="84" t="n">
        <v>2.075</v>
      </c>
    </row>
    <row r="1297" customFormat="false" ht="8.25" hidden="false" customHeight="false" outlineLevel="0" collapsed="false">
      <c r="D1297" s="101"/>
      <c r="F1297" s="84" t="n">
        <v>1.95</v>
      </c>
    </row>
    <row r="1298" customFormat="false" ht="8.25" hidden="false" customHeight="false" outlineLevel="0" collapsed="false">
      <c r="D1298" s="101"/>
      <c r="F1298" s="84" t="n">
        <v>2.035</v>
      </c>
    </row>
    <row r="1299" customFormat="false" ht="8.25" hidden="false" customHeight="false" outlineLevel="0" collapsed="false">
      <c r="D1299" s="101"/>
      <c r="F1299" s="84" t="n">
        <v>2.17</v>
      </c>
    </row>
    <row r="1300" customFormat="false" ht="8.25" hidden="false" customHeight="false" outlineLevel="0" collapsed="false">
      <c r="D1300" s="101"/>
      <c r="F1300" s="84" t="n">
        <v>2.35</v>
      </c>
    </row>
    <row r="1301" customFormat="false" ht="8.25" hidden="false" customHeight="false" outlineLevel="0" collapsed="false">
      <c r="D1301" s="101"/>
      <c r="F1301" s="84" t="n">
        <v>2.275</v>
      </c>
    </row>
    <row r="1302" customFormat="false" ht="8.25" hidden="false" customHeight="false" outlineLevel="0" collapsed="false">
      <c r="D1302" s="101"/>
      <c r="F1302" s="84" t="n">
        <v>2.275</v>
      </c>
    </row>
    <row r="1303" customFormat="false" ht="8.25" hidden="false" customHeight="false" outlineLevel="0" collapsed="false">
      <c r="D1303" s="101"/>
      <c r="F1303" s="84" t="n">
        <v>2.275</v>
      </c>
    </row>
    <row r="1304" customFormat="false" ht="8.25" hidden="false" customHeight="false" outlineLevel="0" collapsed="false">
      <c r="D1304" s="101"/>
      <c r="F1304" s="84" t="n">
        <v>2.19</v>
      </c>
    </row>
    <row r="1305" customFormat="false" ht="8.25" hidden="false" customHeight="false" outlineLevel="0" collapsed="false">
      <c r="D1305" s="101"/>
      <c r="F1305" s="84" t="n">
        <v>2.445</v>
      </c>
    </row>
    <row r="1306" customFormat="false" ht="8.25" hidden="false" customHeight="false" outlineLevel="0" collapsed="false">
      <c r="D1306" s="101"/>
      <c r="F1306" s="84" t="n">
        <v>2.6</v>
      </c>
    </row>
    <row r="1307" customFormat="false" ht="8.25" hidden="false" customHeight="false" outlineLevel="0" collapsed="false">
      <c r="D1307" s="101"/>
      <c r="F1307" s="84" t="n">
        <v>2.36</v>
      </c>
    </row>
    <row r="1308" customFormat="false" ht="8.25" hidden="false" customHeight="false" outlineLevel="0" collapsed="false">
      <c r="D1308" s="101"/>
      <c r="F1308" s="84" t="n">
        <v>2.28</v>
      </c>
    </row>
    <row r="1309" customFormat="false" ht="8.25" hidden="false" customHeight="false" outlineLevel="0" collapsed="false">
      <c r="D1309" s="101"/>
      <c r="F1309" s="84" t="n">
        <v>2.28</v>
      </c>
    </row>
    <row r="1310" customFormat="false" ht="8.25" hidden="false" customHeight="false" outlineLevel="0" collapsed="false">
      <c r="F1310" s="84" t="n">
        <v>2.28</v>
      </c>
    </row>
    <row r="1311" customFormat="false" ht="8.25" hidden="false" customHeight="false" outlineLevel="0" collapsed="false">
      <c r="F1311" s="84" t="n">
        <v>2.6</v>
      </c>
    </row>
    <row r="1312" customFormat="false" ht="8.25" hidden="false" customHeight="false" outlineLevel="0" collapsed="false">
      <c r="F1312" s="84" t="n">
        <v>2.81</v>
      </c>
    </row>
    <row r="1313" customFormat="false" ht="8.25" hidden="false" customHeight="false" outlineLevel="0" collapsed="false">
      <c r="F1313" s="84" t="n">
        <v>2.645</v>
      </c>
    </row>
    <row r="1314" customFormat="false" ht="8.25" hidden="false" customHeight="false" outlineLevel="0" collapsed="false">
      <c r="F1314" s="84" t="n">
        <v>3.12</v>
      </c>
    </row>
    <row r="1315" customFormat="false" ht="8.25" hidden="false" customHeight="false" outlineLevel="0" collapsed="false">
      <c r="F1315" s="84" t="n">
        <v>2.99</v>
      </c>
    </row>
    <row r="1316" customFormat="false" ht="8.25" hidden="false" customHeight="false" outlineLevel="0" collapsed="false">
      <c r="F1316" s="84" t="n">
        <v>2.99</v>
      </c>
    </row>
    <row r="1317" customFormat="false" ht="8.25" hidden="false" customHeight="false" outlineLevel="0" collapsed="false">
      <c r="F1317" s="84" t="n">
        <v>2.99</v>
      </c>
    </row>
    <row r="1318" customFormat="false" ht="8.25" hidden="false" customHeight="false" outlineLevel="0" collapsed="false">
      <c r="F1318" s="84" t="n">
        <v>3.15</v>
      </c>
    </row>
    <row r="1319" customFormat="false" ht="8.25" hidden="false" customHeight="false" outlineLevel="0" collapsed="false">
      <c r="F1319" s="84" t="n">
        <v>3.025</v>
      </c>
    </row>
    <row r="1320" customFormat="false" ht="8.25" hidden="false" customHeight="false" outlineLevel="0" collapsed="false">
      <c r="F1320" s="84" t="n">
        <v>3.132</v>
      </c>
    </row>
    <row r="1321" customFormat="false" ht="8.25" hidden="false" customHeight="false" outlineLevel="0" collapsed="false">
      <c r="F1321" s="84" t="n">
        <v>3.025</v>
      </c>
    </row>
    <row r="1322" customFormat="false" ht="8.25" hidden="false" customHeight="false" outlineLevel="0" collapsed="false">
      <c r="F1322" s="84" t="n">
        <v>3.025</v>
      </c>
    </row>
    <row r="1323" customFormat="false" ht="8.25" hidden="false" customHeight="false" outlineLevel="0" collapsed="false">
      <c r="F1323" s="84" t="n">
        <v>3.025</v>
      </c>
    </row>
    <row r="1324" customFormat="false" ht="8.25" hidden="false" customHeight="false" outlineLevel="0" collapsed="false">
      <c r="F1324" s="84" t="n">
        <v>3.025</v>
      </c>
    </row>
    <row r="1325" customFormat="false" ht="8.25" hidden="false" customHeight="false" outlineLevel="0" collapsed="false">
      <c r="F1325" s="84" t="n">
        <v>3.025</v>
      </c>
    </row>
    <row r="1326" customFormat="false" ht="8.25" hidden="false" customHeight="false" outlineLevel="0" collapsed="false">
      <c r="F1326" s="84" t="n">
        <v>3.025</v>
      </c>
    </row>
    <row r="1327" customFormat="false" ht="8.25" hidden="false" customHeight="false" outlineLevel="0" collapsed="false">
      <c r="F1327" s="84" t="n">
        <v>3.025</v>
      </c>
    </row>
    <row r="1328" customFormat="false" ht="8.25" hidden="false" customHeight="false" outlineLevel="0" collapsed="false">
      <c r="F1328" s="84" t="n">
        <v>3.025</v>
      </c>
    </row>
    <row r="1329" customFormat="false" ht="8.25" hidden="false" customHeight="false" outlineLevel="0" collapsed="false">
      <c r="F1329" s="84" t="n">
        <v>3.025</v>
      </c>
    </row>
    <row r="1330" customFormat="false" ht="8.25" hidden="false" customHeight="false" outlineLevel="0" collapsed="false">
      <c r="F1330" s="84" t="n">
        <v>3.025</v>
      </c>
    </row>
    <row r="1331" customFormat="false" ht="8.25" hidden="false" customHeight="false" outlineLevel="0" collapsed="false">
      <c r="F1331" s="84" t="n">
        <v>3.025</v>
      </c>
    </row>
    <row r="1332" customFormat="false" ht="8.25" hidden="false" customHeight="false" outlineLevel="0" collapsed="false">
      <c r="F1332" s="84" t="n">
        <v>3.025</v>
      </c>
    </row>
    <row r="1333" customFormat="false" ht="8.25" hidden="false" customHeight="false" outlineLevel="0" collapsed="false">
      <c r="F1333" s="84" t="n">
        <v>3.025</v>
      </c>
    </row>
    <row r="1334" customFormat="false" ht="8.25" hidden="false" customHeight="false" outlineLevel="0" collapsed="false">
      <c r="F1334" s="84" t="n">
        <v>3.025</v>
      </c>
    </row>
    <row r="1335" customFormat="false" ht="8.25" hidden="false" customHeight="false" outlineLevel="0" collapsed="false">
      <c r="F1335" s="84" t="n">
        <v>3.025</v>
      </c>
    </row>
    <row r="1336" customFormat="false" ht="8.25" hidden="false" customHeight="false" outlineLevel="0" collapsed="false">
      <c r="F1336" s="84" t="n">
        <v>3.025</v>
      </c>
    </row>
    <row r="1337" customFormat="false" ht="8.25" hidden="false" customHeight="false" outlineLevel="0" collapsed="false">
      <c r="F1337" s="84" t="n">
        <v>3.025</v>
      </c>
    </row>
    <row r="1338" customFormat="false" ht="8.25" hidden="false" customHeight="false" outlineLevel="0" collapsed="false">
      <c r="F1338" s="84" t="n">
        <v>3.025</v>
      </c>
    </row>
    <row r="1339" customFormat="false" ht="8.25" hidden="false" customHeight="false" outlineLevel="0" collapsed="false">
      <c r="F1339" s="84" t="n">
        <v>3.025</v>
      </c>
    </row>
    <row r="1340" customFormat="false" ht="8.25" hidden="false" customHeight="false" outlineLevel="0" collapsed="false">
      <c r="F1340" s="84" t="n">
        <v>3.025</v>
      </c>
    </row>
    <row r="1341" customFormat="false" ht="8.25" hidden="false" customHeight="false" outlineLevel="0" collapsed="false">
      <c r="F1341" s="84" t="n">
        <v>3.025</v>
      </c>
    </row>
    <row r="1342" customFormat="false" ht="8.25" hidden="false" customHeight="false" outlineLevel="0" collapsed="false">
      <c r="F1342" s="84" t="n">
        <v>3.025</v>
      </c>
    </row>
    <row r="1343" customFormat="false" ht="8.25" hidden="false" customHeight="false" outlineLevel="0" collapsed="false">
      <c r="F1343" s="84" t="n">
        <v>3.025</v>
      </c>
    </row>
    <row r="1344" customFormat="false" ht="8.25" hidden="false" customHeight="false" outlineLevel="0" collapsed="false">
      <c r="F1344" s="84" t="n">
        <v>3.025</v>
      </c>
    </row>
    <row r="1345" customFormat="false" ht="8.25" hidden="false" customHeight="false" outlineLevel="0" collapsed="false">
      <c r="F1345" s="84" t="n">
        <v>3.025</v>
      </c>
    </row>
    <row r="1346" customFormat="false" ht="8.25" hidden="false" customHeight="false" outlineLevel="0" collapsed="false">
      <c r="F1346" s="84" t="n">
        <v>3.025</v>
      </c>
    </row>
    <row r="1347" customFormat="false" ht="8.25" hidden="false" customHeight="false" outlineLevel="0" collapsed="false">
      <c r="F1347" s="84" t="n">
        <v>3.025</v>
      </c>
    </row>
    <row r="1348" customFormat="false" ht="8.25" hidden="false" customHeight="false" outlineLevel="0" collapsed="false">
      <c r="F1348" s="84" t="n">
        <v>3.025</v>
      </c>
    </row>
    <row r="1349" customFormat="false" ht="8.25" hidden="false" customHeight="false" outlineLevel="0" collapsed="false">
      <c r="F1349" s="84" t="n">
        <v>3.025</v>
      </c>
    </row>
    <row r="1350" customFormat="false" ht="8.25" hidden="false" customHeight="false" outlineLevel="0" collapsed="false">
      <c r="F1350" s="84" t="n">
        <v>1.775</v>
      </c>
    </row>
    <row r="1351" customFormat="false" ht="8.25" hidden="false" customHeight="false" outlineLevel="0" collapsed="false">
      <c r="F1351" s="84" t="n">
        <v>1.705</v>
      </c>
    </row>
    <row r="1352" customFormat="false" ht="8.25" hidden="false" customHeight="false" outlineLevel="0" collapsed="false">
      <c r="F1352" s="84" t="n">
        <v>1.75</v>
      </c>
    </row>
    <row r="1353" customFormat="false" ht="8.25" hidden="false" customHeight="false" outlineLevel="0" collapsed="false">
      <c r="F1353" s="84" t="n">
        <v>1.965</v>
      </c>
    </row>
    <row r="1354" customFormat="false" ht="8.25" hidden="false" customHeight="false" outlineLevel="0" collapsed="false">
      <c r="F1354" s="84" t="n">
        <v>2.09</v>
      </c>
    </row>
    <row r="1355" customFormat="false" ht="8.25" hidden="false" customHeight="false" outlineLevel="0" collapsed="false">
      <c r="F1355" s="84" t="n">
        <v>2.075</v>
      </c>
    </row>
    <row r="1356" customFormat="false" ht="8.25" hidden="false" customHeight="false" outlineLevel="0" collapsed="false">
      <c r="F1356" s="84" t="n">
        <v>2.075</v>
      </c>
    </row>
    <row r="1357" customFormat="false" ht="8.25" hidden="false" customHeight="false" outlineLevel="0" collapsed="false">
      <c r="F1357" s="84" t="n">
        <v>2.075</v>
      </c>
    </row>
    <row r="1358" customFormat="false" ht="8.25" hidden="false" customHeight="false" outlineLevel="0" collapsed="false">
      <c r="F1358" s="84" t="n">
        <v>1.95</v>
      </c>
    </row>
    <row r="1359" customFormat="false" ht="8.25" hidden="false" customHeight="false" outlineLevel="0" collapsed="false">
      <c r="F1359" s="84" t="n">
        <v>2.035</v>
      </c>
    </row>
    <row r="1360" customFormat="false" ht="8.25" hidden="false" customHeight="false" outlineLevel="0" collapsed="false">
      <c r="F1360" s="84" t="n">
        <v>2.17</v>
      </c>
    </row>
    <row r="1361" customFormat="false" ht="8.25" hidden="false" customHeight="false" outlineLevel="0" collapsed="false">
      <c r="F1361" s="84" t="n">
        <v>2.35</v>
      </c>
    </row>
    <row r="1362" customFormat="false" ht="8.25" hidden="false" customHeight="false" outlineLevel="0" collapsed="false">
      <c r="F1362" s="84" t="n">
        <v>2.275</v>
      </c>
    </row>
    <row r="1363" customFormat="false" ht="8.25" hidden="false" customHeight="false" outlineLevel="0" collapsed="false">
      <c r="F1363" s="84" t="n">
        <v>2.275</v>
      </c>
    </row>
    <row r="1364" customFormat="false" ht="8.25" hidden="false" customHeight="false" outlineLevel="0" collapsed="false">
      <c r="F1364" s="84" t="n">
        <v>2.275</v>
      </c>
    </row>
    <row r="1365" customFormat="false" ht="8.25" hidden="false" customHeight="false" outlineLevel="0" collapsed="false">
      <c r="F1365" s="84" t="n">
        <v>2.19</v>
      </c>
    </row>
    <row r="1366" customFormat="false" ht="8.25" hidden="false" customHeight="false" outlineLevel="0" collapsed="false">
      <c r="F1366" s="84" t="n">
        <v>2.445</v>
      </c>
    </row>
    <row r="1367" customFormat="false" ht="8.25" hidden="false" customHeight="false" outlineLevel="0" collapsed="false">
      <c r="F1367" s="84" t="n">
        <v>2.6</v>
      </c>
    </row>
    <row r="1368" customFormat="false" ht="8.25" hidden="false" customHeight="false" outlineLevel="0" collapsed="false">
      <c r="F1368" s="84" t="n">
        <v>2.36</v>
      </c>
    </row>
    <row r="1369" customFormat="false" ht="8.25" hidden="false" customHeight="false" outlineLevel="0" collapsed="false">
      <c r="F1369" s="84" t="n">
        <v>2.28</v>
      </c>
    </row>
    <row r="1370" customFormat="false" ht="8.25" hidden="false" customHeight="false" outlineLevel="0" collapsed="false">
      <c r="F1370" s="84" t="n">
        <v>2.28</v>
      </c>
    </row>
    <row r="1371" customFormat="false" ht="8.25" hidden="false" customHeight="false" outlineLevel="0" collapsed="false">
      <c r="F1371" s="84" t="n">
        <v>2.28</v>
      </c>
    </row>
    <row r="1372" customFormat="false" ht="8.25" hidden="false" customHeight="false" outlineLevel="0" collapsed="false">
      <c r="F1372" s="84" t="n">
        <v>2.6</v>
      </c>
    </row>
    <row r="1373" customFormat="false" ht="8.25" hidden="false" customHeight="false" outlineLevel="0" collapsed="false">
      <c r="F1373" s="84" t="n">
        <v>2.81</v>
      </c>
    </row>
    <row r="1374" customFormat="false" ht="8.25" hidden="false" customHeight="false" outlineLevel="0" collapsed="false">
      <c r="F1374" s="84" t="n">
        <v>2.645</v>
      </c>
    </row>
    <row r="1375" customFormat="false" ht="8.25" hidden="false" customHeight="false" outlineLevel="0" collapsed="false">
      <c r="F1375" s="84" t="n">
        <v>3.12</v>
      </c>
    </row>
    <row r="1376" customFormat="false" ht="8.25" hidden="false" customHeight="false" outlineLevel="0" collapsed="false">
      <c r="F1376" s="84" t="n">
        <v>2.99</v>
      </c>
    </row>
    <row r="1377" customFormat="false" ht="8.25" hidden="false" customHeight="false" outlineLevel="0" collapsed="false">
      <c r="F1377" s="84" t="n">
        <v>2.99</v>
      </c>
    </row>
    <row r="1378" customFormat="false" ht="8.25" hidden="false" customHeight="false" outlineLevel="0" collapsed="false">
      <c r="F1378" s="84" t="n">
        <v>2.99</v>
      </c>
    </row>
    <row r="1379" customFormat="false" ht="8.25" hidden="false" customHeight="false" outlineLevel="0" collapsed="false">
      <c r="F1379" s="84" t="n">
        <v>3.15</v>
      </c>
    </row>
    <row r="1380" customFormat="false" ht="8.25" hidden="false" customHeight="false" outlineLevel="0" collapsed="false">
      <c r="F1380" s="84" t="n">
        <v>3.05</v>
      </c>
    </row>
    <row r="1381" customFormat="false" ht="8.25" hidden="false" customHeight="false" outlineLevel="0" collapsed="false">
      <c r="F1381" s="84" t="n">
        <v>3.132</v>
      </c>
    </row>
    <row r="1382" customFormat="false" ht="8.25" hidden="false" customHeight="false" outlineLevel="0" collapsed="false">
      <c r="F1382" s="84" t="n">
        <v>3.125</v>
      </c>
    </row>
    <row r="1383" customFormat="false" ht="8.25" hidden="false" customHeight="false" outlineLevel="0" collapsed="false">
      <c r="F1383" s="84" t="n">
        <v>3.125</v>
      </c>
    </row>
    <row r="1384" customFormat="false" ht="8.25" hidden="false" customHeight="false" outlineLevel="0" collapsed="false">
      <c r="F1384" s="84" t="n">
        <v>3.125</v>
      </c>
    </row>
    <row r="1385" customFormat="false" ht="8.25" hidden="false" customHeight="false" outlineLevel="0" collapsed="false">
      <c r="F1385" s="84" t="n">
        <v>3.125</v>
      </c>
    </row>
    <row r="1386" customFormat="false" ht="8.25" hidden="false" customHeight="false" outlineLevel="0" collapsed="false">
      <c r="F1386" s="84" t="n">
        <v>3.125</v>
      </c>
    </row>
    <row r="1387" customFormat="false" ht="8.25" hidden="false" customHeight="false" outlineLevel="0" collapsed="false">
      <c r="F1387" s="84" t="n">
        <v>3.125</v>
      </c>
    </row>
    <row r="1388" customFormat="false" ht="8.25" hidden="false" customHeight="false" outlineLevel="0" collapsed="false">
      <c r="F1388" s="84" t="n">
        <v>3.125</v>
      </c>
    </row>
    <row r="1389" customFormat="false" ht="8.25" hidden="false" customHeight="false" outlineLevel="0" collapsed="false">
      <c r="F1389" s="84" t="n">
        <v>3.125</v>
      </c>
    </row>
    <row r="1390" customFormat="false" ht="8.25" hidden="false" customHeight="false" outlineLevel="0" collapsed="false">
      <c r="F1390" s="84" t="n">
        <v>3.125</v>
      </c>
    </row>
    <row r="1391" customFormat="false" ht="8.25" hidden="false" customHeight="false" outlineLevel="0" collapsed="false">
      <c r="F1391" s="84" t="n">
        <v>3.125</v>
      </c>
    </row>
    <row r="1392" customFormat="false" ht="8.25" hidden="false" customHeight="false" outlineLevel="0" collapsed="false">
      <c r="F1392" s="84" t="n">
        <v>3.125</v>
      </c>
    </row>
    <row r="1393" customFormat="false" ht="8.25" hidden="false" customHeight="false" outlineLevel="0" collapsed="false">
      <c r="F1393" s="84" t="n">
        <v>3.125</v>
      </c>
    </row>
    <row r="1394" customFormat="false" ht="8.25" hidden="false" customHeight="false" outlineLevel="0" collapsed="false">
      <c r="F1394" s="84" t="n">
        <v>3.125</v>
      </c>
    </row>
    <row r="1395" customFormat="false" ht="8.25" hidden="false" customHeight="false" outlineLevel="0" collapsed="false">
      <c r="F1395" s="84" t="n">
        <v>3.125</v>
      </c>
    </row>
    <row r="1396" customFormat="false" ht="8.25" hidden="false" customHeight="false" outlineLevel="0" collapsed="false">
      <c r="F1396" s="84" t="n">
        <v>3.125</v>
      </c>
    </row>
    <row r="1397" customFormat="false" ht="8.25" hidden="false" customHeight="false" outlineLevel="0" collapsed="false">
      <c r="F1397" s="84" t="n">
        <v>3.125</v>
      </c>
    </row>
    <row r="1398" customFormat="false" ht="8.25" hidden="false" customHeight="false" outlineLevel="0" collapsed="false">
      <c r="F1398" s="84" t="n">
        <v>3.125</v>
      </c>
    </row>
    <row r="1399" customFormat="false" ht="8.25" hidden="false" customHeight="false" outlineLevel="0" collapsed="false">
      <c r="F1399" s="84" t="n">
        <v>3.125</v>
      </c>
    </row>
    <row r="1400" customFormat="false" ht="8.25" hidden="false" customHeight="false" outlineLevel="0" collapsed="false">
      <c r="F1400" s="84" t="n">
        <v>3.125</v>
      </c>
    </row>
    <row r="1401" customFormat="false" ht="8.25" hidden="false" customHeight="false" outlineLevel="0" collapsed="false">
      <c r="F1401" s="84" t="n">
        <v>3.125</v>
      </c>
    </row>
    <row r="1402" customFormat="false" ht="8.25" hidden="false" customHeight="false" outlineLevel="0" collapsed="false">
      <c r="F1402" s="84" t="n">
        <v>3.125</v>
      </c>
    </row>
    <row r="1403" customFormat="false" ht="8.25" hidden="false" customHeight="false" outlineLevel="0" collapsed="false">
      <c r="F1403" s="84" t="n">
        <v>3.125</v>
      </c>
    </row>
    <row r="1404" customFormat="false" ht="8.25" hidden="false" customHeight="false" outlineLevel="0" collapsed="false">
      <c r="F1404" s="84" t="n">
        <v>3.125</v>
      </c>
    </row>
    <row r="1405" customFormat="false" ht="8.25" hidden="false" customHeight="false" outlineLevel="0" collapsed="false">
      <c r="F1405" s="84" t="n">
        <v>3.125</v>
      </c>
    </row>
    <row r="1406" customFormat="false" ht="8.25" hidden="false" customHeight="false" outlineLevel="0" collapsed="false">
      <c r="F1406" s="84" t="n">
        <v>3.125</v>
      </c>
    </row>
    <row r="1407" customFormat="false" ht="8.25" hidden="false" customHeight="false" outlineLevel="0" collapsed="false">
      <c r="F1407" s="84" t="n">
        <v>3.125</v>
      </c>
    </row>
    <row r="1408" customFormat="false" ht="8.25" hidden="false" customHeight="false" outlineLevel="0" collapsed="false">
      <c r="F1408" s="84" t="n">
        <v>3.125</v>
      </c>
    </row>
    <row r="1409" customFormat="false" ht="8.25" hidden="false" customHeight="false" outlineLevel="0" collapsed="false">
      <c r="F1409" s="84" t="n">
        <v>3.125</v>
      </c>
    </row>
    <row r="1410" customFormat="false" ht="8.25" hidden="false" customHeight="false" outlineLevel="0" collapsed="false">
      <c r="F1410" s="84" t="n">
        <v>3.125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">
              <controlPr defaultSize="0" print="false" autoFill="0" autoPict="0" macro="Module2.CurveFetch">
                <anchor moveWithCells="true" sizeWithCells="false">
                  <from>
                    <xdr:col>0</xdr:col>
                    <xdr:colOff>362160</xdr:colOff>
                    <xdr:row>15</xdr:row>
                    <xdr:rowOff>19080</xdr:rowOff>
                  </from>
                  <to>
                    <xdr:col>2</xdr:col>
                    <xdr:colOff>222120</xdr:colOff>
                    <xdr:row>17</xdr:row>
                    <xdr:rowOff>19080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52"/>
  <sheetViews>
    <sheetView showFormulas="false" showGridLines="true" showRowColHeaders="true" showZeros="true" rightToLeft="false" tabSelected="false" showOutlineSymbols="true" defaultGridColor="true" view="normal" topLeftCell="L1" colorId="64" zoomScale="100" zoomScaleNormal="100" zoomScalePageLayoutView="100" workbookViewId="0">
      <selection pane="topLeft" activeCell="S16" activeCellId="0" sqref="S16"/>
    </sheetView>
  </sheetViews>
  <sheetFormatPr defaultColWidth="12.41796875" defaultRowHeight="12" customHeight="true" zeroHeight="false" outlineLevelRow="0" outlineLevelCol="0"/>
  <cols>
    <col collapsed="false" customWidth="false" hidden="false" outlineLevel="0" max="1" min="1" style="102" width="12.42"/>
    <col collapsed="false" customWidth="false" hidden="false" outlineLevel="0" max="2" min="2" style="103" width="12.42"/>
    <col collapsed="false" customWidth="true" hidden="false" outlineLevel="0" max="3" min="3" style="102" width="13.14"/>
    <col collapsed="false" customWidth="true" hidden="false" outlineLevel="0" max="4" min="4" style="102" width="14.99"/>
    <col collapsed="false" customWidth="true" hidden="false" outlineLevel="0" max="5" min="5" style="102" width="9.85"/>
    <col collapsed="false" customWidth="true" hidden="false" outlineLevel="0" max="6" min="6" style="102" width="14.56"/>
    <col collapsed="false" customWidth="true" hidden="false" outlineLevel="0" max="7" min="7" style="104" width="14.85"/>
    <col collapsed="false" customWidth="true" hidden="false" outlineLevel="0" max="8" min="8" style="102" width="12.99"/>
    <col collapsed="false" customWidth="true" hidden="false" outlineLevel="0" max="9" min="9" style="102" width="15.41"/>
    <col collapsed="false" customWidth="true" hidden="false" outlineLevel="0" max="10" min="10" style="102" width="16.84"/>
    <col collapsed="false" customWidth="true" hidden="false" outlineLevel="0" max="12" min="11" style="102" width="17.42"/>
    <col collapsed="false" customWidth="true" hidden="false" outlineLevel="0" max="13" min="13" style="102" width="15.41"/>
    <col collapsed="false" customWidth="false" hidden="false" outlineLevel="0" max="14" min="14" style="102" width="12.42"/>
    <col collapsed="false" customWidth="true" hidden="false" outlineLevel="0" max="15" min="15" style="102" width="12.56"/>
    <col collapsed="false" customWidth="true" hidden="false" outlineLevel="0" max="17" min="16" style="102" width="15.99"/>
    <col collapsed="false" customWidth="true" hidden="false" outlineLevel="0" max="18" min="18" style="102" width="17.14"/>
    <col collapsed="false" customWidth="true" hidden="false" outlineLevel="0" max="19" min="19" style="102" width="15.56"/>
    <col collapsed="false" customWidth="true" hidden="false" outlineLevel="0" max="20" min="20" style="102" width="15.7"/>
    <col collapsed="false" customWidth="true" hidden="false" outlineLevel="0" max="21" min="21" style="102" width="16.42"/>
    <col collapsed="false" customWidth="true" hidden="false" outlineLevel="0" max="22" min="22" style="102" width="17.85"/>
    <col collapsed="false" customWidth="true" hidden="false" outlineLevel="0" max="23" min="23" style="102" width="15.7"/>
    <col collapsed="false" customWidth="true" hidden="false" outlineLevel="0" max="24" min="24" style="102" width="15.28"/>
    <col collapsed="false" customWidth="true" hidden="false" outlineLevel="0" max="25" min="25" style="102" width="14.7"/>
    <col collapsed="false" customWidth="false" hidden="false" outlineLevel="0" max="257" min="26" style="102" width="12.42"/>
  </cols>
  <sheetData>
    <row r="1" customFormat="false" ht="12" hidden="false" customHeight="false" outlineLevel="0" collapsed="false">
      <c r="A1" s="102" t="s">
        <v>182</v>
      </c>
      <c r="B1" s="103" t="s">
        <v>183</v>
      </c>
      <c r="C1" s="105" t="s">
        <v>184</v>
      </c>
    </row>
    <row r="2" customFormat="false" ht="12" hidden="false" customHeight="false" outlineLevel="0" collapsed="false">
      <c r="A2" s="102" t="s">
        <v>185</v>
      </c>
      <c r="B2" s="103" t="s">
        <v>183</v>
      </c>
      <c r="C2" s="105" t="s">
        <v>186</v>
      </c>
    </row>
    <row r="3" customFormat="false" ht="12" hidden="false" customHeight="false" outlineLevel="0" collapsed="false">
      <c r="A3" s="102" t="s">
        <v>187</v>
      </c>
      <c r="B3" s="103" t="s">
        <v>188</v>
      </c>
      <c r="C3" s="105" t="s">
        <v>189</v>
      </c>
    </row>
    <row r="4" customFormat="false" ht="12" hidden="false" customHeight="false" outlineLevel="0" collapsed="false">
      <c r="C4" s="105"/>
    </row>
    <row r="5" customFormat="false" ht="12" hidden="false" customHeight="false" outlineLevel="0" collapsed="false">
      <c r="A5" s="102" t="s">
        <v>190</v>
      </c>
      <c r="B5" s="106" t="n">
        <v>37263</v>
      </c>
      <c r="C5" s="105" t="s">
        <v>191</v>
      </c>
    </row>
    <row r="6" customFormat="false" ht="12" hidden="false" customHeight="false" outlineLevel="0" collapsed="false">
      <c r="A6" s="103"/>
      <c r="C6" s="107" t="s">
        <v>192</v>
      </c>
      <c r="D6" s="107" t="s">
        <v>193</v>
      </c>
    </row>
    <row r="7" customFormat="false" ht="12" hidden="false" customHeight="false" outlineLevel="0" collapsed="false">
      <c r="C7" s="108" t="n">
        <v>0</v>
      </c>
      <c r="D7" s="108" t="n">
        <v>1</v>
      </c>
    </row>
    <row r="10" customFormat="false" ht="12" hidden="false" customHeight="false" outlineLevel="0" collapsed="false">
      <c r="C10" s="102" t="n">
        <v>1</v>
      </c>
      <c r="D10" s="102" t="n">
        <v>2</v>
      </c>
      <c r="E10" s="102" t="n">
        <v>3</v>
      </c>
      <c r="F10" s="102" t="n">
        <v>4</v>
      </c>
      <c r="G10" s="104" t="n">
        <v>5</v>
      </c>
      <c r="H10" s="102" t="n">
        <v>6</v>
      </c>
      <c r="I10" s="102" t="n">
        <v>7</v>
      </c>
      <c r="J10" s="102" t="n">
        <v>8</v>
      </c>
      <c r="K10" s="102" t="n">
        <v>9</v>
      </c>
      <c r="L10" s="102" t="n">
        <v>10</v>
      </c>
      <c r="M10" s="102" t="n">
        <v>11</v>
      </c>
      <c r="N10" s="102" t="n">
        <v>12</v>
      </c>
      <c r="O10" s="102" t="n">
        <v>13</v>
      </c>
      <c r="P10" s="102" t="n">
        <v>14</v>
      </c>
      <c r="Q10" s="102" t="n">
        <v>16</v>
      </c>
      <c r="R10" s="102" t="n">
        <v>17</v>
      </c>
      <c r="S10" s="102" t="n">
        <v>18</v>
      </c>
      <c r="T10" s="102" t="n">
        <v>19</v>
      </c>
      <c r="U10" s="102" t="n">
        <v>20</v>
      </c>
      <c r="Y10" s="104"/>
    </row>
    <row r="11" customFormat="false" ht="12" hidden="false" customHeight="false" outlineLevel="0" collapsed="false">
      <c r="B11" s="103" t="s">
        <v>147</v>
      </c>
      <c r="C11" s="109" t="n">
        <f aca="false">EffDt-C7</f>
        <v>37263</v>
      </c>
      <c r="D11" s="110" t="n">
        <f aca="false">EffDt</f>
        <v>37263</v>
      </c>
      <c r="E11" s="111" t="n">
        <f aca="false">EffDt</f>
        <v>37263</v>
      </c>
      <c r="F11" s="111" t="n">
        <f aca="false">EffDt</f>
        <v>37263</v>
      </c>
      <c r="G11" s="111" t="n">
        <f aca="false">EffDt</f>
        <v>37263</v>
      </c>
      <c r="H11" s="111" t="n">
        <f aca="false">EffDt</f>
        <v>37263</v>
      </c>
      <c r="I11" s="111" t="n">
        <f aca="false">EffDt</f>
        <v>37263</v>
      </c>
      <c r="J11" s="109" t="n">
        <f aca="false">EffDt</f>
        <v>37263</v>
      </c>
      <c r="K11" s="111" t="n">
        <f aca="false">EffDt</f>
        <v>37263</v>
      </c>
      <c r="L11" s="111" t="n">
        <f aca="false">EffDt</f>
        <v>37263</v>
      </c>
      <c r="M11" s="111" t="n">
        <f aca="false">EffDt</f>
        <v>37263</v>
      </c>
      <c r="N11" s="111" t="n">
        <f aca="false">EffDt</f>
        <v>37263</v>
      </c>
      <c r="O11" s="111" t="n">
        <f aca="false">EffDt</f>
        <v>37263</v>
      </c>
      <c r="P11" s="109" t="n">
        <f aca="false">EffDt</f>
        <v>37263</v>
      </c>
      <c r="Q11" s="110" t="n">
        <f aca="false">EffDt</f>
        <v>37263</v>
      </c>
      <c r="R11" s="110" t="n">
        <f aca="false">EffDt</f>
        <v>37263</v>
      </c>
      <c r="S11" s="110" t="n">
        <f aca="false">EffDt</f>
        <v>37263</v>
      </c>
      <c r="T11" s="110" t="n">
        <f aca="false">EffDt</f>
        <v>37263</v>
      </c>
      <c r="U11" s="110" t="n">
        <f aca="false">EffDt</f>
        <v>37263</v>
      </c>
      <c r="V11" s="110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</row>
    <row r="12" customFormat="false" ht="12" hidden="false" customHeight="false" outlineLevel="0" collapsed="false">
      <c r="B12" s="103" t="s">
        <v>194</v>
      </c>
      <c r="C12" s="103" t="n">
        <v>37226</v>
      </c>
      <c r="D12" s="103" t="n">
        <v>37226</v>
      </c>
      <c r="E12" s="103" t="n">
        <v>37226</v>
      </c>
      <c r="F12" s="103" t="n">
        <v>37226</v>
      </c>
      <c r="G12" s="103" t="n">
        <v>37226</v>
      </c>
      <c r="H12" s="103" t="n">
        <v>37226</v>
      </c>
      <c r="I12" s="103" t="n">
        <v>37226</v>
      </c>
      <c r="J12" s="103" t="n">
        <v>37226</v>
      </c>
      <c r="K12" s="103" t="n">
        <v>37226</v>
      </c>
      <c r="L12" s="103" t="n">
        <v>37226</v>
      </c>
      <c r="M12" s="103" t="n">
        <v>37226</v>
      </c>
      <c r="N12" s="103" t="n">
        <v>37226</v>
      </c>
      <c r="O12" s="103" t="n">
        <v>37226</v>
      </c>
      <c r="P12" s="103" t="n">
        <v>37226</v>
      </c>
      <c r="Q12" s="103" t="n">
        <v>37226</v>
      </c>
      <c r="R12" s="103" t="n">
        <v>37226</v>
      </c>
      <c r="S12" s="103" t="n">
        <v>37226</v>
      </c>
      <c r="T12" s="103" t="n">
        <v>37226</v>
      </c>
      <c r="U12" s="103" t="n">
        <v>37226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</row>
    <row r="13" customFormat="false" ht="12" hidden="false" customHeight="false" outlineLevel="0" collapsed="false">
      <c r="B13" s="103" t="s">
        <v>148</v>
      </c>
      <c r="C13" s="102" t="s">
        <v>195</v>
      </c>
      <c r="D13" s="112" t="s">
        <v>68</v>
      </c>
      <c r="E13" s="112" t="s">
        <v>70</v>
      </c>
      <c r="F13" s="112" t="s">
        <v>71</v>
      </c>
      <c r="G13" s="113" t="s">
        <v>72</v>
      </c>
      <c r="H13" s="112" t="s">
        <v>73</v>
      </c>
      <c r="I13" s="102" t="s">
        <v>74</v>
      </c>
      <c r="J13" s="102" t="s">
        <v>196</v>
      </c>
      <c r="K13" s="102" t="s">
        <v>76</v>
      </c>
      <c r="L13" s="102" t="s">
        <v>77</v>
      </c>
      <c r="M13" s="102" t="s">
        <v>84</v>
      </c>
      <c r="N13" s="102" t="s">
        <v>79</v>
      </c>
      <c r="O13" s="102" t="s">
        <v>86</v>
      </c>
      <c r="P13" s="102" t="s">
        <v>197</v>
      </c>
      <c r="Q13" s="102" t="s">
        <v>79</v>
      </c>
      <c r="R13" s="102" t="s">
        <v>106</v>
      </c>
      <c r="S13" s="102" t="s">
        <v>107</v>
      </c>
      <c r="T13" s="102" t="s">
        <v>108</v>
      </c>
      <c r="U13" s="102" t="s">
        <v>198</v>
      </c>
      <c r="V13" s="112"/>
      <c r="W13" s="112"/>
      <c r="X13" s="112"/>
      <c r="Y13" s="113"/>
      <c r="Z13" s="112"/>
    </row>
    <row r="14" customFormat="false" ht="12" hidden="false" customHeight="false" outlineLevel="0" collapsed="false">
      <c r="B14" s="103" t="s">
        <v>153</v>
      </c>
      <c r="C14" s="102" t="s">
        <v>154</v>
      </c>
      <c r="D14" s="102" t="s">
        <v>154</v>
      </c>
      <c r="E14" s="102" t="s">
        <v>154</v>
      </c>
      <c r="F14" s="102" t="s">
        <v>154</v>
      </c>
      <c r="G14" s="104" t="s">
        <v>154</v>
      </c>
      <c r="H14" s="102" t="s">
        <v>154</v>
      </c>
      <c r="I14" s="102" t="s">
        <v>154</v>
      </c>
      <c r="J14" s="102" t="s">
        <v>154</v>
      </c>
      <c r="K14" s="102" t="s">
        <v>154</v>
      </c>
      <c r="L14" s="102" t="s">
        <v>154</v>
      </c>
      <c r="M14" s="102" t="s">
        <v>154</v>
      </c>
      <c r="N14" s="102" t="s">
        <v>154</v>
      </c>
      <c r="O14" s="102" t="s">
        <v>154</v>
      </c>
      <c r="P14" s="102" t="s">
        <v>154</v>
      </c>
      <c r="Q14" s="102" t="s">
        <v>154</v>
      </c>
      <c r="R14" s="102" t="s">
        <v>154</v>
      </c>
      <c r="S14" s="102" t="s">
        <v>154</v>
      </c>
      <c r="T14" s="102" t="s">
        <v>154</v>
      </c>
      <c r="U14" s="102" t="s">
        <v>154</v>
      </c>
      <c r="Y14" s="104"/>
      <c r="IU14" s="102" t="s">
        <v>154</v>
      </c>
    </row>
    <row r="15" customFormat="false" ht="12" hidden="false" customHeight="false" outlineLevel="0" collapsed="false">
      <c r="B15" s="103" t="s">
        <v>156</v>
      </c>
      <c r="C15" s="102" t="s">
        <v>199</v>
      </c>
      <c r="D15" s="102" t="s">
        <v>158</v>
      </c>
      <c r="E15" s="102" t="s">
        <v>158</v>
      </c>
      <c r="F15" s="102" t="s">
        <v>158</v>
      </c>
      <c r="G15" s="104" t="s">
        <v>158</v>
      </c>
      <c r="H15" s="102" t="s">
        <v>158</v>
      </c>
      <c r="I15" s="102" t="s">
        <v>158</v>
      </c>
      <c r="J15" s="102" t="s">
        <v>158</v>
      </c>
      <c r="K15" s="102" t="s">
        <v>158</v>
      </c>
      <c r="L15" s="102" t="s">
        <v>158</v>
      </c>
      <c r="M15" s="102" t="s">
        <v>158</v>
      </c>
      <c r="N15" s="102" t="s">
        <v>158</v>
      </c>
      <c r="O15" s="102" t="s">
        <v>158</v>
      </c>
      <c r="P15" s="102" t="s">
        <v>158</v>
      </c>
      <c r="Q15" s="102" t="s">
        <v>158</v>
      </c>
      <c r="R15" s="102" t="s">
        <v>158</v>
      </c>
      <c r="S15" s="102" t="s">
        <v>158</v>
      </c>
      <c r="T15" s="102" t="s">
        <v>158</v>
      </c>
      <c r="U15" s="102" t="s">
        <v>158</v>
      </c>
      <c r="IU15" s="102" t="s">
        <v>158</v>
      </c>
    </row>
    <row r="16" customFormat="false" ht="12" hidden="false" customHeight="false" outlineLevel="0" collapsed="false">
      <c r="A16" s="114"/>
      <c r="B16" s="115" t="n">
        <f aca="false">EOMONTH(EffDt,0)</f>
        <v>37287</v>
      </c>
      <c r="C16" s="114" t="n">
        <v>2.316</v>
      </c>
      <c r="D16" s="114" t="n">
        <v>0.034</v>
      </c>
      <c r="E16" s="114" t="n">
        <v>-0.226</v>
      </c>
      <c r="F16" s="114" t="n">
        <v>-0.206</v>
      </c>
      <c r="G16" s="114" t="n">
        <v>-0.046</v>
      </c>
      <c r="H16" s="114" t="n">
        <v>-0.186</v>
      </c>
      <c r="I16" s="114" t="n">
        <v>-0.186</v>
      </c>
      <c r="J16" s="114" t="n">
        <v>0.34</v>
      </c>
      <c r="K16" s="114" t="n">
        <v>-0.156</v>
      </c>
      <c r="L16" s="114" t="n">
        <v>-0.296</v>
      </c>
      <c r="M16" s="114" t="n">
        <v>-0.226</v>
      </c>
      <c r="N16" s="114" t="n">
        <v>0.374</v>
      </c>
      <c r="O16" s="114" t="n">
        <v>0.404</v>
      </c>
      <c r="P16" s="114" t="n">
        <v>0.057876</v>
      </c>
      <c r="Q16" s="116" t="n">
        <v>-0.046</v>
      </c>
      <c r="R16" s="114" t="n">
        <v>-0.046</v>
      </c>
      <c r="S16" s="114" t="n">
        <v>-0.046</v>
      </c>
      <c r="T16" s="114" t="n">
        <v>0.364</v>
      </c>
      <c r="U16" s="114" t="n">
        <v>0.39</v>
      </c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</row>
    <row r="17" customFormat="false" ht="12" hidden="false" customHeight="false" outlineLevel="0" collapsed="false">
      <c r="A17" s="104"/>
      <c r="B17" s="117" t="n">
        <f aca="false">EOMONTH(B16,0)+1</f>
        <v>37288</v>
      </c>
      <c r="C17" s="104" t="n">
        <v>2.555</v>
      </c>
      <c r="D17" s="104" t="n">
        <v>0.01499999</v>
      </c>
      <c r="E17" s="104" t="n">
        <v>-0.27</v>
      </c>
      <c r="F17" s="104" t="n">
        <v>0.004999999</v>
      </c>
      <c r="G17" s="104" t="n">
        <v>-0.13</v>
      </c>
      <c r="H17" s="104" t="n">
        <v>-0.42</v>
      </c>
      <c r="I17" s="104" t="n">
        <v>-0.365</v>
      </c>
      <c r="J17" s="102" t="n">
        <v>-0.18</v>
      </c>
      <c r="K17" s="104" t="n">
        <v>-0.365</v>
      </c>
      <c r="L17" s="104" t="n">
        <v>-0.52</v>
      </c>
      <c r="M17" s="104" t="n">
        <v>-0.27</v>
      </c>
      <c r="N17" s="104" t="n">
        <v>-0.13</v>
      </c>
      <c r="O17" s="104" t="n">
        <v>0.115</v>
      </c>
      <c r="P17" s="118" t="n">
        <v>-0.21571762495302</v>
      </c>
      <c r="Q17" s="119" t="n">
        <v>0.145</v>
      </c>
      <c r="R17" s="104" t="n">
        <v>-0.13</v>
      </c>
      <c r="S17" s="104" t="n">
        <v>0.045</v>
      </c>
      <c r="T17" s="104" t="n">
        <v>-0.13</v>
      </c>
      <c r="U17" s="104" t="n">
        <v>-0.13</v>
      </c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</row>
    <row r="18" customFormat="false" ht="12" hidden="false" customHeight="false" outlineLevel="0" collapsed="false">
      <c r="B18" s="103" t="n">
        <f aca="false">EOMONTH(B17,0)+1</f>
        <v>37316</v>
      </c>
      <c r="C18" s="102" t="n">
        <v>2.272</v>
      </c>
      <c r="D18" s="102" t="n">
        <v>-0.205</v>
      </c>
      <c r="E18" s="102" t="n">
        <v>-0.37</v>
      </c>
      <c r="F18" s="102" t="n">
        <v>-0.215</v>
      </c>
      <c r="G18" s="104" t="n">
        <v>-0.15</v>
      </c>
      <c r="H18" s="102" t="n">
        <v>-0.485</v>
      </c>
      <c r="I18" s="102" t="n">
        <v>-0.33</v>
      </c>
      <c r="J18" s="102" t="n">
        <v>-0.19</v>
      </c>
      <c r="K18" s="102" t="n">
        <v>-0.43</v>
      </c>
      <c r="L18" s="102" t="n">
        <v>-0.585</v>
      </c>
      <c r="M18" s="102" t="n">
        <v>-0.37</v>
      </c>
      <c r="N18" s="102" t="n">
        <v>-0.155</v>
      </c>
      <c r="O18" s="102" t="n">
        <v>0.06</v>
      </c>
      <c r="P18" s="118" t="n">
        <v>-0.28933540872343</v>
      </c>
      <c r="Q18" s="118" t="n">
        <v>0.035</v>
      </c>
      <c r="R18" s="102" t="n">
        <v>-0.15</v>
      </c>
      <c r="S18" s="102" t="n">
        <v>-0.01</v>
      </c>
      <c r="T18" s="102" t="n">
        <v>-0.17</v>
      </c>
      <c r="U18" s="102" t="n">
        <v>-0.17</v>
      </c>
    </row>
    <row r="19" customFormat="false" ht="12" hidden="false" customHeight="false" outlineLevel="0" collapsed="false">
      <c r="B19" s="103" t="n">
        <f aca="false">EOMONTH(B18,0)+1</f>
        <v>37347</v>
      </c>
      <c r="C19" s="102" t="n">
        <v>2.261</v>
      </c>
      <c r="D19" s="102" t="n">
        <v>-0.21</v>
      </c>
      <c r="E19" s="102" t="n">
        <v>-0.39</v>
      </c>
      <c r="F19" s="102" t="n">
        <v>-0.22</v>
      </c>
      <c r="G19" s="104" t="n">
        <v>-0.16</v>
      </c>
      <c r="H19" s="102" t="n">
        <v>-0.555</v>
      </c>
      <c r="I19" s="102" t="n">
        <v>-0.49</v>
      </c>
      <c r="J19" s="102" t="n">
        <v>-0.315</v>
      </c>
      <c r="K19" s="102" t="n">
        <v>-0.49</v>
      </c>
      <c r="L19" s="102" t="n">
        <v>-0.655</v>
      </c>
      <c r="M19" s="102" t="n">
        <v>-0.39</v>
      </c>
      <c r="N19" s="102" t="n">
        <v>-0.175</v>
      </c>
      <c r="O19" s="102" t="n">
        <v>0.03</v>
      </c>
      <c r="P19" s="118" t="n">
        <v>-0.33</v>
      </c>
      <c r="Q19" s="118" t="n">
        <v>-0.075</v>
      </c>
      <c r="R19" s="102" t="n">
        <v>-0.16</v>
      </c>
      <c r="S19" s="102" t="n">
        <v>-0.04</v>
      </c>
      <c r="T19" s="102" t="n">
        <v>-0.29</v>
      </c>
      <c r="U19" s="102" t="n">
        <v>-0.29</v>
      </c>
    </row>
    <row r="20" customFormat="false" ht="12" hidden="false" customHeight="false" outlineLevel="0" collapsed="false">
      <c r="B20" s="103" t="n">
        <f aca="false">EOMONTH(B19,0)+1</f>
        <v>37377</v>
      </c>
      <c r="C20" s="102" t="n">
        <v>2.281</v>
      </c>
      <c r="D20" s="102" t="n">
        <v>-0.2</v>
      </c>
      <c r="E20" s="102" t="n">
        <v>-0.37</v>
      </c>
      <c r="F20" s="102" t="n">
        <v>-0.21</v>
      </c>
      <c r="G20" s="104" t="n">
        <v>-0.14</v>
      </c>
      <c r="H20" s="102" t="n">
        <v>-0.61</v>
      </c>
      <c r="I20" s="102" t="n">
        <v>-0.49</v>
      </c>
      <c r="J20" s="102" t="n">
        <v>-0.385</v>
      </c>
      <c r="K20" s="102" t="n">
        <v>-0.56</v>
      </c>
      <c r="L20" s="102" t="n">
        <v>-0.61</v>
      </c>
      <c r="M20" s="102" t="n">
        <v>-0.37</v>
      </c>
      <c r="N20" s="102" t="n">
        <v>-0.155</v>
      </c>
      <c r="O20" s="102" t="n">
        <v>0.05</v>
      </c>
      <c r="P20" s="118" t="n">
        <v>-0.435</v>
      </c>
      <c r="Q20" s="118" t="n">
        <v>-0.12</v>
      </c>
      <c r="R20" s="102" t="n">
        <v>-0.14</v>
      </c>
      <c r="S20" s="102" t="n">
        <v>-0.15</v>
      </c>
      <c r="T20" s="102" t="n">
        <v>-0.335</v>
      </c>
      <c r="U20" s="102" t="n">
        <v>-0.335</v>
      </c>
    </row>
    <row r="21" customFormat="false" ht="12" hidden="false" customHeight="false" outlineLevel="0" collapsed="false">
      <c r="B21" s="103" t="n">
        <f aca="false">EOMONTH(B20,0)+1</f>
        <v>37408</v>
      </c>
      <c r="C21" s="102" t="n">
        <v>2.345</v>
      </c>
      <c r="D21" s="102" t="n">
        <v>-0.195</v>
      </c>
      <c r="E21" s="102" t="n">
        <v>-0.37</v>
      </c>
      <c r="F21" s="102" t="n">
        <v>-0.205</v>
      </c>
      <c r="G21" s="104" t="n">
        <v>-0.12</v>
      </c>
      <c r="H21" s="102" t="n">
        <v>-0.61</v>
      </c>
      <c r="I21" s="102" t="n">
        <v>-0.49</v>
      </c>
      <c r="J21" s="102" t="n">
        <v>-0.385</v>
      </c>
      <c r="K21" s="102" t="n">
        <v>-0.56</v>
      </c>
      <c r="L21" s="102" t="n">
        <v>-0.61</v>
      </c>
      <c r="M21" s="102" t="n">
        <v>-0.37</v>
      </c>
      <c r="N21" s="102" t="n">
        <v>-0.155</v>
      </c>
      <c r="O21" s="102" t="n">
        <v>0.05</v>
      </c>
      <c r="P21" s="102" t="n">
        <v>-0.435</v>
      </c>
      <c r="Q21" s="118" t="n">
        <v>-0.095</v>
      </c>
      <c r="R21" s="102" t="n">
        <v>-0.12</v>
      </c>
      <c r="S21" s="102" t="n">
        <v>-0.15</v>
      </c>
      <c r="T21" s="102" t="n">
        <v>-0.335</v>
      </c>
      <c r="U21" s="102" t="n">
        <v>-0.335</v>
      </c>
    </row>
    <row r="22" customFormat="false" ht="12" hidden="false" customHeight="false" outlineLevel="0" collapsed="false">
      <c r="B22" s="103" t="n">
        <f aca="false">EOMONTH(B21,0)+1</f>
        <v>37438</v>
      </c>
      <c r="C22" s="102" t="n">
        <v>2.413</v>
      </c>
      <c r="D22" s="102" t="n">
        <v>-0.19</v>
      </c>
      <c r="E22" s="102" t="n">
        <v>-0.37</v>
      </c>
      <c r="F22" s="102" t="n">
        <v>-0.2</v>
      </c>
      <c r="G22" s="104" t="n">
        <v>-0.1</v>
      </c>
      <c r="H22" s="102" t="n">
        <v>-0.61</v>
      </c>
      <c r="I22" s="102" t="n">
        <v>-0.49</v>
      </c>
      <c r="J22" s="102" t="n">
        <v>-0.385</v>
      </c>
      <c r="K22" s="102" t="n">
        <v>-0.56</v>
      </c>
      <c r="L22" s="102" t="n">
        <v>-0.61</v>
      </c>
      <c r="M22" s="102" t="n">
        <v>-0.37</v>
      </c>
      <c r="N22" s="102" t="n">
        <v>-0.155</v>
      </c>
      <c r="O22" s="102" t="n">
        <v>0.05</v>
      </c>
      <c r="P22" s="102" t="n">
        <v>-0.435</v>
      </c>
      <c r="Q22" s="102" t="n">
        <v>-0.09</v>
      </c>
      <c r="R22" s="102" t="n">
        <v>-0.1</v>
      </c>
      <c r="S22" s="102" t="n">
        <v>-0.15</v>
      </c>
      <c r="T22" s="102" t="n">
        <v>-0.335</v>
      </c>
      <c r="U22" s="102" t="n">
        <v>-0.335</v>
      </c>
    </row>
    <row r="23" customFormat="false" ht="12" hidden="false" customHeight="false" outlineLevel="0" collapsed="false">
      <c r="B23" s="103" t="n">
        <f aca="false">EOMONTH(B22,0)+1</f>
        <v>37469</v>
      </c>
      <c r="C23" s="102" t="n">
        <v>2.476</v>
      </c>
      <c r="D23" s="102" t="n">
        <v>-0.15</v>
      </c>
      <c r="E23" s="102" t="n">
        <v>-0.36</v>
      </c>
      <c r="F23" s="102" t="n">
        <v>-0.16</v>
      </c>
      <c r="G23" s="104" t="n">
        <v>0.1</v>
      </c>
      <c r="H23" s="102" t="n">
        <v>-0.7</v>
      </c>
      <c r="I23" s="102" t="n">
        <v>-0.55</v>
      </c>
      <c r="J23" s="102" t="n">
        <v>-0.42</v>
      </c>
      <c r="K23" s="102" t="n">
        <v>-0.62</v>
      </c>
      <c r="L23" s="102" t="n">
        <v>-0.7</v>
      </c>
      <c r="M23" s="102" t="n">
        <v>-0.36</v>
      </c>
      <c r="N23" s="102" t="n">
        <v>-0.065</v>
      </c>
      <c r="O23" s="102" t="n">
        <v>0.155</v>
      </c>
      <c r="P23" s="102" t="n">
        <v>-0.435</v>
      </c>
      <c r="Q23" s="102" t="n">
        <v>0.055</v>
      </c>
      <c r="R23" s="102" t="n">
        <v>0.1</v>
      </c>
      <c r="S23" s="102" t="n">
        <v>-0.045</v>
      </c>
      <c r="T23" s="102" t="n">
        <v>-0.39</v>
      </c>
      <c r="U23" s="102" t="n">
        <v>-0.39</v>
      </c>
    </row>
    <row r="24" customFormat="false" ht="12" hidden="false" customHeight="false" outlineLevel="0" collapsed="false">
      <c r="B24" s="103" t="n">
        <f aca="false">EOMONTH(B23,0)+1</f>
        <v>37500</v>
      </c>
      <c r="C24" s="102" t="n">
        <v>2.526</v>
      </c>
      <c r="D24" s="102" t="n">
        <v>-0.135</v>
      </c>
      <c r="E24" s="102" t="n">
        <v>-0.36</v>
      </c>
      <c r="F24" s="102" t="n">
        <v>-0.145</v>
      </c>
      <c r="G24" s="104" t="n">
        <v>0.11</v>
      </c>
      <c r="H24" s="102" t="n">
        <v>-0.7</v>
      </c>
      <c r="I24" s="102" t="n">
        <v>-0.55</v>
      </c>
      <c r="J24" s="102" t="n">
        <v>-0.42</v>
      </c>
      <c r="K24" s="102" t="n">
        <v>-0.62</v>
      </c>
      <c r="L24" s="102" t="n">
        <v>-0.7</v>
      </c>
      <c r="M24" s="102" t="n">
        <v>-0.36</v>
      </c>
      <c r="N24" s="102" t="n">
        <v>-0.065</v>
      </c>
      <c r="O24" s="102" t="n">
        <v>0.155</v>
      </c>
      <c r="P24" s="102" t="n">
        <v>-0.435</v>
      </c>
      <c r="Q24" s="102" t="n">
        <v>0.06</v>
      </c>
      <c r="R24" s="102" t="n">
        <v>0.11</v>
      </c>
      <c r="S24" s="102" t="n">
        <v>-0.045</v>
      </c>
      <c r="T24" s="102" t="n">
        <v>-0.39</v>
      </c>
      <c r="U24" s="102" t="n">
        <v>-0.39</v>
      </c>
    </row>
    <row r="25" customFormat="false" ht="12" hidden="false" customHeight="false" outlineLevel="0" collapsed="false">
      <c r="B25" s="103" t="n">
        <f aca="false">EOMONTH(B24,0)+1</f>
        <v>37530</v>
      </c>
      <c r="C25" s="102" t="n">
        <v>2.541</v>
      </c>
      <c r="D25" s="102" t="n">
        <v>-0.155</v>
      </c>
      <c r="E25" s="102" t="n">
        <v>-0.36</v>
      </c>
      <c r="F25" s="102" t="n">
        <v>-0.165</v>
      </c>
      <c r="G25" s="104" t="n">
        <v>0.1</v>
      </c>
      <c r="H25" s="102" t="n">
        <v>-0.7</v>
      </c>
      <c r="I25" s="102" t="n">
        <v>-0.55</v>
      </c>
      <c r="J25" s="102" t="n">
        <v>-0.42</v>
      </c>
      <c r="K25" s="102" t="n">
        <v>-0.62</v>
      </c>
      <c r="L25" s="102" t="n">
        <v>-0.7</v>
      </c>
      <c r="M25" s="102" t="n">
        <v>-0.36</v>
      </c>
      <c r="N25" s="102" t="n">
        <v>-0.065</v>
      </c>
      <c r="O25" s="102" t="n">
        <v>0.155</v>
      </c>
      <c r="P25" s="102" t="n">
        <v>-0.435</v>
      </c>
      <c r="Q25" s="102" t="n">
        <v>-0.01</v>
      </c>
      <c r="R25" s="102" t="n">
        <v>0.1</v>
      </c>
      <c r="S25" s="102" t="n">
        <v>-0.045</v>
      </c>
      <c r="T25" s="102" t="n">
        <v>-0.39</v>
      </c>
      <c r="U25" s="102" t="n">
        <v>-0.39</v>
      </c>
    </row>
    <row r="26" customFormat="false" ht="12" hidden="false" customHeight="false" outlineLevel="0" collapsed="false">
      <c r="B26" s="103" t="n">
        <f aca="false">EOMONTH(B25,0)+1</f>
        <v>37561</v>
      </c>
      <c r="C26" s="118" t="n">
        <v>2.581</v>
      </c>
      <c r="D26" s="102" t="n">
        <v>-0.2</v>
      </c>
      <c r="E26" s="102" t="n">
        <v>-0.33</v>
      </c>
      <c r="F26" s="102" t="n">
        <v>-0.21</v>
      </c>
      <c r="G26" s="104" t="n">
        <v>0</v>
      </c>
      <c r="H26" s="102" t="n">
        <v>-0.63</v>
      </c>
      <c r="I26" s="102" t="n">
        <v>-0.54</v>
      </c>
      <c r="J26" s="102" t="n">
        <v>-0.27</v>
      </c>
      <c r="K26" s="102" t="n">
        <v>-0.52</v>
      </c>
      <c r="L26" s="102" t="n">
        <v>-0.63</v>
      </c>
      <c r="M26" s="102" t="n">
        <v>-0.33</v>
      </c>
      <c r="N26" s="102" t="n">
        <v>-0.045</v>
      </c>
      <c r="O26" s="102" t="n">
        <v>0.115</v>
      </c>
      <c r="P26" s="102" t="n">
        <v>-0.435</v>
      </c>
      <c r="Q26" s="102" t="n">
        <v>-0.05</v>
      </c>
      <c r="R26" s="102" t="n">
        <v>0</v>
      </c>
      <c r="S26" s="102" t="n">
        <v>-0.085</v>
      </c>
      <c r="T26" s="102" t="n">
        <v>-0.205</v>
      </c>
      <c r="U26" s="102" t="n">
        <v>-0.205</v>
      </c>
    </row>
    <row r="27" customFormat="false" ht="12" hidden="false" customHeight="false" outlineLevel="0" collapsed="false">
      <c r="B27" s="103" t="n">
        <f aca="false">EOMONTH(B26,0)+1</f>
        <v>37591</v>
      </c>
      <c r="C27" s="102" t="n">
        <v>2.811</v>
      </c>
      <c r="D27" s="102" t="n">
        <v>-0.16</v>
      </c>
      <c r="E27" s="102" t="n">
        <v>-0.235</v>
      </c>
      <c r="F27" s="102" t="n">
        <v>-0.17</v>
      </c>
      <c r="G27" s="104" t="n">
        <v>0.03</v>
      </c>
      <c r="H27" s="102" t="n">
        <v>-0.355</v>
      </c>
      <c r="I27" s="102" t="n">
        <v>-0.31</v>
      </c>
      <c r="J27" s="102" t="n">
        <v>0.035</v>
      </c>
      <c r="K27" s="102" t="n">
        <v>-0.31</v>
      </c>
      <c r="L27" s="102" t="n">
        <v>-0.355</v>
      </c>
      <c r="M27" s="102" t="n">
        <v>-0.235</v>
      </c>
      <c r="N27" s="102" t="n">
        <v>0.015</v>
      </c>
      <c r="O27" s="102" t="n">
        <v>0.18</v>
      </c>
      <c r="P27" s="102" t="n">
        <v>-0.36</v>
      </c>
      <c r="Q27" s="102" t="n">
        <v>0.125</v>
      </c>
      <c r="R27" s="102" t="n">
        <v>0.03</v>
      </c>
      <c r="S27" s="102" t="n">
        <v>-0.02</v>
      </c>
      <c r="T27" s="102" t="n">
        <v>0.065</v>
      </c>
      <c r="U27" s="102" t="n">
        <v>0.065</v>
      </c>
    </row>
    <row r="28" customFormat="false" ht="12" hidden="false" customHeight="false" outlineLevel="0" collapsed="false">
      <c r="B28" s="103" t="n">
        <f aca="false">EOMONTH(B27,0)+1</f>
        <v>37622</v>
      </c>
      <c r="C28" s="102" t="n">
        <v>3.041</v>
      </c>
      <c r="D28" s="102" t="n">
        <v>-0.16</v>
      </c>
      <c r="E28" s="102" t="n">
        <v>-0.235</v>
      </c>
      <c r="F28" s="102" t="n">
        <v>-0.17</v>
      </c>
      <c r="G28" s="104" t="n">
        <v>0.03</v>
      </c>
      <c r="H28" s="102" t="n">
        <v>-0.355</v>
      </c>
      <c r="I28" s="102" t="n">
        <v>-0.31</v>
      </c>
      <c r="J28" s="102" t="n">
        <v>0.285</v>
      </c>
      <c r="K28" s="102" t="n">
        <v>-0.31</v>
      </c>
      <c r="L28" s="102" t="n">
        <v>-0.355</v>
      </c>
      <c r="M28" s="102" t="n">
        <v>-0.235</v>
      </c>
      <c r="N28" s="102" t="n">
        <v>0.035</v>
      </c>
      <c r="O28" s="102" t="n">
        <v>0.29</v>
      </c>
      <c r="P28" s="102" t="n">
        <v>-0.36</v>
      </c>
      <c r="Q28" s="102" t="n">
        <v>0.22</v>
      </c>
      <c r="R28" s="102" t="n">
        <v>0.03</v>
      </c>
      <c r="S28" s="102" t="n">
        <v>0.09</v>
      </c>
      <c r="T28" s="102" t="n">
        <v>0.315</v>
      </c>
      <c r="U28" s="102" t="n">
        <v>0.315</v>
      </c>
    </row>
    <row r="29" customFormat="false" ht="12" hidden="false" customHeight="false" outlineLevel="0" collapsed="false">
      <c r="B29" s="103" t="n">
        <f aca="false">EOMONTH(B28,0)+1</f>
        <v>37653</v>
      </c>
      <c r="C29" s="102" t="n">
        <v>3.161</v>
      </c>
      <c r="D29" s="102" t="n">
        <v>-0.16</v>
      </c>
      <c r="E29" s="102" t="n">
        <v>-0.235</v>
      </c>
      <c r="F29" s="102" t="n">
        <v>-0.17</v>
      </c>
      <c r="G29" s="104" t="n">
        <v>0.02</v>
      </c>
      <c r="H29" s="102" t="n">
        <v>-0.33</v>
      </c>
      <c r="I29" s="102" t="n">
        <v>-0.285</v>
      </c>
      <c r="J29" s="102" t="n">
        <v>0.335</v>
      </c>
      <c r="K29" s="102" t="n">
        <v>-0.285</v>
      </c>
      <c r="L29" s="102" t="n">
        <v>-0.33</v>
      </c>
      <c r="M29" s="102" t="n">
        <v>-0.235</v>
      </c>
      <c r="N29" s="102" t="n">
        <v>0.11</v>
      </c>
      <c r="O29" s="102" t="n">
        <v>0.34</v>
      </c>
      <c r="P29" s="102" t="n">
        <v>-0.36</v>
      </c>
      <c r="Q29" s="102" t="n">
        <v>0.23</v>
      </c>
      <c r="R29" s="102" t="n">
        <v>0.02</v>
      </c>
      <c r="S29" s="102" t="n">
        <v>0.14</v>
      </c>
      <c r="T29" s="102" t="n">
        <v>0.365</v>
      </c>
      <c r="U29" s="102" t="n">
        <v>0.365</v>
      </c>
    </row>
    <row r="30" customFormat="false" ht="12" hidden="false" customHeight="false" outlineLevel="0" collapsed="false">
      <c r="B30" s="103" t="n">
        <f aca="false">EOMONTH(B29,0)+1</f>
        <v>37681</v>
      </c>
      <c r="C30" s="102" t="n">
        <v>3.111</v>
      </c>
      <c r="D30" s="102" t="n">
        <v>-0.16</v>
      </c>
      <c r="E30" s="102" t="n">
        <v>-0.235</v>
      </c>
      <c r="F30" s="102" t="n">
        <v>-0.17</v>
      </c>
      <c r="G30" s="104" t="n">
        <v>0.02</v>
      </c>
      <c r="H30" s="102" t="n">
        <v>-0.32</v>
      </c>
      <c r="I30" s="102" t="n">
        <v>-0.275</v>
      </c>
      <c r="J30" s="102" t="n">
        <v>0.035</v>
      </c>
      <c r="K30" s="102" t="n">
        <v>-0.275</v>
      </c>
      <c r="L30" s="102" t="n">
        <v>-0.32</v>
      </c>
      <c r="M30" s="102" t="n">
        <v>-0.235</v>
      </c>
      <c r="N30" s="102" t="n">
        <v>0.09</v>
      </c>
      <c r="O30" s="102" t="n">
        <v>0.33</v>
      </c>
      <c r="P30" s="102" t="n">
        <v>-0.36</v>
      </c>
      <c r="Q30" s="102" t="n">
        <v>0.16</v>
      </c>
      <c r="R30" s="102" t="n">
        <v>0.02</v>
      </c>
      <c r="S30" s="102" t="n">
        <v>0.13</v>
      </c>
      <c r="T30" s="102" t="n">
        <v>0.065</v>
      </c>
      <c r="U30" s="102" t="n">
        <v>0.065</v>
      </c>
    </row>
    <row r="31" customFormat="false" ht="12" hidden="false" customHeight="false" outlineLevel="0" collapsed="false">
      <c r="B31" s="103" t="n">
        <f aca="false">EOMONTH(B30,0)+1</f>
        <v>37712</v>
      </c>
      <c r="C31" s="102" t="n">
        <v>3.056</v>
      </c>
      <c r="D31" s="102" t="n">
        <v>-0.16</v>
      </c>
      <c r="E31" s="102" t="n">
        <v>-0.235</v>
      </c>
      <c r="F31" s="102" t="n">
        <v>-0.17</v>
      </c>
      <c r="G31" s="104" t="n">
        <v>0.02</v>
      </c>
      <c r="H31" s="102" t="n">
        <v>-0.365</v>
      </c>
      <c r="I31" s="102" t="n">
        <v>-0.32</v>
      </c>
      <c r="J31" s="102" t="n">
        <v>-0.265</v>
      </c>
      <c r="K31" s="102" t="n">
        <v>-0.32</v>
      </c>
      <c r="L31" s="102" t="n">
        <v>-0.365</v>
      </c>
      <c r="M31" s="102" t="n">
        <v>-0.235</v>
      </c>
      <c r="N31" s="102" t="n">
        <v>0.01</v>
      </c>
      <c r="O31" s="102" t="n">
        <v>0.16</v>
      </c>
      <c r="P31" s="102" t="n">
        <v>-0.36</v>
      </c>
      <c r="Q31" s="102" t="n">
        <v>0.075</v>
      </c>
      <c r="R31" s="102" t="n">
        <v>0.02</v>
      </c>
      <c r="S31" s="102" t="n">
        <v>-0.04</v>
      </c>
      <c r="T31" s="102" t="n">
        <v>-0.235</v>
      </c>
      <c r="U31" s="102" t="n">
        <v>-0.235</v>
      </c>
    </row>
    <row r="32" customFormat="false" ht="12" hidden="false" customHeight="false" outlineLevel="0" collapsed="false">
      <c r="B32" s="103" t="n">
        <f aca="false">EOMONTH(B31,0)+1</f>
        <v>37742</v>
      </c>
      <c r="C32" s="102" t="n">
        <v>2.926</v>
      </c>
      <c r="D32" s="102" t="n">
        <v>-0.105</v>
      </c>
      <c r="E32" s="102" t="n">
        <v>-0.28</v>
      </c>
      <c r="F32" s="102" t="n">
        <v>-0.115</v>
      </c>
      <c r="G32" s="104" t="n">
        <v>0.14</v>
      </c>
      <c r="H32" s="102" t="n">
        <v>-0.54</v>
      </c>
      <c r="I32" s="102" t="n">
        <v>-0.45</v>
      </c>
      <c r="J32" s="102" t="n">
        <v>-0.26</v>
      </c>
      <c r="K32" s="102" t="n">
        <v>-0.45</v>
      </c>
      <c r="L32" s="102" t="n">
        <v>-0.54</v>
      </c>
      <c r="M32" s="102" t="n">
        <v>-0.28</v>
      </c>
      <c r="N32" s="102" t="n">
        <v>0.06</v>
      </c>
      <c r="O32" s="102" t="n">
        <v>0.37</v>
      </c>
      <c r="P32" s="102" t="n">
        <v>-0.37</v>
      </c>
      <c r="Q32" s="102" t="n">
        <v>0.16</v>
      </c>
      <c r="R32" s="102" t="n">
        <v>0.14</v>
      </c>
      <c r="S32" s="102" t="n">
        <v>0.17</v>
      </c>
      <c r="T32" s="102" t="n">
        <v>-0.23</v>
      </c>
      <c r="U32" s="102" t="n">
        <v>-0.23</v>
      </c>
    </row>
    <row r="33" customFormat="false" ht="12" hidden="false" customHeight="false" outlineLevel="0" collapsed="false">
      <c r="B33" s="103" t="n">
        <f aca="false">EOMONTH(B32,0)+1</f>
        <v>37773</v>
      </c>
      <c r="C33" s="102" t="n">
        <v>2.921</v>
      </c>
      <c r="D33" s="102" t="n">
        <v>-0.105</v>
      </c>
      <c r="E33" s="102" t="n">
        <v>-0.28</v>
      </c>
      <c r="F33" s="102" t="n">
        <v>-0.115</v>
      </c>
      <c r="G33" s="104" t="n">
        <v>0.14</v>
      </c>
      <c r="H33" s="102" t="n">
        <v>-0.54</v>
      </c>
      <c r="I33" s="102" t="n">
        <v>-0.45</v>
      </c>
      <c r="J33" s="102" t="n">
        <v>-0.26</v>
      </c>
      <c r="K33" s="102" t="n">
        <v>-0.45</v>
      </c>
      <c r="L33" s="102" t="n">
        <v>-0.54</v>
      </c>
      <c r="M33" s="102" t="n">
        <v>-0.28</v>
      </c>
      <c r="N33" s="102" t="n">
        <v>0.06</v>
      </c>
      <c r="O33" s="102" t="n">
        <v>0.37</v>
      </c>
      <c r="P33" s="102" t="n">
        <v>-0.37</v>
      </c>
      <c r="Q33" s="102" t="n">
        <v>0.16</v>
      </c>
      <c r="R33" s="102" t="n">
        <v>0.14</v>
      </c>
      <c r="S33" s="102" t="n">
        <v>0.17</v>
      </c>
      <c r="T33" s="102" t="n">
        <v>-0.23</v>
      </c>
      <c r="U33" s="102" t="n">
        <v>-0.23</v>
      </c>
    </row>
    <row r="34" customFormat="false" ht="12" hidden="false" customHeight="false" outlineLevel="0" collapsed="false">
      <c r="B34" s="103" t="n">
        <f aca="false">EOMONTH(B33,0)+1</f>
        <v>37803</v>
      </c>
      <c r="C34" s="102" t="n">
        <v>2.961</v>
      </c>
      <c r="D34" s="102" t="n">
        <v>-0.105</v>
      </c>
      <c r="E34" s="102" t="n">
        <v>-0.28</v>
      </c>
      <c r="F34" s="102" t="n">
        <v>-0.115</v>
      </c>
      <c r="G34" s="104" t="n">
        <v>0.14</v>
      </c>
      <c r="H34" s="102" t="n">
        <v>-0.54</v>
      </c>
      <c r="I34" s="102" t="n">
        <v>-0.45</v>
      </c>
      <c r="J34" s="102" t="n">
        <v>-0.26</v>
      </c>
      <c r="K34" s="102" t="n">
        <v>-0.45</v>
      </c>
      <c r="L34" s="102" t="n">
        <v>-0.54</v>
      </c>
      <c r="M34" s="102" t="n">
        <v>-0.28</v>
      </c>
      <c r="N34" s="102" t="n">
        <v>0.06</v>
      </c>
      <c r="O34" s="102" t="n">
        <v>0.37</v>
      </c>
      <c r="P34" s="102" t="n">
        <v>-0.37</v>
      </c>
      <c r="Q34" s="102" t="n">
        <v>0.16</v>
      </c>
      <c r="R34" s="102" t="n">
        <v>0.14</v>
      </c>
      <c r="S34" s="102" t="n">
        <v>0.17</v>
      </c>
      <c r="T34" s="102" t="n">
        <v>-0.23</v>
      </c>
      <c r="U34" s="102" t="n">
        <v>-0.23</v>
      </c>
    </row>
    <row r="35" customFormat="false" ht="12" hidden="false" customHeight="false" outlineLevel="0" collapsed="false">
      <c r="B35" s="103" t="n">
        <f aca="false">EOMONTH(B34,0)+1</f>
        <v>37834</v>
      </c>
      <c r="C35" s="102" t="n">
        <v>3.001</v>
      </c>
      <c r="D35" s="102" t="n">
        <v>-0.105</v>
      </c>
      <c r="E35" s="102" t="n">
        <v>-0.28</v>
      </c>
      <c r="F35" s="102" t="n">
        <v>-0.115</v>
      </c>
      <c r="G35" s="104" t="n">
        <v>0.14</v>
      </c>
      <c r="H35" s="102" t="n">
        <v>-0.54</v>
      </c>
      <c r="I35" s="102" t="n">
        <v>-0.45</v>
      </c>
      <c r="J35" s="102" t="n">
        <v>-0.26</v>
      </c>
      <c r="K35" s="102" t="n">
        <v>-0.45</v>
      </c>
      <c r="L35" s="102" t="n">
        <v>-0.54</v>
      </c>
      <c r="M35" s="102" t="n">
        <v>-0.28</v>
      </c>
      <c r="N35" s="102" t="n">
        <v>0.06</v>
      </c>
      <c r="O35" s="102" t="n">
        <v>0.37</v>
      </c>
      <c r="P35" s="102" t="n">
        <v>-0.37</v>
      </c>
      <c r="Q35" s="102" t="n">
        <v>0.19</v>
      </c>
      <c r="R35" s="102" t="n">
        <v>0.14</v>
      </c>
      <c r="S35" s="102" t="n">
        <v>0.17</v>
      </c>
      <c r="T35" s="102" t="n">
        <v>-0.23</v>
      </c>
      <c r="U35" s="102" t="n">
        <v>-0.23</v>
      </c>
    </row>
    <row r="36" customFormat="false" ht="12" hidden="false" customHeight="false" outlineLevel="0" collapsed="false">
      <c r="B36" s="103" t="n">
        <f aca="false">EOMONTH(B35,0)+1</f>
        <v>37865</v>
      </c>
      <c r="C36" s="102" t="n">
        <v>3.043</v>
      </c>
      <c r="D36" s="102" t="n">
        <v>-0.105</v>
      </c>
      <c r="E36" s="102" t="n">
        <v>-0.28</v>
      </c>
      <c r="F36" s="102" t="n">
        <v>-0.115</v>
      </c>
      <c r="G36" s="104" t="n">
        <v>0.14</v>
      </c>
      <c r="H36" s="102" t="n">
        <v>-0.54</v>
      </c>
      <c r="I36" s="102" t="n">
        <v>-0.45</v>
      </c>
      <c r="J36" s="102" t="n">
        <v>-0.26</v>
      </c>
      <c r="K36" s="102" t="n">
        <v>-0.45</v>
      </c>
      <c r="L36" s="102" t="n">
        <v>-0.54</v>
      </c>
      <c r="M36" s="102" t="n">
        <v>-0.28</v>
      </c>
      <c r="N36" s="102" t="n">
        <v>0.06</v>
      </c>
      <c r="O36" s="102" t="n">
        <v>0.37</v>
      </c>
      <c r="P36" s="102" t="n">
        <v>-0.37</v>
      </c>
      <c r="Q36" s="102" t="n">
        <v>0.2</v>
      </c>
      <c r="R36" s="102" t="n">
        <v>0.14</v>
      </c>
      <c r="S36" s="102" t="n">
        <v>0.17</v>
      </c>
      <c r="T36" s="102" t="n">
        <v>-0.23</v>
      </c>
      <c r="U36" s="102" t="n">
        <v>-0.23</v>
      </c>
    </row>
    <row r="37" customFormat="false" ht="12" hidden="false" customHeight="false" outlineLevel="0" collapsed="false">
      <c r="B37" s="103" t="n">
        <f aca="false">EOMONTH(B36,0)+1</f>
        <v>37895</v>
      </c>
      <c r="C37" s="102" t="n">
        <v>3.043</v>
      </c>
      <c r="D37" s="102" t="n">
        <v>-0.105</v>
      </c>
      <c r="E37" s="102" t="n">
        <v>-0.28</v>
      </c>
      <c r="F37" s="102" t="n">
        <v>-0.115</v>
      </c>
      <c r="G37" s="104" t="n">
        <v>0.14</v>
      </c>
      <c r="H37" s="102" t="n">
        <v>-0.54</v>
      </c>
      <c r="I37" s="102" t="n">
        <v>-0.45</v>
      </c>
      <c r="J37" s="102" t="n">
        <v>-0.26</v>
      </c>
      <c r="K37" s="102" t="n">
        <v>-0.45</v>
      </c>
      <c r="L37" s="102" t="n">
        <v>-0.54</v>
      </c>
      <c r="M37" s="102" t="n">
        <v>-0.28</v>
      </c>
      <c r="N37" s="102" t="n">
        <v>0.06</v>
      </c>
      <c r="O37" s="102" t="n">
        <v>0.37</v>
      </c>
      <c r="P37" s="102" t="n">
        <v>-0.37</v>
      </c>
      <c r="Q37" s="102" t="n">
        <v>0.175</v>
      </c>
      <c r="R37" s="102" t="n">
        <v>0.14</v>
      </c>
      <c r="S37" s="102" t="n">
        <v>0.17</v>
      </c>
      <c r="T37" s="102" t="n">
        <v>-0.23</v>
      </c>
      <c r="U37" s="102" t="n">
        <v>-0.23</v>
      </c>
    </row>
    <row r="38" customFormat="false" ht="12" hidden="false" customHeight="false" outlineLevel="0" collapsed="false">
      <c r="B38" s="103" t="n">
        <f aca="false">EOMONTH(B37,0)+1</f>
        <v>37926</v>
      </c>
      <c r="C38" s="102" t="n">
        <v>3.088</v>
      </c>
      <c r="D38" s="102" t="n">
        <v>-0.105</v>
      </c>
      <c r="E38" s="102" t="n">
        <v>-0.28</v>
      </c>
      <c r="F38" s="102" t="n">
        <v>-0.115</v>
      </c>
      <c r="G38" s="104" t="n">
        <v>0.14</v>
      </c>
      <c r="H38" s="102" t="n">
        <v>-0.54</v>
      </c>
      <c r="I38" s="102" t="n">
        <v>-0.45</v>
      </c>
      <c r="J38" s="102" t="n">
        <v>-0.26</v>
      </c>
      <c r="K38" s="102" t="n">
        <v>-0.45</v>
      </c>
      <c r="L38" s="102" t="n">
        <v>-0.54</v>
      </c>
      <c r="M38" s="102" t="n">
        <v>-0.28</v>
      </c>
      <c r="N38" s="102" t="n">
        <v>0.06</v>
      </c>
      <c r="O38" s="102" t="n">
        <v>0.37</v>
      </c>
      <c r="P38" s="102" t="n">
        <v>-0.37</v>
      </c>
      <c r="Q38" s="102" t="n">
        <v>0.175</v>
      </c>
      <c r="R38" s="102" t="n">
        <v>0.14</v>
      </c>
      <c r="S38" s="102" t="n">
        <v>0.17</v>
      </c>
      <c r="T38" s="102" t="n">
        <v>-0.23</v>
      </c>
      <c r="U38" s="102" t="n">
        <v>-0.23</v>
      </c>
    </row>
    <row r="39" customFormat="false" ht="12" hidden="false" customHeight="false" outlineLevel="0" collapsed="false">
      <c r="B39" s="103" t="n">
        <f aca="false">EOMONTH(B38,0)+1</f>
        <v>37956</v>
      </c>
      <c r="C39" s="102" t="n">
        <v>3.239</v>
      </c>
      <c r="D39" s="102" t="n">
        <v>-0.1025</v>
      </c>
      <c r="E39" s="102" t="n">
        <v>-0.18</v>
      </c>
      <c r="F39" s="102" t="n">
        <v>-0.1125</v>
      </c>
      <c r="G39" s="104" t="n">
        <v>0.16</v>
      </c>
      <c r="H39" s="102" t="n">
        <v>-0.32</v>
      </c>
      <c r="I39" s="102" t="n">
        <v>-0.25</v>
      </c>
      <c r="J39" s="102" t="n">
        <v>0.07</v>
      </c>
      <c r="K39" s="102" t="n">
        <v>-0.25</v>
      </c>
      <c r="L39" s="102" t="n">
        <v>-0.32</v>
      </c>
      <c r="M39" s="102" t="n">
        <v>-0.18</v>
      </c>
      <c r="N39" s="102" t="n">
        <v>0.1</v>
      </c>
      <c r="O39" s="102" t="n">
        <v>0.46</v>
      </c>
      <c r="P39" s="102" t="n">
        <v>-0.36</v>
      </c>
      <c r="Q39" s="102" t="n">
        <v>0.275</v>
      </c>
      <c r="R39" s="102" t="n">
        <v>0.16</v>
      </c>
      <c r="S39" s="102" t="n">
        <v>0.26</v>
      </c>
      <c r="T39" s="102" t="n">
        <v>0.12</v>
      </c>
      <c r="U39" s="102" t="n">
        <v>0.12</v>
      </c>
    </row>
    <row r="40" customFormat="false" ht="12" hidden="false" customHeight="false" outlineLevel="0" collapsed="false">
      <c r="B40" s="103" t="n">
        <f aca="false">EOMONTH(B39,0)+1</f>
        <v>37987</v>
      </c>
      <c r="C40" s="102" t="n">
        <v>3.39</v>
      </c>
      <c r="D40" s="102" t="n">
        <v>-0.1025</v>
      </c>
      <c r="E40" s="102" t="n">
        <v>-0.18</v>
      </c>
      <c r="F40" s="102" t="n">
        <v>-0.1125</v>
      </c>
      <c r="G40" s="104" t="n">
        <v>0.16</v>
      </c>
      <c r="H40" s="102" t="n">
        <v>-0.32</v>
      </c>
      <c r="I40" s="102" t="n">
        <v>-0.25</v>
      </c>
      <c r="J40" s="102" t="n">
        <v>0.41</v>
      </c>
      <c r="K40" s="102" t="n">
        <v>-0.25</v>
      </c>
      <c r="L40" s="102" t="n">
        <v>-0.32</v>
      </c>
      <c r="M40" s="102" t="n">
        <v>-0.18</v>
      </c>
      <c r="N40" s="102" t="n">
        <v>0.1</v>
      </c>
      <c r="O40" s="102" t="n">
        <v>0.47</v>
      </c>
      <c r="P40" s="102" t="n">
        <v>-0.36</v>
      </c>
      <c r="Q40" s="102" t="n">
        <v>0.33</v>
      </c>
      <c r="R40" s="102" t="n">
        <v>0.16</v>
      </c>
      <c r="S40" s="102" t="n">
        <v>0.27</v>
      </c>
      <c r="T40" s="102" t="n">
        <v>0.46</v>
      </c>
      <c r="U40" s="102" t="n">
        <v>0.46</v>
      </c>
    </row>
    <row r="41" customFormat="false" ht="12" hidden="false" customHeight="false" outlineLevel="0" collapsed="false">
      <c r="B41" s="103" t="n">
        <f aca="false">EOMONTH(B40,0)+1</f>
        <v>38018</v>
      </c>
      <c r="C41" s="102" t="n">
        <v>3.447</v>
      </c>
      <c r="D41" s="102" t="n">
        <v>-0.0875</v>
      </c>
      <c r="E41" s="102" t="n">
        <v>-0.18</v>
      </c>
      <c r="F41" s="102" t="n">
        <v>-0.0975</v>
      </c>
      <c r="G41" s="104" t="n">
        <v>0.16</v>
      </c>
      <c r="H41" s="102" t="n">
        <v>-0.32</v>
      </c>
      <c r="I41" s="102" t="n">
        <v>-0.25</v>
      </c>
      <c r="J41" s="102" t="n">
        <v>0.44</v>
      </c>
      <c r="K41" s="102" t="n">
        <v>-0.25</v>
      </c>
      <c r="L41" s="102" t="n">
        <v>-0.32</v>
      </c>
      <c r="M41" s="102" t="n">
        <v>-0.18</v>
      </c>
      <c r="N41" s="102" t="n">
        <v>0.1</v>
      </c>
      <c r="O41" s="102" t="n">
        <v>0.5</v>
      </c>
      <c r="P41" s="102" t="n">
        <v>-0.36</v>
      </c>
      <c r="Q41" s="102" t="n">
        <v>0.35</v>
      </c>
      <c r="R41" s="102" t="n">
        <v>0.16</v>
      </c>
      <c r="S41" s="102" t="n">
        <v>0.3</v>
      </c>
      <c r="T41" s="102" t="n">
        <v>0.49</v>
      </c>
      <c r="U41" s="102" t="n">
        <v>0.49</v>
      </c>
    </row>
    <row r="42" customFormat="false" ht="12" hidden="false" customHeight="false" outlineLevel="0" collapsed="false">
      <c r="B42" s="103" t="n">
        <f aca="false">EOMONTH(B41,0)+1</f>
        <v>38047</v>
      </c>
      <c r="C42" s="102" t="n">
        <v>3.352</v>
      </c>
      <c r="D42" s="102" t="n">
        <v>-0.0875</v>
      </c>
      <c r="E42" s="102" t="n">
        <v>-0.18</v>
      </c>
      <c r="F42" s="102" t="n">
        <v>-0.0975</v>
      </c>
      <c r="G42" s="104" t="n">
        <v>0.16</v>
      </c>
      <c r="H42" s="102" t="n">
        <v>-0.32</v>
      </c>
      <c r="I42" s="102" t="n">
        <v>-0.25</v>
      </c>
      <c r="J42" s="102" t="n">
        <v>0.12</v>
      </c>
      <c r="K42" s="102" t="n">
        <v>-0.25</v>
      </c>
      <c r="L42" s="102" t="n">
        <v>-0.32</v>
      </c>
      <c r="M42" s="102" t="n">
        <v>-0.18</v>
      </c>
      <c r="N42" s="102" t="n">
        <v>0.1</v>
      </c>
      <c r="O42" s="102" t="n">
        <v>0.46</v>
      </c>
      <c r="P42" s="102" t="n">
        <v>-0.36</v>
      </c>
      <c r="Q42" s="102" t="n">
        <v>0.27</v>
      </c>
      <c r="R42" s="102" t="n">
        <v>0.16</v>
      </c>
      <c r="S42" s="102" t="n">
        <v>0.26</v>
      </c>
      <c r="T42" s="102" t="n">
        <v>0.17</v>
      </c>
      <c r="U42" s="102" t="n">
        <v>0.17</v>
      </c>
    </row>
    <row r="43" customFormat="false" ht="12" hidden="false" customHeight="false" outlineLevel="0" collapsed="false">
      <c r="B43" s="103" t="n">
        <f aca="false">EOMONTH(B42,0)+1</f>
        <v>38078</v>
      </c>
      <c r="C43" s="102" t="n">
        <v>3.25</v>
      </c>
      <c r="D43" s="102" t="n">
        <v>-0.0875</v>
      </c>
      <c r="E43" s="102" t="n">
        <v>-0.18</v>
      </c>
      <c r="F43" s="102" t="n">
        <v>-0.0975</v>
      </c>
      <c r="G43" s="104" t="n">
        <v>0.16</v>
      </c>
      <c r="H43" s="102" t="n">
        <v>-0.32</v>
      </c>
      <c r="I43" s="102" t="n">
        <v>-0.25</v>
      </c>
      <c r="J43" s="102" t="n">
        <v>-0.19</v>
      </c>
      <c r="K43" s="102" t="n">
        <v>-0.25</v>
      </c>
      <c r="L43" s="102" t="n">
        <v>-0.32</v>
      </c>
      <c r="M43" s="102" t="n">
        <v>-0.18</v>
      </c>
      <c r="N43" s="102" t="n">
        <v>0.1</v>
      </c>
      <c r="O43" s="102" t="n">
        <v>0.34</v>
      </c>
      <c r="P43" s="102" t="n">
        <v>-0.36</v>
      </c>
      <c r="Q43" s="102" t="n">
        <v>0.19</v>
      </c>
      <c r="R43" s="102" t="n">
        <v>0.16</v>
      </c>
      <c r="S43" s="102" t="n">
        <v>0.14</v>
      </c>
      <c r="T43" s="102" t="n">
        <v>-0.14</v>
      </c>
      <c r="U43" s="102" t="n">
        <v>-0.14</v>
      </c>
    </row>
    <row r="44" customFormat="false" ht="12" hidden="false" customHeight="false" outlineLevel="0" collapsed="false">
      <c r="B44" s="103" t="n">
        <f aca="false">EOMONTH(B43,0)+1</f>
        <v>38108</v>
      </c>
      <c r="C44" s="102" t="n">
        <v>3.078</v>
      </c>
      <c r="D44" s="102" t="n">
        <v>-0.0875</v>
      </c>
      <c r="E44" s="102" t="n">
        <v>-0.22</v>
      </c>
      <c r="F44" s="102" t="n">
        <v>-0.0975</v>
      </c>
      <c r="G44" s="104" t="n">
        <v>0.21</v>
      </c>
      <c r="H44" s="102" t="n">
        <v>-0.47</v>
      </c>
      <c r="I44" s="102" t="n">
        <v>-0.38</v>
      </c>
      <c r="J44" s="102" t="n">
        <v>-0.3</v>
      </c>
      <c r="K44" s="102" t="n">
        <v>-0.38</v>
      </c>
      <c r="L44" s="102" t="n">
        <v>-0.47</v>
      </c>
      <c r="M44" s="102" t="n">
        <v>-0.22</v>
      </c>
      <c r="N44" s="102" t="n">
        <v>0.075</v>
      </c>
      <c r="O44" s="102" t="n">
        <v>0.5</v>
      </c>
      <c r="P44" s="102" t="n">
        <v>-0.38</v>
      </c>
      <c r="Q44" s="102" t="n">
        <v>0.26</v>
      </c>
      <c r="R44" s="102" t="n">
        <v>0.21</v>
      </c>
      <c r="S44" s="102" t="n">
        <v>0.3</v>
      </c>
      <c r="T44" s="102" t="n">
        <v>-0.25</v>
      </c>
      <c r="U44" s="102" t="n">
        <v>-0.25</v>
      </c>
    </row>
    <row r="45" customFormat="false" ht="12" hidden="false" customHeight="false" outlineLevel="0" collapsed="false">
      <c r="B45" s="103" t="n">
        <f aca="false">EOMONTH(B44,0)+1</f>
        <v>38139</v>
      </c>
      <c r="C45" s="102" t="n">
        <v>3.081</v>
      </c>
      <c r="D45" s="102" t="n">
        <v>-0.0875</v>
      </c>
      <c r="E45" s="102" t="n">
        <v>-0.22</v>
      </c>
      <c r="F45" s="102" t="n">
        <v>-0.0975</v>
      </c>
      <c r="G45" s="104" t="n">
        <v>0.21</v>
      </c>
      <c r="H45" s="102" t="n">
        <v>-0.47</v>
      </c>
      <c r="I45" s="102" t="n">
        <v>-0.38</v>
      </c>
      <c r="J45" s="102" t="n">
        <v>-0.3</v>
      </c>
      <c r="K45" s="102" t="n">
        <v>-0.38</v>
      </c>
      <c r="L45" s="102" t="n">
        <v>-0.47</v>
      </c>
      <c r="M45" s="102" t="n">
        <v>-0.22</v>
      </c>
      <c r="N45" s="102" t="n">
        <v>0.075</v>
      </c>
      <c r="O45" s="102" t="n">
        <v>0.5</v>
      </c>
      <c r="P45" s="102" t="n">
        <v>-0.38</v>
      </c>
      <c r="Q45" s="102" t="n">
        <v>0.26</v>
      </c>
      <c r="R45" s="102" t="n">
        <v>0.21</v>
      </c>
      <c r="S45" s="102" t="n">
        <v>0.3</v>
      </c>
      <c r="T45" s="102" t="n">
        <v>-0.25</v>
      </c>
      <c r="U45" s="102" t="n">
        <v>-0.25</v>
      </c>
    </row>
    <row r="46" customFormat="false" ht="12" hidden="false" customHeight="false" outlineLevel="0" collapsed="false">
      <c r="B46" s="103" t="n">
        <f aca="false">EOMONTH(B45,0)+1</f>
        <v>38169</v>
      </c>
      <c r="C46" s="102" t="n">
        <v>3.121</v>
      </c>
      <c r="D46" s="102" t="n">
        <v>-0.0875</v>
      </c>
      <c r="E46" s="102" t="n">
        <v>-0.22</v>
      </c>
      <c r="F46" s="102" t="n">
        <v>-0.0975</v>
      </c>
      <c r="G46" s="104" t="n">
        <v>0.21</v>
      </c>
      <c r="H46" s="102" t="n">
        <v>-0.47</v>
      </c>
      <c r="I46" s="102" t="n">
        <v>-0.38</v>
      </c>
      <c r="J46" s="102" t="n">
        <v>-0.3</v>
      </c>
      <c r="K46" s="102" t="n">
        <v>-0.38</v>
      </c>
      <c r="L46" s="102" t="n">
        <v>-0.47</v>
      </c>
      <c r="M46" s="102" t="n">
        <v>-0.22</v>
      </c>
      <c r="N46" s="102" t="n">
        <v>0.075</v>
      </c>
      <c r="O46" s="102" t="n">
        <v>0.5</v>
      </c>
      <c r="P46" s="102" t="n">
        <v>-0.38</v>
      </c>
      <c r="Q46" s="102" t="n">
        <v>0.26</v>
      </c>
      <c r="R46" s="102" t="n">
        <v>0.21</v>
      </c>
      <c r="S46" s="102" t="n">
        <v>0.3</v>
      </c>
      <c r="T46" s="102" t="n">
        <v>-0.25</v>
      </c>
      <c r="U46" s="102" t="n">
        <v>-0.25</v>
      </c>
    </row>
    <row r="47" customFormat="false" ht="12" hidden="false" customHeight="false" outlineLevel="0" collapsed="false">
      <c r="B47" s="103" t="n">
        <f aca="false">EOMONTH(B46,0)+1</f>
        <v>38200</v>
      </c>
      <c r="C47" s="102" t="n">
        <v>3.165</v>
      </c>
      <c r="D47" s="102" t="n">
        <v>-0.0875</v>
      </c>
      <c r="E47" s="102" t="n">
        <v>-0.22</v>
      </c>
      <c r="F47" s="102" t="n">
        <v>-0.0975</v>
      </c>
      <c r="G47" s="104" t="n">
        <v>0.21</v>
      </c>
      <c r="H47" s="102" t="n">
        <v>-0.47</v>
      </c>
      <c r="I47" s="102" t="n">
        <v>-0.38</v>
      </c>
      <c r="J47" s="102" t="n">
        <v>-0.3</v>
      </c>
      <c r="K47" s="102" t="n">
        <v>-0.38</v>
      </c>
      <c r="L47" s="102" t="n">
        <v>-0.47</v>
      </c>
      <c r="M47" s="102" t="n">
        <v>-0.22</v>
      </c>
      <c r="N47" s="102" t="n">
        <v>0.075</v>
      </c>
      <c r="O47" s="102" t="n">
        <v>0.5</v>
      </c>
      <c r="P47" s="102" t="n">
        <v>-0.38</v>
      </c>
      <c r="Q47" s="102" t="n">
        <v>0.26</v>
      </c>
      <c r="R47" s="102" t="n">
        <v>0.21</v>
      </c>
      <c r="S47" s="102" t="n">
        <v>0.3</v>
      </c>
      <c r="T47" s="102" t="n">
        <v>-0.25</v>
      </c>
      <c r="U47" s="102" t="n">
        <v>-0.25</v>
      </c>
    </row>
    <row r="48" customFormat="false" ht="12" hidden="false" customHeight="false" outlineLevel="0" collapsed="false">
      <c r="B48" s="103" t="n">
        <f aca="false">EOMONTH(B47,0)+1</f>
        <v>38231</v>
      </c>
      <c r="C48" s="102" t="n">
        <v>3.215</v>
      </c>
      <c r="D48" s="102" t="n">
        <v>-0.0875</v>
      </c>
      <c r="E48" s="102" t="n">
        <v>-0.22</v>
      </c>
      <c r="F48" s="102" t="n">
        <v>-0.0975</v>
      </c>
      <c r="G48" s="104" t="n">
        <v>0.21</v>
      </c>
      <c r="H48" s="102" t="n">
        <v>-0.47</v>
      </c>
      <c r="I48" s="102" t="n">
        <v>-0.38</v>
      </c>
      <c r="J48" s="102" t="n">
        <v>-0.3</v>
      </c>
      <c r="K48" s="102" t="n">
        <v>-0.38</v>
      </c>
      <c r="L48" s="102" t="n">
        <v>-0.47</v>
      </c>
      <c r="M48" s="102" t="n">
        <v>-0.22</v>
      </c>
      <c r="N48" s="102" t="n">
        <v>0.075</v>
      </c>
      <c r="O48" s="102" t="n">
        <v>0.5</v>
      </c>
      <c r="P48" s="102" t="n">
        <v>-0.38</v>
      </c>
      <c r="Q48" s="102" t="n">
        <v>0.26</v>
      </c>
      <c r="R48" s="102" t="n">
        <v>0.21</v>
      </c>
      <c r="S48" s="102" t="n">
        <v>0.3</v>
      </c>
      <c r="T48" s="102" t="n">
        <v>-0.25</v>
      </c>
      <c r="U48" s="102" t="n">
        <v>-0.25</v>
      </c>
    </row>
    <row r="49" customFormat="false" ht="12" hidden="false" customHeight="false" outlineLevel="0" collapsed="false">
      <c r="B49" s="103" t="n">
        <f aca="false">EOMONTH(B48,0)+1</f>
        <v>38261</v>
      </c>
      <c r="C49" s="102" t="n">
        <v>3.2</v>
      </c>
      <c r="D49" s="102" t="n">
        <v>-0.0875</v>
      </c>
      <c r="E49" s="102" t="n">
        <v>-0.22</v>
      </c>
      <c r="F49" s="102" t="n">
        <v>-0.0975</v>
      </c>
      <c r="G49" s="104" t="n">
        <v>0.21</v>
      </c>
      <c r="H49" s="102" t="n">
        <v>-0.47</v>
      </c>
      <c r="I49" s="102" t="n">
        <v>-0.38</v>
      </c>
      <c r="J49" s="102" t="n">
        <v>-0.3</v>
      </c>
      <c r="K49" s="102" t="n">
        <v>-0.38</v>
      </c>
      <c r="L49" s="102" t="n">
        <v>-0.47</v>
      </c>
      <c r="M49" s="102" t="n">
        <v>-0.22</v>
      </c>
      <c r="N49" s="102" t="n">
        <v>0.075</v>
      </c>
      <c r="O49" s="102" t="n">
        <v>0.5</v>
      </c>
      <c r="P49" s="102" t="n">
        <v>-0.38</v>
      </c>
      <c r="Q49" s="102" t="n">
        <v>0.26</v>
      </c>
      <c r="R49" s="102" t="n">
        <v>0.21</v>
      </c>
      <c r="S49" s="102" t="n">
        <v>0.3</v>
      </c>
      <c r="T49" s="102" t="n">
        <v>-0.25</v>
      </c>
      <c r="U49" s="102" t="n">
        <v>-0.25</v>
      </c>
    </row>
    <row r="50" customFormat="false" ht="12" hidden="false" customHeight="false" outlineLevel="0" collapsed="false">
      <c r="B50" s="103" t="n">
        <f aca="false">EOMONTH(B49,0)+1</f>
        <v>38292</v>
      </c>
      <c r="C50" s="102" t="n">
        <v>3.215</v>
      </c>
      <c r="D50" s="102" t="n">
        <v>-0.0875</v>
      </c>
      <c r="E50" s="102" t="n">
        <v>-0.22</v>
      </c>
      <c r="F50" s="102" t="n">
        <v>-0.0975</v>
      </c>
      <c r="G50" s="104" t="n">
        <v>0.21</v>
      </c>
      <c r="H50" s="102" t="n">
        <v>-0.47</v>
      </c>
      <c r="I50" s="102" t="n">
        <v>-0.38</v>
      </c>
      <c r="J50" s="102" t="n">
        <v>-0.3</v>
      </c>
      <c r="K50" s="102" t="n">
        <v>-0.38</v>
      </c>
      <c r="L50" s="102" t="n">
        <v>-0.47</v>
      </c>
      <c r="M50" s="102" t="n">
        <v>-0.22</v>
      </c>
      <c r="N50" s="102" t="n">
        <v>0.075</v>
      </c>
      <c r="O50" s="102" t="n">
        <v>0.5</v>
      </c>
      <c r="P50" s="102" t="n">
        <v>-0.38</v>
      </c>
      <c r="Q50" s="102" t="n">
        <v>0.26</v>
      </c>
      <c r="R50" s="102" t="n">
        <v>0.21</v>
      </c>
      <c r="S50" s="102" t="n">
        <v>0.3</v>
      </c>
      <c r="T50" s="102" t="n">
        <v>-0.25</v>
      </c>
      <c r="U50" s="102" t="n">
        <v>-0.25</v>
      </c>
    </row>
    <row r="51" customFormat="false" ht="12" hidden="false" customHeight="false" outlineLevel="0" collapsed="false">
      <c r="B51" s="103" t="n">
        <f aca="false">EOMONTH(B50,0)+1</f>
        <v>38322</v>
      </c>
      <c r="C51" s="102" t="n">
        <v>3.36</v>
      </c>
      <c r="D51" s="102" t="n">
        <v>-0.085</v>
      </c>
      <c r="E51" s="102" t="n">
        <v>-0.14</v>
      </c>
      <c r="F51" s="102" t="n">
        <v>-0.095</v>
      </c>
      <c r="G51" s="104" t="n">
        <v>0.18</v>
      </c>
      <c r="H51" s="102" t="n">
        <v>-0.3</v>
      </c>
      <c r="I51" s="102" t="n">
        <v>-0.24</v>
      </c>
      <c r="J51" s="102" t="n">
        <v>0.248</v>
      </c>
      <c r="K51" s="102" t="n">
        <v>-0.24</v>
      </c>
      <c r="L51" s="102" t="n">
        <v>-0.3</v>
      </c>
      <c r="M51" s="102" t="n">
        <v>-0.14</v>
      </c>
      <c r="N51" s="102" t="n">
        <v>0.15</v>
      </c>
      <c r="O51" s="102" t="n">
        <v>0.5</v>
      </c>
      <c r="P51" s="102" t="n">
        <v>-0.365</v>
      </c>
      <c r="Q51" s="102" t="n">
        <v>0.3</v>
      </c>
      <c r="R51" s="102" t="n">
        <v>0.18</v>
      </c>
      <c r="S51" s="102" t="n">
        <v>0.3</v>
      </c>
      <c r="T51" s="102" t="n">
        <v>0.298</v>
      </c>
      <c r="U51" s="102" t="n">
        <v>0.298</v>
      </c>
    </row>
    <row r="52" customFormat="false" ht="12" hidden="false" customHeight="false" outlineLevel="0" collapsed="false">
      <c r="B52" s="103" t="n">
        <f aca="false">EOMONTH(B51,0)+1</f>
        <v>38353</v>
      </c>
      <c r="C52" s="102" t="n">
        <v>3.495</v>
      </c>
      <c r="D52" s="102" t="n">
        <v>-0.085</v>
      </c>
      <c r="E52" s="102" t="n">
        <v>-0.14</v>
      </c>
      <c r="F52" s="102" t="n">
        <v>-0.095</v>
      </c>
      <c r="G52" s="104" t="n">
        <v>0.18</v>
      </c>
      <c r="H52" s="102" t="n">
        <v>-0.3</v>
      </c>
      <c r="I52" s="102" t="n">
        <v>-0.24</v>
      </c>
      <c r="J52" s="102" t="n">
        <v>0.308</v>
      </c>
      <c r="K52" s="102" t="n">
        <v>-0.24</v>
      </c>
      <c r="L52" s="102" t="n">
        <v>-0.3</v>
      </c>
      <c r="M52" s="102" t="n">
        <v>-0.14</v>
      </c>
      <c r="N52" s="102" t="n">
        <v>0.15</v>
      </c>
      <c r="O52" s="102" t="n">
        <v>0.5</v>
      </c>
      <c r="P52" s="102" t="n">
        <v>-0.365</v>
      </c>
      <c r="Q52" s="102" t="n">
        <v>0.3</v>
      </c>
      <c r="R52" s="102" t="n">
        <v>0.18</v>
      </c>
      <c r="S52" s="102" t="n">
        <v>0.3</v>
      </c>
      <c r="T52" s="102" t="n">
        <v>0.358</v>
      </c>
      <c r="U52" s="102" t="n">
        <v>0.358</v>
      </c>
    </row>
    <row r="53" customFormat="false" ht="12" hidden="false" customHeight="false" outlineLevel="0" collapsed="false">
      <c r="B53" s="103" t="n">
        <f aca="false">EOMONTH(B52,0)+1</f>
        <v>38384</v>
      </c>
      <c r="C53" s="102" t="n">
        <v>3.56</v>
      </c>
      <c r="D53" s="102" t="n">
        <v>-0.085</v>
      </c>
      <c r="E53" s="102" t="n">
        <v>-0.14</v>
      </c>
      <c r="F53" s="102" t="n">
        <v>-0.095</v>
      </c>
      <c r="G53" s="104" t="n">
        <v>0.18</v>
      </c>
      <c r="H53" s="102" t="n">
        <v>-0.3</v>
      </c>
      <c r="I53" s="102" t="n">
        <v>-0.24</v>
      </c>
      <c r="J53" s="102" t="n">
        <v>0.378</v>
      </c>
      <c r="K53" s="102" t="n">
        <v>-0.24</v>
      </c>
      <c r="L53" s="102" t="n">
        <v>-0.3</v>
      </c>
      <c r="M53" s="102" t="n">
        <v>-0.14</v>
      </c>
      <c r="N53" s="102" t="n">
        <v>0.15</v>
      </c>
      <c r="O53" s="102" t="n">
        <v>0.5</v>
      </c>
      <c r="P53" s="102" t="n">
        <v>-0.365</v>
      </c>
      <c r="Q53" s="102" t="n">
        <v>0.3</v>
      </c>
      <c r="R53" s="102" t="n">
        <v>0.18</v>
      </c>
      <c r="S53" s="102" t="n">
        <v>0.3</v>
      </c>
      <c r="T53" s="102" t="n">
        <v>0.428</v>
      </c>
      <c r="U53" s="102" t="n">
        <v>0.428</v>
      </c>
    </row>
    <row r="54" customFormat="false" ht="12" hidden="false" customHeight="false" outlineLevel="0" collapsed="false">
      <c r="B54" s="103" t="n">
        <f aca="false">EOMONTH(B53,0)+1</f>
        <v>38412</v>
      </c>
      <c r="C54" s="102" t="n">
        <v>3.475</v>
      </c>
      <c r="D54" s="102" t="n">
        <v>-0.085</v>
      </c>
      <c r="E54" s="102" t="n">
        <v>-0.14</v>
      </c>
      <c r="F54" s="102" t="n">
        <v>-0.095</v>
      </c>
      <c r="G54" s="104" t="n">
        <v>0.18</v>
      </c>
      <c r="H54" s="102" t="n">
        <v>-0.3</v>
      </c>
      <c r="I54" s="102" t="n">
        <v>-0.24</v>
      </c>
      <c r="J54" s="102" t="n">
        <v>0.248</v>
      </c>
      <c r="K54" s="102" t="n">
        <v>-0.24</v>
      </c>
      <c r="L54" s="102" t="n">
        <v>-0.3</v>
      </c>
      <c r="M54" s="102" t="n">
        <v>-0.14</v>
      </c>
      <c r="N54" s="102" t="n">
        <v>0.15</v>
      </c>
      <c r="O54" s="102" t="n">
        <v>0.5</v>
      </c>
      <c r="P54" s="102" t="n">
        <v>-0.365</v>
      </c>
      <c r="Q54" s="102" t="n">
        <v>0.3</v>
      </c>
      <c r="R54" s="102" t="n">
        <v>0.18</v>
      </c>
      <c r="S54" s="102" t="n">
        <v>0.3</v>
      </c>
      <c r="T54" s="102" t="n">
        <v>0.298</v>
      </c>
      <c r="U54" s="102" t="n">
        <v>0.298</v>
      </c>
    </row>
    <row r="55" customFormat="false" ht="12" hidden="false" customHeight="false" outlineLevel="0" collapsed="false">
      <c r="B55" s="103" t="n">
        <f aca="false">EOMONTH(B54,0)+1</f>
        <v>38443</v>
      </c>
      <c r="C55" s="102" t="n">
        <v>3.37</v>
      </c>
      <c r="D55" s="102" t="n">
        <v>-0.085</v>
      </c>
      <c r="E55" s="102" t="n">
        <v>-0.14</v>
      </c>
      <c r="F55" s="102" t="n">
        <v>-0.095</v>
      </c>
      <c r="G55" s="104" t="n">
        <v>0.18</v>
      </c>
      <c r="H55" s="102" t="n">
        <v>-0.3</v>
      </c>
      <c r="I55" s="102" t="n">
        <v>-0.24</v>
      </c>
      <c r="J55" s="102" t="n">
        <v>0.068</v>
      </c>
      <c r="K55" s="102" t="n">
        <v>-0.24</v>
      </c>
      <c r="L55" s="102" t="n">
        <v>-0.3</v>
      </c>
      <c r="M55" s="102" t="n">
        <v>-0.14</v>
      </c>
      <c r="N55" s="102" t="n">
        <v>0.15</v>
      </c>
      <c r="O55" s="102" t="n">
        <v>0.5</v>
      </c>
      <c r="P55" s="102" t="n">
        <v>-0.365</v>
      </c>
      <c r="Q55" s="102" t="n">
        <v>0.3</v>
      </c>
      <c r="R55" s="102" t="n">
        <v>0.18</v>
      </c>
      <c r="S55" s="102" t="n">
        <v>0.3</v>
      </c>
      <c r="T55" s="102" t="n">
        <v>0.118</v>
      </c>
      <c r="U55" s="102" t="n">
        <v>0.118</v>
      </c>
    </row>
    <row r="56" customFormat="false" ht="12" hidden="false" customHeight="false" outlineLevel="0" collapsed="false">
      <c r="B56" s="103" t="n">
        <f aca="false">EOMONTH(B55,0)+1</f>
        <v>38473</v>
      </c>
      <c r="C56" s="102" t="n">
        <v>3.198</v>
      </c>
      <c r="D56" s="102" t="n">
        <v>-0.085</v>
      </c>
      <c r="E56" s="102" t="n">
        <v>-0.2</v>
      </c>
      <c r="F56" s="102" t="n">
        <v>-0.095</v>
      </c>
      <c r="G56" s="104" t="n">
        <v>0.22</v>
      </c>
      <c r="H56" s="102" t="n">
        <v>-0.44</v>
      </c>
      <c r="I56" s="102" t="n">
        <v>-0.36</v>
      </c>
      <c r="J56" s="102" t="n">
        <v>-0.25</v>
      </c>
      <c r="K56" s="102" t="n">
        <v>-0.36</v>
      </c>
      <c r="L56" s="102" t="n">
        <v>-0.44</v>
      </c>
      <c r="M56" s="102" t="n">
        <v>-0.2</v>
      </c>
      <c r="N56" s="102" t="n">
        <v>0.06</v>
      </c>
      <c r="O56" s="102" t="n">
        <v>0.5</v>
      </c>
      <c r="P56" s="102" t="n">
        <v>-0.38</v>
      </c>
      <c r="Q56" s="102" t="n">
        <v>0.26</v>
      </c>
      <c r="R56" s="102" t="n">
        <v>0.22</v>
      </c>
      <c r="S56" s="102" t="n">
        <v>0.3</v>
      </c>
      <c r="T56" s="102" t="n">
        <v>-0.2</v>
      </c>
      <c r="U56" s="102" t="n">
        <v>-0.2</v>
      </c>
    </row>
    <row r="57" customFormat="false" ht="12" hidden="false" customHeight="false" outlineLevel="0" collapsed="false">
      <c r="B57" s="103" t="n">
        <f aca="false">EOMONTH(B56,0)+1</f>
        <v>38504</v>
      </c>
      <c r="C57" s="102" t="n">
        <v>3.201</v>
      </c>
      <c r="D57" s="102" t="n">
        <v>-0.085</v>
      </c>
      <c r="E57" s="102" t="n">
        <v>-0.2</v>
      </c>
      <c r="F57" s="102" t="n">
        <v>-0.095</v>
      </c>
      <c r="G57" s="104" t="n">
        <v>0.22</v>
      </c>
      <c r="H57" s="102" t="n">
        <v>-0.44</v>
      </c>
      <c r="I57" s="102" t="n">
        <v>-0.36</v>
      </c>
      <c r="J57" s="102" t="n">
        <v>-0.25</v>
      </c>
      <c r="K57" s="102" t="n">
        <v>-0.36</v>
      </c>
      <c r="L57" s="102" t="n">
        <v>-0.44</v>
      </c>
      <c r="M57" s="102" t="n">
        <v>-0.2</v>
      </c>
      <c r="N57" s="102" t="n">
        <v>0.06</v>
      </c>
      <c r="O57" s="102" t="n">
        <v>0.5</v>
      </c>
      <c r="P57" s="102" t="n">
        <v>-0.38</v>
      </c>
      <c r="Q57" s="102" t="n">
        <v>0.26</v>
      </c>
      <c r="R57" s="102" t="n">
        <v>0.22</v>
      </c>
      <c r="S57" s="102" t="n">
        <v>0.3</v>
      </c>
      <c r="T57" s="102" t="n">
        <v>-0.2</v>
      </c>
      <c r="U57" s="102" t="n">
        <v>-0.2</v>
      </c>
    </row>
    <row r="58" customFormat="false" ht="12" hidden="false" customHeight="false" outlineLevel="0" collapsed="false">
      <c r="B58" s="103" t="n">
        <f aca="false">EOMONTH(B57,0)+1</f>
        <v>38534</v>
      </c>
      <c r="C58" s="102" t="n">
        <v>3.241</v>
      </c>
      <c r="D58" s="102" t="n">
        <v>-0.085</v>
      </c>
      <c r="E58" s="102" t="n">
        <v>-0.2</v>
      </c>
      <c r="F58" s="102" t="n">
        <v>-0.095</v>
      </c>
      <c r="G58" s="104" t="n">
        <v>0.22</v>
      </c>
      <c r="H58" s="102" t="n">
        <v>-0.44</v>
      </c>
      <c r="I58" s="102" t="n">
        <v>-0.36</v>
      </c>
      <c r="J58" s="102" t="n">
        <v>-0.25</v>
      </c>
      <c r="K58" s="102" t="n">
        <v>-0.36</v>
      </c>
      <c r="L58" s="102" t="n">
        <v>-0.44</v>
      </c>
      <c r="M58" s="102" t="n">
        <v>-0.2</v>
      </c>
      <c r="N58" s="102" t="n">
        <v>0.06</v>
      </c>
      <c r="O58" s="102" t="n">
        <v>0.5</v>
      </c>
      <c r="P58" s="102" t="n">
        <v>-0.38</v>
      </c>
      <c r="Q58" s="102" t="n">
        <v>0.26</v>
      </c>
      <c r="R58" s="102" t="n">
        <v>0.22</v>
      </c>
      <c r="S58" s="102" t="n">
        <v>0.3</v>
      </c>
      <c r="T58" s="102" t="n">
        <v>-0.2</v>
      </c>
      <c r="U58" s="102" t="n">
        <v>-0.2</v>
      </c>
    </row>
    <row r="59" customFormat="false" ht="12" hidden="false" customHeight="false" outlineLevel="0" collapsed="false">
      <c r="B59" s="103" t="n">
        <f aca="false">EOMONTH(B58,0)+1</f>
        <v>38565</v>
      </c>
      <c r="C59" s="102" t="n">
        <v>3.285</v>
      </c>
      <c r="D59" s="102" t="n">
        <v>-0.085</v>
      </c>
      <c r="E59" s="102" t="n">
        <v>-0.2</v>
      </c>
      <c r="F59" s="102" t="n">
        <v>-0.095</v>
      </c>
      <c r="G59" s="104" t="n">
        <v>0.22</v>
      </c>
      <c r="H59" s="102" t="n">
        <v>-0.44</v>
      </c>
      <c r="I59" s="102" t="n">
        <v>-0.36</v>
      </c>
      <c r="J59" s="102" t="n">
        <v>-0.25</v>
      </c>
      <c r="K59" s="102" t="n">
        <v>-0.36</v>
      </c>
      <c r="L59" s="102" t="n">
        <v>-0.44</v>
      </c>
      <c r="M59" s="102" t="n">
        <v>-0.2</v>
      </c>
      <c r="N59" s="102" t="n">
        <v>0.06</v>
      </c>
      <c r="O59" s="102" t="n">
        <v>0.5</v>
      </c>
      <c r="P59" s="102" t="n">
        <v>-0.38</v>
      </c>
      <c r="Q59" s="102" t="n">
        <v>0.26</v>
      </c>
      <c r="R59" s="102" t="n">
        <v>0.22</v>
      </c>
      <c r="S59" s="102" t="n">
        <v>0.3</v>
      </c>
      <c r="T59" s="102" t="n">
        <v>-0.2</v>
      </c>
      <c r="U59" s="102" t="n">
        <v>-0.2</v>
      </c>
    </row>
    <row r="60" customFormat="false" ht="12" hidden="false" customHeight="false" outlineLevel="0" collapsed="false">
      <c r="B60" s="103" t="n">
        <f aca="false">EOMONTH(B59,0)+1</f>
        <v>38596</v>
      </c>
      <c r="C60" s="102" t="n">
        <v>3.335</v>
      </c>
      <c r="D60" s="102" t="n">
        <v>-0.085</v>
      </c>
      <c r="E60" s="102" t="n">
        <v>-0.2</v>
      </c>
      <c r="F60" s="102" t="n">
        <v>-0.095</v>
      </c>
      <c r="G60" s="104" t="n">
        <v>0.22</v>
      </c>
      <c r="H60" s="102" t="n">
        <v>-0.44</v>
      </c>
      <c r="I60" s="102" t="n">
        <v>-0.36</v>
      </c>
      <c r="J60" s="102" t="n">
        <v>-0.25</v>
      </c>
      <c r="K60" s="102" t="n">
        <v>-0.36</v>
      </c>
      <c r="L60" s="102" t="n">
        <v>-0.44</v>
      </c>
      <c r="M60" s="102" t="n">
        <v>-0.2</v>
      </c>
      <c r="N60" s="102" t="n">
        <v>0.06</v>
      </c>
      <c r="O60" s="102" t="n">
        <v>0.5</v>
      </c>
      <c r="P60" s="102" t="n">
        <v>-0.38</v>
      </c>
      <c r="Q60" s="102" t="n">
        <v>0.26</v>
      </c>
      <c r="R60" s="102" t="n">
        <v>0.22</v>
      </c>
      <c r="S60" s="102" t="n">
        <v>0.3</v>
      </c>
      <c r="T60" s="102" t="n">
        <v>-0.2</v>
      </c>
      <c r="U60" s="102" t="n">
        <v>-0.2</v>
      </c>
    </row>
    <row r="61" customFormat="false" ht="12" hidden="false" customHeight="false" outlineLevel="0" collapsed="false">
      <c r="B61" s="103" t="n">
        <f aca="false">EOMONTH(B60,0)+1</f>
        <v>38626</v>
      </c>
      <c r="C61" s="102" t="n">
        <v>3.32</v>
      </c>
      <c r="D61" s="102" t="n">
        <v>-0.085</v>
      </c>
      <c r="E61" s="102" t="n">
        <v>-0.2</v>
      </c>
      <c r="F61" s="102" t="n">
        <v>-0.095</v>
      </c>
      <c r="G61" s="104" t="n">
        <v>0.22</v>
      </c>
      <c r="H61" s="102" t="n">
        <v>-0.44</v>
      </c>
      <c r="I61" s="102" t="n">
        <v>-0.36</v>
      </c>
      <c r="J61" s="102" t="n">
        <v>-0.25</v>
      </c>
      <c r="K61" s="102" t="n">
        <v>-0.36</v>
      </c>
      <c r="L61" s="102" t="n">
        <v>-0.44</v>
      </c>
      <c r="M61" s="102" t="n">
        <v>-0.2</v>
      </c>
      <c r="N61" s="102" t="n">
        <v>0.06</v>
      </c>
      <c r="O61" s="102" t="n">
        <v>0.5</v>
      </c>
      <c r="P61" s="102" t="n">
        <v>-0.38</v>
      </c>
      <c r="Q61" s="102" t="n">
        <v>0.26</v>
      </c>
      <c r="R61" s="102" t="n">
        <v>0.22</v>
      </c>
      <c r="S61" s="102" t="n">
        <v>0.3</v>
      </c>
      <c r="T61" s="102" t="n">
        <v>-0.2</v>
      </c>
      <c r="U61" s="102" t="n">
        <v>-0.2</v>
      </c>
    </row>
    <row r="62" customFormat="false" ht="12" hidden="false" customHeight="false" outlineLevel="0" collapsed="false">
      <c r="B62" s="103" t="n">
        <f aca="false">EOMONTH(B61,0)+1</f>
        <v>38657</v>
      </c>
      <c r="C62" s="102" t="n">
        <v>3.335</v>
      </c>
      <c r="D62" s="102" t="n">
        <v>-0.085</v>
      </c>
      <c r="E62" s="102" t="n">
        <v>-0.2</v>
      </c>
      <c r="F62" s="102" t="n">
        <v>-0.095</v>
      </c>
      <c r="G62" s="104" t="n">
        <v>0.22</v>
      </c>
      <c r="H62" s="102" t="n">
        <v>-0.44</v>
      </c>
      <c r="I62" s="102" t="n">
        <v>-0.36</v>
      </c>
      <c r="J62" s="102" t="n">
        <v>-0.25</v>
      </c>
      <c r="K62" s="102" t="n">
        <v>-0.36</v>
      </c>
      <c r="L62" s="102" t="n">
        <v>-0.44</v>
      </c>
      <c r="M62" s="102" t="n">
        <v>-0.2</v>
      </c>
      <c r="N62" s="102" t="n">
        <v>0.06</v>
      </c>
      <c r="O62" s="102" t="n">
        <v>0.5</v>
      </c>
      <c r="P62" s="102" t="n">
        <v>-0.38</v>
      </c>
      <c r="Q62" s="102" t="n">
        <v>0.26</v>
      </c>
      <c r="R62" s="102" t="n">
        <v>0.22</v>
      </c>
      <c r="S62" s="102" t="n">
        <v>0.3</v>
      </c>
      <c r="T62" s="102" t="n">
        <v>-0.2</v>
      </c>
      <c r="U62" s="102" t="n">
        <v>-0.2</v>
      </c>
    </row>
    <row r="63" customFormat="false" ht="12" hidden="false" customHeight="false" outlineLevel="0" collapsed="false">
      <c r="B63" s="103" t="n">
        <f aca="false">EOMONTH(B62,0)+1</f>
        <v>38687</v>
      </c>
      <c r="C63" s="102" t="n">
        <v>3.48</v>
      </c>
      <c r="D63" s="102" t="n">
        <v>-0.085</v>
      </c>
      <c r="E63" s="102" t="n">
        <v>-0.135</v>
      </c>
      <c r="F63" s="102" t="n">
        <v>-0.095</v>
      </c>
      <c r="G63" s="104" t="n">
        <v>0.22</v>
      </c>
      <c r="H63" s="102" t="n">
        <v>-0.31</v>
      </c>
      <c r="I63" s="102" t="n">
        <v>-0.23</v>
      </c>
      <c r="J63" s="102" t="n">
        <v>0.248</v>
      </c>
      <c r="K63" s="102" t="n">
        <v>-0.23</v>
      </c>
      <c r="L63" s="102" t="n">
        <v>-0.31</v>
      </c>
      <c r="M63" s="102" t="n">
        <v>-0.135</v>
      </c>
      <c r="N63" s="102" t="n">
        <v>0.15</v>
      </c>
      <c r="O63" s="102" t="n">
        <v>0.5</v>
      </c>
      <c r="P63" s="102" t="n">
        <v>-0.365</v>
      </c>
      <c r="Q63" s="102" t="n">
        <v>0.3</v>
      </c>
      <c r="R63" s="102" t="n">
        <v>0.22</v>
      </c>
      <c r="S63" s="102" t="n">
        <v>0.3</v>
      </c>
      <c r="T63" s="102" t="n">
        <v>0.298</v>
      </c>
      <c r="U63" s="102" t="n">
        <v>0.298</v>
      </c>
    </row>
    <row r="64" customFormat="false" ht="12" hidden="false" customHeight="false" outlineLevel="0" collapsed="false">
      <c r="B64" s="103" t="n">
        <f aca="false">EOMONTH(B63,0)+1</f>
        <v>38718</v>
      </c>
      <c r="C64" s="102" t="n">
        <v>3.615</v>
      </c>
      <c r="D64" s="102" t="n">
        <v>-0.085</v>
      </c>
      <c r="E64" s="102" t="n">
        <v>-0.135</v>
      </c>
      <c r="F64" s="102" t="n">
        <v>-0.095</v>
      </c>
      <c r="G64" s="104" t="n">
        <v>0.22</v>
      </c>
      <c r="H64" s="102" t="n">
        <v>-0.31</v>
      </c>
      <c r="I64" s="102" t="n">
        <v>-0.23</v>
      </c>
      <c r="J64" s="102" t="n">
        <v>0.308</v>
      </c>
      <c r="K64" s="102" t="n">
        <v>-0.23</v>
      </c>
      <c r="L64" s="102" t="n">
        <v>-0.31</v>
      </c>
      <c r="M64" s="102" t="n">
        <v>-0.135</v>
      </c>
      <c r="N64" s="102" t="n">
        <v>0.15</v>
      </c>
      <c r="O64" s="102" t="n">
        <v>0.5</v>
      </c>
      <c r="P64" s="102" t="n">
        <v>-0.365</v>
      </c>
      <c r="Q64" s="102" t="n">
        <v>0.3</v>
      </c>
      <c r="R64" s="102" t="n">
        <v>0.22</v>
      </c>
      <c r="S64" s="102" t="n">
        <v>0.3</v>
      </c>
      <c r="T64" s="102" t="n">
        <v>0.358</v>
      </c>
      <c r="U64" s="102" t="n">
        <v>0.358</v>
      </c>
    </row>
    <row r="65" customFormat="false" ht="12" hidden="false" customHeight="false" outlineLevel="0" collapsed="false">
      <c r="B65" s="103" t="n">
        <f aca="false">EOMONTH(B64,0)+1</f>
        <v>38749</v>
      </c>
      <c r="C65" s="102" t="n">
        <v>3.66</v>
      </c>
      <c r="D65" s="102" t="n">
        <v>-0.075</v>
      </c>
      <c r="E65" s="102" t="n">
        <v>-0.135</v>
      </c>
      <c r="F65" s="102" t="n">
        <v>-0.085</v>
      </c>
      <c r="G65" s="104" t="n">
        <v>0.22</v>
      </c>
      <c r="H65" s="102" t="n">
        <v>-0.31</v>
      </c>
      <c r="I65" s="102" t="n">
        <v>-0.23</v>
      </c>
      <c r="J65" s="102" t="n">
        <v>0.378</v>
      </c>
      <c r="K65" s="102" t="n">
        <v>-0.23</v>
      </c>
      <c r="L65" s="102" t="n">
        <v>-0.31</v>
      </c>
      <c r="M65" s="102" t="n">
        <v>-0.135</v>
      </c>
      <c r="N65" s="102" t="n">
        <v>0.15</v>
      </c>
      <c r="O65" s="102" t="n">
        <v>0.5</v>
      </c>
      <c r="P65" s="102" t="n">
        <v>-0.365</v>
      </c>
      <c r="Q65" s="102" t="n">
        <v>0.3</v>
      </c>
      <c r="R65" s="102" t="n">
        <v>0.22</v>
      </c>
      <c r="S65" s="102" t="n">
        <v>0.3</v>
      </c>
      <c r="T65" s="102" t="n">
        <v>0.428</v>
      </c>
      <c r="U65" s="102" t="n">
        <v>0.428</v>
      </c>
    </row>
    <row r="66" customFormat="false" ht="12" hidden="false" customHeight="false" outlineLevel="0" collapsed="false">
      <c r="B66" s="103" t="n">
        <f aca="false">EOMONTH(B65,0)+1</f>
        <v>38777</v>
      </c>
      <c r="C66" s="102" t="n">
        <v>3.575</v>
      </c>
      <c r="D66" s="102" t="n">
        <v>-0.075</v>
      </c>
      <c r="E66" s="102" t="n">
        <v>-0.135</v>
      </c>
      <c r="F66" s="102" t="n">
        <v>-0.085</v>
      </c>
      <c r="G66" s="104" t="n">
        <v>0.22</v>
      </c>
      <c r="H66" s="102" t="n">
        <v>-0.31</v>
      </c>
      <c r="I66" s="102" t="n">
        <v>-0.23</v>
      </c>
      <c r="J66" s="102" t="n">
        <v>0.248</v>
      </c>
      <c r="K66" s="102" t="n">
        <v>-0.23</v>
      </c>
      <c r="L66" s="102" t="n">
        <v>-0.31</v>
      </c>
      <c r="M66" s="102" t="n">
        <v>-0.135</v>
      </c>
      <c r="N66" s="102" t="n">
        <v>0.15</v>
      </c>
      <c r="O66" s="102" t="n">
        <v>0.5</v>
      </c>
      <c r="P66" s="102" t="n">
        <v>-0.365</v>
      </c>
      <c r="Q66" s="102" t="n">
        <v>0.3</v>
      </c>
      <c r="R66" s="102" t="n">
        <v>0.22</v>
      </c>
      <c r="S66" s="102" t="n">
        <v>0.3</v>
      </c>
      <c r="T66" s="102" t="n">
        <v>0.298</v>
      </c>
      <c r="U66" s="102" t="n">
        <v>0.298</v>
      </c>
    </row>
    <row r="67" customFormat="false" ht="12" hidden="false" customHeight="false" outlineLevel="0" collapsed="false">
      <c r="B67" s="103" t="n">
        <f aca="false">EOMONTH(B66,0)+1</f>
        <v>38808</v>
      </c>
      <c r="C67" s="102" t="n">
        <v>3.47</v>
      </c>
      <c r="D67" s="102" t="n">
        <v>-0.075</v>
      </c>
      <c r="E67" s="102" t="n">
        <v>-0.135</v>
      </c>
      <c r="F67" s="102" t="n">
        <v>-0.085</v>
      </c>
      <c r="G67" s="104" t="n">
        <v>0.22</v>
      </c>
      <c r="H67" s="102" t="n">
        <v>-0.31</v>
      </c>
      <c r="I67" s="102" t="n">
        <v>-0.23</v>
      </c>
      <c r="J67" s="102" t="n">
        <v>0.068</v>
      </c>
      <c r="K67" s="102" t="n">
        <v>-0.23</v>
      </c>
      <c r="L67" s="102" t="n">
        <v>-0.31</v>
      </c>
      <c r="M67" s="102" t="n">
        <v>-0.135</v>
      </c>
      <c r="N67" s="102" t="n">
        <v>0.15</v>
      </c>
      <c r="O67" s="102" t="n">
        <v>0.5</v>
      </c>
      <c r="P67" s="102" t="n">
        <v>-0.365</v>
      </c>
      <c r="Q67" s="102" t="n">
        <v>0.3</v>
      </c>
      <c r="R67" s="102" t="n">
        <v>0.22</v>
      </c>
      <c r="S67" s="102" t="n">
        <v>0.3</v>
      </c>
      <c r="T67" s="102" t="n">
        <v>0.118</v>
      </c>
      <c r="U67" s="102" t="n">
        <v>0.118</v>
      </c>
    </row>
    <row r="68" customFormat="false" ht="12" hidden="false" customHeight="false" outlineLevel="0" collapsed="false">
      <c r="B68" s="103" t="n">
        <f aca="false">EOMONTH(B67,0)+1</f>
        <v>38838</v>
      </c>
      <c r="C68" s="102" t="n">
        <v>3.298</v>
      </c>
      <c r="D68" s="102" t="n">
        <v>-0.075</v>
      </c>
      <c r="E68" s="102" t="n">
        <v>-0.195</v>
      </c>
      <c r="F68" s="102" t="n">
        <v>-0.085</v>
      </c>
      <c r="G68" s="104" t="n">
        <v>0.24</v>
      </c>
      <c r="H68" s="102" t="n">
        <v>-0.43</v>
      </c>
      <c r="I68" s="102" t="n">
        <v>-0.35</v>
      </c>
      <c r="J68" s="102" t="n">
        <v>-0.25</v>
      </c>
      <c r="K68" s="102" t="n">
        <v>-0.35</v>
      </c>
      <c r="L68" s="102" t="n">
        <v>-0.43</v>
      </c>
      <c r="M68" s="102" t="n">
        <v>-0.195</v>
      </c>
      <c r="N68" s="102" t="n">
        <v>0.06</v>
      </c>
      <c r="O68" s="102" t="n">
        <v>0.5</v>
      </c>
      <c r="P68" s="102" t="n">
        <v>-0.38</v>
      </c>
      <c r="Q68" s="102" t="n">
        <v>0.26</v>
      </c>
      <c r="R68" s="102" t="n">
        <v>0.24</v>
      </c>
      <c r="S68" s="102" t="n">
        <v>0.3</v>
      </c>
      <c r="T68" s="102" t="n">
        <v>-0.2</v>
      </c>
      <c r="U68" s="102" t="n">
        <v>-0.2</v>
      </c>
    </row>
    <row r="69" customFormat="false" ht="12" hidden="false" customHeight="false" outlineLevel="0" collapsed="false">
      <c r="B69" s="103" t="n">
        <f aca="false">EOMONTH(B68,0)+1</f>
        <v>38869</v>
      </c>
      <c r="C69" s="102" t="n">
        <v>3.301</v>
      </c>
      <c r="D69" s="102" t="n">
        <v>-0.075</v>
      </c>
      <c r="E69" s="102" t="n">
        <v>-0.195</v>
      </c>
      <c r="F69" s="102" t="n">
        <v>-0.085</v>
      </c>
      <c r="G69" s="104" t="n">
        <v>0.24</v>
      </c>
      <c r="H69" s="102" t="n">
        <v>-0.43</v>
      </c>
      <c r="I69" s="102" t="n">
        <v>-0.35</v>
      </c>
      <c r="J69" s="102" t="n">
        <v>-0.25</v>
      </c>
      <c r="K69" s="102" t="n">
        <v>-0.35</v>
      </c>
      <c r="L69" s="102" t="n">
        <v>-0.43</v>
      </c>
      <c r="M69" s="102" t="n">
        <v>-0.195</v>
      </c>
      <c r="N69" s="102" t="n">
        <v>0.06</v>
      </c>
      <c r="O69" s="102" t="n">
        <v>0.5</v>
      </c>
      <c r="P69" s="102" t="n">
        <v>-0.38</v>
      </c>
      <c r="Q69" s="102" t="n">
        <v>0.26</v>
      </c>
      <c r="R69" s="102" t="n">
        <v>0.24</v>
      </c>
      <c r="S69" s="102" t="n">
        <v>0.3</v>
      </c>
      <c r="T69" s="102" t="n">
        <v>-0.2</v>
      </c>
      <c r="U69" s="102" t="n">
        <v>-0.2</v>
      </c>
    </row>
    <row r="70" customFormat="false" ht="12" hidden="false" customHeight="false" outlineLevel="0" collapsed="false">
      <c r="B70" s="103" t="n">
        <f aca="false">EOMONTH(B69,0)+1</f>
        <v>38899</v>
      </c>
      <c r="C70" s="102" t="n">
        <v>3.341</v>
      </c>
      <c r="D70" s="102" t="n">
        <v>-0.075</v>
      </c>
      <c r="E70" s="102" t="n">
        <v>-0.195</v>
      </c>
      <c r="F70" s="102" t="n">
        <v>-0.085</v>
      </c>
      <c r="G70" s="104" t="n">
        <v>0.24</v>
      </c>
      <c r="H70" s="102" t="n">
        <v>-0.43</v>
      </c>
      <c r="I70" s="102" t="n">
        <v>-0.35</v>
      </c>
      <c r="J70" s="102" t="n">
        <v>-0.25</v>
      </c>
      <c r="K70" s="102" t="n">
        <v>-0.35</v>
      </c>
      <c r="L70" s="102" t="n">
        <v>-0.43</v>
      </c>
      <c r="M70" s="102" t="n">
        <v>-0.195</v>
      </c>
      <c r="N70" s="102" t="n">
        <v>0.06</v>
      </c>
      <c r="O70" s="102" t="n">
        <v>0.5</v>
      </c>
      <c r="P70" s="102" t="n">
        <v>-0.38</v>
      </c>
      <c r="Q70" s="102" t="n">
        <v>0.26</v>
      </c>
      <c r="R70" s="102" t="n">
        <v>0.24</v>
      </c>
      <c r="S70" s="102" t="n">
        <v>0.3</v>
      </c>
      <c r="T70" s="102" t="n">
        <v>-0.2</v>
      </c>
      <c r="U70" s="102" t="n">
        <v>-0.2</v>
      </c>
    </row>
    <row r="71" customFormat="false" ht="12" hidden="false" customHeight="false" outlineLevel="0" collapsed="false">
      <c r="B71" s="103" t="n">
        <f aca="false">EOMONTH(B70,0)+1</f>
        <v>38930</v>
      </c>
      <c r="C71" s="102" t="n">
        <v>3.385</v>
      </c>
      <c r="D71" s="102" t="n">
        <v>-0.075</v>
      </c>
      <c r="E71" s="102" t="n">
        <v>-0.195</v>
      </c>
      <c r="F71" s="102" t="n">
        <v>-0.085</v>
      </c>
      <c r="G71" s="104" t="n">
        <v>0.24</v>
      </c>
      <c r="H71" s="102" t="n">
        <v>-0.43</v>
      </c>
      <c r="I71" s="102" t="n">
        <v>-0.35</v>
      </c>
      <c r="J71" s="102" t="n">
        <v>-0.25</v>
      </c>
      <c r="K71" s="102" t="n">
        <v>-0.35</v>
      </c>
      <c r="L71" s="102" t="n">
        <v>-0.43</v>
      </c>
      <c r="M71" s="102" t="n">
        <v>-0.195</v>
      </c>
      <c r="N71" s="102" t="n">
        <v>0.06</v>
      </c>
      <c r="O71" s="102" t="n">
        <v>0.5</v>
      </c>
      <c r="P71" s="102" t="n">
        <v>-0.38</v>
      </c>
      <c r="Q71" s="102" t="n">
        <v>0.26</v>
      </c>
      <c r="R71" s="102" t="n">
        <v>0.24</v>
      </c>
      <c r="S71" s="102" t="n">
        <v>0.3</v>
      </c>
      <c r="T71" s="102" t="n">
        <v>-0.2</v>
      </c>
      <c r="U71" s="102" t="n">
        <v>-0.2</v>
      </c>
    </row>
    <row r="72" customFormat="false" ht="12" hidden="false" customHeight="false" outlineLevel="0" collapsed="false">
      <c r="B72" s="103" t="n">
        <f aca="false">EOMONTH(B71,0)+1</f>
        <v>38961</v>
      </c>
      <c r="C72" s="102" t="n">
        <v>3.435</v>
      </c>
      <c r="D72" s="102" t="n">
        <v>-0.075</v>
      </c>
      <c r="E72" s="102" t="n">
        <v>-0.195</v>
      </c>
      <c r="F72" s="102" t="n">
        <v>-0.085</v>
      </c>
      <c r="G72" s="104" t="n">
        <v>0.24</v>
      </c>
      <c r="H72" s="102" t="n">
        <v>-0.43</v>
      </c>
      <c r="I72" s="102" t="n">
        <v>-0.35</v>
      </c>
      <c r="J72" s="102" t="n">
        <v>-0.25</v>
      </c>
      <c r="K72" s="102" t="n">
        <v>-0.35</v>
      </c>
      <c r="L72" s="102" t="n">
        <v>-0.43</v>
      </c>
      <c r="M72" s="102" t="n">
        <v>-0.195</v>
      </c>
      <c r="N72" s="102" t="n">
        <v>0.06</v>
      </c>
      <c r="O72" s="102" t="n">
        <v>0.5</v>
      </c>
      <c r="P72" s="102" t="n">
        <v>-0.38</v>
      </c>
      <c r="Q72" s="102" t="n">
        <v>0.26</v>
      </c>
      <c r="R72" s="102" t="n">
        <v>0.24</v>
      </c>
      <c r="S72" s="102" t="n">
        <v>0.3</v>
      </c>
      <c r="T72" s="102" t="n">
        <v>-0.2</v>
      </c>
      <c r="U72" s="102" t="n">
        <v>-0.2</v>
      </c>
    </row>
    <row r="73" customFormat="false" ht="12" hidden="false" customHeight="false" outlineLevel="0" collapsed="false">
      <c r="B73" s="103" t="n">
        <f aca="false">EOMONTH(B72,0)+1</f>
        <v>38991</v>
      </c>
      <c r="C73" s="102" t="n">
        <v>3.42</v>
      </c>
      <c r="D73" s="102" t="n">
        <v>-0.075</v>
      </c>
      <c r="E73" s="102" t="n">
        <v>-0.195</v>
      </c>
      <c r="F73" s="102" t="n">
        <v>-0.085</v>
      </c>
      <c r="G73" s="104" t="n">
        <v>0.24</v>
      </c>
      <c r="H73" s="102" t="n">
        <v>-0.43</v>
      </c>
      <c r="I73" s="102" t="n">
        <v>-0.35</v>
      </c>
      <c r="J73" s="102" t="n">
        <v>-0.25</v>
      </c>
      <c r="K73" s="102" t="n">
        <v>-0.35</v>
      </c>
      <c r="L73" s="102" t="n">
        <v>-0.43</v>
      </c>
      <c r="M73" s="102" t="n">
        <v>-0.195</v>
      </c>
      <c r="N73" s="102" t="n">
        <v>0.06</v>
      </c>
      <c r="O73" s="102" t="n">
        <v>0.5</v>
      </c>
      <c r="P73" s="102" t="n">
        <v>-0.38</v>
      </c>
      <c r="Q73" s="102" t="n">
        <v>0.26</v>
      </c>
      <c r="R73" s="102" t="n">
        <v>0.24</v>
      </c>
      <c r="S73" s="102" t="n">
        <v>0.3</v>
      </c>
      <c r="T73" s="102" t="n">
        <v>-0.2</v>
      </c>
      <c r="U73" s="102" t="n">
        <v>-0.2</v>
      </c>
    </row>
    <row r="74" customFormat="false" ht="12" hidden="false" customHeight="false" outlineLevel="0" collapsed="false">
      <c r="B74" s="103" t="n">
        <f aca="false">EOMONTH(B73,0)+1</f>
        <v>39022</v>
      </c>
      <c r="C74" s="102" t="n">
        <v>3.435</v>
      </c>
      <c r="D74" s="102" t="n">
        <v>-0.075</v>
      </c>
      <c r="E74" s="102" t="n">
        <v>-0.195</v>
      </c>
      <c r="F74" s="102" t="n">
        <v>-0.085</v>
      </c>
      <c r="G74" s="104" t="n">
        <v>0.24</v>
      </c>
      <c r="H74" s="102" t="n">
        <v>-0.43</v>
      </c>
      <c r="I74" s="102" t="n">
        <v>-0.35</v>
      </c>
      <c r="J74" s="102" t="n">
        <v>-0.25</v>
      </c>
      <c r="K74" s="102" t="n">
        <v>-0.35</v>
      </c>
      <c r="L74" s="102" t="n">
        <v>-0.43</v>
      </c>
      <c r="M74" s="102" t="n">
        <v>-0.195</v>
      </c>
      <c r="N74" s="102" t="n">
        <v>0.06</v>
      </c>
      <c r="O74" s="102" t="n">
        <v>0.5</v>
      </c>
      <c r="P74" s="102" t="n">
        <v>-0.38</v>
      </c>
      <c r="Q74" s="102" t="n">
        <v>0.26</v>
      </c>
      <c r="R74" s="102" t="n">
        <v>0.24</v>
      </c>
      <c r="S74" s="102" t="n">
        <v>0.3</v>
      </c>
      <c r="T74" s="102" t="n">
        <v>-0.2</v>
      </c>
      <c r="U74" s="102" t="n">
        <v>-0.2</v>
      </c>
    </row>
    <row r="75" customFormat="false" ht="12" hidden="false" customHeight="false" outlineLevel="0" collapsed="false">
      <c r="B75" s="103" t="n">
        <f aca="false">EOMONTH(B74,0)+1</f>
        <v>39052</v>
      </c>
      <c r="C75" s="102" t="n">
        <v>3.58</v>
      </c>
      <c r="D75" s="102" t="n">
        <v>-0.075</v>
      </c>
      <c r="E75" s="102" t="n">
        <v>-0.135</v>
      </c>
      <c r="F75" s="102" t="n">
        <v>-0.085</v>
      </c>
      <c r="G75" s="104" t="n">
        <v>0.23</v>
      </c>
      <c r="H75" s="102" t="n">
        <v>-0.3</v>
      </c>
      <c r="I75" s="102" t="n">
        <v>-0.22</v>
      </c>
      <c r="J75" s="102" t="n">
        <v>0.248</v>
      </c>
      <c r="K75" s="102" t="n">
        <v>-0.22</v>
      </c>
      <c r="L75" s="102" t="n">
        <v>-0.3</v>
      </c>
      <c r="M75" s="102" t="n">
        <v>-0.135</v>
      </c>
      <c r="N75" s="102" t="n">
        <v>0.15</v>
      </c>
      <c r="O75" s="102" t="n">
        <v>0.5</v>
      </c>
      <c r="P75" s="102" t="n">
        <v>-0.345</v>
      </c>
      <c r="Q75" s="102" t="n">
        <v>0.3</v>
      </c>
      <c r="R75" s="102" t="n">
        <v>0.23</v>
      </c>
      <c r="S75" s="102" t="n">
        <v>0.3</v>
      </c>
      <c r="T75" s="102" t="n">
        <v>0.298</v>
      </c>
      <c r="U75" s="102" t="n">
        <v>0.298</v>
      </c>
    </row>
    <row r="76" customFormat="false" ht="12" hidden="false" customHeight="false" outlineLevel="0" collapsed="false">
      <c r="B76" s="103" t="n">
        <f aca="false">EOMONTH(B75,0)+1</f>
        <v>39083</v>
      </c>
      <c r="C76" s="102" t="n">
        <v>3.715</v>
      </c>
      <c r="D76" s="102" t="n">
        <v>-0.075</v>
      </c>
      <c r="E76" s="102" t="n">
        <v>-0.135</v>
      </c>
      <c r="F76" s="102" t="n">
        <v>-0.085</v>
      </c>
      <c r="G76" s="104" t="n">
        <v>0.23</v>
      </c>
      <c r="H76" s="102" t="n">
        <v>-0.3</v>
      </c>
      <c r="I76" s="102" t="n">
        <v>-0.22</v>
      </c>
      <c r="J76" s="102" t="n">
        <v>0.308</v>
      </c>
      <c r="K76" s="102" t="n">
        <v>-0.22</v>
      </c>
      <c r="L76" s="102" t="n">
        <v>-0.3</v>
      </c>
      <c r="M76" s="102" t="n">
        <v>-0.135</v>
      </c>
      <c r="N76" s="102" t="n">
        <v>0.15</v>
      </c>
      <c r="O76" s="102" t="n">
        <v>0.5</v>
      </c>
      <c r="P76" s="102" t="n">
        <v>-0.345</v>
      </c>
      <c r="Q76" s="102" t="n">
        <v>0.3</v>
      </c>
      <c r="R76" s="102" t="n">
        <v>0.23</v>
      </c>
      <c r="S76" s="102" t="n">
        <v>0.3</v>
      </c>
      <c r="T76" s="102" t="n">
        <v>0.358</v>
      </c>
      <c r="U76" s="102" t="n">
        <v>0.358</v>
      </c>
    </row>
    <row r="77" customFormat="false" ht="12" hidden="false" customHeight="false" outlineLevel="0" collapsed="false">
      <c r="B77" s="103" t="n">
        <f aca="false">EOMONTH(B76,0)+1</f>
        <v>39114</v>
      </c>
      <c r="C77" s="102" t="n">
        <v>3.755</v>
      </c>
      <c r="D77" s="102" t="n">
        <v>-0.07</v>
      </c>
      <c r="E77" s="102" t="n">
        <v>-0.135</v>
      </c>
      <c r="F77" s="102" t="n">
        <v>-0.08</v>
      </c>
      <c r="G77" s="104" t="n">
        <v>0.23</v>
      </c>
      <c r="H77" s="102" t="n">
        <v>-0.3</v>
      </c>
      <c r="I77" s="102" t="n">
        <v>-0.22</v>
      </c>
      <c r="J77" s="102" t="n">
        <v>0.378</v>
      </c>
      <c r="K77" s="102" t="n">
        <v>-0.22</v>
      </c>
      <c r="L77" s="102" t="n">
        <v>-0.3</v>
      </c>
      <c r="M77" s="102" t="n">
        <v>-0.135</v>
      </c>
      <c r="N77" s="102" t="n">
        <v>0.15</v>
      </c>
      <c r="O77" s="102" t="n">
        <v>0.5</v>
      </c>
      <c r="P77" s="102" t="n">
        <v>-0.345</v>
      </c>
      <c r="Q77" s="102" t="n">
        <v>0.3</v>
      </c>
      <c r="R77" s="102" t="n">
        <v>0.23</v>
      </c>
      <c r="S77" s="102" t="n">
        <v>0.3</v>
      </c>
      <c r="T77" s="102" t="n">
        <v>0.428</v>
      </c>
      <c r="U77" s="102" t="n">
        <v>0.428</v>
      </c>
    </row>
    <row r="78" customFormat="false" ht="12" hidden="false" customHeight="false" outlineLevel="0" collapsed="false">
      <c r="B78" s="103" t="n">
        <f aca="false">EOMONTH(B77,0)+1</f>
        <v>39142</v>
      </c>
      <c r="C78" s="102" t="n">
        <v>3.67</v>
      </c>
      <c r="D78" s="102" t="n">
        <v>-0.07</v>
      </c>
      <c r="E78" s="102" t="n">
        <v>-0.135</v>
      </c>
      <c r="F78" s="102" t="n">
        <v>-0.08</v>
      </c>
      <c r="G78" s="104" t="n">
        <v>0.23</v>
      </c>
      <c r="H78" s="102" t="n">
        <v>-0.3</v>
      </c>
      <c r="I78" s="102" t="n">
        <v>-0.22</v>
      </c>
      <c r="J78" s="102" t="n">
        <v>0.248</v>
      </c>
      <c r="K78" s="102" t="n">
        <v>-0.22</v>
      </c>
      <c r="L78" s="102" t="n">
        <v>-0.3</v>
      </c>
      <c r="M78" s="102" t="n">
        <v>-0.135</v>
      </c>
      <c r="N78" s="102" t="n">
        <v>0.15</v>
      </c>
      <c r="O78" s="102" t="n">
        <v>0.5</v>
      </c>
      <c r="P78" s="102" t="n">
        <v>-0.345</v>
      </c>
      <c r="Q78" s="102" t="n">
        <v>0.3</v>
      </c>
      <c r="R78" s="102" t="n">
        <v>0.23</v>
      </c>
      <c r="S78" s="102" t="n">
        <v>0.3</v>
      </c>
      <c r="T78" s="102" t="n">
        <v>0.298</v>
      </c>
      <c r="U78" s="102" t="n">
        <v>0.298</v>
      </c>
    </row>
    <row r="79" customFormat="false" ht="12" hidden="false" customHeight="false" outlineLevel="0" collapsed="false">
      <c r="B79" s="103" t="n">
        <f aca="false">EOMONTH(B78,0)+1</f>
        <v>39173</v>
      </c>
      <c r="C79" s="102" t="n">
        <v>3.565</v>
      </c>
      <c r="D79" s="102" t="n">
        <v>-0.07</v>
      </c>
      <c r="E79" s="102" t="n">
        <v>-0.135</v>
      </c>
      <c r="F79" s="102" t="n">
        <v>-0.08</v>
      </c>
      <c r="G79" s="104" t="n">
        <v>0.23</v>
      </c>
      <c r="H79" s="102" t="n">
        <v>-0.3</v>
      </c>
      <c r="I79" s="102" t="n">
        <v>-0.22</v>
      </c>
      <c r="J79" s="102" t="n">
        <v>0.068</v>
      </c>
      <c r="K79" s="102" t="n">
        <v>-0.22</v>
      </c>
      <c r="L79" s="102" t="n">
        <v>-0.3</v>
      </c>
      <c r="M79" s="102" t="n">
        <v>-0.135</v>
      </c>
      <c r="N79" s="102" t="n">
        <v>0.15</v>
      </c>
      <c r="O79" s="102" t="n">
        <v>0.5</v>
      </c>
      <c r="P79" s="102" t="n">
        <v>-0.345</v>
      </c>
      <c r="Q79" s="102" t="n">
        <v>0.3</v>
      </c>
      <c r="R79" s="102" t="n">
        <v>0.23</v>
      </c>
      <c r="S79" s="102" t="n">
        <v>0.3</v>
      </c>
      <c r="T79" s="102" t="n">
        <v>0.118</v>
      </c>
      <c r="U79" s="102" t="n">
        <v>0.118</v>
      </c>
    </row>
    <row r="80" customFormat="false" ht="12" hidden="false" customHeight="false" outlineLevel="0" collapsed="false">
      <c r="B80" s="103" t="n">
        <f aca="false">EOMONTH(B79,0)+1</f>
        <v>39203</v>
      </c>
      <c r="C80" s="102" t="n">
        <v>3.393</v>
      </c>
      <c r="D80" s="102" t="n">
        <v>-0.07</v>
      </c>
      <c r="E80" s="102" t="n">
        <v>-0.195</v>
      </c>
      <c r="F80" s="102" t="n">
        <v>-0.08</v>
      </c>
      <c r="G80" s="104" t="n">
        <v>0.24</v>
      </c>
      <c r="H80" s="102" t="n">
        <v>-0.43</v>
      </c>
      <c r="I80" s="102" t="n">
        <v>-0.35</v>
      </c>
      <c r="J80" s="102" t="n">
        <v>-0.25</v>
      </c>
      <c r="K80" s="102" t="n">
        <v>-0.35</v>
      </c>
      <c r="L80" s="102" t="n">
        <v>-0.43</v>
      </c>
      <c r="M80" s="102" t="n">
        <v>-0.195</v>
      </c>
      <c r="N80" s="102" t="n">
        <v>0.06</v>
      </c>
      <c r="O80" s="102" t="n">
        <v>0.5</v>
      </c>
      <c r="P80" s="102" t="n">
        <v>-0.36</v>
      </c>
      <c r="Q80" s="102" t="n">
        <v>0.26</v>
      </c>
      <c r="R80" s="102" t="n">
        <v>0.24</v>
      </c>
      <c r="S80" s="102" t="n">
        <v>0.3</v>
      </c>
      <c r="T80" s="102" t="n">
        <v>-0.2</v>
      </c>
      <c r="U80" s="102" t="n">
        <v>-0.2</v>
      </c>
    </row>
    <row r="81" customFormat="false" ht="12" hidden="false" customHeight="false" outlineLevel="0" collapsed="false">
      <c r="B81" s="103" t="n">
        <f aca="false">EOMONTH(B80,0)+1</f>
        <v>39234</v>
      </c>
      <c r="C81" s="102" t="n">
        <v>3.396</v>
      </c>
      <c r="D81" s="102" t="n">
        <v>-0.07</v>
      </c>
      <c r="E81" s="102" t="n">
        <v>-0.195</v>
      </c>
      <c r="F81" s="102" t="n">
        <v>-0.08</v>
      </c>
      <c r="G81" s="104" t="n">
        <v>0.24</v>
      </c>
      <c r="H81" s="102" t="n">
        <v>-0.43</v>
      </c>
      <c r="I81" s="102" t="n">
        <v>-0.35</v>
      </c>
      <c r="J81" s="102" t="n">
        <v>-0.25</v>
      </c>
      <c r="K81" s="102" t="n">
        <v>-0.35</v>
      </c>
      <c r="L81" s="102" t="n">
        <v>-0.43</v>
      </c>
      <c r="M81" s="102" t="n">
        <v>-0.195</v>
      </c>
      <c r="N81" s="102" t="n">
        <v>0.06</v>
      </c>
      <c r="O81" s="102" t="n">
        <v>0.5</v>
      </c>
      <c r="P81" s="102" t="n">
        <v>-0.36</v>
      </c>
      <c r="Q81" s="102" t="n">
        <v>0.26</v>
      </c>
      <c r="R81" s="102" t="n">
        <v>0.24</v>
      </c>
      <c r="S81" s="102" t="n">
        <v>0.3</v>
      </c>
      <c r="T81" s="102" t="n">
        <v>-0.2</v>
      </c>
      <c r="U81" s="102" t="n">
        <v>-0.2</v>
      </c>
    </row>
    <row r="82" customFormat="false" ht="12" hidden="false" customHeight="false" outlineLevel="0" collapsed="false">
      <c r="B82" s="103" t="n">
        <f aca="false">EOMONTH(B81,0)+1</f>
        <v>39264</v>
      </c>
      <c r="C82" s="102" t="n">
        <v>3.436</v>
      </c>
      <c r="D82" s="102" t="n">
        <v>-0.07</v>
      </c>
      <c r="E82" s="102" t="n">
        <v>-0.195</v>
      </c>
      <c r="F82" s="102" t="n">
        <v>-0.08</v>
      </c>
      <c r="G82" s="104" t="n">
        <v>0.24</v>
      </c>
      <c r="H82" s="102" t="n">
        <v>-0.43</v>
      </c>
      <c r="I82" s="102" t="n">
        <v>-0.35</v>
      </c>
      <c r="J82" s="102" t="n">
        <v>-0.25</v>
      </c>
      <c r="K82" s="102" t="n">
        <v>-0.35</v>
      </c>
      <c r="L82" s="102" t="n">
        <v>-0.43</v>
      </c>
      <c r="M82" s="102" t="n">
        <v>-0.195</v>
      </c>
      <c r="N82" s="102" t="n">
        <v>0.06</v>
      </c>
      <c r="O82" s="102" t="n">
        <v>0.5</v>
      </c>
      <c r="P82" s="102" t="n">
        <v>-0.36</v>
      </c>
      <c r="Q82" s="102" t="n">
        <v>0.26</v>
      </c>
      <c r="R82" s="102" t="n">
        <v>0.24</v>
      </c>
      <c r="S82" s="102" t="n">
        <v>0.3</v>
      </c>
      <c r="T82" s="102" t="n">
        <v>-0.2</v>
      </c>
      <c r="U82" s="102" t="n">
        <v>-0.2</v>
      </c>
    </row>
    <row r="83" customFormat="false" ht="12" hidden="false" customHeight="false" outlineLevel="0" collapsed="false">
      <c r="B83" s="103" t="n">
        <f aca="false">EOMONTH(B82,0)+1</f>
        <v>39295</v>
      </c>
      <c r="C83" s="102" t="n">
        <v>3.48</v>
      </c>
      <c r="D83" s="102" t="n">
        <v>-0.07</v>
      </c>
      <c r="E83" s="102" t="n">
        <v>-0.195</v>
      </c>
      <c r="F83" s="102" t="n">
        <v>-0.08</v>
      </c>
      <c r="G83" s="104" t="n">
        <v>0.24</v>
      </c>
      <c r="H83" s="102" t="n">
        <v>-0.43</v>
      </c>
      <c r="I83" s="102" t="n">
        <v>-0.35</v>
      </c>
      <c r="J83" s="102" t="n">
        <v>-0.25</v>
      </c>
      <c r="K83" s="102" t="n">
        <v>-0.35</v>
      </c>
      <c r="L83" s="102" t="n">
        <v>-0.43</v>
      </c>
      <c r="M83" s="102" t="n">
        <v>-0.195</v>
      </c>
      <c r="N83" s="102" t="n">
        <v>0.06</v>
      </c>
      <c r="O83" s="102" t="n">
        <v>0.5</v>
      </c>
      <c r="P83" s="102" t="n">
        <v>-0.36</v>
      </c>
      <c r="Q83" s="102" t="n">
        <v>0.26</v>
      </c>
      <c r="R83" s="102" t="n">
        <v>0.24</v>
      </c>
      <c r="S83" s="102" t="n">
        <v>0.3</v>
      </c>
      <c r="T83" s="102" t="n">
        <v>-0.2</v>
      </c>
      <c r="U83" s="102" t="n">
        <v>-0.2</v>
      </c>
    </row>
    <row r="84" customFormat="false" ht="12" hidden="false" customHeight="false" outlineLevel="0" collapsed="false">
      <c r="B84" s="103" t="n">
        <f aca="false">EOMONTH(B83,0)+1</f>
        <v>39326</v>
      </c>
      <c r="C84" s="102" t="n">
        <v>3.53</v>
      </c>
      <c r="D84" s="102" t="n">
        <v>-0.07</v>
      </c>
      <c r="E84" s="102" t="n">
        <v>-0.195</v>
      </c>
      <c r="F84" s="102" t="n">
        <v>-0.08</v>
      </c>
      <c r="G84" s="104" t="n">
        <v>0.24</v>
      </c>
      <c r="H84" s="102" t="n">
        <v>-0.43</v>
      </c>
      <c r="I84" s="102" t="n">
        <v>-0.35</v>
      </c>
      <c r="J84" s="102" t="n">
        <v>-0.25</v>
      </c>
      <c r="K84" s="102" t="n">
        <v>-0.35</v>
      </c>
      <c r="L84" s="102" t="n">
        <v>-0.43</v>
      </c>
      <c r="M84" s="102" t="n">
        <v>-0.195</v>
      </c>
      <c r="N84" s="102" t="n">
        <v>0.06</v>
      </c>
      <c r="O84" s="102" t="n">
        <v>0.5</v>
      </c>
      <c r="P84" s="102" t="n">
        <v>-0.36</v>
      </c>
      <c r="Q84" s="102" t="n">
        <v>0.26</v>
      </c>
      <c r="R84" s="102" t="n">
        <v>0.24</v>
      </c>
      <c r="S84" s="102" t="n">
        <v>0.3</v>
      </c>
      <c r="T84" s="102" t="n">
        <v>-0.2</v>
      </c>
      <c r="U84" s="102" t="n">
        <v>-0.2</v>
      </c>
    </row>
    <row r="85" customFormat="false" ht="12" hidden="false" customHeight="false" outlineLevel="0" collapsed="false">
      <c r="B85" s="103" t="n">
        <f aca="false">EOMONTH(B84,0)+1</f>
        <v>39356</v>
      </c>
      <c r="C85" s="102" t="n">
        <v>3.515</v>
      </c>
      <c r="D85" s="102" t="n">
        <v>-0.07</v>
      </c>
      <c r="E85" s="102" t="n">
        <v>-0.195</v>
      </c>
      <c r="F85" s="102" t="n">
        <v>-0.08</v>
      </c>
      <c r="G85" s="104" t="n">
        <v>0.24</v>
      </c>
      <c r="H85" s="102" t="n">
        <v>-0.43</v>
      </c>
      <c r="I85" s="102" t="n">
        <v>-0.35</v>
      </c>
      <c r="J85" s="102" t="n">
        <v>-0.25</v>
      </c>
      <c r="K85" s="102" t="n">
        <v>-0.35</v>
      </c>
      <c r="L85" s="102" t="n">
        <v>-0.43</v>
      </c>
      <c r="M85" s="102" t="n">
        <v>-0.195</v>
      </c>
      <c r="N85" s="102" t="n">
        <v>0.06</v>
      </c>
      <c r="O85" s="102" t="n">
        <v>0.5</v>
      </c>
      <c r="P85" s="102" t="n">
        <v>-0.36</v>
      </c>
      <c r="Q85" s="102" t="n">
        <v>0.26</v>
      </c>
      <c r="R85" s="102" t="n">
        <v>0.24</v>
      </c>
      <c r="S85" s="102" t="n">
        <v>0.3</v>
      </c>
      <c r="T85" s="102" t="n">
        <v>-0.2</v>
      </c>
      <c r="U85" s="102" t="n">
        <v>-0.2</v>
      </c>
    </row>
    <row r="86" customFormat="false" ht="12" hidden="false" customHeight="false" outlineLevel="0" collapsed="false">
      <c r="B86" s="103" t="n">
        <f aca="false">EOMONTH(B85,0)+1</f>
        <v>39387</v>
      </c>
      <c r="C86" s="102" t="n">
        <v>3.53</v>
      </c>
      <c r="D86" s="102" t="n">
        <v>-0.07</v>
      </c>
      <c r="E86" s="102" t="n">
        <v>-0.195</v>
      </c>
      <c r="F86" s="102" t="n">
        <v>-0.08</v>
      </c>
      <c r="G86" s="104" t="n">
        <v>0.24</v>
      </c>
      <c r="H86" s="102" t="n">
        <v>-0.43</v>
      </c>
      <c r="I86" s="102" t="n">
        <v>-0.35</v>
      </c>
      <c r="J86" s="102" t="n">
        <v>-0.25</v>
      </c>
      <c r="K86" s="102" t="n">
        <v>-0.35</v>
      </c>
      <c r="L86" s="102" t="n">
        <v>-0.43</v>
      </c>
      <c r="M86" s="102" t="n">
        <v>-0.195</v>
      </c>
      <c r="N86" s="102" t="n">
        <v>0.06</v>
      </c>
      <c r="O86" s="102" t="n">
        <v>0.5</v>
      </c>
      <c r="P86" s="102" t="n">
        <v>-0.36</v>
      </c>
      <c r="Q86" s="102" t="n">
        <v>0.26</v>
      </c>
      <c r="R86" s="102" t="n">
        <v>0.24</v>
      </c>
      <c r="S86" s="102" t="n">
        <v>0.3</v>
      </c>
      <c r="T86" s="102" t="n">
        <v>-0.2</v>
      </c>
      <c r="U86" s="102" t="n">
        <v>-0.2</v>
      </c>
    </row>
    <row r="87" customFormat="false" ht="12" hidden="false" customHeight="false" outlineLevel="0" collapsed="false">
      <c r="B87" s="103" t="n">
        <f aca="false">EOMONTH(B86,0)+1</f>
        <v>39417</v>
      </c>
      <c r="C87" s="102" t="n">
        <v>3.675</v>
      </c>
      <c r="D87" s="102" t="n">
        <v>-0.07</v>
      </c>
      <c r="E87" s="102" t="n">
        <v>-0.135</v>
      </c>
      <c r="F87" s="102" t="n">
        <v>-0.08</v>
      </c>
      <c r="G87" s="104" t="n">
        <v>0.23</v>
      </c>
      <c r="H87" s="102" t="n">
        <v>-0.3</v>
      </c>
      <c r="I87" s="102" t="n">
        <v>0</v>
      </c>
      <c r="J87" s="102" t="n">
        <v>0.248</v>
      </c>
      <c r="K87" s="102" t="n">
        <v>-0.22</v>
      </c>
      <c r="L87" s="102" t="n">
        <v>0</v>
      </c>
      <c r="M87" s="102" t="n">
        <v>-0.135</v>
      </c>
      <c r="N87" s="102" t="n">
        <v>0.15</v>
      </c>
      <c r="O87" s="102" t="n">
        <v>0.5</v>
      </c>
      <c r="P87" s="102" t="n">
        <v>-0.38</v>
      </c>
      <c r="Q87" s="102" t="n">
        <v>0.3</v>
      </c>
      <c r="R87" s="102" t="n">
        <v>0.23</v>
      </c>
      <c r="S87" s="102" t="n">
        <v>0.3</v>
      </c>
      <c r="T87" s="102" t="n">
        <v>0.298</v>
      </c>
      <c r="U87" s="102" t="n">
        <v>0.298</v>
      </c>
    </row>
    <row r="88" customFormat="false" ht="12" hidden="false" customHeight="false" outlineLevel="0" collapsed="false">
      <c r="B88" s="103" t="n">
        <f aca="false">EOMONTH(B87,0)+1</f>
        <v>39448</v>
      </c>
      <c r="C88" s="102" t="n">
        <v>3.81</v>
      </c>
      <c r="D88" s="102" t="n">
        <v>-0.07</v>
      </c>
      <c r="E88" s="102" t="n">
        <v>-0.135</v>
      </c>
      <c r="F88" s="102" t="n">
        <v>-0.08</v>
      </c>
      <c r="G88" s="104" t="n">
        <v>0.23</v>
      </c>
      <c r="H88" s="102" t="n">
        <v>-0.3</v>
      </c>
      <c r="I88" s="102" t="n">
        <v>0</v>
      </c>
      <c r="J88" s="102" t="n">
        <v>0.308</v>
      </c>
      <c r="K88" s="102" t="n">
        <v>-0.22</v>
      </c>
      <c r="L88" s="102" t="n">
        <v>0</v>
      </c>
      <c r="M88" s="102" t="n">
        <v>-0.135</v>
      </c>
      <c r="N88" s="102" t="n">
        <v>0.15</v>
      </c>
      <c r="O88" s="102" t="n">
        <v>0.5</v>
      </c>
      <c r="P88" s="102" t="n">
        <v>-0.38</v>
      </c>
      <c r="Q88" s="102" t="n">
        <v>0.3</v>
      </c>
      <c r="R88" s="102" t="n">
        <v>0.23</v>
      </c>
      <c r="S88" s="102" t="n">
        <v>0.3</v>
      </c>
      <c r="T88" s="102" t="n">
        <v>0.358</v>
      </c>
      <c r="U88" s="102" t="n">
        <v>0.358</v>
      </c>
    </row>
    <row r="89" customFormat="false" ht="12" hidden="false" customHeight="false" outlineLevel="0" collapsed="false">
      <c r="B89" s="103" t="n">
        <f aca="false">EOMONTH(B88,0)+1</f>
        <v>39479</v>
      </c>
      <c r="C89" s="102" t="n">
        <v>3.85</v>
      </c>
      <c r="D89" s="102" t="n">
        <v>-0.07</v>
      </c>
      <c r="E89" s="102" t="n">
        <v>-0.135</v>
      </c>
      <c r="F89" s="102" t="n">
        <v>-0.08</v>
      </c>
      <c r="G89" s="104" t="n">
        <v>0.23</v>
      </c>
      <c r="H89" s="102" t="n">
        <v>-0.3</v>
      </c>
      <c r="I89" s="102" t="n">
        <v>0</v>
      </c>
      <c r="J89" s="102" t="n">
        <v>0.378</v>
      </c>
      <c r="K89" s="102" t="n">
        <v>-0.22</v>
      </c>
      <c r="L89" s="102" t="n">
        <v>0</v>
      </c>
      <c r="M89" s="102" t="n">
        <v>-0.135</v>
      </c>
      <c r="N89" s="102" t="n">
        <v>0.15</v>
      </c>
      <c r="O89" s="102" t="n">
        <v>0.5</v>
      </c>
      <c r="P89" s="102" t="n">
        <v>-0.38</v>
      </c>
      <c r="Q89" s="102" t="n">
        <v>0.3</v>
      </c>
      <c r="R89" s="102" t="n">
        <v>0.23</v>
      </c>
      <c r="S89" s="102" t="n">
        <v>0.3</v>
      </c>
      <c r="T89" s="102" t="n">
        <v>0.428</v>
      </c>
      <c r="U89" s="102" t="n">
        <v>0.428</v>
      </c>
    </row>
    <row r="90" customFormat="false" ht="12" hidden="false" customHeight="false" outlineLevel="0" collapsed="false">
      <c r="B90" s="103" t="n">
        <f aca="false">EOMONTH(B89,0)+1</f>
        <v>39508</v>
      </c>
      <c r="C90" s="102" t="n">
        <v>3.765</v>
      </c>
      <c r="D90" s="102" t="n">
        <v>-0.07</v>
      </c>
      <c r="E90" s="102" t="n">
        <v>-0.135</v>
      </c>
      <c r="F90" s="102" t="n">
        <v>-0.08</v>
      </c>
      <c r="G90" s="104" t="n">
        <v>0.23</v>
      </c>
      <c r="H90" s="102" t="n">
        <v>-0.3</v>
      </c>
      <c r="I90" s="102" t="n">
        <v>0</v>
      </c>
      <c r="J90" s="102" t="n">
        <v>0.248</v>
      </c>
      <c r="K90" s="102" t="n">
        <v>-0.22</v>
      </c>
      <c r="L90" s="102" t="n">
        <v>0</v>
      </c>
      <c r="M90" s="102" t="n">
        <v>-0.135</v>
      </c>
      <c r="N90" s="102" t="n">
        <v>0.15</v>
      </c>
      <c r="O90" s="102" t="n">
        <v>0.5</v>
      </c>
      <c r="P90" s="102" t="n">
        <v>-0.38</v>
      </c>
      <c r="Q90" s="102" t="n">
        <v>0.3</v>
      </c>
      <c r="R90" s="102" t="n">
        <v>0.23</v>
      </c>
      <c r="S90" s="102" t="n">
        <v>0.3</v>
      </c>
      <c r="T90" s="102" t="n">
        <v>0.298</v>
      </c>
      <c r="U90" s="102" t="n">
        <v>0.298</v>
      </c>
    </row>
    <row r="91" customFormat="false" ht="12" hidden="false" customHeight="false" outlineLevel="0" collapsed="false">
      <c r="B91" s="103" t="n">
        <f aca="false">EOMONTH(B90,0)+1</f>
        <v>39539</v>
      </c>
      <c r="C91" s="102" t="n">
        <v>3.66</v>
      </c>
      <c r="D91" s="102" t="n">
        <v>-0.07</v>
      </c>
      <c r="E91" s="102" t="n">
        <v>-0.135</v>
      </c>
      <c r="F91" s="102" t="n">
        <v>-0.08</v>
      </c>
      <c r="G91" s="104" t="n">
        <v>0.23</v>
      </c>
      <c r="H91" s="102" t="n">
        <v>-0.3</v>
      </c>
      <c r="I91" s="102" t="n">
        <v>0</v>
      </c>
      <c r="J91" s="102" t="n">
        <v>0.068</v>
      </c>
      <c r="K91" s="102" t="n">
        <v>-0.22</v>
      </c>
      <c r="L91" s="102" t="n">
        <v>0</v>
      </c>
      <c r="M91" s="102" t="n">
        <v>-0.135</v>
      </c>
      <c r="N91" s="102" t="n">
        <v>0.15</v>
      </c>
      <c r="O91" s="102" t="n">
        <v>0.5</v>
      </c>
      <c r="P91" s="102" t="n">
        <v>-0.38</v>
      </c>
      <c r="Q91" s="102" t="n">
        <v>0.3</v>
      </c>
      <c r="R91" s="102" t="n">
        <v>0.23</v>
      </c>
      <c r="S91" s="102" t="n">
        <v>0.3</v>
      </c>
      <c r="T91" s="102" t="n">
        <v>0.118</v>
      </c>
      <c r="U91" s="102" t="n">
        <v>0.118</v>
      </c>
    </row>
    <row r="92" customFormat="false" ht="12" hidden="false" customHeight="false" outlineLevel="0" collapsed="false">
      <c r="B92" s="103" t="n">
        <f aca="false">EOMONTH(B91,0)+1</f>
        <v>39569</v>
      </c>
      <c r="C92" s="102" t="n">
        <v>3.488</v>
      </c>
      <c r="D92" s="102" t="n">
        <v>-0.07</v>
      </c>
      <c r="E92" s="102" t="n">
        <v>-0.195</v>
      </c>
      <c r="F92" s="102" t="n">
        <v>-0.08</v>
      </c>
      <c r="G92" s="104" t="n">
        <v>0.24</v>
      </c>
      <c r="H92" s="102" t="n">
        <v>-0.43</v>
      </c>
      <c r="I92" s="102" t="n">
        <v>0</v>
      </c>
      <c r="J92" s="102" t="n">
        <v>-0.25</v>
      </c>
      <c r="K92" s="102" t="n">
        <v>-0.35</v>
      </c>
      <c r="L92" s="102" t="n">
        <v>0</v>
      </c>
      <c r="M92" s="102" t="n">
        <v>-0.195</v>
      </c>
      <c r="N92" s="102" t="n">
        <v>0.06</v>
      </c>
      <c r="O92" s="102" t="n">
        <v>0.5</v>
      </c>
      <c r="P92" s="102" t="n">
        <v>-0.425</v>
      </c>
      <c r="Q92" s="102" t="n">
        <v>0.26</v>
      </c>
      <c r="R92" s="102" t="n">
        <v>0.24</v>
      </c>
      <c r="S92" s="102" t="n">
        <v>0.3</v>
      </c>
      <c r="T92" s="102" t="n">
        <v>-0.2</v>
      </c>
      <c r="U92" s="102" t="n">
        <v>-0.2</v>
      </c>
    </row>
    <row r="93" customFormat="false" ht="12" hidden="false" customHeight="false" outlineLevel="0" collapsed="false">
      <c r="B93" s="103" t="n">
        <f aca="false">EOMONTH(B92,0)+1</f>
        <v>39600</v>
      </c>
      <c r="C93" s="102" t="n">
        <v>3.491</v>
      </c>
      <c r="D93" s="102" t="n">
        <v>-0.07</v>
      </c>
      <c r="E93" s="102" t="n">
        <v>-0.195</v>
      </c>
      <c r="F93" s="102" t="n">
        <v>-0.08</v>
      </c>
      <c r="G93" s="104" t="n">
        <v>0.24</v>
      </c>
      <c r="H93" s="102" t="n">
        <v>-0.43</v>
      </c>
      <c r="I93" s="102" t="n">
        <v>0</v>
      </c>
      <c r="J93" s="102" t="n">
        <v>-0.25</v>
      </c>
      <c r="K93" s="102" t="n">
        <v>-0.35</v>
      </c>
      <c r="L93" s="102" t="n">
        <v>0</v>
      </c>
      <c r="M93" s="102" t="n">
        <v>-0.195</v>
      </c>
      <c r="N93" s="102" t="n">
        <v>0.06</v>
      </c>
      <c r="O93" s="102" t="n">
        <v>0.5</v>
      </c>
      <c r="P93" s="102" t="n">
        <v>-0.425</v>
      </c>
      <c r="Q93" s="102" t="n">
        <v>0.26</v>
      </c>
      <c r="R93" s="102" t="n">
        <v>0.24</v>
      </c>
      <c r="S93" s="102" t="n">
        <v>0.3</v>
      </c>
      <c r="T93" s="102" t="n">
        <v>-0.2</v>
      </c>
      <c r="U93" s="102" t="n">
        <v>-0.2</v>
      </c>
    </row>
    <row r="94" customFormat="false" ht="12" hidden="false" customHeight="false" outlineLevel="0" collapsed="false">
      <c r="B94" s="103" t="n">
        <f aca="false">EOMONTH(B93,0)+1</f>
        <v>39630</v>
      </c>
      <c r="C94" s="102" t="n">
        <v>3.531</v>
      </c>
      <c r="D94" s="102" t="n">
        <v>-0.07</v>
      </c>
      <c r="E94" s="102" t="n">
        <v>-0.195</v>
      </c>
      <c r="F94" s="102" t="n">
        <v>-0.08</v>
      </c>
      <c r="G94" s="104" t="n">
        <v>0.24</v>
      </c>
      <c r="H94" s="102" t="n">
        <v>-0.43</v>
      </c>
      <c r="I94" s="102" t="n">
        <v>0</v>
      </c>
      <c r="J94" s="102" t="n">
        <v>-0.25</v>
      </c>
      <c r="K94" s="102" t="n">
        <v>-0.35</v>
      </c>
      <c r="L94" s="102" t="n">
        <v>0</v>
      </c>
      <c r="M94" s="102" t="n">
        <v>-0.195</v>
      </c>
      <c r="N94" s="102" t="n">
        <v>0.06</v>
      </c>
      <c r="O94" s="102" t="n">
        <v>0.5</v>
      </c>
      <c r="P94" s="102" t="n">
        <v>-0.425</v>
      </c>
      <c r="Q94" s="102" t="n">
        <v>0.26</v>
      </c>
      <c r="R94" s="102" t="n">
        <v>0.24</v>
      </c>
      <c r="S94" s="102" t="n">
        <v>0.3</v>
      </c>
      <c r="T94" s="102" t="n">
        <v>-0.2</v>
      </c>
      <c r="U94" s="102" t="n">
        <v>-0.2</v>
      </c>
    </row>
    <row r="95" customFormat="false" ht="12" hidden="false" customHeight="false" outlineLevel="0" collapsed="false">
      <c r="B95" s="103" t="n">
        <f aca="false">EOMONTH(B94,0)+1</f>
        <v>39661</v>
      </c>
      <c r="C95" s="102" t="n">
        <v>3.575</v>
      </c>
      <c r="D95" s="102" t="n">
        <v>-0.07</v>
      </c>
      <c r="E95" s="102" t="n">
        <v>-0.195</v>
      </c>
      <c r="F95" s="102" t="n">
        <v>-0.08</v>
      </c>
      <c r="G95" s="104" t="n">
        <v>0.24</v>
      </c>
      <c r="H95" s="102" t="n">
        <v>-0.43</v>
      </c>
      <c r="I95" s="102" t="n">
        <v>0</v>
      </c>
      <c r="J95" s="102" t="n">
        <v>-0.25</v>
      </c>
      <c r="K95" s="102" t="n">
        <v>-0.35</v>
      </c>
      <c r="L95" s="102" t="n">
        <v>0</v>
      </c>
      <c r="M95" s="102" t="n">
        <v>-0.195</v>
      </c>
      <c r="N95" s="102" t="n">
        <v>0.06</v>
      </c>
      <c r="O95" s="102" t="n">
        <v>0.5</v>
      </c>
      <c r="P95" s="102" t="n">
        <v>-0.425</v>
      </c>
      <c r="Q95" s="102" t="n">
        <v>0.26</v>
      </c>
      <c r="R95" s="102" t="n">
        <v>0.24</v>
      </c>
      <c r="S95" s="102" t="n">
        <v>0.3</v>
      </c>
      <c r="T95" s="102" t="n">
        <v>-0.2</v>
      </c>
      <c r="U95" s="102" t="n">
        <v>-0.2</v>
      </c>
    </row>
    <row r="96" customFormat="false" ht="12" hidden="false" customHeight="false" outlineLevel="0" collapsed="false">
      <c r="B96" s="103" t="n">
        <f aca="false">EOMONTH(B95,0)+1</f>
        <v>39692</v>
      </c>
      <c r="C96" s="102" t="n">
        <v>3.625</v>
      </c>
      <c r="D96" s="102" t="n">
        <v>-0.07</v>
      </c>
      <c r="E96" s="102" t="n">
        <v>-0.195</v>
      </c>
      <c r="F96" s="102" t="n">
        <v>-0.08</v>
      </c>
      <c r="G96" s="104" t="n">
        <v>0.24</v>
      </c>
      <c r="H96" s="102" t="n">
        <v>-0.43</v>
      </c>
      <c r="I96" s="102" t="n">
        <v>0</v>
      </c>
      <c r="J96" s="102" t="n">
        <v>-0.25</v>
      </c>
      <c r="K96" s="102" t="n">
        <v>-0.35</v>
      </c>
      <c r="L96" s="102" t="n">
        <v>0</v>
      </c>
      <c r="M96" s="102" t="n">
        <v>-0.195</v>
      </c>
      <c r="N96" s="102" t="n">
        <v>0.06</v>
      </c>
      <c r="O96" s="102" t="n">
        <v>0.5</v>
      </c>
      <c r="P96" s="102" t="n">
        <v>-0.425</v>
      </c>
      <c r="Q96" s="102" t="n">
        <v>0.26</v>
      </c>
      <c r="R96" s="102" t="n">
        <v>0.24</v>
      </c>
      <c r="S96" s="102" t="n">
        <v>0.3</v>
      </c>
      <c r="T96" s="102" t="n">
        <v>-0.2</v>
      </c>
      <c r="U96" s="102" t="n">
        <v>-0.2</v>
      </c>
    </row>
    <row r="97" customFormat="false" ht="12" hidden="false" customHeight="false" outlineLevel="0" collapsed="false">
      <c r="B97" s="103" t="n">
        <f aca="false">EOMONTH(B96,0)+1</f>
        <v>39722</v>
      </c>
      <c r="C97" s="102" t="n">
        <v>3.61</v>
      </c>
      <c r="D97" s="102" t="n">
        <v>-0.07</v>
      </c>
      <c r="E97" s="102" t="n">
        <v>-0.195</v>
      </c>
      <c r="F97" s="102" t="n">
        <v>-0.08</v>
      </c>
      <c r="G97" s="104" t="n">
        <v>0.24</v>
      </c>
      <c r="H97" s="102" t="n">
        <v>-0.43</v>
      </c>
      <c r="I97" s="102" t="n">
        <v>0</v>
      </c>
      <c r="J97" s="102" t="n">
        <v>-0.25</v>
      </c>
      <c r="K97" s="102" t="n">
        <v>-0.35</v>
      </c>
      <c r="L97" s="102" t="n">
        <v>0</v>
      </c>
      <c r="M97" s="102" t="n">
        <v>-0.195</v>
      </c>
      <c r="N97" s="102" t="n">
        <v>0.06</v>
      </c>
      <c r="O97" s="102" t="n">
        <v>0.5</v>
      </c>
      <c r="P97" s="102" t="n">
        <v>-0.425</v>
      </c>
      <c r="Q97" s="102" t="n">
        <v>0.26</v>
      </c>
      <c r="R97" s="102" t="n">
        <v>0.24</v>
      </c>
      <c r="S97" s="102" t="n">
        <v>0.3</v>
      </c>
      <c r="T97" s="102" t="n">
        <v>-0.2</v>
      </c>
      <c r="U97" s="102" t="n">
        <v>-0.2</v>
      </c>
    </row>
    <row r="98" customFormat="false" ht="12" hidden="false" customHeight="false" outlineLevel="0" collapsed="false">
      <c r="B98" s="103" t="n">
        <f aca="false">EOMONTH(B97,0)+1</f>
        <v>39753</v>
      </c>
      <c r="C98" s="102" t="n">
        <v>3.625</v>
      </c>
      <c r="D98" s="102" t="n">
        <v>-0.07</v>
      </c>
      <c r="E98" s="102" t="n">
        <v>-0.195</v>
      </c>
      <c r="F98" s="102" t="n">
        <v>-0.08</v>
      </c>
      <c r="G98" s="104" t="n">
        <v>0.24</v>
      </c>
      <c r="H98" s="102" t="n">
        <v>-0.43</v>
      </c>
      <c r="I98" s="102" t="n">
        <v>0</v>
      </c>
      <c r="J98" s="102" t="n">
        <v>-0.25</v>
      </c>
      <c r="K98" s="102" t="n">
        <v>-0.35</v>
      </c>
      <c r="L98" s="102" t="n">
        <v>0</v>
      </c>
      <c r="M98" s="102" t="n">
        <v>-0.195</v>
      </c>
      <c r="N98" s="102" t="n">
        <v>0.06</v>
      </c>
      <c r="O98" s="102" t="n">
        <v>0.5</v>
      </c>
      <c r="P98" s="102" t="n">
        <v>-0.425</v>
      </c>
      <c r="Q98" s="102" t="n">
        <v>0.26</v>
      </c>
      <c r="R98" s="102" t="n">
        <v>0.24</v>
      </c>
      <c r="S98" s="102" t="n">
        <v>0.3</v>
      </c>
      <c r="T98" s="102" t="n">
        <v>-0.2</v>
      </c>
      <c r="U98" s="102" t="n">
        <v>-0.2</v>
      </c>
    </row>
    <row r="99" customFormat="false" ht="12" hidden="false" customHeight="false" outlineLevel="0" collapsed="false">
      <c r="B99" s="103" t="n">
        <f aca="false">EOMONTH(B98,0)+1</f>
        <v>39783</v>
      </c>
      <c r="C99" s="102" t="n">
        <v>3.77</v>
      </c>
      <c r="D99" s="102" t="n">
        <v>-0.07</v>
      </c>
      <c r="E99" s="102" t="n">
        <v>-0.135</v>
      </c>
      <c r="F99" s="102" t="n">
        <v>-0.08</v>
      </c>
      <c r="G99" s="104" t="n">
        <v>0.23</v>
      </c>
      <c r="H99" s="102" t="n">
        <v>-0.3</v>
      </c>
      <c r="I99" s="102" t="n">
        <v>0</v>
      </c>
      <c r="J99" s="102" t="n">
        <v>0.248</v>
      </c>
      <c r="K99" s="102" t="n">
        <v>-0.22</v>
      </c>
      <c r="L99" s="102" t="n">
        <v>0</v>
      </c>
      <c r="M99" s="102" t="n">
        <v>-0.135</v>
      </c>
      <c r="N99" s="102" t="n">
        <v>0</v>
      </c>
      <c r="O99" s="102" t="n">
        <v>0.5</v>
      </c>
      <c r="P99" s="102" t="n">
        <v>-0.38</v>
      </c>
      <c r="Q99" s="102" t="n">
        <v>0.3</v>
      </c>
      <c r="R99" s="102" t="n">
        <v>0.23</v>
      </c>
      <c r="S99" s="102" t="n">
        <v>0.3</v>
      </c>
      <c r="T99" s="102" t="n">
        <v>0.298</v>
      </c>
      <c r="U99" s="102" t="n">
        <v>0.298</v>
      </c>
    </row>
    <row r="100" customFormat="false" ht="12" hidden="false" customHeight="false" outlineLevel="0" collapsed="false">
      <c r="B100" s="103" t="n">
        <f aca="false">EOMONTH(B99,0)+1</f>
        <v>39814</v>
      </c>
      <c r="C100" s="102" t="n">
        <v>3.905</v>
      </c>
      <c r="D100" s="102" t="n">
        <v>-0.07</v>
      </c>
      <c r="E100" s="102" t="n">
        <v>-0.135</v>
      </c>
      <c r="F100" s="102" t="n">
        <v>-0.08</v>
      </c>
      <c r="G100" s="104" t="n">
        <v>0.23</v>
      </c>
      <c r="H100" s="102" t="n">
        <v>-0.3</v>
      </c>
      <c r="I100" s="102" t="n">
        <v>0</v>
      </c>
      <c r="J100" s="102" t="n">
        <v>0.308</v>
      </c>
      <c r="K100" s="102" t="n">
        <v>-0.22</v>
      </c>
      <c r="L100" s="102" t="n">
        <v>0</v>
      </c>
      <c r="M100" s="102" t="n">
        <v>-0.135</v>
      </c>
      <c r="N100" s="102" t="n">
        <v>0</v>
      </c>
      <c r="O100" s="102" t="n">
        <v>0.5</v>
      </c>
      <c r="P100" s="102" t="n">
        <v>-0.38</v>
      </c>
      <c r="Q100" s="102" t="n">
        <v>0.3</v>
      </c>
      <c r="R100" s="102" t="n">
        <v>0.23</v>
      </c>
      <c r="S100" s="102" t="n">
        <v>0.3</v>
      </c>
      <c r="T100" s="102" t="n">
        <v>0.358</v>
      </c>
      <c r="U100" s="102" t="n">
        <v>0.358</v>
      </c>
    </row>
    <row r="101" customFormat="false" ht="12" hidden="false" customHeight="false" outlineLevel="0" collapsed="false">
      <c r="B101" s="103" t="n">
        <f aca="false">EOMONTH(B100,0)+1</f>
        <v>39845</v>
      </c>
      <c r="C101" s="102" t="n">
        <v>3.945</v>
      </c>
      <c r="D101" s="102" t="n">
        <v>-0.07</v>
      </c>
      <c r="E101" s="102" t="n">
        <v>-0.135</v>
      </c>
      <c r="F101" s="102" t="n">
        <v>-0.08</v>
      </c>
      <c r="G101" s="104" t="n">
        <v>0.23</v>
      </c>
      <c r="H101" s="102" t="n">
        <v>-0.3</v>
      </c>
      <c r="I101" s="102" t="n">
        <v>0</v>
      </c>
      <c r="J101" s="102" t="n">
        <v>0.378</v>
      </c>
      <c r="K101" s="102" t="n">
        <v>-0.22</v>
      </c>
      <c r="L101" s="102" t="n">
        <v>0</v>
      </c>
      <c r="M101" s="102" t="n">
        <v>-0.135</v>
      </c>
      <c r="N101" s="102" t="n">
        <v>0</v>
      </c>
      <c r="O101" s="102" t="n">
        <v>0.5</v>
      </c>
      <c r="P101" s="102" t="n">
        <v>-0.38</v>
      </c>
      <c r="Q101" s="102" t="n">
        <v>0.3</v>
      </c>
      <c r="R101" s="102" t="n">
        <v>0.23</v>
      </c>
      <c r="S101" s="102" t="n">
        <v>0.3</v>
      </c>
      <c r="T101" s="102" t="n">
        <v>0.428</v>
      </c>
      <c r="U101" s="102" t="n">
        <v>0.428</v>
      </c>
    </row>
    <row r="102" customFormat="false" ht="12" hidden="false" customHeight="false" outlineLevel="0" collapsed="false">
      <c r="B102" s="103" t="n">
        <f aca="false">EOMONTH(B101,0)+1</f>
        <v>39873</v>
      </c>
      <c r="C102" s="102" t="n">
        <v>3.86</v>
      </c>
      <c r="D102" s="102" t="n">
        <v>-0.07</v>
      </c>
      <c r="E102" s="102" t="n">
        <v>-0.135</v>
      </c>
      <c r="F102" s="102" t="n">
        <v>-0.08</v>
      </c>
      <c r="G102" s="104" t="n">
        <v>0.23</v>
      </c>
      <c r="H102" s="102" t="n">
        <v>-0.3</v>
      </c>
      <c r="I102" s="102" t="n">
        <v>0</v>
      </c>
      <c r="J102" s="102" t="n">
        <v>0.248</v>
      </c>
      <c r="K102" s="102" t="n">
        <v>-0.22</v>
      </c>
      <c r="L102" s="102" t="n">
        <v>0</v>
      </c>
      <c r="M102" s="102" t="n">
        <v>-0.135</v>
      </c>
      <c r="N102" s="102" t="n">
        <v>0</v>
      </c>
      <c r="O102" s="102" t="n">
        <v>0.5</v>
      </c>
      <c r="P102" s="102" t="n">
        <v>-0.38</v>
      </c>
      <c r="Q102" s="102" t="n">
        <v>0.3</v>
      </c>
      <c r="R102" s="102" t="n">
        <v>0.23</v>
      </c>
      <c r="S102" s="102" t="n">
        <v>0.3</v>
      </c>
      <c r="T102" s="102" t="n">
        <v>0.298</v>
      </c>
      <c r="U102" s="102" t="n">
        <v>0.298</v>
      </c>
    </row>
    <row r="103" customFormat="false" ht="12" hidden="false" customHeight="false" outlineLevel="0" collapsed="false">
      <c r="B103" s="103" t="n">
        <f aca="false">EOMONTH(B102,0)+1</f>
        <v>39904</v>
      </c>
      <c r="C103" s="102" t="n">
        <v>3.755</v>
      </c>
      <c r="D103" s="102" t="n">
        <v>-0.07</v>
      </c>
      <c r="E103" s="102" t="n">
        <v>-0.135</v>
      </c>
      <c r="F103" s="102" t="n">
        <v>-0.08</v>
      </c>
      <c r="G103" s="104" t="n">
        <v>0.23</v>
      </c>
      <c r="H103" s="102" t="n">
        <v>-0.3</v>
      </c>
      <c r="I103" s="102" t="n">
        <v>0</v>
      </c>
      <c r="J103" s="102" t="n">
        <v>0.068</v>
      </c>
      <c r="K103" s="102" t="n">
        <v>-0.22</v>
      </c>
      <c r="L103" s="102" t="n">
        <v>0</v>
      </c>
      <c r="M103" s="102" t="n">
        <v>-0.135</v>
      </c>
      <c r="N103" s="102" t="n">
        <v>0</v>
      </c>
      <c r="O103" s="102" t="n">
        <v>0.5</v>
      </c>
      <c r="P103" s="102" t="n">
        <v>-0.38</v>
      </c>
      <c r="Q103" s="102" t="n">
        <v>0.3</v>
      </c>
      <c r="R103" s="102" t="n">
        <v>0.23</v>
      </c>
      <c r="S103" s="102" t="n">
        <v>0.3</v>
      </c>
      <c r="T103" s="102" t="n">
        <v>0.118</v>
      </c>
      <c r="U103" s="102" t="n">
        <v>0.118</v>
      </c>
    </row>
    <row r="104" customFormat="false" ht="12" hidden="false" customHeight="false" outlineLevel="0" collapsed="false">
      <c r="B104" s="103" t="n">
        <f aca="false">EOMONTH(B103,0)+1</f>
        <v>39934</v>
      </c>
      <c r="C104" s="102" t="n">
        <v>3.583</v>
      </c>
      <c r="D104" s="102" t="n">
        <v>-0.07</v>
      </c>
      <c r="E104" s="102" t="n">
        <v>-0.195</v>
      </c>
      <c r="F104" s="102" t="n">
        <v>-0.08</v>
      </c>
      <c r="G104" s="104" t="n">
        <v>0.24</v>
      </c>
      <c r="H104" s="102" t="n">
        <v>-0.43</v>
      </c>
      <c r="I104" s="102" t="n">
        <v>0</v>
      </c>
      <c r="J104" s="102" t="n">
        <v>-0.25</v>
      </c>
      <c r="K104" s="102" t="n">
        <v>-0.35</v>
      </c>
      <c r="L104" s="102" t="n">
        <v>0</v>
      </c>
      <c r="M104" s="102" t="n">
        <v>-0.195</v>
      </c>
      <c r="N104" s="102" t="n">
        <v>0</v>
      </c>
      <c r="O104" s="102" t="n">
        <v>0.5</v>
      </c>
      <c r="P104" s="102" t="n">
        <v>-0.48</v>
      </c>
      <c r="Q104" s="102" t="n">
        <v>0.26</v>
      </c>
      <c r="R104" s="102" t="n">
        <v>0.24</v>
      </c>
      <c r="S104" s="102" t="n">
        <v>0.3</v>
      </c>
      <c r="T104" s="102" t="n">
        <v>-0.2</v>
      </c>
      <c r="U104" s="102" t="n">
        <v>-0.2</v>
      </c>
    </row>
    <row r="105" customFormat="false" ht="12" hidden="false" customHeight="false" outlineLevel="0" collapsed="false">
      <c r="B105" s="103" t="n">
        <f aca="false">EOMONTH(B104,0)+1</f>
        <v>39965</v>
      </c>
      <c r="C105" s="102" t="n">
        <v>3.586</v>
      </c>
      <c r="D105" s="102" t="n">
        <v>-0.07</v>
      </c>
      <c r="E105" s="102" t="n">
        <v>-0.195</v>
      </c>
      <c r="F105" s="102" t="n">
        <v>-0.08</v>
      </c>
      <c r="G105" s="104" t="n">
        <v>0.24</v>
      </c>
      <c r="H105" s="102" t="n">
        <v>-0.43</v>
      </c>
      <c r="I105" s="102" t="n">
        <v>0</v>
      </c>
      <c r="J105" s="102" t="n">
        <v>-0.25</v>
      </c>
      <c r="K105" s="102" t="n">
        <v>-0.35</v>
      </c>
      <c r="L105" s="102" t="n">
        <v>0</v>
      </c>
      <c r="M105" s="102" t="n">
        <v>-0.195</v>
      </c>
      <c r="N105" s="102" t="n">
        <v>0</v>
      </c>
      <c r="O105" s="102" t="n">
        <v>0.5</v>
      </c>
      <c r="P105" s="102" t="n">
        <v>-0.48</v>
      </c>
      <c r="Q105" s="102" t="n">
        <v>0.26</v>
      </c>
      <c r="R105" s="102" t="n">
        <v>0.24</v>
      </c>
      <c r="S105" s="102" t="n">
        <v>0.3</v>
      </c>
      <c r="T105" s="102" t="n">
        <v>-0.2</v>
      </c>
      <c r="U105" s="102" t="n">
        <v>-0.2</v>
      </c>
    </row>
    <row r="106" customFormat="false" ht="12" hidden="false" customHeight="false" outlineLevel="0" collapsed="false">
      <c r="B106" s="103" t="n">
        <f aca="false">EOMONTH(B105,0)+1</f>
        <v>39995</v>
      </c>
      <c r="C106" s="102" t="n">
        <v>3.626</v>
      </c>
      <c r="D106" s="102" t="n">
        <v>-0.07</v>
      </c>
      <c r="E106" s="102" t="n">
        <v>-0.195</v>
      </c>
      <c r="F106" s="102" t="n">
        <v>-0.08</v>
      </c>
      <c r="G106" s="104" t="n">
        <v>0.24</v>
      </c>
      <c r="H106" s="102" t="n">
        <v>-0.43</v>
      </c>
      <c r="I106" s="102" t="n">
        <v>0</v>
      </c>
      <c r="J106" s="102" t="n">
        <v>-0.25</v>
      </c>
      <c r="K106" s="102" t="n">
        <v>-0.35</v>
      </c>
      <c r="L106" s="102" t="n">
        <v>0</v>
      </c>
      <c r="M106" s="102" t="n">
        <v>-0.195</v>
      </c>
      <c r="N106" s="102" t="n">
        <v>0</v>
      </c>
      <c r="O106" s="102" t="n">
        <v>0.5</v>
      </c>
      <c r="P106" s="102" t="n">
        <v>-0.48</v>
      </c>
      <c r="Q106" s="102" t="n">
        <v>0.26</v>
      </c>
      <c r="R106" s="102" t="n">
        <v>0.24</v>
      </c>
      <c r="S106" s="102" t="n">
        <v>0.3</v>
      </c>
      <c r="T106" s="102" t="n">
        <v>-0.2</v>
      </c>
      <c r="U106" s="102" t="n">
        <v>-0.2</v>
      </c>
    </row>
    <row r="107" customFormat="false" ht="12" hidden="false" customHeight="false" outlineLevel="0" collapsed="false">
      <c r="B107" s="103" t="n">
        <f aca="false">EOMONTH(B106,0)+1</f>
        <v>40026</v>
      </c>
      <c r="C107" s="102" t="n">
        <v>3.67</v>
      </c>
      <c r="D107" s="102" t="n">
        <v>-0.07</v>
      </c>
      <c r="E107" s="102" t="n">
        <v>-0.195</v>
      </c>
      <c r="F107" s="102" t="n">
        <v>-0.08</v>
      </c>
      <c r="G107" s="104" t="n">
        <v>0.24</v>
      </c>
      <c r="H107" s="102" t="n">
        <v>-0.43</v>
      </c>
      <c r="I107" s="102" t="n">
        <v>0</v>
      </c>
      <c r="J107" s="102" t="n">
        <v>-0.25</v>
      </c>
      <c r="K107" s="102" t="n">
        <v>-0.35</v>
      </c>
      <c r="L107" s="102" t="n">
        <v>0</v>
      </c>
      <c r="M107" s="102" t="n">
        <v>-0.195</v>
      </c>
      <c r="N107" s="102" t="n">
        <v>0</v>
      </c>
      <c r="O107" s="102" t="n">
        <v>0.5</v>
      </c>
      <c r="P107" s="102" t="n">
        <v>-0.48</v>
      </c>
      <c r="Q107" s="102" t="n">
        <v>0.26</v>
      </c>
      <c r="R107" s="102" t="n">
        <v>0.24</v>
      </c>
      <c r="S107" s="102" t="n">
        <v>0.3</v>
      </c>
      <c r="T107" s="102" t="n">
        <v>-0.2</v>
      </c>
      <c r="U107" s="102" t="n">
        <v>-0.2</v>
      </c>
    </row>
    <row r="108" customFormat="false" ht="12" hidden="false" customHeight="false" outlineLevel="0" collapsed="false">
      <c r="B108" s="103" t="n">
        <f aca="false">EOMONTH(B107,0)+1</f>
        <v>40057</v>
      </c>
      <c r="C108" s="102" t="n">
        <v>3.72</v>
      </c>
      <c r="D108" s="102" t="n">
        <v>-0.07</v>
      </c>
      <c r="E108" s="102" t="n">
        <v>-0.195</v>
      </c>
      <c r="F108" s="102" t="n">
        <v>-0.08</v>
      </c>
      <c r="G108" s="104" t="n">
        <v>0.24</v>
      </c>
      <c r="H108" s="102" t="n">
        <v>-0.43</v>
      </c>
      <c r="I108" s="102" t="n">
        <v>0</v>
      </c>
      <c r="J108" s="102" t="n">
        <v>-0.25</v>
      </c>
      <c r="K108" s="102" t="n">
        <v>-0.35</v>
      </c>
      <c r="L108" s="102" t="n">
        <v>0</v>
      </c>
      <c r="M108" s="102" t="n">
        <v>-0.195</v>
      </c>
      <c r="N108" s="102" t="n">
        <v>0</v>
      </c>
      <c r="O108" s="102" t="n">
        <v>0.5</v>
      </c>
      <c r="P108" s="102" t="n">
        <v>-0.48</v>
      </c>
      <c r="Q108" s="102" t="n">
        <v>0.26</v>
      </c>
      <c r="R108" s="102" t="n">
        <v>0.24</v>
      </c>
      <c r="S108" s="102" t="n">
        <v>0.3</v>
      </c>
      <c r="T108" s="102" t="n">
        <v>-0.2</v>
      </c>
      <c r="U108" s="102" t="n">
        <v>-0.2</v>
      </c>
    </row>
    <row r="109" customFormat="false" ht="12" hidden="false" customHeight="false" outlineLevel="0" collapsed="false">
      <c r="B109" s="103" t="n">
        <f aca="false">EOMONTH(B108,0)+1</f>
        <v>40087</v>
      </c>
      <c r="C109" s="102" t="n">
        <v>3.705</v>
      </c>
      <c r="D109" s="102" t="n">
        <v>-0.07</v>
      </c>
      <c r="E109" s="102" t="n">
        <v>-0.195</v>
      </c>
      <c r="F109" s="102" t="n">
        <v>-0.08</v>
      </c>
      <c r="G109" s="104" t="n">
        <v>0.24</v>
      </c>
      <c r="H109" s="102" t="n">
        <v>-0.43</v>
      </c>
      <c r="I109" s="102" t="n">
        <v>0</v>
      </c>
      <c r="J109" s="102" t="n">
        <v>-0.25</v>
      </c>
      <c r="K109" s="102" t="n">
        <v>-0.35</v>
      </c>
      <c r="L109" s="102" t="n">
        <v>0</v>
      </c>
      <c r="M109" s="102" t="n">
        <v>-0.195</v>
      </c>
      <c r="N109" s="102" t="n">
        <v>0</v>
      </c>
      <c r="O109" s="102" t="n">
        <v>0.5</v>
      </c>
      <c r="P109" s="102" t="n">
        <v>-0.48</v>
      </c>
      <c r="Q109" s="102" t="n">
        <v>0.26</v>
      </c>
      <c r="R109" s="102" t="n">
        <v>0.24</v>
      </c>
      <c r="S109" s="102" t="n">
        <v>0.3</v>
      </c>
      <c r="T109" s="102" t="n">
        <v>-0.2</v>
      </c>
      <c r="U109" s="102" t="n">
        <v>-0.2</v>
      </c>
    </row>
    <row r="110" customFormat="false" ht="12" hidden="false" customHeight="false" outlineLevel="0" collapsed="false">
      <c r="B110" s="103" t="n">
        <f aca="false">EOMONTH(B109,0)+1</f>
        <v>40118</v>
      </c>
      <c r="C110" s="102" t="n">
        <v>3.72</v>
      </c>
      <c r="D110" s="102" t="n">
        <v>-0.07</v>
      </c>
      <c r="E110" s="102" t="n">
        <v>-0.195</v>
      </c>
      <c r="F110" s="102" t="n">
        <v>-0.08</v>
      </c>
      <c r="G110" s="104" t="n">
        <v>0.24</v>
      </c>
      <c r="H110" s="102" t="n">
        <v>-0.43</v>
      </c>
      <c r="I110" s="102" t="n">
        <v>0</v>
      </c>
      <c r="J110" s="102" t="n">
        <v>-0.25</v>
      </c>
      <c r="K110" s="102" t="n">
        <v>-0.35</v>
      </c>
      <c r="L110" s="102" t="n">
        <v>0</v>
      </c>
      <c r="M110" s="102" t="n">
        <v>-0.195</v>
      </c>
      <c r="N110" s="102" t="n">
        <v>0</v>
      </c>
      <c r="O110" s="102" t="n">
        <v>0.5</v>
      </c>
      <c r="P110" s="102" t="n">
        <v>-0.48</v>
      </c>
      <c r="Q110" s="102" t="n">
        <v>0.26</v>
      </c>
      <c r="R110" s="102" t="n">
        <v>0.24</v>
      </c>
      <c r="S110" s="102" t="n">
        <v>0.3</v>
      </c>
      <c r="T110" s="102" t="n">
        <v>-0.2</v>
      </c>
      <c r="U110" s="102" t="n">
        <v>-0.2</v>
      </c>
    </row>
    <row r="111" customFormat="false" ht="12" hidden="false" customHeight="false" outlineLevel="0" collapsed="false">
      <c r="B111" s="103" t="n">
        <f aca="false">EOMONTH(B110,0)+1</f>
        <v>40148</v>
      </c>
      <c r="C111" s="102" t="n">
        <v>3.865</v>
      </c>
      <c r="D111" s="102" t="n">
        <v>-0.07</v>
      </c>
      <c r="E111" s="102" t="n">
        <v>-0.135</v>
      </c>
      <c r="F111" s="102" t="n">
        <v>-0.08</v>
      </c>
      <c r="G111" s="104" t="n">
        <v>0.23</v>
      </c>
      <c r="H111" s="102" t="n">
        <v>-0.3</v>
      </c>
      <c r="I111" s="102" t="n">
        <v>0</v>
      </c>
      <c r="J111" s="102" t="n">
        <v>0.248</v>
      </c>
      <c r="K111" s="102" t="n">
        <v>-0.22</v>
      </c>
      <c r="L111" s="102" t="n">
        <v>0</v>
      </c>
      <c r="M111" s="102" t="n">
        <v>-0.135</v>
      </c>
      <c r="N111" s="102" t="n">
        <v>0</v>
      </c>
      <c r="O111" s="102" t="n">
        <v>0.5</v>
      </c>
      <c r="P111" s="102" t="n">
        <v>-0.39</v>
      </c>
      <c r="Q111" s="102" t="n">
        <v>0.3</v>
      </c>
      <c r="R111" s="102" t="n">
        <v>0.23</v>
      </c>
      <c r="S111" s="102" t="n">
        <v>0.3</v>
      </c>
      <c r="T111" s="102" t="n">
        <v>0.298</v>
      </c>
      <c r="U111" s="102" t="n">
        <v>0.298</v>
      </c>
    </row>
    <row r="112" customFormat="false" ht="12" hidden="false" customHeight="false" outlineLevel="0" collapsed="false">
      <c r="B112" s="103" t="n">
        <f aca="false">EOMONTH(B111,0)+1</f>
        <v>40179</v>
      </c>
      <c r="C112" s="102" t="n">
        <v>4</v>
      </c>
      <c r="D112" s="102" t="n">
        <v>-0.07</v>
      </c>
      <c r="E112" s="102" t="n">
        <v>-0.135</v>
      </c>
      <c r="F112" s="102" t="n">
        <v>-0.08</v>
      </c>
      <c r="G112" s="104" t="n">
        <v>0.23</v>
      </c>
      <c r="H112" s="102" t="n">
        <v>-0.3</v>
      </c>
      <c r="I112" s="102" t="n">
        <v>0</v>
      </c>
      <c r="J112" s="102" t="n">
        <v>0.308</v>
      </c>
      <c r="K112" s="102" t="n">
        <v>-0.22</v>
      </c>
      <c r="L112" s="102" t="n">
        <v>0</v>
      </c>
      <c r="M112" s="102" t="n">
        <v>-0.135</v>
      </c>
      <c r="N112" s="102" t="n">
        <v>0</v>
      </c>
      <c r="O112" s="102" t="n">
        <v>0.5</v>
      </c>
      <c r="P112" s="102" t="n">
        <v>-0.39</v>
      </c>
      <c r="Q112" s="102" t="n">
        <v>0.3</v>
      </c>
      <c r="R112" s="102" t="n">
        <v>0.23</v>
      </c>
      <c r="S112" s="102" t="n">
        <v>0.3</v>
      </c>
      <c r="T112" s="102" t="n">
        <v>0.358</v>
      </c>
      <c r="U112" s="102" t="n">
        <v>0.358</v>
      </c>
    </row>
    <row r="113" customFormat="false" ht="12" hidden="false" customHeight="false" outlineLevel="0" collapsed="false">
      <c r="B113" s="103" t="n">
        <f aca="false">EOMONTH(B112,0)+1</f>
        <v>40210</v>
      </c>
      <c r="C113" s="102" t="n">
        <v>4.04</v>
      </c>
      <c r="D113" s="102" t="n">
        <v>-0.07</v>
      </c>
      <c r="E113" s="102" t="n">
        <v>-0.135</v>
      </c>
      <c r="F113" s="102" t="n">
        <v>-0.08</v>
      </c>
      <c r="G113" s="104" t="n">
        <v>0.23</v>
      </c>
      <c r="H113" s="102" t="n">
        <v>-0.3</v>
      </c>
      <c r="I113" s="102" t="n">
        <v>0</v>
      </c>
      <c r="J113" s="102" t="n">
        <v>0.378</v>
      </c>
      <c r="K113" s="102" t="n">
        <v>-0.22</v>
      </c>
      <c r="L113" s="102" t="n">
        <v>0</v>
      </c>
      <c r="M113" s="102" t="n">
        <v>-0.135</v>
      </c>
      <c r="N113" s="102" t="n">
        <v>0</v>
      </c>
      <c r="O113" s="102" t="n">
        <v>0.5</v>
      </c>
      <c r="P113" s="102" t="n">
        <v>-0.39</v>
      </c>
      <c r="Q113" s="102" t="n">
        <v>0.3</v>
      </c>
      <c r="R113" s="102" t="n">
        <v>0.23</v>
      </c>
      <c r="S113" s="102" t="n">
        <v>0.3</v>
      </c>
      <c r="T113" s="102" t="n">
        <v>0.428</v>
      </c>
      <c r="U113" s="102" t="n">
        <v>0.428</v>
      </c>
    </row>
    <row r="114" customFormat="false" ht="12" hidden="false" customHeight="false" outlineLevel="0" collapsed="false">
      <c r="B114" s="103" t="n">
        <f aca="false">EOMONTH(B113,0)+1</f>
        <v>40238</v>
      </c>
      <c r="C114" s="102" t="n">
        <v>3.955</v>
      </c>
      <c r="D114" s="102" t="n">
        <v>-0.07</v>
      </c>
      <c r="E114" s="102" t="n">
        <v>-0.135</v>
      </c>
      <c r="F114" s="102" t="n">
        <v>-0.08</v>
      </c>
      <c r="G114" s="104" t="n">
        <v>0.23</v>
      </c>
      <c r="H114" s="102" t="n">
        <v>-0.3</v>
      </c>
      <c r="I114" s="102" t="n">
        <v>0</v>
      </c>
      <c r="J114" s="102" t="n">
        <v>0.248</v>
      </c>
      <c r="K114" s="102" t="n">
        <v>-0.22</v>
      </c>
      <c r="L114" s="102" t="n">
        <v>0</v>
      </c>
      <c r="M114" s="102" t="n">
        <v>-0.135</v>
      </c>
      <c r="N114" s="102" t="n">
        <v>0</v>
      </c>
      <c r="O114" s="102" t="n">
        <v>0.5</v>
      </c>
      <c r="P114" s="102" t="n">
        <v>-0.39</v>
      </c>
      <c r="Q114" s="102" t="n">
        <v>0.3</v>
      </c>
      <c r="R114" s="102" t="n">
        <v>0.23</v>
      </c>
      <c r="S114" s="102" t="n">
        <v>0.3</v>
      </c>
      <c r="T114" s="102" t="n">
        <v>0.298</v>
      </c>
      <c r="U114" s="102" t="n">
        <v>0.298</v>
      </c>
    </row>
    <row r="115" customFormat="false" ht="12" hidden="false" customHeight="false" outlineLevel="0" collapsed="false">
      <c r="B115" s="103" t="n">
        <f aca="false">EOMONTH(B114,0)+1</f>
        <v>40269</v>
      </c>
      <c r="C115" s="102" t="n">
        <v>3.85</v>
      </c>
      <c r="D115" s="102" t="n">
        <v>-0.07</v>
      </c>
      <c r="E115" s="102" t="n">
        <v>-0.135</v>
      </c>
      <c r="F115" s="102" t="n">
        <v>-0.08</v>
      </c>
      <c r="G115" s="104" t="n">
        <v>0.23</v>
      </c>
      <c r="H115" s="102" t="n">
        <v>-0.3</v>
      </c>
      <c r="I115" s="102" t="n">
        <v>0</v>
      </c>
      <c r="J115" s="102" t="n">
        <v>0.068</v>
      </c>
      <c r="K115" s="102" t="n">
        <v>-0.22</v>
      </c>
      <c r="L115" s="102" t="n">
        <v>0</v>
      </c>
      <c r="M115" s="102" t="n">
        <v>-0.135</v>
      </c>
      <c r="N115" s="102" t="n">
        <v>0</v>
      </c>
      <c r="O115" s="102" t="n">
        <v>0.5</v>
      </c>
      <c r="P115" s="102" t="n">
        <v>-0.39</v>
      </c>
      <c r="Q115" s="102" t="n">
        <v>0.3</v>
      </c>
      <c r="R115" s="102" t="n">
        <v>0.23</v>
      </c>
      <c r="S115" s="102" t="n">
        <v>0.3</v>
      </c>
      <c r="T115" s="102" t="n">
        <v>0.118</v>
      </c>
      <c r="U115" s="102" t="n">
        <v>0.118</v>
      </c>
    </row>
    <row r="116" customFormat="false" ht="12" hidden="false" customHeight="false" outlineLevel="0" collapsed="false">
      <c r="B116" s="103" t="n">
        <f aca="false">EOMONTH(B115,0)+1</f>
        <v>40299</v>
      </c>
      <c r="C116" s="102" t="n">
        <v>3.678</v>
      </c>
      <c r="D116" s="102" t="n">
        <v>-0.07</v>
      </c>
      <c r="E116" s="102" t="n">
        <v>-0.195</v>
      </c>
      <c r="F116" s="102" t="n">
        <v>-0.08</v>
      </c>
      <c r="G116" s="104" t="n">
        <v>0.24</v>
      </c>
      <c r="H116" s="102" t="n">
        <v>-0.45</v>
      </c>
      <c r="I116" s="102" t="n">
        <v>0</v>
      </c>
      <c r="J116" s="102" t="n">
        <v>-0.25</v>
      </c>
      <c r="K116" s="102" t="n">
        <v>-0.37</v>
      </c>
      <c r="L116" s="102" t="n">
        <v>0</v>
      </c>
      <c r="M116" s="102" t="n">
        <v>-0.195</v>
      </c>
      <c r="N116" s="102" t="n">
        <v>0</v>
      </c>
      <c r="O116" s="102" t="n">
        <v>0.5</v>
      </c>
      <c r="P116" s="102" t="n">
        <v>-0.47</v>
      </c>
      <c r="Q116" s="102" t="n">
        <v>0.26</v>
      </c>
      <c r="R116" s="102" t="n">
        <v>0.24</v>
      </c>
      <c r="S116" s="102" t="n">
        <v>0.3</v>
      </c>
      <c r="T116" s="102" t="n">
        <v>-0.2</v>
      </c>
      <c r="U116" s="102" t="n">
        <v>-0.2</v>
      </c>
    </row>
    <row r="117" customFormat="false" ht="12" hidden="false" customHeight="false" outlineLevel="0" collapsed="false">
      <c r="B117" s="103" t="n">
        <f aca="false">EOMONTH(B116,0)+1</f>
        <v>40330</v>
      </c>
      <c r="C117" s="102" t="n">
        <v>3.681</v>
      </c>
      <c r="D117" s="102" t="n">
        <v>-0.07</v>
      </c>
      <c r="E117" s="102" t="n">
        <v>-0.195</v>
      </c>
      <c r="F117" s="102" t="n">
        <v>-0.08</v>
      </c>
      <c r="G117" s="104" t="n">
        <v>0.24</v>
      </c>
      <c r="H117" s="102" t="n">
        <v>-0.45</v>
      </c>
      <c r="I117" s="102" t="n">
        <v>0</v>
      </c>
      <c r="J117" s="102" t="n">
        <v>-0.25</v>
      </c>
      <c r="K117" s="102" t="n">
        <v>-0.37</v>
      </c>
      <c r="L117" s="102" t="n">
        <v>0</v>
      </c>
      <c r="M117" s="102" t="n">
        <v>-0.195</v>
      </c>
      <c r="N117" s="102" t="n">
        <v>0</v>
      </c>
      <c r="O117" s="102" t="n">
        <v>0.5</v>
      </c>
      <c r="P117" s="102" t="n">
        <v>-0.47</v>
      </c>
      <c r="Q117" s="102" t="n">
        <v>0.26</v>
      </c>
      <c r="R117" s="102" t="n">
        <v>0.24</v>
      </c>
      <c r="S117" s="102" t="n">
        <v>0.3</v>
      </c>
      <c r="T117" s="102" t="n">
        <v>-0.2</v>
      </c>
      <c r="U117" s="102" t="n">
        <v>-0.2</v>
      </c>
    </row>
    <row r="118" customFormat="false" ht="12" hidden="false" customHeight="false" outlineLevel="0" collapsed="false">
      <c r="B118" s="103" t="n">
        <f aca="false">EOMONTH(B117,0)+1</f>
        <v>40360</v>
      </c>
      <c r="C118" s="102" t="n">
        <v>3.721</v>
      </c>
      <c r="D118" s="102" t="n">
        <v>-0.07</v>
      </c>
      <c r="E118" s="102" t="n">
        <v>-0.195</v>
      </c>
      <c r="F118" s="102" t="n">
        <v>-0.08</v>
      </c>
      <c r="G118" s="104" t="n">
        <v>0.24</v>
      </c>
      <c r="H118" s="102" t="n">
        <v>-0.45</v>
      </c>
      <c r="I118" s="102" t="n">
        <v>0</v>
      </c>
      <c r="J118" s="102" t="n">
        <v>-0.25</v>
      </c>
      <c r="K118" s="102" t="n">
        <v>-0.37</v>
      </c>
      <c r="L118" s="102" t="n">
        <v>0</v>
      </c>
      <c r="M118" s="102" t="n">
        <v>-0.195</v>
      </c>
      <c r="N118" s="102" t="n">
        <v>0</v>
      </c>
      <c r="O118" s="102" t="n">
        <v>0.5</v>
      </c>
      <c r="P118" s="102" t="n">
        <v>-0.47</v>
      </c>
      <c r="Q118" s="102" t="n">
        <v>0.26</v>
      </c>
      <c r="R118" s="102" t="n">
        <v>0.24</v>
      </c>
      <c r="S118" s="102" t="n">
        <v>0.3</v>
      </c>
      <c r="T118" s="102" t="n">
        <v>-0.2</v>
      </c>
      <c r="U118" s="102" t="n">
        <v>-0.2</v>
      </c>
    </row>
    <row r="119" customFormat="false" ht="12" hidden="false" customHeight="false" outlineLevel="0" collapsed="false">
      <c r="B119" s="103" t="n">
        <f aca="false">EOMONTH(B118,0)+1</f>
        <v>40391</v>
      </c>
      <c r="C119" s="102" t="n">
        <v>3.765</v>
      </c>
      <c r="D119" s="102" t="n">
        <v>-0.07</v>
      </c>
      <c r="E119" s="102" t="n">
        <v>-0.195</v>
      </c>
      <c r="F119" s="102" t="n">
        <v>-0.08</v>
      </c>
      <c r="G119" s="104" t="n">
        <v>0.24</v>
      </c>
      <c r="H119" s="102" t="n">
        <v>-0.45</v>
      </c>
      <c r="I119" s="102" t="n">
        <v>0</v>
      </c>
      <c r="J119" s="102" t="n">
        <v>-0.25</v>
      </c>
      <c r="K119" s="102" t="n">
        <v>-0.37</v>
      </c>
      <c r="L119" s="102" t="n">
        <v>0</v>
      </c>
      <c r="M119" s="102" t="n">
        <v>-0.195</v>
      </c>
      <c r="N119" s="102" t="n">
        <v>0</v>
      </c>
      <c r="O119" s="102" t="n">
        <v>0.5</v>
      </c>
      <c r="P119" s="102" t="n">
        <v>-0.47</v>
      </c>
      <c r="Q119" s="102" t="n">
        <v>0.26</v>
      </c>
      <c r="R119" s="102" t="n">
        <v>0.24</v>
      </c>
      <c r="S119" s="102" t="n">
        <v>0.3</v>
      </c>
      <c r="T119" s="102" t="n">
        <v>-0.2</v>
      </c>
      <c r="U119" s="102" t="n">
        <v>-0.2</v>
      </c>
    </row>
    <row r="120" customFormat="false" ht="12" hidden="false" customHeight="false" outlineLevel="0" collapsed="false">
      <c r="B120" s="103" t="n">
        <f aca="false">EOMONTH(B119,0)+1</f>
        <v>40422</v>
      </c>
      <c r="C120" s="102" t="n">
        <v>3.815</v>
      </c>
      <c r="D120" s="102" t="n">
        <v>-0.07</v>
      </c>
      <c r="E120" s="102" t="n">
        <v>-0.195</v>
      </c>
      <c r="F120" s="102" t="n">
        <v>-0.08</v>
      </c>
      <c r="G120" s="104" t="n">
        <v>0.24</v>
      </c>
      <c r="H120" s="102" t="n">
        <v>-0.45</v>
      </c>
      <c r="I120" s="102" t="n">
        <v>0</v>
      </c>
      <c r="J120" s="102" t="n">
        <v>-0.25</v>
      </c>
      <c r="K120" s="102" t="n">
        <v>-0.37</v>
      </c>
      <c r="L120" s="102" t="n">
        <v>0</v>
      </c>
      <c r="M120" s="102" t="n">
        <v>-0.195</v>
      </c>
      <c r="N120" s="102" t="n">
        <v>0</v>
      </c>
      <c r="O120" s="102" t="n">
        <v>0.5</v>
      </c>
      <c r="P120" s="102" t="n">
        <v>-0.47</v>
      </c>
      <c r="Q120" s="102" t="n">
        <v>0.26</v>
      </c>
      <c r="R120" s="102" t="n">
        <v>0.24</v>
      </c>
      <c r="S120" s="102" t="n">
        <v>0.3</v>
      </c>
      <c r="T120" s="102" t="n">
        <v>-0.2</v>
      </c>
      <c r="U120" s="102" t="n">
        <v>-0.2</v>
      </c>
    </row>
    <row r="121" customFormat="false" ht="12" hidden="false" customHeight="false" outlineLevel="0" collapsed="false">
      <c r="B121" s="103" t="n">
        <f aca="false">EOMONTH(B120,0)+1</f>
        <v>40452</v>
      </c>
      <c r="C121" s="102" t="n">
        <v>3.8</v>
      </c>
      <c r="D121" s="102" t="n">
        <v>-0.07</v>
      </c>
      <c r="E121" s="102" t="n">
        <v>-0.195</v>
      </c>
      <c r="F121" s="102" t="n">
        <v>-0.08</v>
      </c>
      <c r="G121" s="104" t="n">
        <v>0.24</v>
      </c>
      <c r="H121" s="102" t="n">
        <v>-0.45</v>
      </c>
      <c r="I121" s="102" t="n">
        <v>0</v>
      </c>
      <c r="J121" s="102" t="n">
        <v>-0.25</v>
      </c>
      <c r="K121" s="102" t="n">
        <v>-0.37</v>
      </c>
      <c r="L121" s="102" t="n">
        <v>0</v>
      </c>
      <c r="M121" s="102" t="n">
        <v>-0.195</v>
      </c>
      <c r="N121" s="102" t="n">
        <v>0</v>
      </c>
      <c r="O121" s="102" t="n">
        <v>0.5</v>
      </c>
      <c r="P121" s="102" t="n">
        <v>-0.47</v>
      </c>
      <c r="Q121" s="102" t="n">
        <v>0.26</v>
      </c>
      <c r="R121" s="102" t="n">
        <v>0.24</v>
      </c>
      <c r="S121" s="102" t="n">
        <v>0.3</v>
      </c>
      <c r="T121" s="102" t="n">
        <v>-0.2</v>
      </c>
      <c r="U121" s="102" t="n">
        <v>-0.2</v>
      </c>
    </row>
    <row r="122" customFormat="false" ht="12" hidden="false" customHeight="false" outlineLevel="0" collapsed="false">
      <c r="B122" s="103" t="n">
        <f aca="false">EOMONTH(B121,0)+1</f>
        <v>40483</v>
      </c>
      <c r="C122" s="102" t="n">
        <v>3.815</v>
      </c>
      <c r="D122" s="102" t="n">
        <v>-0.07</v>
      </c>
      <c r="E122" s="102" t="n">
        <v>-0.195</v>
      </c>
      <c r="F122" s="102" t="n">
        <v>-0.08</v>
      </c>
      <c r="G122" s="104" t="n">
        <v>0.24</v>
      </c>
      <c r="H122" s="102" t="n">
        <v>-0.45</v>
      </c>
      <c r="I122" s="102" t="n">
        <v>0</v>
      </c>
      <c r="J122" s="102" t="n">
        <v>-0.25</v>
      </c>
      <c r="K122" s="102" t="n">
        <v>-0.37</v>
      </c>
      <c r="L122" s="102" t="n">
        <v>0</v>
      </c>
      <c r="M122" s="102" t="n">
        <v>-0.195</v>
      </c>
      <c r="N122" s="102" t="n">
        <v>0</v>
      </c>
      <c r="O122" s="102" t="n">
        <v>0.5</v>
      </c>
      <c r="P122" s="102" t="n">
        <v>-0.47</v>
      </c>
      <c r="Q122" s="102" t="n">
        <v>0.26</v>
      </c>
      <c r="R122" s="102" t="n">
        <v>0.24</v>
      </c>
      <c r="S122" s="102" t="n">
        <v>0.3</v>
      </c>
      <c r="T122" s="102" t="n">
        <v>-0.2</v>
      </c>
      <c r="U122" s="102" t="n">
        <v>-0.2</v>
      </c>
    </row>
    <row r="123" customFormat="false" ht="12" hidden="false" customHeight="false" outlineLevel="0" collapsed="false">
      <c r="B123" s="103" t="n">
        <f aca="false">EOMONTH(B122,0)+1</f>
        <v>40513</v>
      </c>
      <c r="C123" s="102" t="n">
        <v>3.96</v>
      </c>
      <c r="D123" s="102" t="n">
        <v>-0.07</v>
      </c>
      <c r="E123" s="102" t="n">
        <v>-0.135</v>
      </c>
      <c r="F123" s="102" t="n">
        <v>-0.08</v>
      </c>
      <c r="G123" s="104" t="n">
        <v>0.35</v>
      </c>
      <c r="H123" s="102" t="n">
        <v>-0.3</v>
      </c>
      <c r="I123" s="102" t="n">
        <v>0</v>
      </c>
      <c r="J123" s="102" t="n">
        <v>0.248</v>
      </c>
      <c r="K123" s="102" t="n">
        <v>-0.22</v>
      </c>
      <c r="L123" s="102" t="n">
        <v>0</v>
      </c>
      <c r="M123" s="102" t="n">
        <v>-0.135</v>
      </c>
      <c r="N123" s="102" t="n">
        <v>0</v>
      </c>
      <c r="O123" s="102" t="n">
        <v>0.5</v>
      </c>
      <c r="P123" s="102" t="n">
        <v>-0.43</v>
      </c>
      <c r="Q123" s="102" t="n">
        <v>0.3</v>
      </c>
      <c r="R123" s="102" t="n">
        <v>0.35</v>
      </c>
      <c r="S123" s="102" t="n">
        <v>0.3</v>
      </c>
      <c r="T123" s="102" t="n">
        <v>0.298</v>
      </c>
      <c r="U123" s="102" t="n">
        <v>0.298</v>
      </c>
    </row>
    <row r="124" customFormat="false" ht="12" hidden="false" customHeight="false" outlineLevel="0" collapsed="false">
      <c r="B124" s="103" t="n">
        <f aca="false">EOMONTH(B123,0)+1</f>
        <v>40544</v>
      </c>
      <c r="C124" s="102" t="n">
        <v>4.095</v>
      </c>
      <c r="D124" s="102" t="n">
        <v>-0.07</v>
      </c>
      <c r="E124" s="102" t="n">
        <v>-0.135</v>
      </c>
      <c r="F124" s="102" t="n">
        <v>-0.08</v>
      </c>
      <c r="G124" s="104" t="n">
        <v>0.35</v>
      </c>
      <c r="H124" s="102" t="n">
        <v>-0.3</v>
      </c>
      <c r="I124" s="102" t="n">
        <v>0</v>
      </c>
      <c r="J124" s="102" t="n">
        <v>0.308</v>
      </c>
      <c r="K124" s="102" t="n">
        <v>-0.22</v>
      </c>
      <c r="L124" s="102" t="n">
        <v>0</v>
      </c>
      <c r="M124" s="102" t="n">
        <v>-0.135</v>
      </c>
      <c r="N124" s="102" t="n">
        <v>0</v>
      </c>
      <c r="O124" s="102" t="n">
        <v>0.5</v>
      </c>
      <c r="P124" s="102" t="n">
        <v>-0.43</v>
      </c>
      <c r="Q124" s="102" t="n">
        <v>0.3</v>
      </c>
      <c r="R124" s="102" t="n">
        <v>0.35</v>
      </c>
      <c r="S124" s="102" t="n">
        <v>0.3</v>
      </c>
      <c r="T124" s="102" t="n">
        <v>0.358</v>
      </c>
      <c r="U124" s="102" t="n">
        <v>0.358</v>
      </c>
    </row>
    <row r="125" customFormat="false" ht="12" hidden="false" customHeight="false" outlineLevel="0" collapsed="false">
      <c r="B125" s="103" t="n">
        <f aca="false">EOMONTH(B124,0)+1</f>
        <v>40575</v>
      </c>
      <c r="C125" s="102" t="n">
        <v>4.135</v>
      </c>
      <c r="D125" s="102" t="n">
        <v>-0.07</v>
      </c>
      <c r="E125" s="102" t="n">
        <v>-0.135</v>
      </c>
      <c r="F125" s="102" t="n">
        <v>-0.08</v>
      </c>
      <c r="G125" s="104" t="n">
        <v>0.35</v>
      </c>
      <c r="H125" s="102" t="n">
        <v>-0.3</v>
      </c>
      <c r="I125" s="102" t="n">
        <v>0</v>
      </c>
      <c r="J125" s="102" t="n">
        <v>0.378</v>
      </c>
      <c r="K125" s="102" t="n">
        <v>-0.22</v>
      </c>
      <c r="L125" s="102" t="n">
        <v>0</v>
      </c>
      <c r="M125" s="102" t="n">
        <v>-0.135</v>
      </c>
      <c r="N125" s="102" t="n">
        <v>0</v>
      </c>
      <c r="O125" s="102" t="n">
        <v>0.5</v>
      </c>
      <c r="P125" s="102" t="n">
        <v>-0.43</v>
      </c>
      <c r="Q125" s="102" t="n">
        <v>0.3</v>
      </c>
      <c r="R125" s="102" t="n">
        <v>0.35</v>
      </c>
      <c r="S125" s="102" t="n">
        <v>0.3</v>
      </c>
      <c r="T125" s="102" t="n">
        <v>0.428</v>
      </c>
      <c r="U125" s="102" t="n">
        <v>0.428</v>
      </c>
    </row>
    <row r="126" customFormat="false" ht="12" hidden="false" customHeight="false" outlineLevel="0" collapsed="false">
      <c r="B126" s="103" t="n">
        <f aca="false">EOMONTH(B125,0)+1</f>
        <v>40603</v>
      </c>
      <c r="C126" s="102" t="n">
        <v>4.05</v>
      </c>
      <c r="D126" s="102" t="n">
        <v>-0.07</v>
      </c>
      <c r="E126" s="102" t="n">
        <v>-0.135</v>
      </c>
      <c r="F126" s="102" t="n">
        <v>-0.08</v>
      </c>
      <c r="G126" s="104" t="n">
        <v>0.35</v>
      </c>
      <c r="H126" s="102" t="n">
        <v>-0.3</v>
      </c>
      <c r="I126" s="102" t="n">
        <v>0</v>
      </c>
      <c r="J126" s="102" t="n">
        <v>0.248</v>
      </c>
      <c r="K126" s="102" t="n">
        <v>-0.22</v>
      </c>
      <c r="L126" s="102" t="n">
        <v>0</v>
      </c>
      <c r="M126" s="102" t="n">
        <v>-0.135</v>
      </c>
      <c r="N126" s="102" t="n">
        <v>0</v>
      </c>
      <c r="O126" s="102" t="n">
        <v>0.5</v>
      </c>
      <c r="P126" s="102" t="n">
        <v>-0.43</v>
      </c>
      <c r="Q126" s="102" t="n">
        <v>0.3</v>
      </c>
      <c r="R126" s="102" t="n">
        <v>0.35</v>
      </c>
      <c r="S126" s="102" t="n">
        <v>0.3</v>
      </c>
      <c r="T126" s="102" t="n">
        <v>0.298</v>
      </c>
      <c r="U126" s="102" t="n">
        <v>0.298</v>
      </c>
    </row>
    <row r="127" customFormat="false" ht="12" hidden="false" customHeight="false" outlineLevel="0" collapsed="false">
      <c r="B127" s="103" t="n">
        <f aca="false">EOMONTH(B126,0)+1</f>
        <v>40634</v>
      </c>
      <c r="C127" s="102" t="n">
        <v>3.945</v>
      </c>
      <c r="D127" s="102" t="n">
        <v>-0.07</v>
      </c>
      <c r="E127" s="102" t="n">
        <v>-0.135</v>
      </c>
      <c r="F127" s="102" t="n">
        <v>-0.08</v>
      </c>
      <c r="G127" s="104" t="n">
        <v>0.35</v>
      </c>
      <c r="H127" s="102" t="n">
        <v>-0.3</v>
      </c>
      <c r="I127" s="102" t="n">
        <v>0</v>
      </c>
      <c r="J127" s="102" t="n">
        <v>0.068</v>
      </c>
      <c r="K127" s="102" t="n">
        <v>-0.22</v>
      </c>
      <c r="L127" s="102" t="n">
        <v>0</v>
      </c>
      <c r="M127" s="102" t="n">
        <v>-0.135</v>
      </c>
      <c r="N127" s="102" t="n">
        <v>0</v>
      </c>
      <c r="O127" s="102" t="n">
        <v>0.5</v>
      </c>
      <c r="P127" s="102" t="n">
        <v>-0.43</v>
      </c>
      <c r="Q127" s="102" t="n">
        <v>0.3</v>
      </c>
      <c r="R127" s="102" t="n">
        <v>0.35</v>
      </c>
      <c r="S127" s="102" t="n">
        <v>0.3</v>
      </c>
      <c r="T127" s="102" t="n">
        <v>0.118</v>
      </c>
      <c r="U127" s="102" t="n">
        <v>0.118</v>
      </c>
    </row>
    <row r="128" customFormat="false" ht="12" hidden="false" customHeight="false" outlineLevel="0" collapsed="false">
      <c r="B128" s="103" t="n">
        <f aca="false">EOMONTH(B127,0)+1</f>
        <v>40664</v>
      </c>
      <c r="C128" s="102" t="n">
        <v>3.773</v>
      </c>
      <c r="D128" s="102" t="n">
        <v>-0.07</v>
      </c>
      <c r="E128" s="102" t="n">
        <v>-0.195</v>
      </c>
      <c r="F128" s="102" t="n">
        <v>-0.08</v>
      </c>
      <c r="G128" s="104" t="n">
        <v>0.43</v>
      </c>
      <c r="H128" s="102" t="n">
        <v>-0.45</v>
      </c>
      <c r="I128" s="102" t="n">
        <v>0</v>
      </c>
      <c r="J128" s="102" t="n">
        <v>-0.25</v>
      </c>
      <c r="K128" s="102" t="n">
        <v>-0.37</v>
      </c>
      <c r="L128" s="102" t="n">
        <v>0</v>
      </c>
      <c r="M128" s="102" t="n">
        <v>-0.195</v>
      </c>
      <c r="N128" s="102" t="n">
        <v>0</v>
      </c>
      <c r="O128" s="102" t="n">
        <v>0.5</v>
      </c>
      <c r="P128" s="102" t="n">
        <v>-0.5</v>
      </c>
      <c r="Q128" s="102" t="n">
        <v>0.26</v>
      </c>
      <c r="R128" s="102" t="n">
        <v>0.43</v>
      </c>
      <c r="S128" s="102" t="n">
        <v>0.3</v>
      </c>
      <c r="T128" s="102" t="n">
        <v>-0.2</v>
      </c>
      <c r="U128" s="102" t="n">
        <v>-0.2</v>
      </c>
    </row>
    <row r="129" customFormat="false" ht="12" hidden="false" customHeight="false" outlineLevel="0" collapsed="false">
      <c r="B129" s="103" t="n">
        <f aca="false">EOMONTH(B128,0)+1</f>
        <v>40695</v>
      </c>
      <c r="C129" s="102" t="n">
        <v>3.776</v>
      </c>
      <c r="D129" s="102" t="n">
        <v>-0.07</v>
      </c>
      <c r="E129" s="102" t="n">
        <v>-0.195</v>
      </c>
      <c r="F129" s="102" t="n">
        <v>-0.08</v>
      </c>
      <c r="G129" s="104" t="n">
        <v>0.43</v>
      </c>
      <c r="H129" s="102" t="n">
        <v>-0.45</v>
      </c>
      <c r="I129" s="102" t="n">
        <v>0</v>
      </c>
      <c r="J129" s="102" t="n">
        <v>-0.1</v>
      </c>
      <c r="K129" s="102" t="n">
        <v>-0.37</v>
      </c>
      <c r="L129" s="102" t="n">
        <v>0</v>
      </c>
      <c r="M129" s="102" t="n">
        <v>-0.195</v>
      </c>
      <c r="N129" s="102" t="n">
        <v>0</v>
      </c>
      <c r="O129" s="102" t="n">
        <v>0.5</v>
      </c>
      <c r="P129" s="102" t="n">
        <v>-0.5</v>
      </c>
      <c r="Q129" s="102" t="n">
        <v>0.26</v>
      </c>
      <c r="R129" s="102" t="n">
        <v>0.43</v>
      </c>
      <c r="S129" s="102" t="n">
        <v>0.3</v>
      </c>
      <c r="T129" s="102" t="n">
        <v>-0.05</v>
      </c>
      <c r="U129" s="102" t="n">
        <v>-0.05</v>
      </c>
    </row>
    <row r="130" customFormat="false" ht="12" hidden="false" customHeight="false" outlineLevel="0" collapsed="false">
      <c r="B130" s="103" t="n">
        <f aca="false">EOMONTH(B129,0)+1</f>
        <v>40725</v>
      </c>
      <c r="C130" s="102" t="n">
        <v>3.816</v>
      </c>
      <c r="D130" s="102" t="n">
        <v>-0.07</v>
      </c>
      <c r="E130" s="102" t="n">
        <v>-0.195</v>
      </c>
      <c r="F130" s="102" t="n">
        <v>-0.08</v>
      </c>
      <c r="G130" s="104" t="n">
        <v>0.43</v>
      </c>
      <c r="H130" s="102" t="n">
        <v>-0.45</v>
      </c>
      <c r="I130" s="102" t="n">
        <v>0</v>
      </c>
      <c r="J130" s="102" t="n">
        <v>-0.1</v>
      </c>
      <c r="K130" s="102" t="n">
        <v>-0.37</v>
      </c>
      <c r="L130" s="102" t="n">
        <v>0</v>
      </c>
      <c r="M130" s="102" t="n">
        <v>-0.195</v>
      </c>
      <c r="N130" s="102" t="n">
        <v>0</v>
      </c>
      <c r="O130" s="102" t="n">
        <v>0.5</v>
      </c>
      <c r="P130" s="102" t="n">
        <v>-0.5</v>
      </c>
      <c r="Q130" s="102" t="n">
        <v>0.26</v>
      </c>
      <c r="R130" s="102" t="n">
        <v>0.43</v>
      </c>
      <c r="S130" s="102" t="n">
        <v>0.3</v>
      </c>
      <c r="T130" s="102" t="n">
        <v>-0.05</v>
      </c>
      <c r="U130" s="102" t="n">
        <v>-0.05</v>
      </c>
    </row>
    <row r="131" customFormat="false" ht="12" hidden="false" customHeight="false" outlineLevel="0" collapsed="false">
      <c r="B131" s="103" t="n">
        <f aca="false">EOMONTH(B130,0)+1</f>
        <v>40756</v>
      </c>
      <c r="C131" s="102" t="n">
        <v>3.86</v>
      </c>
      <c r="D131" s="102" t="n">
        <v>-0.07</v>
      </c>
      <c r="E131" s="102" t="n">
        <v>-0.195</v>
      </c>
      <c r="F131" s="102" t="n">
        <v>-0.08</v>
      </c>
      <c r="G131" s="104" t="n">
        <v>0.43</v>
      </c>
      <c r="H131" s="102" t="n">
        <v>-0.45</v>
      </c>
      <c r="I131" s="102" t="n">
        <v>0</v>
      </c>
      <c r="J131" s="102" t="n">
        <v>-0.1</v>
      </c>
      <c r="K131" s="102" t="n">
        <v>-0.37</v>
      </c>
      <c r="L131" s="102" t="n">
        <v>0</v>
      </c>
      <c r="M131" s="102" t="n">
        <v>-0.195</v>
      </c>
      <c r="N131" s="102" t="n">
        <v>0</v>
      </c>
      <c r="O131" s="102" t="n">
        <v>0.5</v>
      </c>
      <c r="P131" s="102" t="n">
        <v>-0.5</v>
      </c>
      <c r="Q131" s="102" t="n">
        <v>0.26</v>
      </c>
      <c r="R131" s="102" t="n">
        <v>0.43</v>
      </c>
      <c r="S131" s="102" t="n">
        <v>0.3</v>
      </c>
      <c r="T131" s="102" t="n">
        <v>-0.05</v>
      </c>
      <c r="U131" s="102" t="n">
        <v>-0.05</v>
      </c>
    </row>
    <row r="132" customFormat="false" ht="12" hidden="false" customHeight="false" outlineLevel="0" collapsed="false">
      <c r="B132" s="103" t="n">
        <f aca="false">EOMONTH(B131,0)+1</f>
        <v>40787</v>
      </c>
      <c r="C132" s="102" t="n">
        <v>3.91</v>
      </c>
      <c r="D132" s="102" t="n">
        <v>-0.07</v>
      </c>
      <c r="E132" s="102" t="n">
        <v>-0.195</v>
      </c>
      <c r="F132" s="102" t="n">
        <v>-0.08</v>
      </c>
      <c r="G132" s="104" t="n">
        <v>0.43</v>
      </c>
      <c r="H132" s="102" t="n">
        <v>-0.45</v>
      </c>
      <c r="I132" s="102" t="n">
        <v>0</v>
      </c>
      <c r="J132" s="102" t="n">
        <v>-0.1</v>
      </c>
      <c r="K132" s="102" t="n">
        <v>-0.37</v>
      </c>
      <c r="L132" s="102" t="n">
        <v>0</v>
      </c>
      <c r="M132" s="102" t="n">
        <v>-0.195</v>
      </c>
      <c r="N132" s="102" t="n">
        <v>0</v>
      </c>
      <c r="O132" s="102" t="n">
        <v>0.5</v>
      </c>
      <c r="P132" s="102" t="n">
        <v>-0.5</v>
      </c>
      <c r="Q132" s="102" t="n">
        <v>0.26</v>
      </c>
      <c r="R132" s="102" t="n">
        <v>0.43</v>
      </c>
      <c r="S132" s="102" t="n">
        <v>0.3</v>
      </c>
      <c r="T132" s="102" t="n">
        <v>-0.05</v>
      </c>
      <c r="U132" s="102" t="n">
        <v>-0.05</v>
      </c>
    </row>
    <row r="133" customFormat="false" ht="12" hidden="false" customHeight="false" outlineLevel="0" collapsed="false">
      <c r="B133" s="103" t="n">
        <f aca="false">EOMONTH(B132,0)+1</f>
        <v>40817</v>
      </c>
      <c r="C133" s="102" t="n">
        <v>3.895</v>
      </c>
      <c r="D133" s="102" t="n">
        <v>-0.07</v>
      </c>
      <c r="E133" s="102" t="n">
        <v>-0.195</v>
      </c>
      <c r="F133" s="102" t="n">
        <v>-0.08</v>
      </c>
      <c r="G133" s="104" t="n">
        <v>0.43</v>
      </c>
      <c r="H133" s="102" t="n">
        <v>-0.45</v>
      </c>
      <c r="I133" s="102" t="n">
        <v>0</v>
      </c>
      <c r="J133" s="102" t="n">
        <v>-0.1</v>
      </c>
      <c r="K133" s="102" t="n">
        <v>-0.37</v>
      </c>
      <c r="L133" s="102" t="n">
        <v>0</v>
      </c>
      <c r="M133" s="102" t="n">
        <v>-0.195</v>
      </c>
      <c r="N133" s="102" t="n">
        <v>0</v>
      </c>
      <c r="O133" s="102" t="n">
        <v>0.5</v>
      </c>
      <c r="P133" s="102" t="n">
        <v>-0.5</v>
      </c>
      <c r="Q133" s="102" t="n">
        <v>0.26</v>
      </c>
      <c r="R133" s="102" t="n">
        <v>0.43</v>
      </c>
      <c r="S133" s="102" t="n">
        <v>0.3</v>
      </c>
      <c r="T133" s="102" t="n">
        <v>-0.05</v>
      </c>
      <c r="U133" s="102" t="n">
        <v>-0.05</v>
      </c>
    </row>
    <row r="134" customFormat="false" ht="12" hidden="false" customHeight="false" outlineLevel="0" collapsed="false">
      <c r="B134" s="103" t="n">
        <f aca="false">EOMONTH(B133,0)+1</f>
        <v>40848</v>
      </c>
      <c r="C134" s="102" t="n">
        <v>3.91</v>
      </c>
      <c r="D134" s="102" t="n">
        <v>-0.07</v>
      </c>
      <c r="E134" s="102" t="n">
        <v>-0.195</v>
      </c>
      <c r="F134" s="102" t="n">
        <v>-0.08</v>
      </c>
      <c r="G134" s="104" t="n">
        <v>0.43</v>
      </c>
      <c r="H134" s="102" t="n">
        <v>-0.45</v>
      </c>
      <c r="I134" s="102" t="n">
        <v>0</v>
      </c>
      <c r="J134" s="102" t="n">
        <v>-0.1</v>
      </c>
      <c r="K134" s="102" t="n">
        <v>-0.37</v>
      </c>
      <c r="L134" s="102" t="n">
        <v>0</v>
      </c>
      <c r="M134" s="102" t="n">
        <v>-0.195</v>
      </c>
      <c r="N134" s="102" t="n">
        <v>0</v>
      </c>
      <c r="O134" s="102" t="n">
        <v>0.5</v>
      </c>
      <c r="P134" s="102" t="n">
        <v>-0.5</v>
      </c>
      <c r="Q134" s="102" t="n">
        <v>0.26</v>
      </c>
      <c r="R134" s="102" t="n">
        <v>0.43</v>
      </c>
      <c r="S134" s="102" t="n">
        <v>0.3</v>
      </c>
      <c r="T134" s="102" t="n">
        <v>-0.05</v>
      </c>
      <c r="U134" s="102" t="n">
        <v>-0.05</v>
      </c>
    </row>
    <row r="135" customFormat="false" ht="12" hidden="false" customHeight="false" outlineLevel="0" collapsed="false">
      <c r="B135" s="103" t="n">
        <f aca="false">EOMONTH(B134,0)+1</f>
        <v>40878</v>
      </c>
      <c r="C135" s="102" t="n">
        <v>4.055</v>
      </c>
      <c r="D135" s="102" t="n">
        <v>-0.07</v>
      </c>
      <c r="E135" s="102" t="n">
        <v>-0.135</v>
      </c>
      <c r="F135" s="102" t="n">
        <v>-0.08</v>
      </c>
      <c r="G135" s="104" t="n">
        <v>0.35</v>
      </c>
      <c r="H135" s="102" t="n">
        <v>-0.3</v>
      </c>
      <c r="I135" s="102" t="n">
        <v>0</v>
      </c>
      <c r="J135" s="102" t="n">
        <v>0.248</v>
      </c>
      <c r="K135" s="102" t="n">
        <v>-0.22</v>
      </c>
      <c r="L135" s="102" t="n">
        <v>0</v>
      </c>
      <c r="M135" s="102" t="n">
        <v>-0.135</v>
      </c>
      <c r="N135" s="102" t="n">
        <v>0</v>
      </c>
      <c r="O135" s="102" t="n">
        <v>0.5</v>
      </c>
      <c r="P135" s="102" t="n">
        <v>-0.4</v>
      </c>
      <c r="Q135" s="102" t="n">
        <v>0.3</v>
      </c>
      <c r="R135" s="102" t="n">
        <v>0.35</v>
      </c>
      <c r="S135" s="102" t="n">
        <v>0.3</v>
      </c>
      <c r="T135" s="102" t="n">
        <v>0.298</v>
      </c>
      <c r="U135" s="102" t="n">
        <v>0.298</v>
      </c>
    </row>
    <row r="136" customFormat="false" ht="12" hidden="false" customHeight="false" outlineLevel="0" collapsed="false">
      <c r="B136" s="103" t="n">
        <f aca="false">EOMONTH(B135,0)+1</f>
        <v>40909</v>
      </c>
      <c r="C136" s="102" t="n">
        <v>4.19</v>
      </c>
      <c r="D136" s="102" t="n">
        <v>-0.07</v>
      </c>
      <c r="E136" s="102" t="n">
        <v>-0.135</v>
      </c>
      <c r="F136" s="102" t="n">
        <v>-0.08</v>
      </c>
      <c r="G136" s="104" t="n">
        <v>0.35</v>
      </c>
      <c r="H136" s="102" t="n">
        <v>-0.3</v>
      </c>
      <c r="I136" s="102" t="n">
        <v>0</v>
      </c>
      <c r="J136" s="102" t="n">
        <v>0.308</v>
      </c>
      <c r="K136" s="102" t="n">
        <v>-0.22</v>
      </c>
      <c r="L136" s="102" t="n">
        <v>0</v>
      </c>
      <c r="M136" s="102" t="n">
        <v>-0.135</v>
      </c>
      <c r="N136" s="102" t="n">
        <v>0</v>
      </c>
      <c r="O136" s="102" t="n">
        <v>0.5</v>
      </c>
      <c r="P136" s="102" t="n">
        <v>-0.4</v>
      </c>
      <c r="Q136" s="102" t="n">
        <v>0.3</v>
      </c>
      <c r="R136" s="102" t="n">
        <v>0.35</v>
      </c>
      <c r="S136" s="102" t="n">
        <v>0.3</v>
      </c>
      <c r="T136" s="102" t="n">
        <v>0.358</v>
      </c>
      <c r="U136" s="102" t="n">
        <v>0.358</v>
      </c>
    </row>
    <row r="137" customFormat="false" ht="12" hidden="false" customHeight="false" outlineLevel="0" collapsed="false">
      <c r="B137" s="103" t="n">
        <f aca="false">EOMONTH(B136,0)+1</f>
        <v>40940</v>
      </c>
      <c r="C137" s="102" t="n">
        <v>4.23</v>
      </c>
      <c r="D137" s="102" t="n">
        <v>-0.07</v>
      </c>
      <c r="E137" s="102" t="n">
        <v>-0.135</v>
      </c>
      <c r="F137" s="102" t="n">
        <v>-0.08</v>
      </c>
      <c r="G137" s="104" t="n">
        <v>0.35</v>
      </c>
      <c r="H137" s="102" t="n">
        <v>-0.3</v>
      </c>
      <c r="I137" s="102" t="n">
        <v>0</v>
      </c>
      <c r="J137" s="102" t="n">
        <v>0.378</v>
      </c>
      <c r="K137" s="102" t="n">
        <v>-0.22</v>
      </c>
      <c r="L137" s="102" t="n">
        <v>0</v>
      </c>
      <c r="M137" s="102" t="n">
        <v>-0.135</v>
      </c>
      <c r="N137" s="102" t="n">
        <v>0</v>
      </c>
      <c r="O137" s="102" t="n">
        <v>0.5</v>
      </c>
      <c r="P137" s="102" t="n">
        <v>-0.4</v>
      </c>
      <c r="Q137" s="102" t="n">
        <v>0.3</v>
      </c>
      <c r="R137" s="102" t="n">
        <v>0.35</v>
      </c>
      <c r="S137" s="102" t="n">
        <v>0.3</v>
      </c>
      <c r="T137" s="102" t="n">
        <v>0.428</v>
      </c>
      <c r="U137" s="102" t="n">
        <v>0.428</v>
      </c>
    </row>
    <row r="138" customFormat="false" ht="12" hidden="false" customHeight="false" outlineLevel="0" collapsed="false">
      <c r="B138" s="103" t="n">
        <f aca="false">EOMONTH(B137,0)+1</f>
        <v>40969</v>
      </c>
      <c r="C138" s="102" t="n">
        <v>4.145</v>
      </c>
      <c r="D138" s="102" t="n">
        <v>-0.07</v>
      </c>
      <c r="E138" s="102" t="n">
        <v>-0.135</v>
      </c>
      <c r="F138" s="102" t="n">
        <v>-0.08</v>
      </c>
      <c r="G138" s="104" t="n">
        <v>0.35</v>
      </c>
      <c r="H138" s="102" t="n">
        <v>-0.3</v>
      </c>
      <c r="I138" s="102" t="n">
        <v>0</v>
      </c>
      <c r="J138" s="102" t="n">
        <v>0.248</v>
      </c>
      <c r="K138" s="102" t="n">
        <v>-0.22</v>
      </c>
      <c r="L138" s="102" t="n">
        <v>0</v>
      </c>
      <c r="M138" s="102" t="n">
        <v>-0.135</v>
      </c>
      <c r="N138" s="102" t="n">
        <v>0</v>
      </c>
      <c r="O138" s="102" t="n">
        <v>0.5</v>
      </c>
      <c r="P138" s="102" t="n">
        <v>-0.4</v>
      </c>
      <c r="Q138" s="102" t="n">
        <v>0.3</v>
      </c>
      <c r="R138" s="102" t="n">
        <v>0.35</v>
      </c>
      <c r="S138" s="102" t="n">
        <v>0.3</v>
      </c>
      <c r="T138" s="102" t="n">
        <v>0.298</v>
      </c>
      <c r="U138" s="102" t="n">
        <v>0.298</v>
      </c>
    </row>
    <row r="139" customFormat="false" ht="12" hidden="false" customHeight="false" outlineLevel="0" collapsed="false">
      <c r="B139" s="103" t="n">
        <f aca="false">EOMONTH(B138,0)+1</f>
        <v>41000</v>
      </c>
      <c r="C139" s="102" t="n">
        <v>4.04</v>
      </c>
      <c r="D139" s="102" t="n">
        <v>-0.07</v>
      </c>
      <c r="E139" s="102" t="n">
        <v>-0.135</v>
      </c>
      <c r="F139" s="102" t="n">
        <v>-0.08</v>
      </c>
      <c r="G139" s="104" t="n">
        <v>0.35</v>
      </c>
      <c r="H139" s="102" t="n">
        <v>-0.3</v>
      </c>
      <c r="I139" s="102" t="n">
        <v>0</v>
      </c>
      <c r="J139" s="102" t="n">
        <v>0.068</v>
      </c>
      <c r="K139" s="102" t="n">
        <v>-0.22</v>
      </c>
      <c r="L139" s="102" t="n">
        <v>0</v>
      </c>
      <c r="M139" s="102" t="n">
        <v>-0.135</v>
      </c>
      <c r="N139" s="102" t="n">
        <v>0</v>
      </c>
      <c r="O139" s="102" t="n">
        <v>0.5</v>
      </c>
      <c r="P139" s="102" t="n">
        <v>-0.4</v>
      </c>
      <c r="Q139" s="102" t="n">
        <v>0.3</v>
      </c>
      <c r="R139" s="102" t="n">
        <v>0.35</v>
      </c>
      <c r="S139" s="102" t="n">
        <v>0.3</v>
      </c>
      <c r="T139" s="102" t="n">
        <v>0.118</v>
      </c>
      <c r="U139" s="102" t="n">
        <v>0.118</v>
      </c>
    </row>
    <row r="140" customFormat="false" ht="12" hidden="false" customHeight="false" outlineLevel="0" collapsed="false">
      <c r="B140" s="103" t="n">
        <f aca="false">EOMONTH(B139,0)+1</f>
        <v>41030</v>
      </c>
      <c r="C140" s="102" t="n">
        <v>3.868</v>
      </c>
      <c r="D140" s="102" t="n">
        <v>-0.07</v>
      </c>
      <c r="E140" s="102" t="n">
        <v>-0.195</v>
      </c>
      <c r="F140" s="102" t="n">
        <v>-0.08</v>
      </c>
      <c r="G140" s="104" t="n">
        <v>0.43</v>
      </c>
      <c r="H140" s="102" t="n">
        <v>-0.45</v>
      </c>
      <c r="I140" s="102" t="n">
        <v>0</v>
      </c>
      <c r="J140" s="102" t="n">
        <v>-0.25</v>
      </c>
      <c r="K140" s="102" t="n">
        <v>-0.37</v>
      </c>
      <c r="L140" s="102" t="n">
        <v>0</v>
      </c>
      <c r="M140" s="102" t="n">
        <v>-0.195</v>
      </c>
      <c r="N140" s="102" t="n">
        <v>0</v>
      </c>
      <c r="O140" s="102" t="n">
        <v>0.5</v>
      </c>
      <c r="P140" s="102" t="n">
        <v>-0.553</v>
      </c>
      <c r="Q140" s="102" t="n">
        <v>0.26</v>
      </c>
      <c r="R140" s="102" t="n">
        <v>0.43</v>
      </c>
      <c r="S140" s="102" t="n">
        <v>0.3</v>
      </c>
      <c r="T140" s="102" t="n">
        <v>-0.2</v>
      </c>
      <c r="U140" s="102" t="n">
        <v>-0.2</v>
      </c>
    </row>
    <row r="141" customFormat="false" ht="12" hidden="false" customHeight="false" outlineLevel="0" collapsed="false">
      <c r="B141" s="103" t="n">
        <f aca="false">EOMONTH(B140,0)+1</f>
        <v>41061</v>
      </c>
      <c r="C141" s="102" t="n">
        <v>3.871</v>
      </c>
      <c r="D141" s="102" t="n">
        <v>-0.07</v>
      </c>
      <c r="E141" s="102" t="n">
        <v>-0.195</v>
      </c>
      <c r="F141" s="102" t="n">
        <v>-0.08</v>
      </c>
      <c r="G141" s="104" t="n">
        <v>0.43</v>
      </c>
      <c r="H141" s="102" t="n">
        <v>-0.45</v>
      </c>
      <c r="I141" s="102" t="n">
        <v>0</v>
      </c>
      <c r="J141" s="102" t="n">
        <v>-0.1</v>
      </c>
      <c r="K141" s="102" t="n">
        <v>-0.37</v>
      </c>
      <c r="L141" s="102" t="n">
        <v>0</v>
      </c>
      <c r="M141" s="102" t="n">
        <v>-0.195</v>
      </c>
      <c r="N141" s="102" t="n">
        <v>0</v>
      </c>
      <c r="O141" s="102" t="n">
        <v>0.5</v>
      </c>
      <c r="P141" s="102" t="n">
        <v>-0.553</v>
      </c>
      <c r="Q141" s="102" t="n">
        <v>0.26</v>
      </c>
      <c r="R141" s="102" t="n">
        <v>0.43</v>
      </c>
      <c r="S141" s="102" t="n">
        <v>0.3</v>
      </c>
      <c r="T141" s="102" t="n">
        <v>-0.05</v>
      </c>
      <c r="U141" s="102" t="n">
        <v>-0.05</v>
      </c>
    </row>
    <row r="142" customFormat="false" ht="12" hidden="false" customHeight="false" outlineLevel="0" collapsed="false">
      <c r="B142" s="103" t="n">
        <f aca="false">EOMONTH(B141,0)+1</f>
        <v>41091</v>
      </c>
      <c r="C142" s="102" t="n">
        <v>3.911</v>
      </c>
      <c r="D142" s="102" t="n">
        <v>-0.07</v>
      </c>
      <c r="E142" s="102" t="n">
        <v>-0.195</v>
      </c>
      <c r="F142" s="102" t="n">
        <v>-0.08</v>
      </c>
      <c r="G142" s="104" t="n">
        <v>0.43</v>
      </c>
      <c r="H142" s="102" t="n">
        <v>-0.45</v>
      </c>
      <c r="I142" s="102" t="n">
        <v>0</v>
      </c>
      <c r="J142" s="102" t="n">
        <v>-0.1</v>
      </c>
      <c r="K142" s="102" t="n">
        <v>-0.37</v>
      </c>
      <c r="L142" s="102" t="n">
        <v>0</v>
      </c>
      <c r="M142" s="102" t="n">
        <v>-0.195</v>
      </c>
      <c r="N142" s="102" t="n">
        <v>0</v>
      </c>
      <c r="O142" s="102" t="n">
        <v>0.5</v>
      </c>
      <c r="P142" s="102" t="n">
        <v>-0.553</v>
      </c>
      <c r="Q142" s="102" t="n">
        <v>0.26</v>
      </c>
      <c r="R142" s="102" t="n">
        <v>0.43</v>
      </c>
      <c r="S142" s="102" t="n">
        <v>0.3</v>
      </c>
      <c r="T142" s="102" t="n">
        <v>-0.05</v>
      </c>
      <c r="U142" s="102" t="n">
        <v>-0.05</v>
      </c>
    </row>
    <row r="143" customFormat="false" ht="12" hidden="false" customHeight="false" outlineLevel="0" collapsed="false">
      <c r="B143" s="103" t="n">
        <f aca="false">EOMONTH(B142,0)+1</f>
        <v>41122</v>
      </c>
      <c r="C143" s="102" t="n">
        <v>3.955</v>
      </c>
      <c r="D143" s="102" t="n">
        <v>-0.07</v>
      </c>
      <c r="E143" s="102" t="n">
        <v>-0.195</v>
      </c>
      <c r="F143" s="102" t="n">
        <v>-0.08</v>
      </c>
      <c r="G143" s="104" t="n">
        <v>0.43</v>
      </c>
      <c r="H143" s="102" t="n">
        <v>-0.45</v>
      </c>
      <c r="I143" s="102" t="n">
        <v>0</v>
      </c>
      <c r="J143" s="102" t="n">
        <v>-0.1</v>
      </c>
      <c r="K143" s="102" t="n">
        <v>-0.37</v>
      </c>
      <c r="L143" s="102" t="n">
        <v>0</v>
      </c>
      <c r="M143" s="102" t="n">
        <v>-0.195</v>
      </c>
      <c r="N143" s="102" t="n">
        <v>0</v>
      </c>
      <c r="O143" s="102" t="n">
        <v>0.5</v>
      </c>
      <c r="P143" s="102" t="n">
        <v>-0.553</v>
      </c>
      <c r="Q143" s="102" t="n">
        <v>0.26</v>
      </c>
      <c r="R143" s="102" t="n">
        <v>0.43</v>
      </c>
      <c r="S143" s="102" t="n">
        <v>0.3</v>
      </c>
      <c r="T143" s="102" t="n">
        <v>-0.05</v>
      </c>
      <c r="U143" s="102" t="n">
        <v>-0.05</v>
      </c>
    </row>
    <row r="144" customFormat="false" ht="12" hidden="false" customHeight="false" outlineLevel="0" collapsed="false">
      <c r="B144" s="103" t="n">
        <f aca="false">EOMONTH(B143,0)+1</f>
        <v>41153</v>
      </c>
      <c r="C144" s="102" t="n">
        <v>4.005</v>
      </c>
      <c r="D144" s="102" t="n">
        <v>-0.07</v>
      </c>
      <c r="E144" s="102" t="n">
        <v>-0.195</v>
      </c>
      <c r="F144" s="102" t="n">
        <v>-0.08</v>
      </c>
      <c r="G144" s="104" t="n">
        <v>0.43</v>
      </c>
      <c r="H144" s="102" t="n">
        <v>-0.45</v>
      </c>
      <c r="I144" s="102" t="n">
        <v>0</v>
      </c>
      <c r="J144" s="102" t="n">
        <v>-0.1</v>
      </c>
      <c r="K144" s="102" t="n">
        <v>-0.37</v>
      </c>
      <c r="L144" s="102" t="n">
        <v>0</v>
      </c>
      <c r="M144" s="102" t="n">
        <v>-0.195</v>
      </c>
      <c r="N144" s="102" t="n">
        <v>0</v>
      </c>
      <c r="O144" s="102" t="n">
        <v>0.5</v>
      </c>
      <c r="P144" s="102" t="n">
        <v>-0.553</v>
      </c>
      <c r="Q144" s="102" t="n">
        <v>0.26</v>
      </c>
      <c r="R144" s="102" t="n">
        <v>0.43</v>
      </c>
      <c r="S144" s="102" t="n">
        <v>0.3</v>
      </c>
      <c r="T144" s="102" t="n">
        <v>-0.05</v>
      </c>
      <c r="U144" s="102" t="n">
        <v>-0.05</v>
      </c>
    </row>
    <row r="145" customFormat="false" ht="12" hidden="false" customHeight="false" outlineLevel="0" collapsed="false">
      <c r="B145" s="103" t="n">
        <f aca="false">EOMONTH(B144,0)+1</f>
        <v>41183</v>
      </c>
      <c r="C145" s="102" t="n">
        <v>3.99</v>
      </c>
      <c r="D145" s="102" t="n">
        <v>-0.07</v>
      </c>
      <c r="E145" s="102" t="n">
        <v>-0.195</v>
      </c>
      <c r="F145" s="102" t="n">
        <v>-0.08</v>
      </c>
      <c r="G145" s="104" t="n">
        <v>0.43</v>
      </c>
      <c r="H145" s="102" t="n">
        <v>-0.45</v>
      </c>
      <c r="I145" s="102" t="n">
        <v>0</v>
      </c>
      <c r="J145" s="102" t="n">
        <v>-0.1</v>
      </c>
      <c r="K145" s="102" t="n">
        <v>-0.37</v>
      </c>
      <c r="L145" s="102" t="n">
        <v>0</v>
      </c>
      <c r="M145" s="102" t="n">
        <v>-0.195</v>
      </c>
      <c r="N145" s="102" t="n">
        <v>0</v>
      </c>
      <c r="O145" s="102" t="n">
        <v>0.5</v>
      </c>
      <c r="P145" s="102" t="n">
        <v>-0.553</v>
      </c>
      <c r="Q145" s="102" t="n">
        <v>0.26</v>
      </c>
      <c r="R145" s="102" t="n">
        <v>0.43</v>
      </c>
      <c r="S145" s="102" t="n">
        <v>0.3</v>
      </c>
      <c r="T145" s="102" t="n">
        <v>-0.05</v>
      </c>
      <c r="U145" s="102" t="n">
        <v>-0.05</v>
      </c>
    </row>
    <row r="146" customFormat="false" ht="12" hidden="false" customHeight="false" outlineLevel="0" collapsed="false">
      <c r="B146" s="103" t="n">
        <f aca="false">EOMONTH(B145,0)+1</f>
        <v>41214</v>
      </c>
      <c r="C146" s="102" t="n">
        <v>4.005</v>
      </c>
      <c r="D146" s="102" t="n">
        <v>-0.07</v>
      </c>
      <c r="E146" s="102" t="n">
        <v>-0.195</v>
      </c>
      <c r="F146" s="102" t="n">
        <v>-0.08</v>
      </c>
      <c r="G146" s="104" t="n">
        <v>0.43</v>
      </c>
      <c r="H146" s="102" t="n">
        <v>-0.45</v>
      </c>
      <c r="I146" s="102" t="n">
        <v>0</v>
      </c>
      <c r="J146" s="102" t="n">
        <v>-0.1</v>
      </c>
      <c r="K146" s="102" t="n">
        <v>-0.37</v>
      </c>
      <c r="L146" s="102" t="n">
        <v>0</v>
      </c>
      <c r="M146" s="102" t="n">
        <v>-0.195</v>
      </c>
      <c r="N146" s="102" t="n">
        <v>0</v>
      </c>
      <c r="O146" s="102" t="n">
        <v>0.5</v>
      </c>
      <c r="P146" s="102" t="n">
        <v>-0.553</v>
      </c>
      <c r="Q146" s="102" t="n">
        <v>0.26</v>
      </c>
      <c r="R146" s="102" t="n">
        <v>0.43</v>
      </c>
      <c r="S146" s="102" t="n">
        <v>0.3</v>
      </c>
      <c r="T146" s="102" t="n">
        <v>-0.05</v>
      </c>
      <c r="U146" s="102" t="n">
        <v>-0.05</v>
      </c>
    </row>
    <row r="147" customFormat="false" ht="12" hidden="false" customHeight="false" outlineLevel="0" collapsed="false">
      <c r="B147" s="103" t="n">
        <f aca="false">EOMONTH(B146,0)+1</f>
        <v>41244</v>
      </c>
      <c r="C147" s="102" t="n">
        <v>4.15</v>
      </c>
      <c r="D147" s="102" t="n">
        <v>-0.07</v>
      </c>
      <c r="E147" s="102" t="n">
        <v>-0.135</v>
      </c>
      <c r="F147" s="102" t="n">
        <v>-0.08</v>
      </c>
      <c r="G147" s="104" t="n">
        <v>0.35</v>
      </c>
      <c r="H147" s="102" t="n">
        <v>-0.3</v>
      </c>
      <c r="I147" s="102" t="n">
        <v>0</v>
      </c>
      <c r="J147" s="102" t="n">
        <v>0.248</v>
      </c>
      <c r="K147" s="102" t="n">
        <v>-0.22</v>
      </c>
      <c r="L147" s="102" t="n">
        <v>0</v>
      </c>
      <c r="M147" s="102" t="n">
        <v>-0.135</v>
      </c>
      <c r="N147" s="102" t="n">
        <v>0</v>
      </c>
      <c r="O147" s="102" t="n">
        <v>0.5</v>
      </c>
      <c r="P147" s="102" t="n">
        <v>-0.493</v>
      </c>
      <c r="Q147" s="102" t="n">
        <v>0.3</v>
      </c>
      <c r="R147" s="102" t="n">
        <v>0.35</v>
      </c>
      <c r="S147" s="102" t="n">
        <v>0.3</v>
      </c>
      <c r="T147" s="102" t="n">
        <v>0.298</v>
      </c>
      <c r="U147" s="102" t="n">
        <v>0.298</v>
      </c>
    </row>
    <row r="148" customFormat="false" ht="12" hidden="false" customHeight="false" outlineLevel="0" collapsed="false">
      <c r="B148" s="103" t="n">
        <f aca="false">EOMONTH(B147,0)+1</f>
        <v>41275</v>
      </c>
      <c r="C148" s="102" t="n">
        <v>4.285</v>
      </c>
      <c r="D148" s="102" t="n">
        <v>-0.07</v>
      </c>
      <c r="E148" s="102" t="n">
        <v>-0.135</v>
      </c>
      <c r="F148" s="102" t="n">
        <v>-0.08</v>
      </c>
      <c r="G148" s="104" t="n">
        <v>0.35</v>
      </c>
      <c r="H148" s="102" t="n">
        <v>-0.3</v>
      </c>
      <c r="I148" s="102" t="n">
        <v>0</v>
      </c>
      <c r="J148" s="102" t="n">
        <v>0.308</v>
      </c>
      <c r="K148" s="102" t="n">
        <v>-0.22</v>
      </c>
      <c r="L148" s="102" t="n">
        <v>0</v>
      </c>
      <c r="M148" s="102" t="n">
        <v>-0.135</v>
      </c>
      <c r="N148" s="102" t="n">
        <v>0</v>
      </c>
      <c r="O148" s="102" t="n">
        <v>0.5</v>
      </c>
      <c r="P148" s="102" t="n">
        <v>-0.493</v>
      </c>
      <c r="Q148" s="102" t="n">
        <v>0.3</v>
      </c>
      <c r="R148" s="102" t="n">
        <v>0.35</v>
      </c>
      <c r="S148" s="102" t="n">
        <v>0.3</v>
      </c>
      <c r="T148" s="102" t="n">
        <v>0.358</v>
      </c>
      <c r="U148" s="102" t="n">
        <v>0.358</v>
      </c>
    </row>
    <row r="149" customFormat="false" ht="12" hidden="false" customHeight="false" outlineLevel="0" collapsed="false">
      <c r="B149" s="103" t="n">
        <f aca="false">EOMONTH(B148,0)+1</f>
        <v>41306</v>
      </c>
      <c r="C149" s="102" t="n">
        <v>4.325</v>
      </c>
      <c r="D149" s="102" t="n">
        <v>-0.07</v>
      </c>
      <c r="E149" s="102" t="n">
        <v>-0.135</v>
      </c>
      <c r="F149" s="102" t="n">
        <v>-0.08</v>
      </c>
      <c r="G149" s="104" t="n">
        <v>0.35</v>
      </c>
      <c r="H149" s="102" t="n">
        <v>-0.3</v>
      </c>
      <c r="I149" s="102" t="n">
        <v>0</v>
      </c>
      <c r="J149" s="102" t="n">
        <v>0.378</v>
      </c>
      <c r="K149" s="102" t="n">
        <v>-0.22</v>
      </c>
      <c r="L149" s="102" t="n">
        <v>0</v>
      </c>
      <c r="M149" s="102" t="n">
        <v>-0.135</v>
      </c>
      <c r="N149" s="102" t="n">
        <v>0</v>
      </c>
      <c r="O149" s="102" t="n">
        <v>0.5</v>
      </c>
      <c r="P149" s="102" t="n">
        <v>-0.493</v>
      </c>
      <c r="Q149" s="102" t="n">
        <v>0.3</v>
      </c>
      <c r="R149" s="102" t="n">
        <v>0.35</v>
      </c>
      <c r="S149" s="102" t="n">
        <v>0.3</v>
      </c>
      <c r="T149" s="102" t="n">
        <v>0.428</v>
      </c>
      <c r="U149" s="102" t="n">
        <v>0.428</v>
      </c>
    </row>
    <row r="150" customFormat="false" ht="12" hidden="false" customHeight="false" outlineLevel="0" collapsed="false">
      <c r="B150" s="103" t="n">
        <f aca="false">EOMONTH(B149,0)+1</f>
        <v>41334</v>
      </c>
      <c r="C150" s="102" t="n">
        <v>4.24</v>
      </c>
      <c r="D150" s="102" t="n">
        <v>-0.07</v>
      </c>
      <c r="E150" s="102" t="n">
        <v>-0.135</v>
      </c>
      <c r="F150" s="102" t="n">
        <v>-0.08</v>
      </c>
      <c r="G150" s="104" t="n">
        <v>0.35</v>
      </c>
      <c r="H150" s="102" t="n">
        <v>-0.3</v>
      </c>
      <c r="I150" s="102" t="n">
        <v>0</v>
      </c>
      <c r="J150" s="102" t="n">
        <v>0.248</v>
      </c>
      <c r="K150" s="102" t="n">
        <v>-0.22</v>
      </c>
      <c r="L150" s="102" t="n">
        <v>0</v>
      </c>
      <c r="M150" s="102" t="n">
        <v>-0.135</v>
      </c>
      <c r="N150" s="102" t="n">
        <v>0</v>
      </c>
      <c r="O150" s="102" t="n">
        <v>0.5</v>
      </c>
      <c r="P150" s="102" t="n">
        <v>-0.493</v>
      </c>
      <c r="Q150" s="102" t="n">
        <v>0.3</v>
      </c>
      <c r="R150" s="102" t="n">
        <v>0.35</v>
      </c>
      <c r="S150" s="102" t="n">
        <v>0.3</v>
      </c>
      <c r="T150" s="102" t="n">
        <v>0.298</v>
      </c>
      <c r="U150" s="102" t="n">
        <v>0.298</v>
      </c>
    </row>
    <row r="151" customFormat="false" ht="12" hidden="false" customHeight="false" outlineLevel="0" collapsed="false">
      <c r="B151" s="103" t="n">
        <f aca="false">EOMONTH(B150,0)+1</f>
        <v>41365</v>
      </c>
      <c r="C151" s="102" t="n">
        <v>4.135</v>
      </c>
      <c r="D151" s="102" t="n">
        <v>-0.07</v>
      </c>
      <c r="E151" s="102" t="n">
        <v>-0.135</v>
      </c>
      <c r="F151" s="102" t="n">
        <v>-0.08</v>
      </c>
      <c r="G151" s="104" t="n">
        <v>0.35</v>
      </c>
      <c r="H151" s="102" t="n">
        <v>-0.3</v>
      </c>
      <c r="I151" s="102" t="n">
        <v>0</v>
      </c>
      <c r="J151" s="102" t="n">
        <v>0.068</v>
      </c>
      <c r="K151" s="102" t="n">
        <v>-0.22</v>
      </c>
      <c r="L151" s="102" t="n">
        <v>0</v>
      </c>
      <c r="M151" s="102" t="n">
        <v>-0.135</v>
      </c>
      <c r="N151" s="102" t="n">
        <v>0</v>
      </c>
      <c r="O151" s="102" t="n">
        <v>0.5</v>
      </c>
      <c r="P151" s="102" t="n">
        <v>-0.493</v>
      </c>
      <c r="Q151" s="102" t="n">
        <v>0.3</v>
      </c>
      <c r="R151" s="102" t="n">
        <v>0.35</v>
      </c>
      <c r="S151" s="102" t="n">
        <v>0.3</v>
      </c>
      <c r="T151" s="102" t="n">
        <v>0.118</v>
      </c>
      <c r="U151" s="102" t="n">
        <v>0.118</v>
      </c>
    </row>
    <row r="152" customFormat="false" ht="12" hidden="false" customHeight="false" outlineLevel="0" collapsed="false">
      <c r="B152" s="103" t="n">
        <f aca="false">EOMONTH(B151,0)+1</f>
        <v>41395</v>
      </c>
      <c r="C152" s="102" t="n">
        <v>3.963</v>
      </c>
      <c r="D152" s="102" t="n">
        <v>-0.07</v>
      </c>
      <c r="E152" s="102" t="n">
        <v>-0.195</v>
      </c>
      <c r="F152" s="102" t="n">
        <v>-0.08</v>
      </c>
      <c r="G152" s="104" t="n">
        <v>0.43</v>
      </c>
      <c r="H152" s="102" t="n">
        <v>-0.45</v>
      </c>
      <c r="I152" s="102" t="n">
        <v>0</v>
      </c>
      <c r="J152" s="102" t="n">
        <v>-0.25</v>
      </c>
      <c r="K152" s="102" t="n">
        <v>-0.37</v>
      </c>
      <c r="L152" s="102" t="n">
        <v>0</v>
      </c>
      <c r="M152" s="102" t="n">
        <v>-0.195</v>
      </c>
      <c r="N152" s="102" t="n">
        <v>0</v>
      </c>
      <c r="O152" s="102" t="n">
        <v>0.5</v>
      </c>
      <c r="P152" s="102" t="n">
        <v>-0.593</v>
      </c>
      <c r="Q152" s="102" t="n">
        <v>0.26</v>
      </c>
      <c r="R152" s="102" t="n">
        <v>0.43</v>
      </c>
      <c r="S152" s="102" t="n">
        <v>0.3</v>
      </c>
      <c r="T152" s="102" t="n">
        <v>-0.2</v>
      </c>
      <c r="U152" s="102" t="n">
        <v>-0.2</v>
      </c>
    </row>
    <row r="153" customFormat="false" ht="12" hidden="false" customHeight="false" outlineLevel="0" collapsed="false">
      <c r="B153" s="103" t="n">
        <f aca="false">EOMONTH(B152,0)+1</f>
        <v>41426</v>
      </c>
      <c r="C153" s="102" t="n">
        <v>3.966</v>
      </c>
      <c r="D153" s="102" t="n">
        <v>-0.07</v>
      </c>
      <c r="E153" s="102" t="n">
        <v>-0.195</v>
      </c>
      <c r="F153" s="102" t="n">
        <v>-0.08</v>
      </c>
      <c r="G153" s="104" t="n">
        <v>0.43</v>
      </c>
      <c r="H153" s="102" t="n">
        <v>-0.45</v>
      </c>
      <c r="I153" s="102" t="n">
        <v>0</v>
      </c>
      <c r="J153" s="102" t="n">
        <v>-0.1</v>
      </c>
      <c r="K153" s="102" t="n">
        <v>-0.37</v>
      </c>
      <c r="L153" s="102" t="n">
        <v>0</v>
      </c>
      <c r="M153" s="102" t="n">
        <v>-0.195</v>
      </c>
      <c r="N153" s="102" t="n">
        <v>0</v>
      </c>
      <c r="O153" s="102" t="n">
        <v>0.5</v>
      </c>
      <c r="P153" s="102" t="n">
        <v>-0.593</v>
      </c>
      <c r="Q153" s="102" t="n">
        <v>0.26</v>
      </c>
      <c r="R153" s="102" t="n">
        <v>0.43</v>
      </c>
      <c r="S153" s="102" t="n">
        <v>0.3</v>
      </c>
      <c r="T153" s="102" t="n">
        <v>-0.05</v>
      </c>
      <c r="U153" s="102" t="n">
        <v>-0.05</v>
      </c>
    </row>
    <row r="154" customFormat="false" ht="12" hidden="false" customHeight="false" outlineLevel="0" collapsed="false">
      <c r="B154" s="103" t="n">
        <f aca="false">EOMONTH(B153,0)+1</f>
        <v>41456</v>
      </c>
      <c r="C154" s="102" t="n">
        <v>4.006</v>
      </c>
      <c r="D154" s="102" t="n">
        <v>-0.07</v>
      </c>
      <c r="E154" s="102" t="n">
        <v>-0.195</v>
      </c>
      <c r="F154" s="102" t="n">
        <v>-0.08</v>
      </c>
      <c r="G154" s="104" t="n">
        <v>0.43</v>
      </c>
      <c r="H154" s="102" t="n">
        <v>-0.45</v>
      </c>
      <c r="I154" s="102" t="n">
        <v>0</v>
      </c>
      <c r="J154" s="102" t="n">
        <v>-0.1</v>
      </c>
      <c r="K154" s="102" t="n">
        <v>-0.37</v>
      </c>
      <c r="L154" s="102" t="n">
        <v>0</v>
      </c>
      <c r="M154" s="102" t="n">
        <v>-0.195</v>
      </c>
      <c r="N154" s="102" t="n">
        <v>0</v>
      </c>
      <c r="O154" s="102" t="n">
        <v>0.5</v>
      </c>
      <c r="P154" s="102" t="n">
        <v>-0.593</v>
      </c>
      <c r="Q154" s="102" t="n">
        <v>0.26</v>
      </c>
      <c r="R154" s="102" t="n">
        <v>0.43</v>
      </c>
      <c r="S154" s="102" t="n">
        <v>0.3</v>
      </c>
      <c r="T154" s="102" t="n">
        <v>-0.05</v>
      </c>
      <c r="U154" s="102" t="n">
        <v>-0.05</v>
      </c>
    </row>
    <row r="155" customFormat="false" ht="12" hidden="false" customHeight="false" outlineLevel="0" collapsed="false">
      <c r="B155" s="103" t="n">
        <f aca="false">EOMONTH(B154,0)+1</f>
        <v>41487</v>
      </c>
      <c r="C155" s="102" t="n">
        <v>4.05</v>
      </c>
      <c r="D155" s="102" t="n">
        <v>-0.07</v>
      </c>
      <c r="E155" s="102" t="n">
        <v>-0.195</v>
      </c>
      <c r="F155" s="102" t="n">
        <v>-0.08</v>
      </c>
      <c r="G155" s="104" t="n">
        <v>0.43</v>
      </c>
      <c r="H155" s="102" t="n">
        <v>-0.45</v>
      </c>
      <c r="I155" s="102" t="n">
        <v>0</v>
      </c>
      <c r="J155" s="102" t="n">
        <v>-0.1</v>
      </c>
      <c r="K155" s="102" t="n">
        <v>-0.37</v>
      </c>
      <c r="L155" s="102" t="n">
        <v>0</v>
      </c>
      <c r="M155" s="102" t="n">
        <v>-0.195</v>
      </c>
      <c r="N155" s="102" t="n">
        <v>0</v>
      </c>
      <c r="O155" s="102" t="n">
        <v>0.5</v>
      </c>
      <c r="P155" s="102" t="n">
        <v>-0.593</v>
      </c>
      <c r="Q155" s="102" t="n">
        <v>0.26</v>
      </c>
      <c r="R155" s="102" t="n">
        <v>0.43</v>
      </c>
      <c r="S155" s="102" t="n">
        <v>0.3</v>
      </c>
      <c r="T155" s="102" t="n">
        <v>-0.05</v>
      </c>
      <c r="U155" s="102" t="n">
        <v>-0.05</v>
      </c>
    </row>
    <row r="156" customFormat="false" ht="12" hidden="false" customHeight="false" outlineLevel="0" collapsed="false">
      <c r="B156" s="103" t="n">
        <f aca="false">EOMONTH(B155,0)+1</f>
        <v>41518</v>
      </c>
      <c r="C156" s="102" t="n">
        <v>4.1</v>
      </c>
      <c r="D156" s="102" t="n">
        <v>-0.07</v>
      </c>
      <c r="E156" s="102" t="n">
        <v>-0.195</v>
      </c>
      <c r="F156" s="102" t="n">
        <v>-0.08</v>
      </c>
      <c r="G156" s="104" t="n">
        <v>0.43</v>
      </c>
      <c r="H156" s="102" t="n">
        <v>-0.45</v>
      </c>
      <c r="I156" s="102" t="n">
        <v>0</v>
      </c>
      <c r="J156" s="102" t="n">
        <v>-0.1</v>
      </c>
      <c r="K156" s="102" t="n">
        <v>-0.37</v>
      </c>
      <c r="L156" s="102" t="n">
        <v>0</v>
      </c>
      <c r="M156" s="102" t="n">
        <v>-0.195</v>
      </c>
      <c r="N156" s="102" t="n">
        <v>0</v>
      </c>
      <c r="O156" s="102" t="n">
        <v>0.5</v>
      </c>
      <c r="P156" s="102" t="n">
        <v>-0.593</v>
      </c>
      <c r="Q156" s="102" t="n">
        <v>0.26</v>
      </c>
      <c r="R156" s="102" t="n">
        <v>0.43</v>
      </c>
      <c r="S156" s="102" t="n">
        <v>0.3</v>
      </c>
      <c r="T156" s="102" t="n">
        <v>-0.05</v>
      </c>
      <c r="U156" s="102" t="n">
        <v>-0.05</v>
      </c>
    </row>
    <row r="157" customFormat="false" ht="12" hidden="false" customHeight="false" outlineLevel="0" collapsed="false">
      <c r="B157" s="103" t="n">
        <f aca="false">EOMONTH(B156,0)+1</f>
        <v>41548</v>
      </c>
      <c r="C157" s="102" t="n">
        <v>4.085</v>
      </c>
      <c r="D157" s="102" t="n">
        <v>-0.07</v>
      </c>
      <c r="E157" s="102" t="n">
        <v>-0.195</v>
      </c>
      <c r="F157" s="102" t="n">
        <v>-0.08</v>
      </c>
      <c r="G157" s="104" t="n">
        <v>0.43</v>
      </c>
      <c r="H157" s="102" t="n">
        <v>-0.45</v>
      </c>
      <c r="I157" s="102" t="n">
        <v>0</v>
      </c>
      <c r="J157" s="102" t="n">
        <v>-0.1</v>
      </c>
      <c r="K157" s="102" t="n">
        <v>-0.37</v>
      </c>
      <c r="L157" s="102" t="n">
        <v>0</v>
      </c>
      <c r="M157" s="102" t="n">
        <v>-0.195</v>
      </c>
      <c r="N157" s="102" t="n">
        <v>0</v>
      </c>
      <c r="O157" s="102" t="n">
        <v>0.5</v>
      </c>
      <c r="P157" s="102" t="n">
        <v>-0.593</v>
      </c>
      <c r="Q157" s="102" t="n">
        <v>0.26</v>
      </c>
      <c r="R157" s="102" t="n">
        <v>0.43</v>
      </c>
      <c r="S157" s="102" t="n">
        <v>0.3</v>
      </c>
      <c r="T157" s="102" t="n">
        <v>-0.05</v>
      </c>
      <c r="U157" s="102" t="n">
        <v>-0.05</v>
      </c>
    </row>
    <row r="158" customFormat="false" ht="12" hidden="false" customHeight="false" outlineLevel="0" collapsed="false">
      <c r="C158" s="102" t="n">
        <v>4.1</v>
      </c>
      <c r="D158" s="102" t="n">
        <v>-0.07</v>
      </c>
      <c r="E158" s="102" t="n">
        <v>-0.195</v>
      </c>
      <c r="F158" s="102" t="n">
        <v>-0.08</v>
      </c>
      <c r="G158" s="104" t="n">
        <v>0.43</v>
      </c>
      <c r="H158" s="102" t="n">
        <v>-0.45</v>
      </c>
      <c r="I158" s="102" t="n">
        <v>0</v>
      </c>
      <c r="J158" s="102" t="n">
        <v>-0.1</v>
      </c>
      <c r="K158" s="102" t="n">
        <v>-0.37</v>
      </c>
      <c r="L158" s="102" t="n">
        <v>0</v>
      </c>
      <c r="M158" s="102" t="n">
        <v>-0.195</v>
      </c>
      <c r="N158" s="102" t="n">
        <v>0</v>
      </c>
      <c r="O158" s="102" t="n">
        <v>0.5</v>
      </c>
      <c r="P158" s="102" t="n">
        <v>-0.593</v>
      </c>
      <c r="Q158" s="102" t="n">
        <v>0.26</v>
      </c>
      <c r="R158" s="102" t="n">
        <v>0.43</v>
      </c>
      <c r="S158" s="102" t="n">
        <v>0.3</v>
      </c>
      <c r="T158" s="102" t="n">
        <v>-0.05</v>
      </c>
      <c r="U158" s="102" t="n">
        <v>-0.05</v>
      </c>
    </row>
    <row r="159" customFormat="false" ht="12" hidden="false" customHeight="false" outlineLevel="0" collapsed="false">
      <c r="C159" s="102" t="n">
        <v>4.245</v>
      </c>
      <c r="D159" s="102" t="n">
        <v>-0.07</v>
      </c>
      <c r="E159" s="102" t="n">
        <v>-0.135</v>
      </c>
      <c r="F159" s="102" t="n">
        <v>-0.08</v>
      </c>
      <c r="G159" s="104" t="n">
        <v>0.35</v>
      </c>
      <c r="H159" s="102" t="n">
        <v>-0.3</v>
      </c>
      <c r="I159" s="102" t="n">
        <v>0</v>
      </c>
      <c r="J159" s="102" t="n">
        <v>0.248</v>
      </c>
      <c r="K159" s="102" t="n">
        <v>-0.22</v>
      </c>
      <c r="L159" s="102" t="n">
        <v>0</v>
      </c>
      <c r="M159" s="102" t="n">
        <v>-0.135</v>
      </c>
      <c r="N159" s="102" t="n">
        <v>0</v>
      </c>
      <c r="O159" s="102" t="n">
        <v>0.5</v>
      </c>
      <c r="P159" s="102" t="n">
        <v>-0.533</v>
      </c>
      <c r="Q159" s="102" t="n">
        <v>0.3</v>
      </c>
      <c r="R159" s="102" t="n">
        <v>0.35</v>
      </c>
      <c r="S159" s="102" t="n">
        <v>0.3</v>
      </c>
      <c r="T159" s="102" t="n">
        <v>0.298</v>
      </c>
      <c r="U159" s="102" t="n">
        <v>0.298</v>
      </c>
    </row>
    <row r="160" customFormat="false" ht="12" hidden="false" customHeight="false" outlineLevel="0" collapsed="false">
      <c r="C160" s="102" t="n">
        <v>4.38</v>
      </c>
      <c r="D160" s="102" t="n">
        <v>-0.07</v>
      </c>
      <c r="E160" s="102" t="n">
        <v>-0.135</v>
      </c>
      <c r="F160" s="102" t="n">
        <v>-0.08</v>
      </c>
      <c r="G160" s="104" t="n">
        <v>0.35</v>
      </c>
      <c r="H160" s="102" t="n">
        <v>-0.3</v>
      </c>
      <c r="I160" s="102" t="n">
        <v>0</v>
      </c>
      <c r="J160" s="102" t="n">
        <v>0.308</v>
      </c>
      <c r="K160" s="102" t="n">
        <v>-0.22</v>
      </c>
      <c r="L160" s="102" t="n">
        <v>0</v>
      </c>
      <c r="M160" s="102" t="n">
        <v>-0.135</v>
      </c>
      <c r="N160" s="102" t="n">
        <v>0</v>
      </c>
      <c r="O160" s="102" t="n">
        <v>0.5</v>
      </c>
      <c r="P160" s="102" t="n">
        <v>-0.533</v>
      </c>
      <c r="Q160" s="102" t="n">
        <v>0.3</v>
      </c>
      <c r="R160" s="102" t="n">
        <v>0.35</v>
      </c>
      <c r="S160" s="102" t="n">
        <v>0.3</v>
      </c>
      <c r="T160" s="102" t="n">
        <v>0.358</v>
      </c>
      <c r="U160" s="102" t="n">
        <v>0.358</v>
      </c>
    </row>
    <row r="161" customFormat="false" ht="12" hidden="false" customHeight="false" outlineLevel="0" collapsed="false">
      <c r="C161" s="102" t="n">
        <v>4.42</v>
      </c>
      <c r="D161" s="102" t="n">
        <v>-0.07</v>
      </c>
      <c r="E161" s="102" t="n">
        <v>-0.135</v>
      </c>
      <c r="F161" s="102" t="n">
        <v>-0.08</v>
      </c>
      <c r="G161" s="104" t="n">
        <v>0.35</v>
      </c>
      <c r="H161" s="102" t="n">
        <v>-0.3</v>
      </c>
      <c r="I161" s="102" t="n">
        <v>0</v>
      </c>
      <c r="J161" s="102" t="n">
        <v>0.378</v>
      </c>
      <c r="K161" s="102" t="n">
        <v>-0.22</v>
      </c>
      <c r="L161" s="102" t="n">
        <v>0</v>
      </c>
      <c r="M161" s="102" t="n">
        <v>-0.135</v>
      </c>
      <c r="N161" s="102" t="n">
        <v>0</v>
      </c>
      <c r="O161" s="102" t="n">
        <v>0.5</v>
      </c>
      <c r="P161" s="102" t="n">
        <v>-0.533</v>
      </c>
      <c r="Q161" s="102" t="n">
        <v>0.3</v>
      </c>
      <c r="R161" s="102" t="n">
        <v>0.35</v>
      </c>
      <c r="S161" s="102" t="n">
        <v>0.3</v>
      </c>
      <c r="T161" s="102" t="n">
        <v>0.428</v>
      </c>
      <c r="U161" s="102" t="n">
        <v>0.428</v>
      </c>
    </row>
    <row r="162" customFormat="false" ht="12" hidden="false" customHeight="false" outlineLevel="0" collapsed="false">
      <c r="C162" s="102" t="n">
        <v>4.335</v>
      </c>
      <c r="D162" s="102" t="n">
        <v>-0.07</v>
      </c>
      <c r="E162" s="102" t="n">
        <v>-0.135</v>
      </c>
      <c r="F162" s="102" t="n">
        <v>-0.08</v>
      </c>
      <c r="G162" s="104" t="n">
        <v>0.35</v>
      </c>
      <c r="H162" s="102" t="n">
        <v>-0.3</v>
      </c>
      <c r="I162" s="102" t="n">
        <v>0</v>
      </c>
      <c r="J162" s="102" t="n">
        <v>0.248</v>
      </c>
      <c r="K162" s="102" t="n">
        <v>-0.22</v>
      </c>
      <c r="L162" s="102" t="n">
        <v>0</v>
      </c>
      <c r="M162" s="102" t="n">
        <v>-0.135</v>
      </c>
      <c r="N162" s="102" t="n">
        <v>0</v>
      </c>
      <c r="O162" s="102" t="n">
        <v>0.5</v>
      </c>
      <c r="P162" s="102" t="n">
        <v>-0.533</v>
      </c>
      <c r="Q162" s="102" t="n">
        <v>0.3</v>
      </c>
      <c r="R162" s="102" t="n">
        <v>0.35</v>
      </c>
      <c r="S162" s="102" t="n">
        <v>0.3</v>
      </c>
      <c r="T162" s="102" t="n">
        <v>0.298</v>
      </c>
      <c r="U162" s="102" t="n">
        <v>0.298</v>
      </c>
    </row>
    <row r="163" customFormat="false" ht="12" hidden="false" customHeight="false" outlineLevel="0" collapsed="false">
      <c r="C163" s="102" t="n">
        <v>4.23</v>
      </c>
      <c r="D163" s="102" t="n">
        <v>-0.07</v>
      </c>
      <c r="E163" s="102" t="n">
        <v>-0.135</v>
      </c>
      <c r="F163" s="102" t="n">
        <v>-0.08</v>
      </c>
      <c r="G163" s="104" t="n">
        <v>0.35</v>
      </c>
      <c r="H163" s="102" t="n">
        <v>-0.3</v>
      </c>
      <c r="I163" s="102" t="n">
        <v>0</v>
      </c>
      <c r="J163" s="102" t="n">
        <v>0.068</v>
      </c>
      <c r="K163" s="102" t="n">
        <v>-0.22</v>
      </c>
      <c r="L163" s="102" t="n">
        <v>0</v>
      </c>
      <c r="M163" s="102" t="n">
        <v>-0.135</v>
      </c>
      <c r="N163" s="102" t="n">
        <v>0</v>
      </c>
      <c r="O163" s="102" t="n">
        <v>0.5</v>
      </c>
      <c r="P163" s="102" t="n">
        <v>-0.533</v>
      </c>
      <c r="Q163" s="102" t="n">
        <v>0.3</v>
      </c>
      <c r="R163" s="102" t="n">
        <v>0.35</v>
      </c>
      <c r="S163" s="102" t="n">
        <v>0.3</v>
      </c>
      <c r="T163" s="102" t="n">
        <v>0.118</v>
      </c>
      <c r="U163" s="102" t="n">
        <v>0.118</v>
      </c>
    </row>
    <row r="164" customFormat="false" ht="12" hidden="false" customHeight="false" outlineLevel="0" collapsed="false">
      <c r="C164" s="102" t="n">
        <v>4.058</v>
      </c>
      <c r="D164" s="102" t="n">
        <v>-0.07</v>
      </c>
      <c r="E164" s="102" t="n">
        <v>-0.195</v>
      </c>
      <c r="F164" s="102" t="n">
        <v>-0.08</v>
      </c>
      <c r="G164" s="104" t="n">
        <v>0.43</v>
      </c>
      <c r="H164" s="102" t="n">
        <v>-0.45</v>
      </c>
      <c r="I164" s="102" t="n">
        <v>0</v>
      </c>
      <c r="J164" s="102" t="n">
        <v>-0.25</v>
      </c>
      <c r="K164" s="102" t="n">
        <v>-0.37</v>
      </c>
      <c r="L164" s="102" t="n">
        <v>0</v>
      </c>
      <c r="M164" s="102" t="n">
        <v>-0.195</v>
      </c>
      <c r="N164" s="102" t="n">
        <v>0</v>
      </c>
      <c r="O164" s="102" t="n">
        <v>0.5</v>
      </c>
      <c r="P164" s="102" t="n">
        <v>-0.633</v>
      </c>
      <c r="Q164" s="102" t="n">
        <v>0.26</v>
      </c>
      <c r="R164" s="102" t="n">
        <v>0.43</v>
      </c>
      <c r="S164" s="102" t="n">
        <v>0.3</v>
      </c>
      <c r="T164" s="102" t="n">
        <v>-0.2</v>
      </c>
      <c r="U164" s="102" t="n">
        <v>-0.2</v>
      </c>
    </row>
    <row r="165" customFormat="false" ht="12" hidden="false" customHeight="false" outlineLevel="0" collapsed="false">
      <c r="C165" s="102" t="n">
        <v>4.061</v>
      </c>
      <c r="D165" s="102" t="n">
        <v>-0.07</v>
      </c>
      <c r="E165" s="102" t="n">
        <v>-0.195</v>
      </c>
      <c r="F165" s="102" t="n">
        <v>-0.08</v>
      </c>
      <c r="G165" s="104" t="n">
        <v>0.43</v>
      </c>
      <c r="H165" s="102" t="n">
        <v>-0.45</v>
      </c>
      <c r="I165" s="102" t="n">
        <v>0</v>
      </c>
      <c r="J165" s="102" t="n">
        <v>-0.1</v>
      </c>
      <c r="K165" s="102" t="n">
        <v>-0.37</v>
      </c>
      <c r="L165" s="102" t="n">
        <v>0</v>
      </c>
      <c r="M165" s="102" t="n">
        <v>-0.195</v>
      </c>
      <c r="N165" s="102" t="n">
        <v>0</v>
      </c>
      <c r="O165" s="102" t="n">
        <v>0.5</v>
      </c>
      <c r="P165" s="102" t="n">
        <v>-0.633</v>
      </c>
      <c r="Q165" s="102" t="n">
        <v>0.26</v>
      </c>
      <c r="R165" s="102" t="n">
        <v>0.43</v>
      </c>
      <c r="S165" s="102" t="n">
        <v>0.3</v>
      </c>
      <c r="T165" s="102" t="n">
        <v>-0.05</v>
      </c>
      <c r="U165" s="102" t="n">
        <v>-0.05</v>
      </c>
    </row>
    <row r="166" customFormat="false" ht="12" hidden="false" customHeight="false" outlineLevel="0" collapsed="false">
      <c r="C166" s="102" t="n">
        <v>4.101</v>
      </c>
      <c r="D166" s="102" t="n">
        <v>-0.07</v>
      </c>
      <c r="E166" s="102" t="n">
        <v>-0.195</v>
      </c>
      <c r="F166" s="102" t="n">
        <v>-0.08</v>
      </c>
      <c r="G166" s="104" t="n">
        <v>0.43</v>
      </c>
      <c r="H166" s="102" t="n">
        <v>-0.45</v>
      </c>
      <c r="I166" s="102" t="n">
        <v>0</v>
      </c>
      <c r="J166" s="102" t="n">
        <v>-0.1</v>
      </c>
      <c r="K166" s="102" t="n">
        <v>-0.37</v>
      </c>
      <c r="L166" s="102" t="n">
        <v>0</v>
      </c>
      <c r="M166" s="102" t="n">
        <v>-0.195</v>
      </c>
      <c r="N166" s="102" t="n">
        <v>0</v>
      </c>
      <c r="O166" s="102" t="n">
        <v>0.5</v>
      </c>
      <c r="P166" s="102" t="n">
        <v>-0.633</v>
      </c>
      <c r="Q166" s="102" t="n">
        <v>0.26</v>
      </c>
      <c r="R166" s="102" t="n">
        <v>0.43</v>
      </c>
      <c r="S166" s="102" t="n">
        <v>0.3</v>
      </c>
      <c r="T166" s="102" t="n">
        <v>-0.05</v>
      </c>
      <c r="U166" s="102" t="n">
        <v>-0.05</v>
      </c>
    </row>
    <row r="167" customFormat="false" ht="12" hidden="false" customHeight="false" outlineLevel="0" collapsed="false">
      <c r="C167" s="102" t="n">
        <v>4.145</v>
      </c>
      <c r="D167" s="102" t="n">
        <v>-0.07</v>
      </c>
      <c r="E167" s="102" t="n">
        <v>-0.195</v>
      </c>
      <c r="F167" s="102" t="n">
        <v>-0.08</v>
      </c>
      <c r="G167" s="104" t="n">
        <v>0.43</v>
      </c>
      <c r="H167" s="102" t="n">
        <v>-0.45</v>
      </c>
      <c r="I167" s="102" t="n">
        <v>0</v>
      </c>
      <c r="J167" s="102" t="n">
        <v>-0.1</v>
      </c>
      <c r="K167" s="102" t="n">
        <v>-0.37</v>
      </c>
      <c r="L167" s="102" t="n">
        <v>0</v>
      </c>
      <c r="M167" s="102" t="n">
        <v>-0.195</v>
      </c>
      <c r="N167" s="102" t="n">
        <v>0</v>
      </c>
      <c r="O167" s="102" t="n">
        <v>0.5</v>
      </c>
      <c r="P167" s="102" t="n">
        <v>-0.633</v>
      </c>
      <c r="Q167" s="102" t="n">
        <v>0.26</v>
      </c>
      <c r="R167" s="102" t="n">
        <v>0.43</v>
      </c>
      <c r="S167" s="102" t="n">
        <v>0.3</v>
      </c>
      <c r="T167" s="102" t="n">
        <v>-0.05</v>
      </c>
      <c r="U167" s="102" t="n">
        <v>-0.05</v>
      </c>
    </row>
    <row r="168" customFormat="false" ht="12" hidden="false" customHeight="false" outlineLevel="0" collapsed="false">
      <c r="C168" s="102" t="n">
        <v>4.195</v>
      </c>
      <c r="D168" s="102" t="n">
        <v>-0.07</v>
      </c>
      <c r="E168" s="102" t="n">
        <v>-0.195</v>
      </c>
      <c r="F168" s="102" t="n">
        <v>-0.08</v>
      </c>
      <c r="G168" s="104" t="n">
        <v>0.43</v>
      </c>
      <c r="H168" s="102" t="n">
        <v>-0.45</v>
      </c>
      <c r="I168" s="102" t="n">
        <v>0</v>
      </c>
      <c r="J168" s="102" t="n">
        <v>-0.1</v>
      </c>
      <c r="K168" s="102" t="n">
        <v>-0.37</v>
      </c>
      <c r="L168" s="102" t="n">
        <v>0</v>
      </c>
      <c r="M168" s="102" t="n">
        <v>-0.195</v>
      </c>
      <c r="N168" s="102" t="n">
        <v>0</v>
      </c>
      <c r="O168" s="102" t="n">
        <v>0.5</v>
      </c>
      <c r="P168" s="102" t="n">
        <v>-0.633</v>
      </c>
      <c r="Q168" s="102" t="n">
        <v>0.26</v>
      </c>
      <c r="R168" s="102" t="n">
        <v>0.43</v>
      </c>
      <c r="S168" s="102" t="n">
        <v>0.3</v>
      </c>
      <c r="T168" s="102" t="n">
        <v>-0.05</v>
      </c>
      <c r="U168" s="102" t="n">
        <v>-0.05</v>
      </c>
    </row>
    <row r="169" customFormat="false" ht="12" hidden="false" customHeight="false" outlineLevel="0" collapsed="false">
      <c r="C169" s="102" t="n">
        <v>4.18</v>
      </c>
      <c r="D169" s="102" t="n">
        <v>-0.07</v>
      </c>
      <c r="E169" s="102" t="n">
        <v>-0.195</v>
      </c>
      <c r="F169" s="102" t="n">
        <v>-0.08</v>
      </c>
      <c r="G169" s="104" t="n">
        <v>0.43</v>
      </c>
      <c r="H169" s="102" t="n">
        <v>-0.45</v>
      </c>
      <c r="I169" s="102" t="n">
        <v>0</v>
      </c>
      <c r="J169" s="102" t="n">
        <v>-0.1</v>
      </c>
      <c r="K169" s="102" t="n">
        <v>-0.37</v>
      </c>
      <c r="L169" s="102" t="n">
        <v>0</v>
      </c>
      <c r="M169" s="102" t="n">
        <v>-0.195</v>
      </c>
      <c r="N169" s="102" t="n">
        <v>0</v>
      </c>
      <c r="O169" s="102" t="n">
        <v>0.5</v>
      </c>
      <c r="P169" s="102" t="n">
        <v>-0.633</v>
      </c>
      <c r="Q169" s="102" t="n">
        <v>0.26</v>
      </c>
      <c r="R169" s="102" t="n">
        <v>0.43</v>
      </c>
      <c r="S169" s="102" t="n">
        <v>0.3</v>
      </c>
      <c r="T169" s="102" t="n">
        <v>-0.05</v>
      </c>
      <c r="U169" s="102" t="n">
        <v>-0.05</v>
      </c>
    </row>
    <row r="170" customFormat="false" ht="12" hidden="false" customHeight="false" outlineLevel="0" collapsed="false">
      <c r="C170" s="102" t="n">
        <v>4.195</v>
      </c>
      <c r="D170" s="102" t="n">
        <v>-0.07</v>
      </c>
      <c r="E170" s="102" t="n">
        <v>-0.195</v>
      </c>
      <c r="F170" s="102" t="n">
        <v>-0.08</v>
      </c>
      <c r="G170" s="104" t="n">
        <v>0.43</v>
      </c>
      <c r="H170" s="102" t="n">
        <v>-0.45</v>
      </c>
      <c r="I170" s="102" t="n">
        <v>0</v>
      </c>
      <c r="J170" s="102" t="n">
        <v>-0.1</v>
      </c>
      <c r="K170" s="102" t="n">
        <v>-0.37</v>
      </c>
      <c r="L170" s="102" t="n">
        <v>0</v>
      </c>
      <c r="M170" s="102" t="n">
        <v>-0.195</v>
      </c>
      <c r="N170" s="102" t="n">
        <v>0</v>
      </c>
      <c r="O170" s="102" t="n">
        <v>0.5</v>
      </c>
      <c r="P170" s="102" t="n">
        <v>-0.633</v>
      </c>
      <c r="Q170" s="102" t="n">
        <v>0.26</v>
      </c>
      <c r="R170" s="102" t="n">
        <v>0.43</v>
      </c>
      <c r="S170" s="102" t="n">
        <v>0.3</v>
      </c>
      <c r="T170" s="102" t="n">
        <v>-0.05</v>
      </c>
      <c r="U170" s="102" t="n">
        <v>-0.05</v>
      </c>
    </row>
    <row r="171" customFormat="false" ht="12" hidden="false" customHeight="false" outlineLevel="0" collapsed="false">
      <c r="C171" s="102" t="n">
        <v>4.34</v>
      </c>
      <c r="D171" s="102" t="n">
        <v>-0.07</v>
      </c>
      <c r="E171" s="102" t="n">
        <v>-0.135</v>
      </c>
      <c r="F171" s="102" t="n">
        <v>-0.08</v>
      </c>
      <c r="G171" s="104" t="n">
        <v>0.35</v>
      </c>
      <c r="H171" s="102" t="n">
        <v>-0.3</v>
      </c>
      <c r="I171" s="102" t="n">
        <v>0</v>
      </c>
      <c r="J171" s="102" t="n">
        <v>0.248</v>
      </c>
      <c r="K171" s="102" t="n">
        <v>-0.22</v>
      </c>
      <c r="L171" s="102" t="n">
        <v>0</v>
      </c>
      <c r="M171" s="102" t="n">
        <v>-0.135</v>
      </c>
      <c r="N171" s="102" t="n">
        <v>0</v>
      </c>
      <c r="O171" s="102" t="n">
        <v>0.5</v>
      </c>
      <c r="P171" s="102" t="n">
        <v>-0.593</v>
      </c>
      <c r="Q171" s="102" t="n">
        <v>0.3</v>
      </c>
      <c r="R171" s="102" t="n">
        <v>0.35</v>
      </c>
      <c r="S171" s="102" t="n">
        <v>0.3</v>
      </c>
      <c r="T171" s="102" t="n">
        <v>0.298</v>
      </c>
      <c r="U171" s="102" t="n">
        <v>0.298</v>
      </c>
    </row>
    <row r="172" customFormat="false" ht="12" hidden="false" customHeight="false" outlineLevel="0" collapsed="false">
      <c r="C172" s="102" t="n">
        <v>4.475</v>
      </c>
      <c r="D172" s="102" t="n">
        <v>-0.07</v>
      </c>
      <c r="E172" s="102" t="n">
        <v>-0.135</v>
      </c>
      <c r="F172" s="102" t="n">
        <v>-0.08</v>
      </c>
      <c r="G172" s="104" t="n">
        <v>0.35</v>
      </c>
      <c r="H172" s="102" t="n">
        <v>-0.3</v>
      </c>
      <c r="I172" s="102" t="n">
        <v>0</v>
      </c>
      <c r="J172" s="102" t="n">
        <v>0.308</v>
      </c>
      <c r="K172" s="102" t="n">
        <v>-0.22</v>
      </c>
      <c r="L172" s="102" t="n">
        <v>0</v>
      </c>
      <c r="M172" s="102" t="n">
        <v>-0.135</v>
      </c>
      <c r="N172" s="102" t="n">
        <v>0</v>
      </c>
      <c r="O172" s="102" t="n">
        <v>0.5</v>
      </c>
      <c r="P172" s="102" t="n">
        <v>-0.593</v>
      </c>
      <c r="Q172" s="102" t="n">
        <v>0.3</v>
      </c>
      <c r="R172" s="102" t="n">
        <v>0.35</v>
      </c>
      <c r="S172" s="102" t="n">
        <v>0.3</v>
      </c>
      <c r="T172" s="102" t="n">
        <v>0.358</v>
      </c>
      <c r="U172" s="102" t="n">
        <v>0.358</v>
      </c>
    </row>
    <row r="173" customFormat="false" ht="12" hidden="false" customHeight="false" outlineLevel="0" collapsed="false">
      <c r="C173" s="102" t="n">
        <v>4.515</v>
      </c>
      <c r="D173" s="102" t="n">
        <v>-0.07</v>
      </c>
      <c r="E173" s="102" t="n">
        <v>-0.135</v>
      </c>
      <c r="F173" s="102" t="n">
        <v>-0.08</v>
      </c>
      <c r="G173" s="104" t="n">
        <v>0.35</v>
      </c>
      <c r="H173" s="102" t="n">
        <v>-0.3</v>
      </c>
      <c r="I173" s="102" t="n">
        <v>0</v>
      </c>
      <c r="J173" s="102" t="n">
        <v>0.378</v>
      </c>
      <c r="K173" s="102" t="n">
        <v>-0.22</v>
      </c>
      <c r="L173" s="102" t="n">
        <v>0</v>
      </c>
      <c r="M173" s="102" t="n">
        <v>-0.135</v>
      </c>
      <c r="N173" s="102" t="n">
        <v>0</v>
      </c>
      <c r="O173" s="102" t="n">
        <v>0.5</v>
      </c>
      <c r="P173" s="102" t="n">
        <v>-0.593</v>
      </c>
      <c r="Q173" s="102" t="n">
        <v>0.3</v>
      </c>
      <c r="R173" s="102" t="n">
        <v>0.35</v>
      </c>
      <c r="S173" s="102" t="n">
        <v>0.3</v>
      </c>
      <c r="T173" s="102" t="n">
        <v>0.428</v>
      </c>
      <c r="U173" s="102" t="n">
        <v>0.428</v>
      </c>
    </row>
    <row r="174" customFormat="false" ht="12" hidden="false" customHeight="false" outlineLevel="0" collapsed="false">
      <c r="C174" s="102" t="n">
        <v>4.43</v>
      </c>
      <c r="D174" s="102" t="n">
        <v>-0.07</v>
      </c>
      <c r="E174" s="102" t="n">
        <v>-0.135</v>
      </c>
      <c r="F174" s="102" t="n">
        <v>-0.08</v>
      </c>
      <c r="G174" s="104" t="n">
        <v>0.35</v>
      </c>
      <c r="H174" s="102" t="n">
        <v>-0.3</v>
      </c>
      <c r="I174" s="102" t="n">
        <v>0</v>
      </c>
      <c r="J174" s="102" t="n">
        <v>0.248</v>
      </c>
      <c r="K174" s="102" t="n">
        <v>-0.22</v>
      </c>
      <c r="L174" s="102" t="n">
        <v>0</v>
      </c>
      <c r="M174" s="102" t="n">
        <v>-0.135</v>
      </c>
      <c r="N174" s="102" t="n">
        <v>0</v>
      </c>
      <c r="O174" s="102" t="n">
        <v>0.5</v>
      </c>
      <c r="P174" s="102" t="n">
        <v>-0.593</v>
      </c>
      <c r="Q174" s="102" t="n">
        <v>0.3</v>
      </c>
      <c r="R174" s="102" t="n">
        <v>0.35</v>
      </c>
      <c r="S174" s="102" t="n">
        <v>0.3</v>
      </c>
      <c r="T174" s="102" t="n">
        <v>0.298</v>
      </c>
      <c r="U174" s="102" t="n">
        <v>0.298</v>
      </c>
    </row>
    <row r="175" customFormat="false" ht="12" hidden="false" customHeight="false" outlineLevel="0" collapsed="false">
      <c r="C175" s="102" t="n">
        <v>4.325</v>
      </c>
      <c r="D175" s="102" t="n">
        <v>-0.07</v>
      </c>
      <c r="E175" s="102" t="n">
        <v>-0.135</v>
      </c>
      <c r="F175" s="102" t="n">
        <v>-0.08</v>
      </c>
      <c r="G175" s="104" t="n">
        <v>0.35</v>
      </c>
      <c r="H175" s="102" t="n">
        <v>-0.3</v>
      </c>
      <c r="I175" s="102" t="n">
        <v>0</v>
      </c>
      <c r="J175" s="102" t="n">
        <v>0.068</v>
      </c>
      <c r="K175" s="102" t="n">
        <v>-0.22</v>
      </c>
      <c r="L175" s="102" t="n">
        <v>0</v>
      </c>
      <c r="M175" s="102" t="n">
        <v>-0.135</v>
      </c>
      <c r="N175" s="102" t="n">
        <v>0</v>
      </c>
      <c r="O175" s="102" t="n">
        <v>0.5</v>
      </c>
      <c r="P175" s="102" t="n">
        <v>-0.593</v>
      </c>
      <c r="Q175" s="102" t="n">
        <v>0.3</v>
      </c>
      <c r="R175" s="102" t="n">
        <v>0.35</v>
      </c>
      <c r="S175" s="102" t="n">
        <v>0.3</v>
      </c>
      <c r="T175" s="102" t="n">
        <v>0.118</v>
      </c>
      <c r="U175" s="102" t="n">
        <v>0.118</v>
      </c>
    </row>
    <row r="176" customFormat="false" ht="12" hidden="false" customHeight="false" outlineLevel="0" collapsed="false">
      <c r="C176" s="102" t="n">
        <v>4.153</v>
      </c>
      <c r="D176" s="102" t="n">
        <v>-0.07</v>
      </c>
      <c r="E176" s="102" t="n">
        <v>-0.195</v>
      </c>
      <c r="F176" s="102" t="n">
        <v>-0.08</v>
      </c>
      <c r="G176" s="104" t="n">
        <v>0.43</v>
      </c>
      <c r="H176" s="102" t="n">
        <v>0</v>
      </c>
      <c r="I176" s="102" t="n">
        <v>0</v>
      </c>
      <c r="J176" s="102" t="n">
        <v>-0.25</v>
      </c>
      <c r="K176" s="102" t="n">
        <v>-0.37</v>
      </c>
      <c r="L176" s="102" t="n">
        <v>0</v>
      </c>
      <c r="M176" s="102" t="n">
        <v>-0.195</v>
      </c>
      <c r="N176" s="102" t="n">
        <v>0</v>
      </c>
      <c r="O176" s="102" t="n">
        <v>0.5</v>
      </c>
      <c r="P176" s="102" t="n">
        <v>-0.778</v>
      </c>
      <c r="Q176" s="102" t="n">
        <v>0.26</v>
      </c>
      <c r="R176" s="102" t="n">
        <v>0.43</v>
      </c>
      <c r="S176" s="102" t="n">
        <v>0.3</v>
      </c>
      <c r="T176" s="102" t="n">
        <v>-0.2</v>
      </c>
      <c r="U176" s="102" t="n">
        <v>-0.2</v>
      </c>
    </row>
    <row r="177" customFormat="false" ht="12" hidden="false" customHeight="false" outlineLevel="0" collapsed="false">
      <c r="C177" s="102" t="n">
        <v>4.156</v>
      </c>
      <c r="D177" s="102" t="n">
        <v>-0.07</v>
      </c>
      <c r="E177" s="102" t="n">
        <v>-0.195</v>
      </c>
      <c r="F177" s="102" t="n">
        <v>-0.08</v>
      </c>
      <c r="G177" s="104" t="n">
        <v>0.43</v>
      </c>
      <c r="H177" s="102" t="n">
        <v>0</v>
      </c>
      <c r="I177" s="102" t="n">
        <v>0</v>
      </c>
      <c r="J177" s="102" t="n">
        <v>-0.1</v>
      </c>
      <c r="K177" s="102" t="n">
        <v>-0.37</v>
      </c>
      <c r="L177" s="102" t="n">
        <v>0</v>
      </c>
      <c r="M177" s="102" t="n">
        <v>-0.195</v>
      </c>
      <c r="N177" s="102" t="n">
        <v>0</v>
      </c>
      <c r="O177" s="102" t="n">
        <v>0.5</v>
      </c>
      <c r="P177" s="102" t="n">
        <v>-0.778</v>
      </c>
      <c r="Q177" s="102" t="n">
        <v>0.26</v>
      </c>
      <c r="R177" s="102" t="n">
        <v>0.43</v>
      </c>
      <c r="S177" s="102" t="n">
        <v>0.3</v>
      </c>
      <c r="T177" s="102" t="n">
        <v>-0.05</v>
      </c>
      <c r="U177" s="102" t="n">
        <v>-0.05</v>
      </c>
    </row>
    <row r="178" customFormat="false" ht="12" hidden="false" customHeight="false" outlineLevel="0" collapsed="false">
      <c r="C178" s="102" t="n">
        <v>4.196</v>
      </c>
      <c r="D178" s="102" t="n">
        <v>-0.07</v>
      </c>
      <c r="E178" s="102" t="n">
        <v>-0.195</v>
      </c>
      <c r="F178" s="102" t="n">
        <v>-0.08</v>
      </c>
      <c r="G178" s="104" t="n">
        <v>0.43</v>
      </c>
      <c r="H178" s="102" t="n">
        <v>0</v>
      </c>
      <c r="I178" s="102" t="n">
        <v>0</v>
      </c>
      <c r="J178" s="102" t="n">
        <v>-0.1</v>
      </c>
      <c r="K178" s="102" t="n">
        <v>-0.37</v>
      </c>
      <c r="L178" s="102" t="n">
        <v>0</v>
      </c>
      <c r="M178" s="102" t="n">
        <v>-0.195</v>
      </c>
      <c r="N178" s="102" t="n">
        <v>0</v>
      </c>
      <c r="O178" s="102" t="n">
        <v>0.5</v>
      </c>
      <c r="P178" s="102" t="n">
        <v>-0.778</v>
      </c>
      <c r="Q178" s="102" t="n">
        <v>0.26</v>
      </c>
      <c r="R178" s="102" t="n">
        <v>0.43</v>
      </c>
      <c r="S178" s="102" t="n">
        <v>0.3</v>
      </c>
      <c r="T178" s="102" t="n">
        <v>-0.05</v>
      </c>
      <c r="U178" s="102" t="n">
        <v>-0.05</v>
      </c>
    </row>
    <row r="179" customFormat="false" ht="12" hidden="false" customHeight="false" outlineLevel="0" collapsed="false">
      <c r="C179" s="102" t="n">
        <v>4.24</v>
      </c>
      <c r="D179" s="102" t="n">
        <v>-0.07</v>
      </c>
      <c r="E179" s="102" t="n">
        <v>-0.195</v>
      </c>
      <c r="F179" s="102" t="n">
        <v>-0.08</v>
      </c>
      <c r="G179" s="104" t="n">
        <v>0.43</v>
      </c>
      <c r="H179" s="102" t="n">
        <v>0</v>
      </c>
      <c r="I179" s="102" t="n">
        <v>0</v>
      </c>
      <c r="J179" s="102" t="n">
        <v>-0.1</v>
      </c>
      <c r="K179" s="102" t="n">
        <v>-0.37</v>
      </c>
      <c r="L179" s="102" t="n">
        <v>0</v>
      </c>
      <c r="M179" s="102" t="n">
        <v>-0.195</v>
      </c>
      <c r="N179" s="102" t="n">
        <v>0</v>
      </c>
      <c r="O179" s="102" t="n">
        <v>0.5</v>
      </c>
      <c r="P179" s="102" t="n">
        <v>-0.778</v>
      </c>
      <c r="Q179" s="102" t="n">
        <v>0.26</v>
      </c>
      <c r="R179" s="102" t="n">
        <v>0.43</v>
      </c>
      <c r="S179" s="102" t="n">
        <v>0.3</v>
      </c>
      <c r="T179" s="102" t="n">
        <v>-0.05</v>
      </c>
      <c r="U179" s="102" t="n">
        <v>-0.05</v>
      </c>
    </row>
    <row r="180" customFormat="false" ht="12" hidden="false" customHeight="false" outlineLevel="0" collapsed="false">
      <c r="C180" s="102" t="n">
        <v>4.29</v>
      </c>
      <c r="D180" s="102" t="n">
        <v>-0.07</v>
      </c>
      <c r="E180" s="102" t="n">
        <v>-0.195</v>
      </c>
      <c r="F180" s="102" t="n">
        <v>-0.08</v>
      </c>
      <c r="G180" s="104" t="n">
        <v>0.43</v>
      </c>
      <c r="H180" s="102" t="n">
        <v>0</v>
      </c>
      <c r="I180" s="102" t="n">
        <v>0</v>
      </c>
      <c r="J180" s="102" t="n">
        <v>-0.1</v>
      </c>
      <c r="K180" s="102" t="n">
        <v>-0.37</v>
      </c>
      <c r="L180" s="102" t="n">
        <v>0</v>
      </c>
      <c r="M180" s="102" t="n">
        <v>-0.195</v>
      </c>
      <c r="N180" s="102" t="n">
        <v>0</v>
      </c>
      <c r="O180" s="102" t="n">
        <v>0.5</v>
      </c>
      <c r="P180" s="102" t="n">
        <v>-0.778</v>
      </c>
      <c r="Q180" s="102" t="n">
        <v>0.26</v>
      </c>
      <c r="R180" s="102" t="n">
        <v>0.43</v>
      </c>
      <c r="S180" s="102" t="n">
        <v>0.3</v>
      </c>
      <c r="T180" s="102" t="n">
        <v>-0.05</v>
      </c>
      <c r="U180" s="102" t="n">
        <v>-0.05</v>
      </c>
    </row>
    <row r="181" customFormat="false" ht="12" hidden="false" customHeight="false" outlineLevel="0" collapsed="false">
      <c r="C181" s="102" t="n">
        <v>4.275</v>
      </c>
      <c r="D181" s="102" t="n">
        <v>-0.07</v>
      </c>
      <c r="E181" s="102" t="n">
        <v>-0.195</v>
      </c>
      <c r="F181" s="102" t="n">
        <v>-0.08</v>
      </c>
      <c r="G181" s="104" t="n">
        <v>0.43</v>
      </c>
      <c r="H181" s="102" t="n">
        <v>0</v>
      </c>
      <c r="I181" s="102" t="n">
        <v>0</v>
      </c>
      <c r="J181" s="102" t="n">
        <v>-0.1</v>
      </c>
      <c r="K181" s="102" t="n">
        <v>-0.37</v>
      </c>
      <c r="L181" s="102" t="n">
        <v>0</v>
      </c>
      <c r="M181" s="102" t="n">
        <v>-0.195</v>
      </c>
      <c r="N181" s="102" t="n">
        <v>0</v>
      </c>
      <c r="O181" s="102" t="n">
        <v>0.5</v>
      </c>
      <c r="P181" s="102" t="n">
        <v>-0.778</v>
      </c>
      <c r="Q181" s="102" t="n">
        <v>0.26</v>
      </c>
      <c r="R181" s="102" t="n">
        <v>0.43</v>
      </c>
      <c r="S181" s="102" t="n">
        <v>0.3</v>
      </c>
      <c r="T181" s="102" t="n">
        <v>-0.05</v>
      </c>
      <c r="U181" s="102" t="n">
        <v>-0.05</v>
      </c>
    </row>
    <row r="182" customFormat="false" ht="12" hidden="false" customHeight="false" outlineLevel="0" collapsed="false">
      <c r="C182" s="102" t="n">
        <v>4.29</v>
      </c>
      <c r="D182" s="102" t="n">
        <v>-0.07</v>
      </c>
      <c r="E182" s="102" t="n">
        <v>-0.195</v>
      </c>
      <c r="F182" s="102" t="n">
        <v>-0.08</v>
      </c>
      <c r="G182" s="104" t="n">
        <v>0.43</v>
      </c>
      <c r="H182" s="102" t="n">
        <v>0</v>
      </c>
      <c r="I182" s="102" t="n">
        <v>0</v>
      </c>
      <c r="J182" s="102" t="n">
        <v>-0.1</v>
      </c>
      <c r="K182" s="102" t="n">
        <v>-0.37</v>
      </c>
      <c r="L182" s="102" t="n">
        <v>0</v>
      </c>
      <c r="M182" s="102" t="n">
        <v>-0.195</v>
      </c>
      <c r="N182" s="102" t="n">
        <v>0</v>
      </c>
      <c r="O182" s="102" t="n">
        <v>0.5</v>
      </c>
      <c r="P182" s="102" t="n">
        <v>-0.778</v>
      </c>
      <c r="Q182" s="102" t="n">
        <v>0.26</v>
      </c>
      <c r="R182" s="102" t="n">
        <v>0.43</v>
      </c>
      <c r="S182" s="102" t="n">
        <v>0.3</v>
      </c>
      <c r="T182" s="102" t="n">
        <v>-0.05</v>
      </c>
      <c r="U182" s="102" t="n">
        <v>-0.05</v>
      </c>
    </row>
    <row r="183" customFormat="false" ht="12" hidden="false" customHeight="false" outlineLevel="0" collapsed="false">
      <c r="C183" s="102" t="n">
        <v>4.435</v>
      </c>
      <c r="D183" s="102" t="n">
        <v>-0.07</v>
      </c>
      <c r="E183" s="102" t="n">
        <v>-0.135</v>
      </c>
      <c r="F183" s="102" t="n">
        <v>-0.08</v>
      </c>
      <c r="G183" s="104" t="n">
        <v>0.35</v>
      </c>
      <c r="H183" s="102" t="n">
        <v>0</v>
      </c>
      <c r="I183" s="102" t="n">
        <v>0</v>
      </c>
      <c r="J183" s="102" t="n">
        <v>0</v>
      </c>
      <c r="K183" s="102" t="n">
        <v>-0.22</v>
      </c>
      <c r="L183" s="102" t="n">
        <v>0</v>
      </c>
      <c r="M183" s="102" t="n">
        <v>-0.135</v>
      </c>
      <c r="N183" s="102" t="n">
        <v>0</v>
      </c>
      <c r="O183" s="102" t="n">
        <v>0.5</v>
      </c>
      <c r="P183" s="102" t="n">
        <v>-0.678</v>
      </c>
      <c r="Q183" s="102" t="n">
        <v>0.3</v>
      </c>
      <c r="R183" s="102" t="n">
        <v>0.35</v>
      </c>
      <c r="S183" s="102" t="n">
        <v>0.3</v>
      </c>
      <c r="T183" s="102" t="n">
        <v>0.05</v>
      </c>
      <c r="U183" s="102" t="n">
        <v>0.05</v>
      </c>
    </row>
    <row r="184" customFormat="false" ht="12" hidden="false" customHeight="false" outlineLevel="0" collapsed="false">
      <c r="C184" s="102" t="n">
        <v>4.57</v>
      </c>
      <c r="D184" s="102" t="n">
        <v>-0.07</v>
      </c>
      <c r="E184" s="102" t="n">
        <v>-0.135</v>
      </c>
      <c r="F184" s="102" t="n">
        <v>-0.08</v>
      </c>
      <c r="G184" s="104" t="n">
        <v>0.35</v>
      </c>
      <c r="H184" s="102" t="n">
        <v>0</v>
      </c>
      <c r="I184" s="102" t="n">
        <v>0</v>
      </c>
      <c r="J184" s="102" t="n">
        <v>0</v>
      </c>
      <c r="K184" s="102" t="n">
        <v>-0.22</v>
      </c>
      <c r="L184" s="102" t="n">
        <v>0</v>
      </c>
      <c r="M184" s="102" t="n">
        <v>-0.135</v>
      </c>
      <c r="N184" s="102" t="n">
        <v>0</v>
      </c>
      <c r="O184" s="102" t="n">
        <v>0.5</v>
      </c>
      <c r="P184" s="102" t="n">
        <v>-0.678</v>
      </c>
      <c r="Q184" s="102" t="n">
        <v>0.3</v>
      </c>
      <c r="R184" s="102" t="n">
        <v>0.35</v>
      </c>
      <c r="S184" s="102" t="n">
        <v>0.3</v>
      </c>
      <c r="T184" s="102" t="n">
        <v>0.05</v>
      </c>
      <c r="U184" s="102" t="n">
        <v>0.05</v>
      </c>
    </row>
    <row r="185" customFormat="false" ht="12" hidden="false" customHeight="false" outlineLevel="0" collapsed="false">
      <c r="C185" s="102" t="n">
        <v>4.61</v>
      </c>
      <c r="D185" s="102" t="n">
        <v>-0.07</v>
      </c>
      <c r="E185" s="102" t="n">
        <v>-0.135</v>
      </c>
      <c r="F185" s="102" t="n">
        <v>-0.08</v>
      </c>
      <c r="G185" s="104" t="n">
        <v>0.35</v>
      </c>
      <c r="H185" s="102" t="n">
        <v>0</v>
      </c>
      <c r="I185" s="102" t="n">
        <v>0</v>
      </c>
      <c r="J185" s="102" t="n">
        <v>0</v>
      </c>
      <c r="K185" s="102" t="n">
        <v>-0.22</v>
      </c>
      <c r="L185" s="102" t="n">
        <v>0</v>
      </c>
      <c r="M185" s="102" t="n">
        <v>-0.135</v>
      </c>
      <c r="N185" s="102" t="n">
        <v>0</v>
      </c>
      <c r="O185" s="102" t="n">
        <v>0.5</v>
      </c>
      <c r="P185" s="102" t="n">
        <v>-0.678</v>
      </c>
      <c r="Q185" s="102" t="n">
        <v>0.3</v>
      </c>
      <c r="R185" s="102" t="n">
        <v>0.35</v>
      </c>
      <c r="S185" s="102" t="n">
        <v>0.3</v>
      </c>
      <c r="T185" s="102" t="n">
        <v>0.05</v>
      </c>
      <c r="U185" s="102" t="n">
        <v>0.05</v>
      </c>
    </row>
    <row r="186" customFormat="false" ht="12" hidden="false" customHeight="false" outlineLevel="0" collapsed="false">
      <c r="C186" s="102" t="n">
        <v>4.525</v>
      </c>
      <c r="D186" s="102" t="n">
        <v>-0.07</v>
      </c>
      <c r="E186" s="102" t="n">
        <v>-0.135</v>
      </c>
      <c r="F186" s="102" t="n">
        <v>-0.08</v>
      </c>
      <c r="G186" s="104" t="n">
        <v>0.35</v>
      </c>
      <c r="H186" s="102" t="n">
        <v>0</v>
      </c>
      <c r="I186" s="102" t="n">
        <v>0</v>
      </c>
      <c r="J186" s="102" t="n">
        <v>0</v>
      </c>
      <c r="K186" s="102" t="n">
        <v>-0.22</v>
      </c>
      <c r="L186" s="102" t="n">
        <v>0</v>
      </c>
      <c r="M186" s="102" t="n">
        <v>-0.135</v>
      </c>
      <c r="N186" s="102" t="n">
        <v>0</v>
      </c>
      <c r="O186" s="102" t="n">
        <v>0.5</v>
      </c>
      <c r="P186" s="102" t="n">
        <v>-0.678</v>
      </c>
      <c r="Q186" s="102" t="n">
        <v>0.3</v>
      </c>
      <c r="R186" s="102" t="n">
        <v>0.35</v>
      </c>
      <c r="S186" s="102" t="n">
        <v>0.3</v>
      </c>
      <c r="T186" s="102" t="n">
        <v>0.05</v>
      </c>
      <c r="U186" s="102" t="n">
        <v>0.05</v>
      </c>
    </row>
    <row r="187" customFormat="false" ht="12" hidden="false" customHeight="false" outlineLevel="0" collapsed="false">
      <c r="C187" s="102" t="n">
        <v>4.42</v>
      </c>
      <c r="D187" s="102" t="n">
        <v>-0.07</v>
      </c>
      <c r="E187" s="102" t="n">
        <v>-0.135</v>
      </c>
      <c r="F187" s="102" t="n">
        <v>-0.08</v>
      </c>
      <c r="G187" s="104" t="n">
        <v>0.35</v>
      </c>
      <c r="H187" s="102" t="n">
        <v>0</v>
      </c>
      <c r="I187" s="102" t="n">
        <v>0</v>
      </c>
      <c r="J187" s="102" t="n">
        <v>0</v>
      </c>
      <c r="K187" s="102" t="n">
        <v>-0.22</v>
      </c>
      <c r="L187" s="102" t="n">
        <v>0</v>
      </c>
      <c r="M187" s="102" t="n">
        <v>-0.135</v>
      </c>
      <c r="N187" s="102" t="n">
        <v>0</v>
      </c>
      <c r="O187" s="102" t="n">
        <v>0.5</v>
      </c>
      <c r="P187" s="102" t="n">
        <v>-0.678</v>
      </c>
      <c r="Q187" s="102" t="n">
        <v>0.3</v>
      </c>
      <c r="R187" s="102" t="n">
        <v>0.35</v>
      </c>
      <c r="S187" s="102" t="n">
        <v>0.3</v>
      </c>
      <c r="T187" s="102" t="n">
        <v>0.05</v>
      </c>
      <c r="U187" s="102" t="n">
        <v>0.05</v>
      </c>
    </row>
    <row r="188" customFormat="false" ht="12" hidden="false" customHeight="false" outlineLevel="0" collapsed="false">
      <c r="C188" s="102" t="n">
        <v>4.248</v>
      </c>
      <c r="D188" s="102" t="n">
        <v>-0.07</v>
      </c>
      <c r="E188" s="102" t="n">
        <v>-0.195</v>
      </c>
      <c r="F188" s="102" t="n">
        <v>-0.08</v>
      </c>
      <c r="G188" s="104" t="n">
        <v>0.43</v>
      </c>
      <c r="H188" s="102" t="n">
        <v>0</v>
      </c>
      <c r="I188" s="102" t="n">
        <v>0</v>
      </c>
      <c r="J188" s="102" t="n">
        <v>0</v>
      </c>
      <c r="K188" s="102" t="n">
        <v>-0.37</v>
      </c>
      <c r="L188" s="102" t="n">
        <v>0</v>
      </c>
      <c r="M188" s="102" t="n">
        <v>-0.195</v>
      </c>
      <c r="N188" s="102" t="n">
        <v>0</v>
      </c>
      <c r="O188" s="102" t="n">
        <v>0.5</v>
      </c>
      <c r="P188" s="102" t="n">
        <v>-0.778</v>
      </c>
      <c r="Q188" s="102" t="n">
        <v>0.26</v>
      </c>
      <c r="R188" s="102" t="n">
        <v>0.43</v>
      </c>
      <c r="S188" s="102" t="n">
        <v>0.3</v>
      </c>
      <c r="T188" s="102" t="n">
        <v>0.05</v>
      </c>
      <c r="U188" s="102" t="n">
        <v>0.05</v>
      </c>
    </row>
    <row r="189" customFormat="false" ht="12" hidden="false" customHeight="false" outlineLevel="0" collapsed="false">
      <c r="C189" s="102" t="n">
        <v>4.251</v>
      </c>
      <c r="D189" s="102" t="n">
        <v>-0.07</v>
      </c>
      <c r="E189" s="102" t="n">
        <v>-0.195</v>
      </c>
      <c r="F189" s="102" t="n">
        <v>-0.08</v>
      </c>
      <c r="G189" s="104" t="n">
        <v>0.43</v>
      </c>
      <c r="H189" s="102" t="n">
        <v>0</v>
      </c>
      <c r="I189" s="102" t="n">
        <v>0</v>
      </c>
      <c r="J189" s="102" t="n">
        <v>0</v>
      </c>
      <c r="K189" s="102" t="n">
        <v>-0.37</v>
      </c>
      <c r="L189" s="102" t="n">
        <v>0</v>
      </c>
      <c r="M189" s="102" t="n">
        <v>-0.195</v>
      </c>
      <c r="N189" s="102" t="n">
        <v>0</v>
      </c>
      <c r="O189" s="102" t="n">
        <v>0.5</v>
      </c>
      <c r="P189" s="102" t="n">
        <v>-0.778</v>
      </c>
      <c r="Q189" s="102" t="n">
        <v>0.26</v>
      </c>
      <c r="R189" s="102" t="n">
        <v>0.43</v>
      </c>
      <c r="S189" s="102" t="n">
        <v>0.3</v>
      </c>
      <c r="T189" s="102" t="n">
        <v>0.05</v>
      </c>
      <c r="U189" s="102" t="n">
        <v>0.05</v>
      </c>
    </row>
    <row r="190" customFormat="false" ht="12" hidden="false" customHeight="false" outlineLevel="0" collapsed="false">
      <c r="C190" s="102" t="n">
        <v>4.291</v>
      </c>
      <c r="D190" s="102" t="n">
        <v>-0.07</v>
      </c>
      <c r="E190" s="102" t="n">
        <v>-0.195</v>
      </c>
      <c r="F190" s="102" t="n">
        <v>-0.08</v>
      </c>
      <c r="G190" s="104" t="n">
        <v>0.43</v>
      </c>
      <c r="H190" s="102" t="n">
        <v>0</v>
      </c>
      <c r="I190" s="102" t="n">
        <v>0</v>
      </c>
      <c r="J190" s="102" t="n">
        <v>0</v>
      </c>
      <c r="K190" s="102" t="n">
        <v>-0.37</v>
      </c>
      <c r="L190" s="102" t="n">
        <v>0</v>
      </c>
      <c r="M190" s="102" t="n">
        <v>-0.195</v>
      </c>
      <c r="N190" s="102" t="n">
        <v>0</v>
      </c>
      <c r="O190" s="102" t="n">
        <v>0.5</v>
      </c>
      <c r="P190" s="102" t="n">
        <v>-0.778</v>
      </c>
      <c r="Q190" s="102" t="n">
        <v>0.26</v>
      </c>
      <c r="R190" s="102" t="n">
        <v>0.43</v>
      </c>
      <c r="S190" s="102" t="n">
        <v>0.3</v>
      </c>
      <c r="T190" s="102" t="n">
        <v>0.05</v>
      </c>
      <c r="U190" s="102" t="n">
        <v>0.05</v>
      </c>
    </row>
    <row r="191" customFormat="false" ht="12" hidden="false" customHeight="false" outlineLevel="0" collapsed="false">
      <c r="C191" s="102" t="n">
        <v>4.335</v>
      </c>
      <c r="D191" s="102" t="n">
        <v>-0.07</v>
      </c>
      <c r="E191" s="102" t="n">
        <v>-0.195</v>
      </c>
      <c r="F191" s="102" t="n">
        <v>-0.08</v>
      </c>
      <c r="G191" s="104" t="n">
        <v>0.43</v>
      </c>
      <c r="H191" s="102" t="n">
        <v>0</v>
      </c>
      <c r="I191" s="102" t="n">
        <v>0</v>
      </c>
      <c r="J191" s="102" t="n">
        <v>0</v>
      </c>
      <c r="K191" s="102" t="n">
        <v>-0.37</v>
      </c>
      <c r="L191" s="102" t="n">
        <v>0</v>
      </c>
      <c r="M191" s="102" t="n">
        <v>-0.195</v>
      </c>
      <c r="N191" s="102" t="n">
        <v>0</v>
      </c>
      <c r="O191" s="102" t="n">
        <v>0.5</v>
      </c>
      <c r="P191" s="102" t="n">
        <v>-0.778</v>
      </c>
      <c r="Q191" s="102" t="n">
        <v>0.26</v>
      </c>
      <c r="R191" s="102" t="n">
        <v>0.43</v>
      </c>
      <c r="S191" s="102" t="n">
        <v>0.3</v>
      </c>
      <c r="T191" s="102" t="n">
        <v>0.05</v>
      </c>
      <c r="U191" s="102" t="n">
        <v>0.05</v>
      </c>
    </row>
    <row r="192" customFormat="false" ht="12" hidden="false" customHeight="false" outlineLevel="0" collapsed="false">
      <c r="C192" s="102" t="n">
        <v>4.385</v>
      </c>
      <c r="D192" s="102" t="n">
        <v>-0.07</v>
      </c>
      <c r="E192" s="102" t="n">
        <v>-0.195</v>
      </c>
      <c r="F192" s="102" t="n">
        <v>-0.08</v>
      </c>
      <c r="G192" s="104" t="n">
        <v>0.43</v>
      </c>
      <c r="H192" s="102" t="n">
        <v>0</v>
      </c>
      <c r="I192" s="102" t="n">
        <v>0</v>
      </c>
      <c r="J192" s="102" t="n">
        <v>0</v>
      </c>
      <c r="K192" s="102" t="n">
        <v>-0.37</v>
      </c>
      <c r="L192" s="102" t="n">
        <v>0</v>
      </c>
      <c r="M192" s="102" t="n">
        <v>-0.195</v>
      </c>
      <c r="N192" s="102" t="n">
        <v>0</v>
      </c>
      <c r="O192" s="102" t="n">
        <v>0.5</v>
      </c>
      <c r="P192" s="102" t="n">
        <v>-0.778</v>
      </c>
      <c r="Q192" s="102" t="n">
        <v>0.26</v>
      </c>
      <c r="R192" s="102" t="n">
        <v>0.43</v>
      </c>
      <c r="S192" s="102" t="n">
        <v>0.3</v>
      </c>
      <c r="T192" s="102" t="n">
        <v>0.05</v>
      </c>
      <c r="U192" s="102" t="n">
        <v>0.05</v>
      </c>
    </row>
    <row r="193" customFormat="false" ht="12" hidden="false" customHeight="false" outlineLevel="0" collapsed="false">
      <c r="C193" s="102" t="n">
        <v>4.37</v>
      </c>
      <c r="D193" s="102" t="n">
        <v>-0.07</v>
      </c>
      <c r="E193" s="102" t="n">
        <v>-0.195</v>
      </c>
      <c r="F193" s="102" t="n">
        <v>-0.08</v>
      </c>
      <c r="G193" s="104" t="n">
        <v>0.43</v>
      </c>
      <c r="H193" s="102" t="n">
        <v>0</v>
      </c>
      <c r="I193" s="102" t="n">
        <v>0</v>
      </c>
      <c r="J193" s="102" t="n">
        <v>0</v>
      </c>
      <c r="K193" s="102" t="n">
        <v>-0.37</v>
      </c>
      <c r="L193" s="102" t="n">
        <v>0</v>
      </c>
      <c r="M193" s="102" t="n">
        <v>-0.195</v>
      </c>
      <c r="N193" s="102" t="n">
        <v>0</v>
      </c>
      <c r="O193" s="102" t="n">
        <v>0.5</v>
      </c>
      <c r="P193" s="102" t="n">
        <v>-0.778</v>
      </c>
      <c r="Q193" s="102" t="n">
        <v>0.26</v>
      </c>
      <c r="R193" s="102" t="n">
        <v>0.43</v>
      </c>
      <c r="S193" s="102" t="n">
        <v>0.3</v>
      </c>
      <c r="T193" s="102" t="n">
        <v>0.05</v>
      </c>
      <c r="U193" s="102" t="n">
        <v>0.05</v>
      </c>
    </row>
    <row r="194" customFormat="false" ht="12" hidden="false" customHeight="false" outlineLevel="0" collapsed="false">
      <c r="C194" s="102" t="n">
        <v>4.385</v>
      </c>
      <c r="D194" s="102" t="n">
        <v>-0.07</v>
      </c>
      <c r="E194" s="102" t="n">
        <v>-0.195</v>
      </c>
      <c r="F194" s="102" t="n">
        <v>-0.08</v>
      </c>
      <c r="G194" s="104" t="n">
        <v>0.43</v>
      </c>
      <c r="H194" s="102" t="n">
        <v>0</v>
      </c>
      <c r="I194" s="102" t="n">
        <v>0</v>
      </c>
      <c r="J194" s="102" t="n">
        <v>0</v>
      </c>
      <c r="K194" s="102" t="n">
        <v>-0.37</v>
      </c>
      <c r="L194" s="102" t="n">
        <v>0</v>
      </c>
      <c r="M194" s="102" t="n">
        <v>-0.195</v>
      </c>
      <c r="N194" s="102" t="n">
        <v>0</v>
      </c>
      <c r="O194" s="102" t="n">
        <v>0.5</v>
      </c>
      <c r="P194" s="102" t="n">
        <v>-0.778</v>
      </c>
      <c r="Q194" s="102" t="n">
        <v>0.26</v>
      </c>
      <c r="R194" s="102" t="n">
        <v>0.43</v>
      </c>
      <c r="S194" s="102" t="n">
        <v>0.3</v>
      </c>
      <c r="T194" s="102" t="n">
        <v>0.05</v>
      </c>
      <c r="U194" s="102" t="n">
        <v>0.05</v>
      </c>
    </row>
    <row r="195" customFormat="false" ht="12" hidden="false" customHeight="false" outlineLevel="0" collapsed="false">
      <c r="C195" s="102" t="n">
        <v>4.53</v>
      </c>
      <c r="D195" s="102" t="n">
        <v>-0.07</v>
      </c>
      <c r="E195" s="102" t="n">
        <v>-0.135</v>
      </c>
      <c r="F195" s="102" t="n">
        <v>-0.08</v>
      </c>
      <c r="G195" s="104" t="n">
        <v>0.35</v>
      </c>
      <c r="H195" s="102" t="n">
        <v>0</v>
      </c>
      <c r="I195" s="102" t="n">
        <v>0</v>
      </c>
      <c r="J195" s="102" t="n">
        <v>0</v>
      </c>
      <c r="K195" s="102" t="n">
        <v>-0.22</v>
      </c>
      <c r="L195" s="102" t="n">
        <v>0</v>
      </c>
      <c r="M195" s="102" t="n">
        <v>-0.135</v>
      </c>
      <c r="N195" s="102" t="n">
        <v>0</v>
      </c>
      <c r="O195" s="102" t="n">
        <v>0.5</v>
      </c>
      <c r="P195" s="102" t="n">
        <v>-0.678</v>
      </c>
      <c r="Q195" s="102" t="n">
        <v>0.3</v>
      </c>
      <c r="R195" s="102" t="n">
        <v>0.35</v>
      </c>
      <c r="S195" s="102" t="n">
        <v>0.3</v>
      </c>
      <c r="T195" s="102" t="n">
        <v>0.05</v>
      </c>
      <c r="U195" s="102" t="n">
        <v>0.05</v>
      </c>
    </row>
    <row r="196" customFormat="false" ht="12" hidden="false" customHeight="false" outlineLevel="0" collapsed="false">
      <c r="C196" s="102" t="n">
        <v>4.665</v>
      </c>
      <c r="D196" s="102" t="n">
        <v>-0.07</v>
      </c>
      <c r="E196" s="102" t="n">
        <v>-0.135</v>
      </c>
      <c r="F196" s="102" t="n">
        <v>-0.08</v>
      </c>
      <c r="G196" s="104" t="n">
        <v>0.35</v>
      </c>
      <c r="H196" s="102" t="n">
        <v>0</v>
      </c>
      <c r="I196" s="102" t="n">
        <v>0</v>
      </c>
      <c r="J196" s="102" t="n">
        <v>0</v>
      </c>
      <c r="K196" s="102" t="n">
        <v>-0.22</v>
      </c>
      <c r="L196" s="102" t="n">
        <v>0</v>
      </c>
      <c r="M196" s="102" t="n">
        <v>-0.135</v>
      </c>
      <c r="N196" s="102" t="n">
        <v>0</v>
      </c>
      <c r="O196" s="102" t="n">
        <v>0.5</v>
      </c>
      <c r="P196" s="102" t="n">
        <v>-0.678</v>
      </c>
      <c r="Q196" s="102" t="n">
        <v>0.3</v>
      </c>
      <c r="R196" s="102" t="n">
        <v>0.35</v>
      </c>
      <c r="S196" s="102" t="n">
        <v>0.3</v>
      </c>
      <c r="T196" s="102" t="n">
        <v>0.05</v>
      </c>
      <c r="U196" s="102" t="n">
        <v>0.05</v>
      </c>
    </row>
    <row r="197" customFormat="false" ht="12" hidden="false" customHeight="false" outlineLevel="0" collapsed="false">
      <c r="C197" s="102" t="n">
        <v>4.705</v>
      </c>
      <c r="D197" s="102" t="n">
        <v>-0.07</v>
      </c>
      <c r="E197" s="102" t="n">
        <v>-0.135</v>
      </c>
      <c r="F197" s="102" t="n">
        <v>-0.08</v>
      </c>
      <c r="G197" s="104" t="n">
        <v>0.35</v>
      </c>
      <c r="H197" s="102" t="n">
        <v>0</v>
      </c>
      <c r="I197" s="102" t="n">
        <v>0</v>
      </c>
      <c r="J197" s="102" t="n">
        <v>0</v>
      </c>
      <c r="K197" s="102" t="n">
        <v>-0.22</v>
      </c>
      <c r="L197" s="102" t="n">
        <v>0</v>
      </c>
      <c r="M197" s="102" t="n">
        <v>-0.135</v>
      </c>
      <c r="N197" s="102" t="n">
        <v>0</v>
      </c>
      <c r="O197" s="102" t="n">
        <v>0.5</v>
      </c>
      <c r="P197" s="102" t="n">
        <v>-0.678</v>
      </c>
      <c r="Q197" s="102" t="n">
        <v>0.3</v>
      </c>
      <c r="R197" s="102" t="n">
        <v>0.35</v>
      </c>
      <c r="S197" s="102" t="n">
        <v>0.3</v>
      </c>
      <c r="T197" s="102" t="n">
        <v>0.05</v>
      </c>
      <c r="U197" s="102" t="n">
        <v>0.05</v>
      </c>
    </row>
    <row r="198" customFormat="false" ht="12" hidden="false" customHeight="false" outlineLevel="0" collapsed="false">
      <c r="C198" s="102" t="n">
        <v>4.62</v>
      </c>
      <c r="D198" s="102" t="n">
        <v>-0.07</v>
      </c>
      <c r="E198" s="102" t="n">
        <v>-0.135</v>
      </c>
      <c r="F198" s="102" t="n">
        <v>-0.08</v>
      </c>
      <c r="G198" s="104" t="n">
        <v>0.35</v>
      </c>
      <c r="H198" s="102" t="n">
        <v>0</v>
      </c>
      <c r="I198" s="102" t="n">
        <v>0</v>
      </c>
      <c r="J198" s="102" t="n">
        <v>0</v>
      </c>
      <c r="K198" s="102" t="n">
        <v>-0.22</v>
      </c>
      <c r="L198" s="102" t="n">
        <v>0</v>
      </c>
      <c r="M198" s="102" t="n">
        <v>-0.135</v>
      </c>
      <c r="N198" s="102" t="n">
        <v>0</v>
      </c>
      <c r="O198" s="102" t="n">
        <v>0.5</v>
      </c>
      <c r="P198" s="102" t="n">
        <v>-0.678</v>
      </c>
      <c r="Q198" s="102" t="n">
        <v>0.3</v>
      </c>
      <c r="R198" s="102" t="n">
        <v>0.35</v>
      </c>
      <c r="S198" s="102" t="n">
        <v>0.3</v>
      </c>
      <c r="T198" s="102" t="n">
        <v>0.05</v>
      </c>
      <c r="U198" s="102" t="n">
        <v>0.05</v>
      </c>
    </row>
    <row r="199" customFormat="false" ht="12" hidden="false" customHeight="false" outlineLevel="0" collapsed="false">
      <c r="C199" s="102" t="n">
        <v>4.515</v>
      </c>
      <c r="D199" s="102" t="n">
        <v>-0.07</v>
      </c>
      <c r="E199" s="102" t="n">
        <v>-0.135</v>
      </c>
      <c r="F199" s="102" t="n">
        <v>-0.08</v>
      </c>
      <c r="G199" s="104" t="n">
        <v>0.35</v>
      </c>
      <c r="H199" s="102" t="n">
        <v>0</v>
      </c>
      <c r="I199" s="102" t="n">
        <v>0</v>
      </c>
      <c r="J199" s="102" t="n">
        <v>0</v>
      </c>
      <c r="K199" s="102" t="n">
        <v>-0.22</v>
      </c>
      <c r="L199" s="102" t="n">
        <v>0</v>
      </c>
      <c r="M199" s="102" t="n">
        <v>-0.135</v>
      </c>
      <c r="N199" s="102" t="n">
        <v>0</v>
      </c>
      <c r="O199" s="102" t="n">
        <v>0.5</v>
      </c>
      <c r="P199" s="102" t="n">
        <v>-0.678</v>
      </c>
      <c r="Q199" s="102" t="n">
        <v>0.3</v>
      </c>
      <c r="R199" s="102" t="n">
        <v>0.35</v>
      </c>
      <c r="S199" s="102" t="n">
        <v>0.3</v>
      </c>
      <c r="T199" s="102" t="n">
        <v>0.05</v>
      </c>
      <c r="U199" s="102" t="n">
        <v>0.05</v>
      </c>
    </row>
    <row r="200" customFormat="false" ht="12" hidden="false" customHeight="false" outlineLevel="0" collapsed="false">
      <c r="C200" s="102" t="n">
        <v>4.343</v>
      </c>
      <c r="D200" s="102" t="n">
        <v>-0.07</v>
      </c>
      <c r="E200" s="102" t="n">
        <v>-0.195</v>
      </c>
      <c r="F200" s="102" t="n">
        <v>-0.08</v>
      </c>
      <c r="G200" s="104" t="n">
        <v>0.43</v>
      </c>
      <c r="H200" s="102" t="n">
        <v>0</v>
      </c>
      <c r="I200" s="102" t="n">
        <v>0</v>
      </c>
      <c r="J200" s="102" t="n">
        <v>0</v>
      </c>
      <c r="K200" s="102" t="n">
        <v>-0.37</v>
      </c>
      <c r="L200" s="102" t="n">
        <v>0</v>
      </c>
      <c r="M200" s="102" t="n">
        <v>-0.195</v>
      </c>
      <c r="N200" s="102" t="n">
        <v>0</v>
      </c>
      <c r="O200" s="102" t="n">
        <v>0.5</v>
      </c>
      <c r="P200" s="102" t="n">
        <v>-0.778</v>
      </c>
      <c r="Q200" s="102" t="n">
        <v>0.26</v>
      </c>
      <c r="R200" s="102" t="n">
        <v>0.43</v>
      </c>
      <c r="S200" s="102" t="n">
        <v>0.3</v>
      </c>
      <c r="T200" s="102" t="n">
        <v>0.05</v>
      </c>
      <c r="U200" s="102" t="n">
        <v>0.05</v>
      </c>
    </row>
    <row r="201" customFormat="false" ht="12" hidden="false" customHeight="false" outlineLevel="0" collapsed="false">
      <c r="C201" s="102" t="n">
        <v>4.346</v>
      </c>
      <c r="D201" s="102" t="n">
        <v>-0.07</v>
      </c>
      <c r="E201" s="102" t="n">
        <v>-0.195</v>
      </c>
      <c r="F201" s="102" t="n">
        <v>-0.08</v>
      </c>
      <c r="G201" s="104" t="n">
        <v>0.43</v>
      </c>
      <c r="H201" s="102" t="n">
        <v>0</v>
      </c>
      <c r="I201" s="102" t="n">
        <v>0</v>
      </c>
      <c r="J201" s="102" t="n">
        <v>0</v>
      </c>
      <c r="K201" s="102" t="n">
        <v>-0.37</v>
      </c>
      <c r="L201" s="102" t="n">
        <v>0</v>
      </c>
      <c r="M201" s="102" t="n">
        <v>-0.195</v>
      </c>
      <c r="N201" s="102" t="n">
        <v>0</v>
      </c>
      <c r="O201" s="102" t="n">
        <v>0.5</v>
      </c>
      <c r="P201" s="102" t="n">
        <v>-0.778</v>
      </c>
      <c r="Q201" s="102" t="n">
        <v>0.26</v>
      </c>
      <c r="R201" s="102" t="n">
        <v>0.43</v>
      </c>
      <c r="S201" s="102" t="n">
        <v>0.3</v>
      </c>
      <c r="T201" s="102" t="n">
        <v>0.05</v>
      </c>
      <c r="U201" s="102" t="n">
        <v>0.05</v>
      </c>
    </row>
    <row r="202" customFormat="false" ht="12" hidden="false" customHeight="false" outlineLevel="0" collapsed="false">
      <c r="C202" s="102" t="n">
        <v>4.386</v>
      </c>
      <c r="D202" s="102" t="n">
        <v>-0.07</v>
      </c>
      <c r="E202" s="102" t="n">
        <v>-0.195</v>
      </c>
      <c r="F202" s="102" t="n">
        <v>-0.08</v>
      </c>
      <c r="G202" s="104" t="n">
        <v>0.43</v>
      </c>
      <c r="H202" s="102" t="n">
        <v>0</v>
      </c>
      <c r="I202" s="102" t="n">
        <v>0</v>
      </c>
      <c r="J202" s="102" t="n">
        <v>0</v>
      </c>
      <c r="K202" s="102" t="n">
        <v>-0.37</v>
      </c>
      <c r="L202" s="102" t="n">
        <v>0</v>
      </c>
      <c r="M202" s="102" t="n">
        <v>-0.195</v>
      </c>
      <c r="N202" s="102" t="n">
        <v>0</v>
      </c>
      <c r="O202" s="102" t="n">
        <v>0.5</v>
      </c>
      <c r="P202" s="102" t="n">
        <v>-0.778</v>
      </c>
      <c r="Q202" s="102" t="n">
        <v>0.26</v>
      </c>
      <c r="R202" s="102" t="n">
        <v>0.43</v>
      </c>
      <c r="S202" s="102" t="n">
        <v>0.3</v>
      </c>
      <c r="T202" s="102" t="n">
        <v>0.05</v>
      </c>
      <c r="U202" s="102" t="n">
        <v>0.05</v>
      </c>
    </row>
    <row r="203" customFormat="false" ht="12" hidden="false" customHeight="false" outlineLevel="0" collapsed="false">
      <c r="C203" s="102" t="n">
        <v>4.43</v>
      </c>
      <c r="D203" s="102" t="n">
        <v>-0.07</v>
      </c>
      <c r="E203" s="102" t="n">
        <v>-0.195</v>
      </c>
      <c r="F203" s="102" t="n">
        <v>-0.08</v>
      </c>
      <c r="G203" s="104" t="n">
        <v>0.43</v>
      </c>
      <c r="H203" s="102" t="n">
        <v>0</v>
      </c>
      <c r="I203" s="102" t="n">
        <v>0</v>
      </c>
      <c r="J203" s="102" t="n">
        <v>0</v>
      </c>
      <c r="K203" s="102" t="n">
        <v>-0.37</v>
      </c>
      <c r="L203" s="102" t="n">
        <v>0</v>
      </c>
      <c r="M203" s="102" t="n">
        <v>-0.195</v>
      </c>
      <c r="N203" s="102" t="n">
        <v>0</v>
      </c>
      <c r="O203" s="102" t="n">
        <v>0.5</v>
      </c>
      <c r="P203" s="102" t="n">
        <v>-0.778</v>
      </c>
      <c r="Q203" s="102" t="n">
        <v>0.26</v>
      </c>
      <c r="R203" s="102" t="n">
        <v>0.43</v>
      </c>
      <c r="S203" s="102" t="n">
        <v>0.3</v>
      </c>
      <c r="T203" s="102" t="n">
        <v>0.05</v>
      </c>
      <c r="U203" s="102" t="n">
        <v>0.05</v>
      </c>
    </row>
    <row r="204" customFormat="false" ht="12" hidden="false" customHeight="false" outlineLevel="0" collapsed="false">
      <c r="C204" s="102" t="n">
        <v>4.48</v>
      </c>
      <c r="D204" s="102" t="n">
        <v>-0.07</v>
      </c>
      <c r="E204" s="102" t="n">
        <v>-0.195</v>
      </c>
      <c r="F204" s="102" t="n">
        <v>-0.08</v>
      </c>
      <c r="G204" s="104" t="n">
        <v>0.43</v>
      </c>
      <c r="H204" s="102" t="n">
        <v>0</v>
      </c>
      <c r="I204" s="102" t="n">
        <v>0</v>
      </c>
      <c r="J204" s="102" t="n">
        <v>0</v>
      </c>
      <c r="K204" s="102" t="n">
        <v>-0.37</v>
      </c>
      <c r="L204" s="102" t="n">
        <v>0</v>
      </c>
      <c r="M204" s="102" t="n">
        <v>-0.195</v>
      </c>
      <c r="N204" s="102" t="n">
        <v>0</v>
      </c>
      <c r="O204" s="102" t="n">
        <v>0.5</v>
      </c>
      <c r="P204" s="102" t="n">
        <v>-0.778</v>
      </c>
      <c r="Q204" s="102" t="n">
        <v>0.26</v>
      </c>
      <c r="R204" s="102" t="n">
        <v>0.43</v>
      </c>
      <c r="S204" s="102" t="n">
        <v>0.3</v>
      </c>
      <c r="T204" s="102" t="n">
        <v>0.05</v>
      </c>
      <c r="U204" s="102" t="n">
        <v>0.05</v>
      </c>
    </row>
    <row r="205" customFormat="false" ht="12" hidden="false" customHeight="false" outlineLevel="0" collapsed="false">
      <c r="C205" s="102" t="n">
        <v>4.465</v>
      </c>
      <c r="D205" s="102" t="n">
        <v>-0.07</v>
      </c>
      <c r="E205" s="102" t="n">
        <v>-0.195</v>
      </c>
      <c r="F205" s="102" t="n">
        <v>-0.08</v>
      </c>
      <c r="G205" s="104" t="n">
        <v>0.43</v>
      </c>
      <c r="H205" s="102" t="n">
        <v>0</v>
      </c>
      <c r="I205" s="102" t="n">
        <v>0</v>
      </c>
      <c r="J205" s="102" t="n">
        <v>0</v>
      </c>
      <c r="K205" s="102" t="n">
        <v>-0.37</v>
      </c>
      <c r="L205" s="102" t="n">
        <v>0</v>
      </c>
      <c r="M205" s="102" t="n">
        <v>-0.195</v>
      </c>
      <c r="N205" s="102" t="n">
        <v>0</v>
      </c>
      <c r="O205" s="102" t="n">
        <v>0.5</v>
      </c>
      <c r="P205" s="102" t="n">
        <v>-0.778</v>
      </c>
      <c r="Q205" s="102" t="n">
        <v>0.26</v>
      </c>
      <c r="R205" s="102" t="n">
        <v>0.43</v>
      </c>
      <c r="S205" s="102" t="n">
        <v>0.3</v>
      </c>
      <c r="T205" s="102" t="n">
        <v>0.05</v>
      </c>
      <c r="U205" s="102" t="n">
        <v>0.05</v>
      </c>
    </row>
    <row r="206" customFormat="false" ht="12" hidden="false" customHeight="false" outlineLevel="0" collapsed="false">
      <c r="C206" s="102" t="n">
        <v>4.48</v>
      </c>
      <c r="D206" s="102" t="n">
        <v>-0.07</v>
      </c>
      <c r="E206" s="102" t="n">
        <v>-0.195</v>
      </c>
      <c r="F206" s="102" t="n">
        <v>-0.08</v>
      </c>
      <c r="G206" s="104" t="n">
        <v>0.43</v>
      </c>
      <c r="H206" s="102" t="n">
        <v>0</v>
      </c>
      <c r="I206" s="102" t="n">
        <v>0</v>
      </c>
      <c r="J206" s="102" t="n">
        <v>0</v>
      </c>
      <c r="K206" s="102" t="n">
        <v>-0.37</v>
      </c>
      <c r="L206" s="102" t="n">
        <v>0</v>
      </c>
      <c r="M206" s="102" t="n">
        <v>-0.195</v>
      </c>
      <c r="N206" s="102" t="n">
        <v>0</v>
      </c>
      <c r="O206" s="102" t="n">
        <v>0.5</v>
      </c>
      <c r="P206" s="102" t="n">
        <v>-0.778</v>
      </c>
      <c r="Q206" s="102" t="n">
        <v>0.26</v>
      </c>
      <c r="R206" s="102" t="n">
        <v>0.43</v>
      </c>
      <c r="S206" s="102" t="n">
        <v>0.3</v>
      </c>
      <c r="T206" s="102" t="n">
        <v>0.05</v>
      </c>
      <c r="U206" s="102" t="n">
        <v>0.05</v>
      </c>
    </row>
    <row r="207" customFormat="false" ht="12" hidden="false" customHeight="false" outlineLevel="0" collapsed="false">
      <c r="C207" s="102" t="n">
        <v>4.625</v>
      </c>
      <c r="D207" s="102" t="n">
        <v>-0.07</v>
      </c>
      <c r="E207" s="102" t="n">
        <v>-0.135</v>
      </c>
      <c r="F207" s="102" t="n">
        <v>-0.08</v>
      </c>
      <c r="G207" s="104" t="n">
        <v>0.35</v>
      </c>
      <c r="H207" s="102" t="n">
        <v>0</v>
      </c>
      <c r="I207" s="102" t="n">
        <v>0</v>
      </c>
      <c r="J207" s="102" t="n">
        <v>0</v>
      </c>
      <c r="K207" s="102" t="n">
        <v>-0.22</v>
      </c>
      <c r="L207" s="102" t="n">
        <v>0</v>
      </c>
      <c r="M207" s="102" t="n">
        <v>-0.135</v>
      </c>
      <c r="N207" s="102" t="n">
        <v>0</v>
      </c>
      <c r="O207" s="102" t="n">
        <v>0.5</v>
      </c>
      <c r="P207" s="102" t="n">
        <v>-0.678</v>
      </c>
      <c r="Q207" s="102" t="n">
        <v>0.3</v>
      </c>
      <c r="R207" s="102" t="n">
        <v>0.35</v>
      </c>
      <c r="S207" s="102" t="n">
        <v>0.3</v>
      </c>
      <c r="T207" s="102" t="n">
        <v>0.05</v>
      </c>
      <c r="U207" s="102" t="n">
        <v>0.05</v>
      </c>
    </row>
    <row r="208" customFormat="false" ht="12" hidden="false" customHeight="false" outlineLevel="0" collapsed="false">
      <c r="C208" s="102" t="n">
        <v>4.76</v>
      </c>
      <c r="D208" s="102" t="n">
        <v>-0.07</v>
      </c>
      <c r="E208" s="102" t="n">
        <v>-0.135</v>
      </c>
      <c r="F208" s="102" t="n">
        <v>-0.08</v>
      </c>
      <c r="G208" s="104" t="n">
        <v>0.35</v>
      </c>
      <c r="H208" s="102" t="n">
        <v>0</v>
      </c>
      <c r="I208" s="102" t="n">
        <v>0</v>
      </c>
      <c r="J208" s="102" t="n">
        <v>0</v>
      </c>
      <c r="K208" s="102" t="n">
        <v>-0.22</v>
      </c>
      <c r="L208" s="102" t="n">
        <v>0</v>
      </c>
      <c r="M208" s="102" t="n">
        <v>-0.135</v>
      </c>
      <c r="N208" s="102" t="n">
        <v>0</v>
      </c>
      <c r="O208" s="102" t="n">
        <v>0.5</v>
      </c>
      <c r="P208" s="102" t="n">
        <v>-0.678</v>
      </c>
      <c r="Q208" s="102" t="n">
        <v>0.3</v>
      </c>
      <c r="R208" s="102" t="n">
        <v>0.35</v>
      </c>
      <c r="S208" s="102" t="n">
        <v>0.3</v>
      </c>
      <c r="T208" s="102" t="n">
        <v>0.05</v>
      </c>
      <c r="U208" s="102" t="n">
        <v>0.05</v>
      </c>
    </row>
    <row r="209" customFormat="false" ht="12" hidden="false" customHeight="false" outlineLevel="0" collapsed="false">
      <c r="C209" s="102" t="n">
        <v>4.8</v>
      </c>
      <c r="D209" s="102" t="n">
        <v>-0.07</v>
      </c>
      <c r="E209" s="102" t="n">
        <v>-0.135</v>
      </c>
      <c r="F209" s="102" t="n">
        <v>-0.08</v>
      </c>
      <c r="G209" s="104" t="n">
        <v>0.35</v>
      </c>
      <c r="H209" s="102" t="n">
        <v>0</v>
      </c>
      <c r="I209" s="102" t="n">
        <v>0</v>
      </c>
      <c r="J209" s="102" t="n">
        <v>0</v>
      </c>
      <c r="K209" s="102" t="n">
        <v>-0.22</v>
      </c>
      <c r="L209" s="102" t="n">
        <v>0</v>
      </c>
      <c r="M209" s="102" t="n">
        <v>-0.135</v>
      </c>
      <c r="N209" s="102" t="n">
        <v>0</v>
      </c>
      <c r="O209" s="102" t="n">
        <v>0.5</v>
      </c>
      <c r="P209" s="102" t="n">
        <v>-0.678</v>
      </c>
      <c r="Q209" s="102" t="n">
        <v>0.3</v>
      </c>
      <c r="R209" s="102" t="n">
        <v>0.35</v>
      </c>
      <c r="S209" s="102" t="n">
        <v>0.3</v>
      </c>
      <c r="T209" s="102" t="n">
        <v>0.05</v>
      </c>
      <c r="U209" s="102" t="n">
        <v>0.05</v>
      </c>
    </row>
    <row r="210" customFormat="false" ht="12" hidden="false" customHeight="false" outlineLevel="0" collapsed="false">
      <c r="C210" s="102" t="n">
        <v>4.715</v>
      </c>
      <c r="D210" s="102" t="n">
        <v>-0.07</v>
      </c>
      <c r="E210" s="102" t="n">
        <v>-0.135</v>
      </c>
      <c r="F210" s="102" t="n">
        <v>-0.08</v>
      </c>
      <c r="G210" s="104" t="n">
        <v>0.35</v>
      </c>
      <c r="H210" s="102" t="n">
        <v>0</v>
      </c>
      <c r="I210" s="102" t="n">
        <v>0</v>
      </c>
      <c r="J210" s="102" t="n">
        <v>0</v>
      </c>
      <c r="K210" s="102" t="n">
        <v>-0.22</v>
      </c>
      <c r="L210" s="102" t="n">
        <v>0</v>
      </c>
      <c r="M210" s="102" t="n">
        <v>-0.135</v>
      </c>
      <c r="N210" s="102" t="n">
        <v>0</v>
      </c>
      <c r="O210" s="102" t="n">
        <v>0.5</v>
      </c>
      <c r="P210" s="102" t="n">
        <v>-0.678</v>
      </c>
      <c r="Q210" s="102" t="n">
        <v>0.3</v>
      </c>
      <c r="R210" s="102" t="n">
        <v>0.35</v>
      </c>
      <c r="S210" s="102" t="n">
        <v>0.3</v>
      </c>
      <c r="T210" s="102" t="n">
        <v>0.05</v>
      </c>
      <c r="U210" s="102" t="n">
        <v>0.05</v>
      </c>
    </row>
    <row r="211" customFormat="false" ht="12" hidden="false" customHeight="false" outlineLevel="0" collapsed="false">
      <c r="C211" s="102" t="n">
        <v>4.61</v>
      </c>
      <c r="D211" s="102" t="n">
        <v>-0.07</v>
      </c>
      <c r="E211" s="102" t="n">
        <v>-0.135</v>
      </c>
      <c r="F211" s="102" t="n">
        <v>-0.08</v>
      </c>
      <c r="G211" s="104" t="n">
        <v>0.35</v>
      </c>
      <c r="H211" s="102" t="n">
        <v>0</v>
      </c>
      <c r="I211" s="102" t="n">
        <v>0</v>
      </c>
      <c r="J211" s="102" t="n">
        <v>0</v>
      </c>
      <c r="K211" s="102" t="n">
        <v>-0.22</v>
      </c>
      <c r="L211" s="102" t="n">
        <v>0</v>
      </c>
      <c r="M211" s="102" t="n">
        <v>-0.135</v>
      </c>
      <c r="N211" s="102" t="n">
        <v>0</v>
      </c>
      <c r="O211" s="102" t="n">
        <v>0.5</v>
      </c>
      <c r="P211" s="102" t="n">
        <v>-0.678</v>
      </c>
      <c r="Q211" s="102" t="n">
        <v>0.3</v>
      </c>
      <c r="R211" s="102" t="n">
        <v>0.35</v>
      </c>
      <c r="S211" s="102" t="n">
        <v>0.3</v>
      </c>
      <c r="T211" s="102" t="n">
        <v>0.05</v>
      </c>
      <c r="U211" s="102" t="n">
        <v>0.05</v>
      </c>
    </row>
    <row r="212" customFormat="false" ht="12" hidden="false" customHeight="false" outlineLevel="0" collapsed="false">
      <c r="C212" s="102" t="n">
        <v>4.438</v>
      </c>
      <c r="D212" s="102" t="n">
        <v>-0.07</v>
      </c>
      <c r="E212" s="102" t="n">
        <v>-0.195</v>
      </c>
      <c r="F212" s="102" t="n">
        <v>-0.08</v>
      </c>
      <c r="G212" s="104" t="n">
        <v>0.43</v>
      </c>
      <c r="H212" s="102" t="n">
        <v>0</v>
      </c>
      <c r="I212" s="102" t="n">
        <v>0</v>
      </c>
      <c r="J212" s="102" t="n">
        <v>0</v>
      </c>
      <c r="K212" s="102" t="n">
        <v>-0.37</v>
      </c>
      <c r="L212" s="102" t="n">
        <v>0</v>
      </c>
      <c r="M212" s="102" t="n">
        <v>-0.195</v>
      </c>
      <c r="N212" s="102" t="n">
        <v>0</v>
      </c>
      <c r="O212" s="102" t="n">
        <v>0.5</v>
      </c>
      <c r="P212" s="102" t="n">
        <v>-0.778</v>
      </c>
      <c r="Q212" s="102" t="n">
        <v>0.26</v>
      </c>
      <c r="R212" s="102" t="n">
        <v>0.43</v>
      </c>
      <c r="S212" s="102" t="n">
        <v>0.3</v>
      </c>
      <c r="T212" s="102" t="n">
        <v>0.05</v>
      </c>
      <c r="U212" s="102" t="n">
        <v>0.05</v>
      </c>
    </row>
    <row r="213" customFormat="false" ht="12" hidden="false" customHeight="false" outlineLevel="0" collapsed="false">
      <c r="C213" s="102" t="n">
        <v>4.441</v>
      </c>
      <c r="D213" s="102" t="n">
        <v>-0.07</v>
      </c>
      <c r="E213" s="102" t="n">
        <v>-0.195</v>
      </c>
      <c r="F213" s="102" t="n">
        <v>-0.08</v>
      </c>
      <c r="G213" s="104" t="n">
        <v>0.43</v>
      </c>
      <c r="H213" s="102" t="n">
        <v>0</v>
      </c>
      <c r="I213" s="102" t="n">
        <v>0</v>
      </c>
      <c r="J213" s="102" t="n">
        <v>0</v>
      </c>
      <c r="K213" s="102" t="n">
        <v>-0.37</v>
      </c>
      <c r="L213" s="102" t="n">
        <v>0</v>
      </c>
      <c r="M213" s="102" t="n">
        <v>-0.195</v>
      </c>
      <c r="N213" s="102" t="n">
        <v>0</v>
      </c>
      <c r="O213" s="102" t="n">
        <v>0.5</v>
      </c>
      <c r="P213" s="102" t="n">
        <v>-0.778</v>
      </c>
      <c r="Q213" s="102" t="n">
        <v>0.26</v>
      </c>
      <c r="R213" s="102" t="n">
        <v>0.43</v>
      </c>
      <c r="S213" s="102" t="n">
        <v>0.3</v>
      </c>
      <c r="T213" s="102" t="n">
        <v>0.05</v>
      </c>
      <c r="U213" s="102" t="n">
        <v>0.05</v>
      </c>
    </row>
    <row r="214" customFormat="false" ht="12" hidden="false" customHeight="false" outlineLevel="0" collapsed="false">
      <c r="C214" s="102" t="n">
        <v>4.481</v>
      </c>
      <c r="D214" s="102" t="n">
        <v>-0.07</v>
      </c>
      <c r="E214" s="102" t="n">
        <v>-0.195</v>
      </c>
      <c r="F214" s="102" t="n">
        <v>-0.08</v>
      </c>
      <c r="G214" s="104" t="n">
        <v>0.43</v>
      </c>
      <c r="H214" s="102" t="n">
        <v>0</v>
      </c>
      <c r="I214" s="102" t="n">
        <v>0</v>
      </c>
      <c r="J214" s="102" t="n">
        <v>0</v>
      </c>
      <c r="K214" s="102" t="n">
        <v>-0.37</v>
      </c>
      <c r="L214" s="102" t="n">
        <v>0</v>
      </c>
      <c r="M214" s="102" t="n">
        <v>-0.195</v>
      </c>
      <c r="N214" s="102" t="n">
        <v>0</v>
      </c>
      <c r="O214" s="102" t="n">
        <v>0.5</v>
      </c>
      <c r="P214" s="102" t="n">
        <v>-0.778</v>
      </c>
      <c r="Q214" s="102" t="n">
        <v>0.26</v>
      </c>
      <c r="R214" s="102" t="n">
        <v>0.43</v>
      </c>
      <c r="S214" s="102" t="n">
        <v>0.3</v>
      </c>
      <c r="T214" s="102" t="n">
        <v>0.05</v>
      </c>
      <c r="U214" s="102" t="n">
        <v>0.05</v>
      </c>
    </row>
    <row r="215" customFormat="false" ht="12" hidden="false" customHeight="false" outlineLevel="0" collapsed="false">
      <c r="C215" s="102" t="n">
        <v>4.525</v>
      </c>
      <c r="D215" s="102" t="n">
        <v>-0.07</v>
      </c>
      <c r="E215" s="102" t="n">
        <v>-0.195</v>
      </c>
      <c r="F215" s="102" t="n">
        <v>-0.08</v>
      </c>
      <c r="G215" s="104" t="n">
        <v>0.43</v>
      </c>
      <c r="H215" s="102" t="n">
        <v>0</v>
      </c>
      <c r="I215" s="102" t="n">
        <v>0</v>
      </c>
      <c r="J215" s="102" t="n">
        <v>0</v>
      </c>
      <c r="K215" s="102" t="n">
        <v>-0.37</v>
      </c>
      <c r="L215" s="102" t="n">
        <v>0</v>
      </c>
      <c r="M215" s="102" t="n">
        <v>-0.195</v>
      </c>
      <c r="N215" s="102" t="n">
        <v>0</v>
      </c>
      <c r="O215" s="102" t="n">
        <v>0.5</v>
      </c>
      <c r="P215" s="102" t="n">
        <v>-0.778</v>
      </c>
      <c r="Q215" s="102" t="n">
        <v>0.26</v>
      </c>
      <c r="R215" s="102" t="n">
        <v>0.43</v>
      </c>
      <c r="S215" s="102" t="n">
        <v>0.3</v>
      </c>
      <c r="T215" s="102" t="n">
        <v>0.05</v>
      </c>
      <c r="U215" s="102" t="n">
        <v>0.05</v>
      </c>
    </row>
    <row r="216" customFormat="false" ht="12" hidden="false" customHeight="false" outlineLevel="0" collapsed="false">
      <c r="C216" s="102" t="n">
        <v>4.575</v>
      </c>
      <c r="D216" s="102" t="n">
        <v>-0.07</v>
      </c>
      <c r="E216" s="102" t="n">
        <v>-0.195</v>
      </c>
      <c r="F216" s="102" t="n">
        <v>-0.08</v>
      </c>
      <c r="G216" s="104" t="n">
        <v>0.43</v>
      </c>
      <c r="H216" s="102" t="n">
        <v>0</v>
      </c>
      <c r="I216" s="102" t="n">
        <v>0</v>
      </c>
      <c r="J216" s="102" t="n">
        <v>0</v>
      </c>
      <c r="K216" s="102" t="n">
        <v>-0.37</v>
      </c>
      <c r="L216" s="102" t="n">
        <v>0</v>
      </c>
      <c r="M216" s="102" t="n">
        <v>-0.195</v>
      </c>
      <c r="N216" s="102" t="n">
        <v>0</v>
      </c>
      <c r="O216" s="102" t="n">
        <v>0.5</v>
      </c>
      <c r="P216" s="102" t="n">
        <v>-0.778</v>
      </c>
      <c r="Q216" s="102" t="n">
        <v>0.26</v>
      </c>
      <c r="R216" s="102" t="n">
        <v>0.43</v>
      </c>
      <c r="S216" s="102" t="n">
        <v>0.3</v>
      </c>
      <c r="T216" s="102" t="n">
        <v>0.05</v>
      </c>
      <c r="U216" s="102" t="n">
        <v>0.05</v>
      </c>
    </row>
    <row r="217" customFormat="false" ht="12" hidden="false" customHeight="false" outlineLevel="0" collapsed="false">
      <c r="C217" s="102" t="n">
        <v>4.56</v>
      </c>
      <c r="D217" s="102" t="n">
        <v>-0.07</v>
      </c>
      <c r="E217" s="102" t="n">
        <v>-0.195</v>
      </c>
      <c r="F217" s="102" t="n">
        <v>-0.08</v>
      </c>
      <c r="G217" s="104" t="n">
        <v>0.43</v>
      </c>
      <c r="H217" s="102" t="n">
        <v>0</v>
      </c>
      <c r="I217" s="102" t="n">
        <v>0</v>
      </c>
      <c r="J217" s="102" t="n">
        <v>0</v>
      </c>
      <c r="K217" s="102" t="n">
        <v>-0.37</v>
      </c>
      <c r="L217" s="102" t="n">
        <v>0</v>
      </c>
      <c r="M217" s="102" t="n">
        <v>-0.195</v>
      </c>
      <c r="N217" s="102" t="n">
        <v>0</v>
      </c>
      <c r="O217" s="102" t="n">
        <v>0.5</v>
      </c>
      <c r="P217" s="102" t="n">
        <v>-0.778</v>
      </c>
      <c r="Q217" s="102" t="n">
        <v>0.26</v>
      </c>
      <c r="R217" s="102" t="n">
        <v>0.43</v>
      </c>
      <c r="S217" s="102" t="n">
        <v>0.3</v>
      </c>
      <c r="T217" s="102" t="n">
        <v>0.05</v>
      </c>
      <c r="U217" s="102" t="n">
        <v>0.05</v>
      </c>
    </row>
    <row r="218" customFormat="false" ht="12" hidden="false" customHeight="false" outlineLevel="0" collapsed="false">
      <c r="C218" s="102" t="n">
        <v>4.575</v>
      </c>
      <c r="D218" s="102" t="n">
        <v>-0.07</v>
      </c>
      <c r="E218" s="102" t="n">
        <v>-0.195</v>
      </c>
      <c r="F218" s="102" t="n">
        <v>-0.08</v>
      </c>
      <c r="G218" s="104" t="n">
        <v>0.43</v>
      </c>
      <c r="H218" s="102" t="n">
        <v>0</v>
      </c>
      <c r="I218" s="102" t="n">
        <v>0</v>
      </c>
      <c r="J218" s="102" t="n">
        <v>0</v>
      </c>
      <c r="K218" s="102" t="n">
        <v>-0.37</v>
      </c>
      <c r="L218" s="102" t="n">
        <v>0</v>
      </c>
      <c r="M218" s="102" t="n">
        <v>-0.195</v>
      </c>
      <c r="N218" s="102" t="n">
        <v>0</v>
      </c>
      <c r="O218" s="102" t="n">
        <v>0.5</v>
      </c>
      <c r="P218" s="102" t="n">
        <v>-0.778</v>
      </c>
      <c r="Q218" s="102" t="n">
        <v>0.26</v>
      </c>
      <c r="R218" s="102" t="n">
        <v>0.43</v>
      </c>
      <c r="S218" s="102" t="n">
        <v>0.3</v>
      </c>
      <c r="T218" s="102" t="n">
        <v>0.05</v>
      </c>
      <c r="U218" s="102" t="n">
        <v>0.05</v>
      </c>
    </row>
    <row r="219" customFormat="false" ht="12" hidden="false" customHeight="false" outlineLevel="0" collapsed="false">
      <c r="C219" s="102" t="n">
        <v>4.72</v>
      </c>
      <c r="D219" s="102" t="n">
        <v>-0.07</v>
      </c>
      <c r="E219" s="102" t="n">
        <v>-0.135</v>
      </c>
      <c r="F219" s="102" t="n">
        <v>-0.08</v>
      </c>
      <c r="G219" s="104" t="n">
        <v>0.35</v>
      </c>
      <c r="H219" s="102" t="n">
        <v>0</v>
      </c>
      <c r="I219" s="102" t="n">
        <v>0</v>
      </c>
      <c r="J219" s="102" t="n">
        <v>0</v>
      </c>
      <c r="K219" s="102" t="n">
        <v>-0.22</v>
      </c>
      <c r="L219" s="102" t="n">
        <v>0</v>
      </c>
      <c r="M219" s="102" t="n">
        <v>-0.135</v>
      </c>
      <c r="N219" s="102" t="n">
        <v>0</v>
      </c>
      <c r="O219" s="102" t="n">
        <v>0.5</v>
      </c>
      <c r="P219" s="102" t="n">
        <v>-0.678</v>
      </c>
      <c r="Q219" s="102" t="n">
        <v>0.3</v>
      </c>
      <c r="R219" s="102" t="n">
        <v>0.35</v>
      </c>
      <c r="S219" s="102" t="n">
        <v>0.3</v>
      </c>
      <c r="T219" s="102" t="n">
        <v>0.05</v>
      </c>
      <c r="U219" s="102" t="n">
        <v>0.05</v>
      </c>
    </row>
    <row r="220" customFormat="false" ht="12" hidden="false" customHeight="false" outlineLevel="0" collapsed="false">
      <c r="C220" s="102" t="n">
        <v>4.855</v>
      </c>
      <c r="D220" s="102" t="n">
        <v>-0.07</v>
      </c>
      <c r="E220" s="102" t="n">
        <v>-0.135</v>
      </c>
      <c r="F220" s="102" t="n">
        <v>-0.08</v>
      </c>
      <c r="G220" s="104" t="n">
        <v>0.35</v>
      </c>
      <c r="H220" s="102" t="n">
        <v>0</v>
      </c>
      <c r="I220" s="102" t="n">
        <v>0</v>
      </c>
      <c r="J220" s="102" t="n">
        <v>0</v>
      </c>
      <c r="K220" s="102" t="n">
        <v>-0.22</v>
      </c>
      <c r="L220" s="102" t="n">
        <v>0</v>
      </c>
      <c r="M220" s="102" t="n">
        <v>-0.135</v>
      </c>
      <c r="N220" s="102" t="n">
        <v>0</v>
      </c>
      <c r="O220" s="102" t="n">
        <v>0.5</v>
      </c>
      <c r="P220" s="102" t="n">
        <v>-0.678</v>
      </c>
      <c r="Q220" s="102" t="n">
        <v>0.3</v>
      </c>
      <c r="R220" s="102" t="n">
        <v>0.35</v>
      </c>
      <c r="S220" s="102" t="n">
        <v>0.3</v>
      </c>
      <c r="T220" s="102" t="n">
        <v>0.05</v>
      </c>
      <c r="U220" s="102" t="n">
        <v>0.05</v>
      </c>
    </row>
    <row r="221" customFormat="false" ht="12" hidden="false" customHeight="false" outlineLevel="0" collapsed="false">
      <c r="C221" s="102" t="n">
        <v>4.895</v>
      </c>
      <c r="D221" s="102" t="n">
        <v>-0.07</v>
      </c>
      <c r="E221" s="102" t="n">
        <v>-0.135</v>
      </c>
      <c r="F221" s="102" t="n">
        <v>-0.08</v>
      </c>
      <c r="G221" s="104" t="n">
        <v>0.35</v>
      </c>
      <c r="H221" s="102" t="n">
        <v>0</v>
      </c>
      <c r="I221" s="102" t="n">
        <v>0</v>
      </c>
      <c r="J221" s="102" t="n">
        <v>0</v>
      </c>
      <c r="K221" s="102" t="n">
        <v>-0.22</v>
      </c>
      <c r="L221" s="102" t="n">
        <v>0</v>
      </c>
      <c r="M221" s="102" t="n">
        <v>-0.135</v>
      </c>
      <c r="N221" s="102" t="n">
        <v>0</v>
      </c>
      <c r="O221" s="102" t="n">
        <v>0.5</v>
      </c>
      <c r="P221" s="102" t="n">
        <v>-0.678</v>
      </c>
      <c r="Q221" s="102" t="n">
        <v>0.3</v>
      </c>
      <c r="R221" s="102" t="n">
        <v>0.35</v>
      </c>
      <c r="S221" s="102" t="n">
        <v>0.3</v>
      </c>
      <c r="T221" s="102" t="n">
        <v>0.05</v>
      </c>
      <c r="U221" s="102" t="n">
        <v>0.05</v>
      </c>
    </row>
    <row r="222" customFormat="false" ht="12" hidden="false" customHeight="false" outlineLevel="0" collapsed="false">
      <c r="C222" s="102" t="n">
        <v>4.81</v>
      </c>
      <c r="D222" s="102" t="n">
        <v>-0.07</v>
      </c>
      <c r="E222" s="102" t="n">
        <v>-0.135</v>
      </c>
      <c r="F222" s="102" t="n">
        <v>-0.08</v>
      </c>
      <c r="G222" s="104" t="n">
        <v>0.35</v>
      </c>
      <c r="H222" s="102" t="n">
        <v>0</v>
      </c>
      <c r="I222" s="102" t="n">
        <v>0</v>
      </c>
      <c r="J222" s="102" t="n">
        <v>0</v>
      </c>
      <c r="K222" s="102" t="n">
        <v>-0.22</v>
      </c>
      <c r="L222" s="102" t="n">
        <v>0</v>
      </c>
      <c r="M222" s="102" t="n">
        <v>-0.135</v>
      </c>
      <c r="N222" s="102" t="n">
        <v>0</v>
      </c>
      <c r="O222" s="102" t="n">
        <v>0.5</v>
      </c>
      <c r="P222" s="102" t="n">
        <v>-0.678</v>
      </c>
      <c r="Q222" s="102" t="n">
        <v>0.3</v>
      </c>
      <c r="R222" s="102" t="n">
        <v>0.35</v>
      </c>
      <c r="S222" s="102" t="n">
        <v>0.3</v>
      </c>
      <c r="T222" s="102" t="n">
        <v>0.05</v>
      </c>
      <c r="U222" s="102" t="n">
        <v>0.05</v>
      </c>
    </row>
    <row r="223" customFormat="false" ht="12" hidden="false" customHeight="false" outlineLevel="0" collapsed="false">
      <c r="C223" s="102" t="n">
        <v>4.705</v>
      </c>
      <c r="D223" s="102" t="n">
        <v>-0.07</v>
      </c>
      <c r="E223" s="102" t="n">
        <v>-0.135</v>
      </c>
      <c r="F223" s="102" t="n">
        <v>-0.08</v>
      </c>
      <c r="G223" s="104" t="n">
        <v>0.35</v>
      </c>
      <c r="H223" s="102" t="n">
        <v>0</v>
      </c>
      <c r="I223" s="102" t="n">
        <v>0</v>
      </c>
      <c r="J223" s="102" t="n">
        <v>0</v>
      </c>
      <c r="K223" s="102" t="n">
        <v>-0.22</v>
      </c>
      <c r="L223" s="102" t="n">
        <v>0</v>
      </c>
      <c r="M223" s="102" t="n">
        <v>-0.135</v>
      </c>
      <c r="N223" s="102" t="n">
        <v>0</v>
      </c>
      <c r="O223" s="102" t="n">
        <v>0.5</v>
      </c>
      <c r="P223" s="102" t="n">
        <v>-0.678</v>
      </c>
      <c r="Q223" s="102" t="n">
        <v>0.3</v>
      </c>
      <c r="R223" s="102" t="n">
        <v>0.35</v>
      </c>
      <c r="S223" s="102" t="n">
        <v>0.3</v>
      </c>
      <c r="T223" s="102" t="n">
        <v>0.05</v>
      </c>
      <c r="U223" s="102" t="n">
        <v>0.05</v>
      </c>
    </row>
    <row r="224" customFormat="false" ht="12" hidden="false" customHeight="false" outlineLevel="0" collapsed="false">
      <c r="C224" s="102" t="n">
        <v>4.533</v>
      </c>
      <c r="D224" s="102" t="n">
        <v>-0.07</v>
      </c>
      <c r="E224" s="102" t="n">
        <v>-0.195</v>
      </c>
      <c r="F224" s="102" t="n">
        <v>-0.08</v>
      </c>
      <c r="G224" s="104" t="n">
        <v>0.43</v>
      </c>
      <c r="H224" s="102" t="n">
        <v>0</v>
      </c>
      <c r="I224" s="102" t="n">
        <v>0</v>
      </c>
      <c r="J224" s="102" t="n">
        <v>0</v>
      </c>
      <c r="K224" s="102" t="n">
        <v>-0.37</v>
      </c>
      <c r="L224" s="102" t="n">
        <v>0</v>
      </c>
      <c r="M224" s="102" t="n">
        <v>-0.195</v>
      </c>
      <c r="N224" s="102" t="n">
        <v>0</v>
      </c>
      <c r="O224" s="102" t="n">
        <v>0.5</v>
      </c>
      <c r="P224" s="102" t="n">
        <v>-0.778</v>
      </c>
      <c r="Q224" s="102" t="n">
        <v>0.26</v>
      </c>
      <c r="R224" s="102" t="n">
        <v>0.43</v>
      </c>
      <c r="S224" s="102" t="n">
        <v>0.3</v>
      </c>
      <c r="T224" s="102" t="n">
        <v>0.05</v>
      </c>
      <c r="U224" s="102" t="n">
        <v>0.05</v>
      </c>
    </row>
    <row r="225" customFormat="false" ht="12" hidden="false" customHeight="false" outlineLevel="0" collapsed="false">
      <c r="C225" s="102" t="n">
        <v>4.536</v>
      </c>
      <c r="D225" s="102" t="n">
        <v>-0.07</v>
      </c>
      <c r="E225" s="102" t="n">
        <v>-0.195</v>
      </c>
      <c r="F225" s="102" t="n">
        <v>-0.08</v>
      </c>
      <c r="G225" s="104" t="n">
        <v>0.43</v>
      </c>
      <c r="H225" s="102" t="n">
        <v>0</v>
      </c>
      <c r="I225" s="102" t="n">
        <v>0</v>
      </c>
      <c r="J225" s="102" t="n">
        <v>0</v>
      </c>
      <c r="K225" s="102" t="n">
        <v>-0.37</v>
      </c>
      <c r="L225" s="102" t="n">
        <v>0</v>
      </c>
      <c r="M225" s="102" t="n">
        <v>-0.195</v>
      </c>
      <c r="N225" s="102" t="n">
        <v>0</v>
      </c>
      <c r="O225" s="102" t="n">
        <v>0.5</v>
      </c>
      <c r="P225" s="102" t="n">
        <v>-0.778</v>
      </c>
      <c r="Q225" s="102" t="n">
        <v>0.26</v>
      </c>
      <c r="R225" s="102" t="n">
        <v>0.43</v>
      </c>
      <c r="S225" s="102" t="n">
        <v>0.3</v>
      </c>
      <c r="T225" s="102" t="n">
        <v>0.05</v>
      </c>
      <c r="U225" s="102" t="n">
        <v>0.05</v>
      </c>
    </row>
    <row r="226" customFormat="false" ht="12" hidden="false" customHeight="false" outlineLevel="0" collapsed="false">
      <c r="C226" s="102" t="n">
        <v>4.576</v>
      </c>
      <c r="D226" s="102" t="n">
        <v>-0.07</v>
      </c>
      <c r="E226" s="102" t="n">
        <v>-0.195</v>
      </c>
      <c r="F226" s="102" t="n">
        <v>-0.08</v>
      </c>
      <c r="G226" s="104" t="n">
        <v>0.43</v>
      </c>
      <c r="H226" s="102" t="n">
        <v>0</v>
      </c>
      <c r="I226" s="102" t="n">
        <v>0</v>
      </c>
      <c r="J226" s="102" t="n">
        <v>0</v>
      </c>
      <c r="K226" s="102" t="n">
        <v>-0.37</v>
      </c>
      <c r="L226" s="102" t="n">
        <v>0</v>
      </c>
      <c r="M226" s="102" t="n">
        <v>-0.195</v>
      </c>
      <c r="N226" s="102" t="n">
        <v>0</v>
      </c>
      <c r="O226" s="102" t="n">
        <v>0.5</v>
      </c>
      <c r="P226" s="102" t="n">
        <v>-0.778</v>
      </c>
      <c r="Q226" s="102" t="n">
        <v>0.26</v>
      </c>
      <c r="R226" s="102" t="n">
        <v>0.43</v>
      </c>
      <c r="S226" s="102" t="n">
        <v>0.3</v>
      </c>
      <c r="T226" s="102" t="n">
        <v>0.05</v>
      </c>
      <c r="U226" s="102" t="n">
        <v>0.05</v>
      </c>
    </row>
    <row r="227" customFormat="false" ht="12" hidden="false" customHeight="false" outlineLevel="0" collapsed="false">
      <c r="C227" s="102" t="n">
        <v>4.62</v>
      </c>
      <c r="D227" s="102" t="n">
        <v>-0.07</v>
      </c>
      <c r="E227" s="102" t="n">
        <v>-0.195</v>
      </c>
      <c r="F227" s="102" t="n">
        <v>-0.08</v>
      </c>
      <c r="G227" s="104" t="n">
        <v>0.43</v>
      </c>
      <c r="H227" s="102" t="n">
        <v>0</v>
      </c>
      <c r="I227" s="102" t="n">
        <v>0</v>
      </c>
      <c r="J227" s="102" t="n">
        <v>0</v>
      </c>
      <c r="K227" s="102" t="n">
        <v>-0.37</v>
      </c>
      <c r="L227" s="102" t="n">
        <v>0</v>
      </c>
      <c r="M227" s="102" t="n">
        <v>-0.195</v>
      </c>
      <c r="N227" s="102" t="n">
        <v>0</v>
      </c>
      <c r="O227" s="102" t="n">
        <v>0.5</v>
      </c>
      <c r="P227" s="102" t="n">
        <v>-0.778</v>
      </c>
      <c r="Q227" s="102" t="n">
        <v>0.26</v>
      </c>
      <c r="R227" s="102" t="n">
        <v>0.43</v>
      </c>
      <c r="S227" s="102" t="n">
        <v>0.3</v>
      </c>
      <c r="T227" s="102" t="n">
        <v>0.05</v>
      </c>
      <c r="U227" s="102" t="n">
        <v>0.05</v>
      </c>
    </row>
    <row r="228" customFormat="false" ht="12" hidden="false" customHeight="false" outlineLevel="0" collapsed="false">
      <c r="C228" s="102" t="n">
        <v>4.67</v>
      </c>
      <c r="D228" s="102" t="n">
        <v>-0.07</v>
      </c>
      <c r="E228" s="102" t="n">
        <v>-0.195</v>
      </c>
      <c r="F228" s="102" t="n">
        <v>-0.08</v>
      </c>
      <c r="G228" s="104" t="n">
        <v>0.43</v>
      </c>
      <c r="H228" s="102" t="n">
        <v>0</v>
      </c>
      <c r="I228" s="102" t="n">
        <v>0</v>
      </c>
      <c r="J228" s="102" t="n">
        <v>0</v>
      </c>
      <c r="K228" s="102" t="n">
        <v>-0.37</v>
      </c>
      <c r="L228" s="102" t="n">
        <v>0</v>
      </c>
      <c r="M228" s="102" t="n">
        <v>-0.195</v>
      </c>
      <c r="N228" s="102" t="n">
        <v>0</v>
      </c>
      <c r="O228" s="102" t="n">
        <v>0.5</v>
      </c>
      <c r="P228" s="102" t="n">
        <v>-0.778</v>
      </c>
      <c r="Q228" s="102" t="n">
        <v>0.26</v>
      </c>
      <c r="R228" s="102" t="n">
        <v>0.43</v>
      </c>
      <c r="S228" s="102" t="n">
        <v>0.3</v>
      </c>
      <c r="T228" s="102" t="n">
        <v>0.05</v>
      </c>
      <c r="U228" s="102" t="n">
        <v>0.05</v>
      </c>
    </row>
    <row r="229" customFormat="false" ht="12" hidden="false" customHeight="false" outlineLevel="0" collapsed="false">
      <c r="C229" s="102" t="n">
        <v>4.655</v>
      </c>
      <c r="D229" s="102" t="n">
        <v>-0.07</v>
      </c>
      <c r="E229" s="102" t="n">
        <v>-0.195</v>
      </c>
      <c r="F229" s="102" t="n">
        <v>-0.08</v>
      </c>
      <c r="G229" s="104" t="n">
        <v>0.43</v>
      </c>
      <c r="H229" s="102" t="n">
        <v>0</v>
      </c>
      <c r="I229" s="102" t="n">
        <v>0</v>
      </c>
      <c r="J229" s="102" t="n">
        <v>0</v>
      </c>
      <c r="K229" s="102" t="n">
        <v>-0.37</v>
      </c>
      <c r="L229" s="102" t="n">
        <v>0</v>
      </c>
      <c r="M229" s="102" t="n">
        <v>-0.195</v>
      </c>
      <c r="N229" s="102" t="n">
        <v>0</v>
      </c>
      <c r="O229" s="102" t="n">
        <v>0.5</v>
      </c>
      <c r="P229" s="102" t="n">
        <v>-0.778</v>
      </c>
      <c r="Q229" s="102" t="n">
        <v>0.26</v>
      </c>
      <c r="R229" s="102" t="n">
        <v>0.43</v>
      </c>
      <c r="S229" s="102" t="n">
        <v>0.3</v>
      </c>
      <c r="T229" s="102" t="n">
        <v>0.05</v>
      </c>
      <c r="U229" s="102" t="n">
        <v>0.05</v>
      </c>
    </row>
    <row r="230" customFormat="false" ht="12" hidden="false" customHeight="false" outlineLevel="0" collapsed="false">
      <c r="C230" s="102" t="n">
        <v>4.67</v>
      </c>
      <c r="D230" s="102" t="n">
        <v>-0.07</v>
      </c>
      <c r="E230" s="102" t="n">
        <v>-0.195</v>
      </c>
      <c r="F230" s="102" t="n">
        <v>-0.08</v>
      </c>
      <c r="G230" s="104" t="n">
        <v>0.43</v>
      </c>
      <c r="H230" s="102" t="n">
        <v>0</v>
      </c>
      <c r="I230" s="102" t="n">
        <v>0</v>
      </c>
      <c r="J230" s="102" t="n">
        <v>0</v>
      </c>
      <c r="K230" s="102" t="n">
        <v>-0.37</v>
      </c>
      <c r="L230" s="102" t="n">
        <v>0</v>
      </c>
      <c r="M230" s="102" t="n">
        <v>-0.195</v>
      </c>
      <c r="N230" s="102" t="n">
        <v>0</v>
      </c>
      <c r="O230" s="102" t="n">
        <v>0.5</v>
      </c>
      <c r="P230" s="102" t="n">
        <v>-0.778</v>
      </c>
      <c r="Q230" s="102" t="n">
        <v>0.26</v>
      </c>
      <c r="R230" s="102" t="n">
        <v>0.43</v>
      </c>
      <c r="S230" s="102" t="n">
        <v>0.3</v>
      </c>
      <c r="T230" s="102" t="n">
        <v>0.05</v>
      </c>
      <c r="U230" s="102" t="n">
        <v>0.05</v>
      </c>
    </row>
    <row r="231" customFormat="false" ht="12" hidden="false" customHeight="false" outlineLevel="0" collapsed="false">
      <c r="C231" s="102" t="n">
        <v>4.815</v>
      </c>
      <c r="D231" s="102" t="n">
        <v>-0.07</v>
      </c>
      <c r="E231" s="102" t="n">
        <v>-0.135</v>
      </c>
      <c r="F231" s="102" t="n">
        <v>-0.08</v>
      </c>
      <c r="G231" s="104" t="n">
        <v>0.35</v>
      </c>
      <c r="H231" s="102" t="n">
        <v>0</v>
      </c>
      <c r="I231" s="102" t="n">
        <v>0</v>
      </c>
      <c r="J231" s="102" t="n">
        <v>0</v>
      </c>
      <c r="K231" s="102" t="n">
        <v>-0.22</v>
      </c>
      <c r="L231" s="102" t="n">
        <v>0</v>
      </c>
      <c r="M231" s="102" t="n">
        <v>-0.135</v>
      </c>
      <c r="N231" s="102" t="n">
        <v>0</v>
      </c>
      <c r="O231" s="102" t="n">
        <v>0.5</v>
      </c>
      <c r="P231" s="102" t="n">
        <v>-0.678</v>
      </c>
      <c r="Q231" s="102" t="n">
        <v>0.3</v>
      </c>
      <c r="R231" s="102" t="n">
        <v>0.35</v>
      </c>
      <c r="S231" s="102" t="n">
        <v>0.3</v>
      </c>
      <c r="T231" s="102" t="n">
        <v>0.05</v>
      </c>
      <c r="U231" s="102" t="n">
        <v>0.05</v>
      </c>
    </row>
    <row r="232" customFormat="false" ht="12" hidden="false" customHeight="false" outlineLevel="0" collapsed="false">
      <c r="C232" s="102" t="n">
        <v>4.95</v>
      </c>
      <c r="D232" s="102" t="n">
        <v>-0.07</v>
      </c>
      <c r="E232" s="102" t="n">
        <v>-0.135</v>
      </c>
      <c r="F232" s="102" t="n">
        <v>-0.08</v>
      </c>
      <c r="G232" s="104" t="n">
        <v>0.35</v>
      </c>
      <c r="H232" s="102" t="n">
        <v>0</v>
      </c>
      <c r="I232" s="102" t="n">
        <v>0</v>
      </c>
      <c r="J232" s="102" t="n">
        <v>0</v>
      </c>
      <c r="K232" s="102" t="n">
        <v>-0.22</v>
      </c>
      <c r="L232" s="102" t="n">
        <v>0</v>
      </c>
      <c r="M232" s="102" t="n">
        <v>-0.135</v>
      </c>
      <c r="N232" s="102" t="n">
        <v>0</v>
      </c>
      <c r="O232" s="102" t="n">
        <v>0.5</v>
      </c>
      <c r="P232" s="102" t="n">
        <v>-0.678</v>
      </c>
      <c r="Q232" s="102" t="n">
        <v>0.3</v>
      </c>
      <c r="R232" s="102" t="n">
        <v>0.35</v>
      </c>
      <c r="S232" s="102" t="n">
        <v>0.3</v>
      </c>
      <c r="T232" s="102" t="n">
        <v>0.05</v>
      </c>
      <c r="U232" s="102" t="n">
        <v>0.05</v>
      </c>
    </row>
    <row r="233" customFormat="false" ht="12" hidden="false" customHeight="false" outlineLevel="0" collapsed="false">
      <c r="C233" s="102" t="n">
        <v>4.99</v>
      </c>
      <c r="D233" s="102" t="n">
        <v>-0.07</v>
      </c>
      <c r="E233" s="102" t="n">
        <v>-0.135</v>
      </c>
      <c r="F233" s="102" t="n">
        <v>-0.08</v>
      </c>
      <c r="G233" s="104" t="n">
        <v>0.35</v>
      </c>
      <c r="H233" s="102" t="n">
        <v>0</v>
      </c>
      <c r="I233" s="102" t="n">
        <v>0</v>
      </c>
      <c r="J233" s="102" t="n">
        <v>0</v>
      </c>
      <c r="K233" s="102" t="n">
        <v>-0.22</v>
      </c>
      <c r="L233" s="102" t="n">
        <v>0</v>
      </c>
      <c r="M233" s="102" t="n">
        <v>-0.135</v>
      </c>
      <c r="N233" s="102" t="n">
        <v>0</v>
      </c>
      <c r="O233" s="102" t="n">
        <v>0.5</v>
      </c>
      <c r="P233" s="102" t="n">
        <v>-0.678</v>
      </c>
      <c r="Q233" s="102" t="n">
        <v>0.3</v>
      </c>
      <c r="R233" s="102" t="n">
        <v>0.35</v>
      </c>
      <c r="S233" s="102" t="n">
        <v>0.3</v>
      </c>
      <c r="T233" s="102" t="n">
        <v>0.05</v>
      </c>
      <c r="U233" s="102" t="n">
        <v>0.05</v>
      </c>
    </row>
    <row r="234" customFormat="false" ht="12" hidden="false" customHeight="false" outlineLevel="0" collapsed="false">
      <c r="C234" s="102" t="n">
        <v>4.905</v>
      </c>
      <c r="D234" s="102" t="n">
        <v>-0.07</v>
      </c>
      <c r="E234" s="102" t="n">
        <v>-0.135</v>
      </c>
      <c r="F234" s="102" t="n">
        <v>-0.08</v>
      </c>
      <c r="G234" s="104" t="n">
        <v>0.35</v>
      </c>
      <c r="H234" s="102" t="n">
        <v>0</v>
      </c>
      <c r="I234" s="102" t="n">
        <v>0</v>
      </c>
      <c r="J234" s="102" t="n">
        <v>0</v>
      </c>
      <c r="K234" s="102" t="n">
        <v>-0.22</v>
      </c>
      <c r="L234" s="102" t="n">
        <v>0</v>
      </c>
      <c r="M234" s="102" t="n">
        <v>-0.135</v>
      </c>
      <c r="N234" s="102" t="n">
        <v>0</v>
      </c>
      <c r="O234" s="102" t="n">
        <v>0.5</v>
      </c>
      <c r="P234" s="102" t="n">
        <v>-0.678</v>
      </c>
      <c r="Q234" s="102" t="n">
        <v>0.3</v>
      </c>
      <c r="R234" s="102" t="n">
        <v>0.35</v>
      </c>
      <c r="S234" s="102" t="n">
        <v>0.3</v>
      </c>
      <c r="T234" s="102" t="n">
        <v>0.05</v>
      </c>
      <c r="U234" s="102" t="n">
        <v>0.05</v>
      </c>
    </row>
    <row r="235" customFormat="false" ht="12" hidden="false" customHeight="false" outlineLevel="0" collapsed="false">
      <c r="C235" s="102" t="n">
        <v>4.8</v>
      </c>
      <c r="D235" s="102" t="n">
        <v>-0.07</v>
      </c>
      <c r="E235" s="102" t="n">
        <v>-0.135</v>
      </c>
      <c r="F235" s="102" t="n">
        <v>-0.08</v>
      </c>
      <c r="G235" s="104" t="n">
        <v>0.35</v>
      </c>
      <c r="H235" s="102" t="n">
        <v>0</v>
      </c>
      <c r="I235" s="102" t="n">
        <v>0</v>
      </c>
      <c r="J235" s="102" t="n">
        <v>0</v>
      </c>
      <c r="K235" s="102" t="n">
        <v>-0.22</v>
      </c>
      <c r="L235" s="102" t="n">
        <v>0</v>
      </c>
      <c r="M235" s="102" t="n">
        <v>-0.135</v>
      </c>
      <c r="N235" s="102" t="n">
        <v>0</v>
      </c>
      <c r="O235" s="102" t="n">
        <v>0.5</v>
      </c>
      <c r="P235" s="102" t="n">
        <v>-0.678</v>
      </c>
      <c r="Q235" s="102" t="n">
        <v>0.3</v>
      </c>
      <c r="R235" s="102" t="n">
        <v>0.35</v>
      </c>
      <c r="S235" s="102" t="n">
        <v>0.3</v>
      </c>
      <c r="T235" s="102" t="n">
        <v>0.05</v>
      </c>
      <c r="U235" s="102" t="n">
        <v>0.05</v>
      </c>
    </row>
    <row r="236" customFormat="false" ht="12" hidden="false" customHeight="false" outlineLevel="0" collapsed="false">
      <c r="C236" s="102" t="n">
        <v>4.628</v>
      </c>
      <c r="D236" s="102" t="n">
        <v>-0.07</v>
      </c>
      <c r="E236" s="102" t="n">
        <v>-0.195</v>
      </c>
      <c r="F236" s="102" t="n">
        <v>-0.08</v>
      </c>
      <c r="G236" s="104" t="n">
        <v>0.43</v>
      </c>
      <c r="H236" s="102" t="n">
        <v>0</v>
      </c>
      <c r="I236" s="102" t="n">
        <v>0</v>
      </c>
      <c r="J236" s="102" t="n">
        <v>0</v>
      </c>
      <c r="K236" s="102" t="n">
        <v>-0.37</v>
      </c>
      <c r="L236" s="102" t="n">
        <v>0</v>
      </c>
      <c r="M236" s="102" t="n">
        <v>-0.195</v>
      </c>
      <c r="N236" s="102" t="n">
        <v>0</v>
      </c>
      <c r="O236" s="102" t="n">
        <v>0.5</v>
      </c>
      <c r="P236" s="102" t="n">
        <v>-0.778</v>
      </c>
      <c r="Q236" s="102" t="n">
        <v>0.26</v>
      </c>
      <c r="R236" s="102" t="n">
        <v>0.43</v>
      </c>
      <c r="S236" s="102" t="n">
        <v>0.3</v>
      </c>
      <c r="T236" s="102" t="n">
        <v>0.05</v>
      </c>
      <c r="U236" s="102" t="n">
        <v>0.05</v>
      </c>
    </row>
    <row r="237" customFormat="false" ht="12" hidden="false" customHeight="false" outlineLevel="0" collapsed="false">
      <c r="C237" s="102" t="n">
        <v>4.631</v>
      </c>
      <c r="D237" s="102" t="n">
        <v>-0.07</v>
      </c>
      <c r="E237" s="102" t="n">
        <v>-0.195</v>
      </c>
      <c r="F237" s="102" t="n">
        <v>-0.08</v>
      </c>
      <c r="G237" s="104" t="n">
        <v>0.43</v>
      </c>
      <c r="H237" s="102" t="n">
        <v>0</v>
      </c>
      <c r="I237" s="102" t="n">
        <v>0</v>
      </c>
      <c r="J237" s="102" t="n">
        <v>0</v>
      </c>
      <c r="K237" s="102" t="n">
        <v>-0.37</v>
      </c>
      <c r="L237" s="102" t="n">
        <v>0</v>
      </c>
      <c r="M237" s="102" t="n">
        <v>-0.195</v>
      </c>
      <c r="N237" s="102" t="n">
        <v>0</v>
      </c>
      <c r="O237" s="102" t="n">
        <v>0.5</v>
      </c>
      <c r="P237" s="102" t="n">
        <v>-0.778</v>
      </c>
      <c r="Q237" s="102" t="n">
        <v>0.26</v>
      </c>
      <c r="R237" s="102" t="n">
        <v>0.43</v>
      </c>
      <c r="S237" s="102" t="n">
        <v>0.3</v>
      </c>
      <c r="T237" s="102" t="n">
        <v>0.05</v>
      </c>
      <c r="U237" s="102" t="n">
        <v>0.05</v>
      </c>
    </row>
    <row r="238" customFormat="false" ht="12" hidden="false" customHeight="false" outlineLevel="0" collapsed="false">
      <c r="C238" s="102" t="n">
        <v>4.671</v>
      </c>
      <c r="D238" s="102" t="n">
        <v>-0.07</v>
      </c>
      <c r="E238" s="102" t="n">
        <v>-0.195</v>
      </c>
      <c r="F238" s="102" t="n">
        <v>-0.08</v>
      </c>
      <c r="G238" s="104" t="n">
        <v>0.43</v>
      </c>
      <c r="H238" s="102" t="n">
        <v>0</v>
      </c>
      <c r="I238" s="102" t="n">
        <v>0</v>
      </c>
      <c r="J238" s="102" t="n">
        <v>0</v>
      </c>
      <c r="K238" s="102" t="n">
        <v>-0.37</v>
      </c>
      <c r="L238" s="102" t="n">
        <v>0</v>
      </c>
      <c r="M238" s="102" t="n">
        <v>-0.195</v>
      </c>
      <c r="N238" s="102" t="n">
        <v>0</v>
      </c>
      <c r="O238" s="102" t="n">
        <v>0.5</v>
      </c>
      <c r="P238" s="102" t="n">
        <v>-0.778</v>
      </c>
      <c r="Q238" s="102" t="n">
        <v>0.26</v>
      </c>
      <c r="R238" s="102" t="n">
        <v>0.43</v>
      </c>
      <c r="S238" s="102" t="n">
        <v>0.3</v>
      </c>
      <c r="T238" s="102" t="n">
        <v>0.05</v>
      </c>
      <c r="U238" s="102" t="n">
        <v>0.05</v>
      </c>
    </row>
    <row r="239" customFormat="false" ht="12" hidden="false" customHeight="false" outlineLevel="0" collapsed="false">
      <c r="C239" s="102" t="n">
        <v>4.715</v>
      </c>
      <c r="D239" s="102" t="n">
        <v>-0.07</v>
      </c>
      <c r="E239" s="102" t="n">
        <v>-0.195</v>
      </c>
      <c r="F239" s="102" t="n">
        <v>-0.08</v>
      </c>
      <c r="G239" s="104" t="n">
        <v>0.43</v>
      </c>
      <c r="H239" s="102" t="n">
        <v>0</v>
      </c>
      <c r="I239" s="102" t="n">
        <v>0</v>
      </c>
      <c r="J239" s="102" t="n">
        <v>0</v>
      </c>
      <c r="K239" s="102" t="n">
        <v>-0.37</v>
      </c>
      <c r="L239" s="102" t="n">
        <v>0</v>
      </c>
      <c r="M239" s="102" t="n">
        <v>-0.195</v>
      </c>
      <c r="N239" s="102" t="n">
        <v>0</v>
      </c>
      <c r="O239" s="102" t="n">
        <v>0.5</v>
      </c>
      <c r="P239" s="102" t="n">
        <v>-0.778</v>
      </c>
      <c r="Q239" s="102" t="n">
        <v>0.26</v>
      </c>
      <c r="R239" s="102" t="n">
        <v>0.43</v>
      </c>
      <c r="S239" s="102" t="n">
        <v>0.3</v>
      </c>
      <c r="T239" s="102" t="n">
        <v>0.05</v>
      </c>
      <c r="U239" s="102" t="n">
        <v>0.05</v>
      </c>
    </row>
    <row r="240" customFormat="false" ht="12" hidden="false" customHeight="false" outlineLevel="0" collapsed="false">
      <c r="C240" s="102" t="n">
        <v>4.765</v>
      </c>
      <c r="D240" s="102" t="n">
        <v>-0.07</v>
      </c>
      <c r="E240" s="102" t="n">
        <v>-0.195</v>
      </c>
      <c r="F240" s="102" t="n">
        <v>-0.08</v>
      </c>
      <c r="G240" s="104" t="n">
        <v>0.43</v>
      </c>
      <c r="H240" s="102" t="n">
        <v>0</v>
      </c>
      <c r="I240" s="102" t="n">
        <v>0</v>
      </c>
      <c r="J240" s="102" t="n">
        <v>0</v>
      </c>
      <c r="K240" s="102" t="n">
        <v>-0.37</v>
      </c>
      <c r="L240" s="102" t="n">
        <v>0</v>
      </c>
      <c r="M240" s="102" t="n">
        <v>-0.195</v>
      </c>
      <c r="N240" s="102" t="n">
        <v>0</v>
      </c>
      <c r="O240" s="102" t="n">
        <v>0.5</v>
      </c>
      <c r="P240" s="102" t="n">
        <v>-0.778</v>
      </c>
      <c r="Q240" s="102" t="n">
        <v>0.26</v>
      </c>
      <c r="R240" s="102" t="n">
        <v>0.43</v>
      </c>
      <c r="S240" s="102" t="n">
        <v>0.3</v>
      </c>
      <c r="T240" s="102" t="n">
        <v>0.05</v>
      </c>
      <c r="U240" s="102" t="n">
        <v>0.05</v>
      </c>
    </row>
    <row r="241" customFormat="false" ht="12" hidden="false" customHeight="false" outlineLevel="0" collapsed="false">
      <c r="C241" s="102" t="n">
        <v>4.75</v>
      </c>
      <c r="D241" s="102" t="n">
        <v>-0.07</v>
      </c>
      <c r="E241" s="102" t="n">
        <v>-0.195</v>
      </c>
      <c r="F241" s="102" t="n">
        <v>-0.08</v>
      </c>
      <c r="G241" s="104" t="n">
        <v>0.43</v>
      </c>
      <c r="H241" s="102" t="n">
        <v>0</v>
      </c>
      <c r="I241" s="102" t="n">
        <v>0</v>
      </c>
      <c r="J241" s="102" t="n">
        <v>0</v>
      </c>
      <c r="K241" s="102" t="n">
        <v>-0.37</v>
      </c>
      <c r="L241" s="102" t="n">
        <v>0</v>
      </c>
      <c r="M241" s="102" t="n">
        <v>-0.195</v>
      </c>
      <c r="N241" s="102" t="n">
        <v>0</v>
      </c>
      <c r="O241" s="102" t="n">
        <v>0.5</v>
      </c>
      <c r="P241" s="102" t="n">
        <v>-0.778</v>
      </c>
      <c r="Q241" s="102" t="n">
        <v>0.26</v>
      </c>
      <c r="R241" s="102" t="n">
        <v>0.43</v>
      </c>
      <c r="S241" s="102" t="n">
        <v>0.3</v>
      </c>
      <c r="T241" s="102" t="n">
        <v>0.05</v>
      </c>
      <c r="U241" s="102" t="n">
        <v>0.05</v>
      </c>
    </row>
    <row r="242" customFormat="false" ht="12" hidden="false" customHeight="false" outlineLevel="0" collapsed="false">
      <c r="C242" s="102" t="n">
        <v>4.765</v>
      </c>
      <c r="D242" s="102" t="n">
        <v>-0.07</v>
      </c>
      <c r="E242" s="102" t="n">
        <v>-0.195</v>
      </c>
      <c r="F242" s="102" t="n">
        <v>-0.08</v>
      </c>
      <c r="G242" s="104" t="n">
        <v>0.43</v>
      </c>
      <c r="H242" s="102" t="n">
        <v>0</v>
      </c>
      <c r="I242" s="102" t="n">
        <v>0</v>
      </c>
      <c r="J242" s="102" t="n">
        <v>0</v>
      </c>
      <c r="K242" s="102" t="n">
        <v>-0.37</v>
      </c>
      <c r="L242" s="102" t="n">
        <v>0</v>
      </c>
      <c r="M242" s="102" t="n">
        <v>-0.195</v>
      </c>
      <c r="N242" s="102" t="n">
        <v>0</v>
      </c>
      <c r="O242" s="102" t="n">
        <v>0.5</v>
      </c>
      <c r="P242" s="102" t="n">
        <v>-0.778</v>
      </c>
      <c r="Q242" s="102" t="n">
        <v>0.26</v>
      </c>
      <c r="R242" s="102" t="n">
        <v>0.43</v>
      </c>
      <c r="S242" s="102" t="n">
        <v>0.3</v>
      </c>
      <c r="T242" s="102" t="n">
        <v>0.05</v>
      </c>
      <c r="U242" s="102" t="n">
        <v>0.05</v>
      </c>
    </row>
    <row r="243" customFormat="false" ht="12" hidden="false" customHeight="false" outlineLevel="0" collapsed="false">
      <c r="C243" s="102" t="n">
        <v>4.91</v>
      </c>
      <c r="D243" s="102" t="n">
        <v>-0.07</v>
      </c>
      <c r="E243" s="102" t="n">
        <v>0</v>
      </c>
      <c r="F243" s="102" t="n">
        <v>-0.08</v>
      </c>
      <c r="G243" s="104" t="n">
        <v>0.35</v>
      </c>
      <c r="H243" s="102" t="n">
        <v>0</v>
      </c>
      <c r="I243" s="102" t="n">
        <v>0</v>
      </c>
      <c r="J243" s="102" t="n">
        <v>0</v>
      </c>
      <c r="K243" s="102" t="n">
        <v>0</v>
      </c>
      <c r="L243" s="102" t="n">
        <v>0</v>
      </c>
      <c r="M243" s="102" t="n">
        <v>0</v>
      </c>
      <c r="N243" s="102" t="n">
        <v>0</v>
      </c>
      <c r="O243" s="102" t="n">
        <v>0.5</v>
      </c>
      <c r="P243" s="102" t="n">
        <v>-0.698</v>
      </c>
      <c r="Q243" s="102" t="n">
        <v>0.3</v>
      </c>
      <c r="R243" s="102" t="n">
        <v>0.35</v>
      </c>
      <c r="S243" s="102" t="n">
        <v>0.3</v>
      </c>
      <c r="T243" s="102" t="n">
        <v>0.05</v>
      </c>
      <c r="U243" s="102" t="n">
        <v>0.05</v>
      </c>
    </row>
    <row r="244" customFormat="false" ht="12" hidden="false" customHeight="false" outlineLevel="0" collapsed="false">
      <c r="C244" s="102" t="n">
        <v>5.045</v>
      </c>
      <c r="D244" s="102" t="n">
        <v>-0.07</v>
      </c>
      <c r="E244" s="102" t="n">
        <v>0</v>
      </c>
      <c r="F244" s="102" t="n">
        <v>-0.08</v>
      </c>
      <c r="G244" s="104" t="n">
        <v>0.35</v>
      </c>
      <c r="H244" s="102" t="n">
        <v>0</v>
      </c>
      <c r="I244" s="102" t="n">
        <v>0</v>
      </c>
      <c r="J244" s="102" t="n">
        <v>0</v>
      </c>
      <c r="K244" s="102" t="n">
        <v>0</v>
      </c>
      <c r="L244" s="102" t="n">
        <v>0</v>
      </c>
      <c r="M244" s="102" t="n">
        <v>0</v>
      </c>
      <c r="N244" s="102" t="n">
        <v>0</v>
      </c>
      <c r="O244" s="102" t="n">
        <v>0.5</v>
      </c>
      <c r="P244" s="102" t="n">
        <v>-0.698</v>
      </c>
      <c r="Q244" s="102" t="n">
        <v>0.3</v>
      </c>
      <c r="R244" s="102" t="n">
        <v>0.35</v>
      </c>
      <c r="S244" s="102" t="n">
        <v>0.3</v>
      </c>
      <c r="T244" s="102" t="n">
        <v>0.05</v>
      </c>
      <c r="U244" s="102" t="n">
        <v>0.05</v>
      </c>
    </row>
    <row r="245" customFormat="false" ht="12" hidden="false" customHeight="false" outlineLevel="0" collapsed="false">
      <c r="C245" s="102" t="n">
        <v>5.085</v>
      </c>
      <c r="D245" s="102" t="n">
        <v>-0.07</v>
      </c>
      <c r="E245" s="102" t="n">
        <v>0</v>
      </c>
      <c r="F245" s="102" t="n">
        <v>-0.08</v>
      </c>
      <c r="G245" s="104" t="n">
        <v>0.35</v>
      </c>
      <c r="H245" s="102" t="n">
        <v>0</v>
      </c>
      <c r="I245" s="102" t="n">
        <v>0</v>
      </c>
      <c r="K245" s="102" t="n">
        <v>0</v>
      </c>
      <c r="L245" s="102" t="n">
        <v>0</v>
      </c>
      <c r="M245" s="102" t="n">
        <v>0</v>
      </c>
      <c r="N245" s="102" t="n">
        <v>0</v>
      </c>
      <c r="O245" s="102" t="n">
        <v>0.5</v>
      </c>
      <c r="Q245" s="102" t="n">
        <v>0.3</v>
      </c>
      <c r="R245" s="102" t="n">
        <v>0.35</v>
      </c>
      <c r="S245" s="102" t="n">
        <v>0.3</v>
      </c>
      <c r="T245" s="102" t="n">
        <v>0.05</v>
      </c>
      <c r="U245" s="102" t="n">
        <v>0.05</v>
      </c>
    </row>
    <row r="246" customFormat="false" ht="12" hidden="false" customHeight="false" outlineLevel="0" collapsed="false">
      <c r="C246" s="102" t="n">
        <v>5</v>
      </c>
      <c r="D246" s="102" t="n">
        <v>-0.07</v>
      </c>
      <c r="E246" s="102" t="n">
        <v>0</v>
      </c>
      <c r="F246" s="102" t="n">
        <v>-0.08</v>
      </c>
      <c r="G246" s="104" t="n">
        <v>0.35</v>
      </c>
      <c r="H246" s="102" t="n">
        <v>0</v>
      </c>
      <c r="I246" s="102" t="n">
        <v>0</v>
      </c>
      <c r="K246" s="102" t="n">
        <v>0</v>
      </c>
      <c r="L246" s="102" t="n">
        <v>0</v>
      </c>
      <c r="M246" s="102" t="n">
        <v>0</v>
      </c>
      <c r="N246" s="102" t="n">
        <v>0</v>
      </c>
      <c r="O246" s="102" t="n">
        <v>0.5</v>
      </c>
      <c r="Q246" s="102" t="n">
        <v>0.3</v>
      </c>
      <c r="R246" s="102" t="n">
        <v>0.35</v>
      </c>
      <c r="S246" s="102" t="n">
        <v>0.3</v>
      </c>
      <c r="T246" s="102" t="n">
        <v>0.05</v>
      </c>
      <c r="U246" s="102" t="n">
        <v>0.05</v>
      </c>
    </row>
    <row r="247" customFormat="false" ht="12" hidden="false" customHeight="false" outlineLevel="0" collapsed="false">
      <c r="C247" s="102" t="n">
        <v>4.895</v>
      </c>
      <c r="D247" s="102" t="n">
        <v>-0.07</v>
      </c>
      <c r="E247" s="102" t="n">
        <v>0</v>
      </c>
      <c r="F247" s="102" t="n">
        <v>-0.08</v>
      </c>
      <c r="G247" s="104" t="n">
        <v>0.35</v>
      </c>
      <c r="H247" s="102" t="n">
        <v>0</v>
      </c>
      <c r="I247" s="102" t="n">
        <v>0</v>
      </c>
      <c r="K247" s="102" t="n">
        <v>0</v>
      </c>
      <c r="L247" s="102" t="n">
        <v>0</v>
      </c>
      <c r="M247" s="102" t="n">
        <v>0</v>
      </c>
      <c r="N247" s="102" t="n">
        <v>0</v>
      </c>
      <c r="O247" s="102" t="n">
        <v>0.5</v>
      </c>
      <c r="Q247" s="102" t="n">
        <v>0.3</v>
      </c>
      <c r="R247" s="102" t="n">
        <v>0.35</v>
      </c>
      <c r="S247" s="102" t="n">
        <v>0.3</v>
      </c>
      <c r="T247" s="102" t="n">
        <v>0.05</v>
      </c>
      <c r="U247" s="102" t="n">
        <v>0.05</v>
      </c>
    </row>
    <row r="248" customFormat="false" ht="12" hidden="false" customHeight="false" outlineLevel="0" collapsed="false">
      <c r="C248" s="102" t="n">
        <v>4.723</v>
      </c>
      <c r="D248" s="102" t="n">
        <v>-0.07</v>
      </c>
      <c r="E248" s="102" t="n">
        <v>0</v>
      </c>
      <c r="F248" s="102" t="n">
        <v>-0.08</v>
      </c>
      <c r="G248" s="104" t="n">
        <v>0.43</v>
      </c>
      <c r="H248" s="102" t="n">
        <v>0</v>
      </c>
      <c r="I248" s="102" t="n">
        <v>0</v>
      </c>
      <c r="K248" s="102" t="n">
        <v>0</v>
      </c>
      <c r="L248" s="102" t="n">
        <v>0</v>
      </c>
      <c r="M248" s="102" t="n">
        <v>0</v>
      </c>
      <c r="N248" s="102" t="n">
        <v>0</v>
      </c>
      <c r="O248" s="102" t="n">
        <v>0.5</v>
      </c>
      <c r="Q248" s="102" t="n">
        <v>0.26</v>
      </c>
      <c r="R248" s="102" t="n">
        <v>0.43</v>
      </c>
      <c r="S248" s="102" t="n">
        <v>0.3</v>
      </c>
      <c r="T248" s="102" t="n">
        <v>0.05</v>
      </c>
      <c r="U248" s="102" t="n">
        <v>0.05</v>
      </c>
    </row>
    <row r="249" customFormat="false" ht="12" hidden="false" customHeight="false" outlineLevel="0" collapsed="false">
      <c r="C249" s="102" t="n">
        <v>4.726</v>
      </c>
      <c r="D249" s="102" t="n">
        <v>-0.07</v>
      </c>
      <c r="E249" s="102" t="n">
        <v>0</v>
      </c>
      <c r="F249" s="102" t="n">
        <v>-0.08</v>
      </c>
      <c r="G249" s="104" t="n">
        <v>0.43</v>
      </c>
      <c r="H249" s="102" t="n">
        <v>0</v>
      </c>
      <c r="I249" s="102" t="n">
        <v>0</v>
      </c>
      <c r="K249" s="102" t="n">
        <v>0</v>
      </c>
      <c r="L249" s="102" t="n">
        <v>0</v>
      </c>
      <c r="M249" s="102" t="n">
        <v>0</v>
      </c>
      <c r="N249" s="102" t="n">
        <v>0</v>
      </c>
      <c r="O249" s="102" t="n">
        <v>0.5</v>
      </c>
      <c r="Q249" s="102" t="n">
        <v>0.26</v>
      </c>
      <c r="R249" s="102" t="n">
        <v>0.43</v>
      </c>
      <c r="S249" s="102" t="n">
        <v>0.3</v>
      </c>
      <c r="T249" s="102" t="n">
        <v>0.05</v>
      </c>
      <c r="U249" s="102" t="n">
        <v>0.05</v>
      </c>
    </row>
    <row r="250" customFormat="false" ht="12" hidden="false" customHeight="false" outlineLevel="0" collapsed="false">
      <c r="C250" s="102" t="n">
        <v>4.766</v>
      </c>
      <c r="D250" s="102" t="n">
        <v>-0.07</v>
      </c>
      <c r="E250" s="102" t="n">
        <v>0</v>
      </c>
      <c r="F250" s="102" t="n">
        <v>-0.08</v>
      </c>
      <c r="G250" s="104" t="n">
        <v>0.43</v>
      </c>
      <c r="H250" s="102" t="n">
        <v>0</v>
      </c>
      <c r="I250" s="102" t="n">
        <v>0</v>
      </c>
      <c r="K250" s="102" t="n">
        <v>0</v>
      </c>
      <c r="L250" s="102" t="n">
        <v>0</v>
      </c>
      <c r="M250" s="102" t="n">
        <v>0</v>
      </c>
      <c r="N250" s="102" t="n">
        <v>0</v>
      </c>
      <c r="O250" s="102" t="n">
        <v>0.5</v>
      </c>
      <c r="Q250" s="102" t="n">
        <v>0.26</v>
      </c>
      <c r="R250" s="102" t="n">
        <v>0.43</v>
      </c>
      <c r="S250" s="102" t="n">
        <v>0.3</v>
      </c>
      <c r="T250" s="102" t="n">
        <v>0.05</v>
      </c>
      <c r="U250" s="102" t="n">
        <v>0.05</v>
      </c>
    </row>
    <row r="251" customFormat="false" ht="12" hidden="false" customHeight="false" outlineLevel="0" collapsed="false">
      <c r="C251" s="102" t="n">
        <v>4.81</v>
      </c>
      <c r="D251" s="102" t="n">
        <v>-0.07</v>
      </c>
      <c r="E251" s="102" t="n">
        <v>0</v>
      </c>
      <c r="F251" s="102" t="n">
        <v>-0.08</v>
      </c>
      <c r="G251" s="104" t="n">
        <v>0.43</v>
      </c>
      <c r="H251" s="102" t="n">
        <v>0</v>
      </c>
      <c r="I251" s="102" t="n">
        <v>0</v>
      </c>
      <c r="K251" s="102" t="n">
        <v>0</v>
      </c>
      <c r="L251" s="102" t="n">
        <v>0</v>
      </c>
      <c r="M251" s="102" t="n">
        <v>0</v>
      </c>
      <c r="N251" s="102" t="n">
        <v>0</v>
      </c>
      <c r="O251" s="102" t="n">
        <v>0.5</v>
      </c>
      <c r="Q251" s="102" t="n">
        <v>0.26</v>
      </c>
      <c r="R251" s="102" t="n">
        <v>0.43</v>
      </c>
      <c r="S251" s="102" t="n">
        <v>0.3</v>
      </c>
      <c r="T251" s="102" t="n">
        <v>0.05</v>
      </c>
      <c r="U251" s="102" t="n">
        <v>0.05</v>
      </c>
    </row>
    <row r="252" customFormat="false" ht="12" hidden="false" customHeight="false" outlineLevel="0" collapsed="false">
      <c r="C252" s="102" t="n">
        <v>4.86</v>
      </c>
      <c r="D252" s="102" t="n">
        <v>-0.07</v>
      </c>
      <c r="E252" s="102" t="n">
        <v>0</v>
      </c>
      <c r="F252" s="102" t="n">
        <v>-0.08</v>
      </c>
      <c r="G252" s="104" t="n">
        <v>0.43</v>
      </c>
      <c r="H252" s="102" t="n">
        <v>0</v>
      </c>
      <c r="I252" s="102" t="n">
        <v>0</v>
      </c>
      <c r="K252" s="102" t="n">
        <v>0</v>
      </c>
      <c r="L252" s="102" t="n">
        <v>0</v>
      </c>
      <c r="M252" s="102" t="n">
        <v>0</v>
      </c>
      <c r="N252" s="102" t="n">
        <v>0</v>
      </c>
      <c r="O252" s="102" t="n">
        <v>0.5</v>
      </c>
      <c r="Q252" s="102" t="n">
        <v>0.26</v>
      </c>
      <c r="R252" s="102" t="n">
        <v>0.43</v>
      </c>
      <c r="S252" s="102" t="n">
        <v>0.3</v>
      </c>
      <c r="T252" s="102" t="n">
        <v>0.05</v>
      </c>
      <c r="U252" s="102" t="n">
        <v>0.05</v>
      </c>
    </row>
    <row r="253" customFormat="false" ht="12" hidden="false" customHeight="false" outlineLevel="0" collapsed="false">
      <c r="C253" s="102" t="n">
        <v>4.845</v>
      </c>
      <c r="D253" s="102" t="n">
        <v>-0.07</v>
      </c>
      <c r="E253" s="102" t="n">
        <v>0</v>
      </c>
      <c r="F253" s="102" t="n">
        <v>-0.08</v>
      </c>
      <c r="G253" s="104" t="n">
        <v>0.43</v>
      </c>
      <c r="H253" s="102" t="n">
        <v>0</v>
      </c>
      <c r="I253" s="102" t="n">
        <v>0</v>
      </c>
      <c r="K253" s="102" t="n">
        <v>0</v>
      </c>
      <c r="L253" s="102" t="n">
        <v>0</v>
      </c>
      <c r="M253" s="102" t="n">
        <v>0</v>
      </c>
      <c r="N253" s="102" t="n">
        <v>0</v>
      </c>
      <c r="O253" s="102" t="n">
        <v>0.5</v>
      </c>
      <c r="Q253" s="102" t="n">
        <v>0.26</v>
      </c>
      <c r="R253" s="102" t="n">
        <v>0.43</v>
      </c>
      <c r="S253" s="102" t="n">
        <v>0.3</v>
      </c>
      <c r="T253" s="102" t="n">
        <v>0.05</v>
      </c>
      <c r="U253" s="102" t="n">
        <v>0.05</v>
      </c>
    </row>
    <row r="254" customFormat="false" ht="12" hidden="false" customHeight="false" outlineLevel="0" collapsed="false">
      <c r="C254" s="102" t="n">
        <v>4.86</v>
      </c>
      <c r="D254" s="102" t="n">
        <v>-0.07</v>
      </c>
      <c r="E254" s="102" t="n">
        <v>0</v>
      </c>
      <c r="F254" s="102" t="n">
        <v>-0.08</v>
      </c>
      <c r="G254" s="104" t="n">
        <v>0.43</v>
      </c>
      <c r="H254" s="102" t="n">
        <v>0</v>
      </c>
      <c r="I254" s="102" t="n">
        <v>0</v>
      </c>
      <c r="K254" s="102" t="n">
        <v>0</v>
      </c>
      <c r="L254" s="102" t="n">
        <v>0</v>
      </c>
      <c r="M254" s="102" t="n">
        <v>0</v>
      </c>
      <c r="N254" s="102" t="n">
        <v>0</v>
      </c>
      <c r="O254" s="102" t="n">
        <v>0.5</v>
      </c>
      <c r="Q254" s="102" t="n">
        <v>0.26</v>
      </c>
      <c r="R254" s="102" t="n">
        <v>0.43</v>
      </c>
      <c r="S254" s="102" t="n">
        <v>0.3</v>
      </c>
      <c r="T254" s="102" t="n">
        <v>0.05</v>
      </c>
      <c r="U254" s="102" t="n">
        <v>0.05</v>
      </c>
    </row>
    <row r="255" customFormat="false" ht="12" hidden="false" customHeight="false" outlineLevel="0" collapsed="false">
      <c r="C255" s="102" t="n">
        <v>5.005</v>
      </c>
      <c r="D255" s="102" t="n">
        <v>-0.07</v>
      </c>
      <c r="E255" s="102" t="n">
        <v>0</v>
      </c>
      <c r="F255" s="102" t="n">
        <v>-0.08</v>
      </c>
      <c r="G255" s="104" t="n">
        <v>0</v>
      </c>
      <c r="H255" s="102" t="n">
        <v>0</v>
      </c>
      <c r="I255" s="102" t="n">
        <v>0</v>
      </c>
      <c r="K255" s="102" t="n">
        <v>0</v>
      </c>
      <c r="L255" s="102" t="n">
        <v>0</v>
      </c>
      <c r="M255" s="102" t="n">
        <v>0</v>
      </c>
      <c r="N255" s="102" t="n">
        <v>0</v>
      </c>
      <c r="O255" s="102" t="n">
        <v>0</v>
      </c>
      <c r="Q255" s="102" t="n">
        <v>0</v>
      </c>
      <c r="R255" s="102" t="n">
        <v>0</v>
      </c>
      <c r="S255" s="102" t="n">
        <v>-0.2</v>
      </c>
      <c r="T255" s="102" t="n">
        <v>0.05</v>
      </c>
      <c r="U255" s="102" t="n">
        <v>0.05</v>
      </c>
    </row>
    <row r="256" customFormat="false" ht="12" hidden="false" customHeight="false" outlineLevel="0" collapsed="false">
      <c r="C256" s="102" t="n">
        <v>5.14</v>
      </c>
      <c r="D256" s="102" t="n">
        <v>-0.07</v>
      </c>
      <c r="E256" s="102" t="n">
        <v>0</v>
      </c>
      <c r="F256" s="102" t="n">
        <v>-0.08</v>
      </c>
      <c r="G256" s="104" t="n">
        <v>0</v>
      </c>
      <c r="H256" s="102" t="n">
        <v>0</v>
      </c>
      <c r="I256" s="102" t="n">
        <v>0</v>
      </c>
      <c r="K256" s="102" t="n">
        <v>0</v>
      </c>
      <c r="L256" s="102" t="n">
        <v>0</v>
      </c>
      <c r="M256" s="102" t="n">
        <v>0</v>
      </c>
      <c r="N256" s="102" t="n">
        <v>0</v>
      </c>
      <c r="O256" s="102" t="n">
        <v>0</v>
      </c>
      <c r="Q256" s="102" t="n">
        <v>0</v>
      </c>
      <c r="R256" s="102" t="n">
        <v>0</v>
      </c>
      <c r="S256" s="102" t="n">
        <v>-0.2</v>
      </c>
      <c r="T256" s="102" t="n">
        <v>0.05</v>
      </c>
      <c r="U256" s="102" t="n">
        <v>0.05</v>
      </c>
    </row>
    <row r="257" customFormat="false" ht="12" hidden="false" customHeight="false" outlineLevel="0" collapsed="false">
      <c r="C257" s="102" t="n">
        <v>5.18</v>
      </c>
      <c r="D257" s="102" t="n">
        <v>-0.07</v>
      </c>
      <c r="E257" s="102" t="n">
        <v>0</v>
      </c>
      <c r="F257" s="102" t="n">
        <v>-0.08</v>
      </c>
      <c r="G257" s="104" t="n">
        <v>0</v>
      </c>
      <c r="H257" s="102" t="n">
        <v>0</v>
      </c>
      <c r="I257" s="102" t="n">
        <v>0</v>
      </c>
      <c r="K257" s="102" t="n">
        <v>0</v>
      </c>
      <c r="L257" s="102" t="n">
        <v>0</v>
      </c>
      <c r="M257" s="102" t="n">
        <v>0</v>
      </c>
      <c r="N257" s="102" t="n">
        <v>0</v>
      </c>
      <c r="O257" s="102" t="n">
        <v>0</v>
      </c>
      <c r="Q257" s="102" t="n">
        <v>0</v>
      </c>
      <c r="R257" s="102" t="n">
        <v>0</v>
      </c>
      <c r="S257" s="102" t="n">
        <v>-0.2</v>
      </c>
      <c r="T257" s="102" t="n">
        <v>0.05</v>
      </c>
      <c r="U257" s="102" t="n">
        <v>0.05</v>
      </c>
    </row>
    <row r="258" customFormat="false" ht="12" hidden="false" customHeight="false" outlineLevel="0" collapsed="false">
      <c r="C258" s="102" t="n">
        <v>5.095</v>
      </c>
      <c r="D258" s="102" t="n">
        <v>-0.07</v>
      </c>
      <c r="E258" s="102" t="n">
        <v>0</v>
      </c>
      <c r="F258" s="102" t="n">
        <v>-0.08</v>
      </c>
      <c r="G258" s="104" t="n">
        <v>0</v>
      </c>
      <c r="H258" s="102" t="n">
        <v>0</v>
      </c>
      <c r="I258" s="102" t="n">
        <v>0</v>
      </c>
      <c r="K258" s="102" t="n">
        <v>0</v>
      </c>
      <c r="L258" s="102" t="n">
        <v>0</v>
      </c>
      <c r="M258" s="102" t="n">
        <v>0</v>
      </c>
      <c r="N258" s="102" t="n">
        <v>0</v>
      </c>
      <c r="O258" s="102" t="n">
        <v>0</v>
      </c>
      <c r="Q258" s="102" t="n">
        <v>0</v>
      </c>
      <c r="R258" s="102" t="n">
        <v>0</v>
      </c>
      <c r="S258" s="102" t="n">
        <v>-0.2</v>
      </c>
      <c r="T258" s="102" t="n">
        <v>0.05</v>
      </c>
      <c r="U258" s="102" t="n">
        <v>0.05</v>
      </c>
    </row>
    <row r="259" customFormat="false" ht="12" hidden="false" customHeight="false" outlineLevel="0" collapsed="false">
      <c r="C259" s="102" t="n">
        <v>4.99</v>
      </c>
      <c r="D259" s="102" t="n">
        <v>-0.07</v>
      </c>
      <c r="E259" s="102" t="n">
        <v>0</v>
      </c>
      <c r="F259" s="102" t="n">
        <v>-0.08</v>
      </c>
      <c r="G259" s="104" t="n">
        <v>0</v>
      </c>
      <c r="H259" s="102" t="n">
        <v>0</v>
      </c>
      <c r="I259" s="102" t="n">
        <v>0</v>
      </c>
      <c r="K259" s="102" t="n">
        <v>0</v>
      </c>
      <c r="L259" s="102" t="n">
        <v>0</v>
      </c>
      <c r="M259" s="102" t="n">
        <v>0</v>
      </c>
      <c r="N259" s="102" t="n">
        <v>0</v>
      </c>
      <c r="O259" s="102" t="n">
        <v>0</v>
      </c>
      <c r="Q259" s="102" t="n">
        <v>0</v>
      </c>
      <c r="R259" s="102" t="n">
        <v>0</v>
      </c>
      <c r="S259" s="102" t="n">
        <v>-0.2</v>
      </c>
      <c r="T259" s="102" t="n">
        <v>0.05</v>
      </c>
      <c r="U259" s="102" t="n">
        <v>0.05</v>
      </c>
    </row>
    <row r="260" customFormat="false" ht="12" hidden="false" customHeight="false" outlineLevel="0" collapsed="false">
      <c r="C260" s="102" t="n">
        <v>4.818</v>
      </c>
      <c r="D260" s="102" t="n">
        <v>-0.07</v>
      </c>
      <c r="E260" s="102" t="n">
        <v>0</v>
      </c>
      <c r="F260" s="102" t="n">
        <v>-0.08</v>
      </c>
      <c r="G260" s="104" t="n">
        <v>0</v>
      </c>
      <c r="H260" s="102" t="n">
        <v>0</v>
      </c>
      <c r="I260" s="102" t="n">
        <v>0</v>
      </c>
      <c r="K260" s="102" t="n">
        <v>0</v>
      </c>
      <c r="L260" s="102" t="n">
        <v>0</v>
      </c>
      <c r="M260" s="102" t="n">
        <v>0</v>
      </c>
      <c r="N260" s="102" t="n">
        <v>0</v>
      </c>
      <c r="O260" s="102" t="n">
        <v>0</v>
      </c>
      <c r="Q260" s="102" t="n">
        <v>0</v>
      </c>
      <c r="R260" s="102" t="n">
        <v>0</v>
      </c>
      <c r="S260" s="102" t="n">
        <v>-0.2</v>
      </c>
      <c r="T260" s="102" t="n">
        <v>0.05</v>
      </c>
      <c r="U260" s="102" t="n">
        <v>0.05</v>
      </c>
    </row>
    <row r="261" customFormat="false" ht="12" hidden="false" customHeight="false" outlineLevel="0" collapsed="false">
      <c r="C261" s="102" t="n">
        <v>4.821</v>
      </c>
      <c r="D261" s="102" t="n">
        <v>-0.07</v>
      </c>
      <c r="E261" s="102" t="n">
        <v>0</v>
      </c>
      <c r="F261" s="102" t="n">
        <v>-0.08</v>
      </c>
      <c r="G261" s="104" t="n">
        <v>0</v>
      </c>
      <c r="H261" s="102" t="n">
        <v>0</v>
      </c>
      <c r="I261" s="102" t="n">
        <v>0</v>
      </c>
      <c r="K261" s="102" t="n">
        <v>0</v>
      </c>
      <c r="L261" s="102" t="n">
        <v>0</v>
      </c>
      <c r="M261" s="102" t="n">
        <v>0</v>
      </c>
      <c r="N261" s="102" t="n">
        <v>0</v>
      </c>
      <c r="O261" s="102" t="n">
        <v>0</v>
      </c>
      <c r="Q261" s="102" t="n">
        <v>0</v>
      </c>
      <c r="R261" s="102" t="n">
        <v>0</v>
      </c>
      <c r="S261" s="102" t="n">
        <v>-0.2</v>
      </c>
      <c r="T261" s="102" t="n">
        <v>0.05</v>
      </c>
      <c r="U261" s="102" t="n">
        <v>0.05</v>
      </c>
    </row>
    <row r="262" customFormat="false" ht="12" hidden="false" customHeight="false" outlineLevel="0" collapsed="false">
      <c r="C262" s="102" t="n">
        <v>4.861</v>
      </c>
      <c r="D262" s="102" t="n">
        <v>-0.07</v>
      </c>
      <c r="E262" s="102" t="n">
        <v>0</v>
      </c>
      <c r="F262" s="102" t="n">
        <v>-0.08</v>
      </c>
      <c r="G262" s="104" t="n">
        <v>0</v>
      </c>
      <c r="H262" s="102" t="n">
        <v>0</v>
      </c>
      <c r="I262" s="102" t="n">
        <v>0</v>
      </c>
      <c r="K262" s="102" t="n">
        <v>0</v>
      </c>
      <c r="L262" s="102" t="n">
        <v>0</v>
      </c>
      <c r="M262" s="102" t="n">
        <v>0</v>
      </c>
      <c r="N262" s="102" t="n">
        <v>0</v>
      </c>
      <c r="O262" s="102" t="n">
        <v>0</v>
      </c>
      <c r="Q262" s="102" t="n">
        <v>0</v>
      </c>
      <c r="R262" s="102" t="n">
        <v>0</v>
      </c>
      <c r="S262" s="102" t="n">
        <v>-0.2</v>
      </c>
      <c r="T262" s="102" t="n">
        <v>0.05</v>
      </c>
      <c r="U262" s="102" t="n">
        <v>0.05</v>
      </c>
    </row>
    <row r="263" customFormat="false" ht="12" hidden="false" customHeight="false" outlineLevel="0" collapsed="false">
      <c r="C263" s="102" t="n">
        <v>4.905</v>
      </c>
      <c r="D263" s="102" t="n">
        <v>-0.07</v>
      </c>
      <c r="E263" s="102" t="n">
        <v>0</v>
      </c>
      <c r="F263" s="102" t="n">
        <v>-0.08</v>
      </c>
      <c r="G263" s="104" t="n">
        <v>0</v>
      </c>
      <c r="H263" s="102" t="n">
        <v>0</v>
      </c>
      <c r="I263" s="102" t="n">
        <v>0</v>
      </c>
      <c r="K263" s="102" t="n">
        <v>0</v>
      </c>
      <c r="L263" s="102" t="n">
        <v>0</v>
      </c>
      <c r="M263" s="102" t="n">
        <v>0</v>
      </c>
      <c r="N263" s="102" t="n">
        <v>0</v>
      </c>
      <c r="O263" s="102" t="n">
        <v>0</v>
      </c>
      <c r="Q263" s="102" t="n">
        <v>0</v>
      </c>
      <c r="R263" s="102" t="n">
        <v>0</v>
      </c>
      <c r="S263" s="102" t="n">
        <v>-0.2</v>
      </c>
      <c r="T263" s="102" t="n">
        <v>0.05</v>
      </c>
      <c r="U263" s="102" t="n">
        <v>0.05</v>
      </c>
    </row>
    <row r="264" customFormat="false" ht="12" hidden="false" customHeight="false" outlineLevel="0" collapsed="false">
      <c r="C264" s="102" t="n">
        <v>4.955</v>
      </c>
      <c r="D264" s="102" t="n">
        <v>-0.07</v>
      </c>
      <c r="E264" s="102" t="n">
        <v>0</v>
      </c>
      <c r="F264" s="102" t="n">
        <v>-0.08</v>
      </c>
      <c r="G264" s="104" t="n">
        <v>0</v>
      </c>
      <c r="H264" s="102" t="n">
        <v>0</v>
      </c>
      <c r="I264" s="102" t="n">
        <v>0</v>
      </c>
      <c r="K264" s="102" t="n">
        <v>0</v>
      </c>
      <c r="L264" s="102" t="n">
        <v>0</v>
      </c>
      <c r="M264" s="102" t="n">
        <v>0</v>
      </c>
      <c r="N264" s="102" t="n">
        <v>0</v>
      </c>
      <c r="O264" s="102" t="n">
        <v>0</v>
      </c>
      <c r="Q264" s="102" t="n">
        <v>0</v>
      </c>
      <c r="R264" s="102" t="n">
        <v>0</v>
      </c>
      <c r="S264" s="102" t="n">
        <v>-0.2</v>
      </c>
      <c r="T264" s="102" t="n">
        <v>0.05</v>
      </c>
      <c r="U264" s="102" t="n">
        <v>0.05</v>
      </c>
    </row>
    <row r="265" customFormat="false" ht="12" hidden="false" customHeight="false" outlineLevel="0" collapsed="false">
      <c r="C265" s="102" t="n">
        <v>4.94</v>
      </c>
      <c r="D265" s="102" t="n">
        <v>-0.07</v>
      </c>
      <c r="E265" s="102" t="n">
        <v>0</v>
      </c>
      <c r="F265" s="102" t="n">
        <v>-0.08</v>
      </c>
      <c r="G265" s="104" t="n">
        <v>0</v>
      </c>
      <c r="H265" s="102" t="n">
        <v>0</v>
      </c>
      <c r="I265" s="102" t="n">
        <v>0</v>
      </c>
      <c r="K265" s="102" t="n">
        <v>0</v>
      </c>
      <c r="L265" s="102" t="n">
        <v>0</v>
      </c>
      <c r="M265" s="102" t="n">
        <v>0</v>
      </c>
      <c r="N265" s="102" t="n">
        <v>0</v>
      </c>
      <c r="O265" s="102" t="n">
        <v>0</v>
      </c>
      <c r="Q265" s="102" t="n">
        <v>0</v>
      </c>
      <c r="R265" s="102" t="n">
        <v>0</v>
      </c>
      <c r="S265" s="102" t="n">
        <v>-0.2</v>
      </c>
      <c r="T265" s="102" t="n">
        <v>0.05</v>
      </c>
      <c r="U265" s="102" t="n">
        <v>0.05</v>
      </c>
    </row>
    <row r="266" customFormat="false" ht="12" hidden="false" customHeight="false" outlineLevel="0" collapsed="false">
      <c r="C266" s="102" t="n">
        <v>4.955</v>
      </c>
      <c r="D266" s="102" t="n">
        <v>-0.07</v>
      </c>
      <c r="E266" s="102" t="n">
        <v>0</v>
      </c>
      <c r="F266" s="102" t="n">
        <v>-0.08</v>
      </c>
      <c r="G266" s="104" t="n">
        <v>0</v>
      </c>
      <c r="H266" s="102" t="n">
        <v>0</v>
      </c>
      <c r="I266" s="102" t="n">
        <v>0</v>
      </c>
      <c r="K266" s="102" t="n">
        <v>0</v>
      </c>
      <c r="L266" s="102" t="n">
        <v>0</v>
      </c>
      <c r="M266" s="102" t="n">
        <v>0</v>
      </c>
      <c r="N266" s="102" t="n">
        <v>0</v>
      </c>
      <c r="O266" s="102" t="n">
        <v>0</v>
      </c>
      <c r="Q266" s="102" t="n">
        <v>0</v>
      </c>
      <c r="R266" s="102" t="n">
        <v>0</v>
      </c>
      <c r="S266" s="102" t="n">
        <v>-0.2</v>
      </c>
      <c r="T266" s="102" t="n">
        <v>0.05</v>
      </c>
      <c r="U266" s="102" t="n">
        <v>0.05</v>
      </c>
    </row>
    <row r="267" customFormat="false" ht="12" hidden="false" customHeight="false" outlineLevel="0" collapsed="false">
      <c r="C267" s="102" t="n">
        <v>5.1</v>
      </c>
      <c r="D267" s="102" t="n">
        <v>-0.07</v>
      </c>
      <c r="E267" s="102" t="n">
        <v>0</v>
      </c>
      <c r="F267" s="102" t="n">
        <v>-0.08</v>
      </c>
      <c r="G267" s="104" t="n">
        <v>0</v>
      </c>
      <c r="H267" s="102" t="n">
        <v>0</v>
      </c>
      <c r="I267" s="102" t="n">
        <v>0</v>
      </c>
      <c r="K267" s="102" t="n">
        <v>0</v>
      </c>
      <c r="L267" s="102" t="n">
        <v>0</v>
      </c>
      <c r="M267" s="102" t="n">
        <v>0</v>
      </c>
      <c r="N267" s="102" t="n">
        <v>0</v>
      </c>
      <c r="O267" s="102" t="n">
        <v>0</v>
      </c>
      <c r="Q267" s="102" t="n">
        <v>0</v>
      </c>
      <c r="R267" s="102" t="n">
        <v>0</v>
      </c>
      <c r="S267" s="102" t="n">
        <v>-0.2</v>
      </c>
      <c r="T267" s="102" t="n">
        <v>0.05</v>
      </c>
      <c r="U267" s="102" t="n">
        <v>0.05</v>
      </c>
    </row>
    <row r="268" customFormat="false" ht="12" hidden="false" customHeight="false" outlineLevel="0" collapsed="false">
      <c r="C268" s="102" t="n">
        <v>5.235</v>
      </c>
      <c r="D268" s="102" t="n">
        <v>-0.07</v>
      </c>
      <c r="E268" s="102" t="n">
        <v>0</v>
      </c>
      <c r="F268" s="102" t="n">
        <v>-0.08</v>
      </c>
      <c r="G268" s="104" t="n">
        <v>0</v>
      </c>
      <c r="H268" s="102" t="n">
        <v>0</v>
      </c>
      <c r="I268" s="102" t="n">
        <v>0</v>
      </c>
      <c r="K268" s="102" t="n">
        <v>0</v>
      </c>
      <c r="L268" s="102" t="n">
        <v>0</v>
      </c>
      <c r="M268" s="102" t="n">
        <v>0</v>
      </c>
      <c r="N268" s="102" t="n">
        <v>0</v>
      </c>
      <c r="O268" s="102" t="n">
        <v>0</v>
      </c>
      <c r="Q268" s="102" t="n">
        <v>0</v>
      </c>
      <c r="R268" s="102" t="n">
        <v>0</v>
      </c>
      <c r="S268" s="102" t="n">
        <v>-0.2</v>
      </c>
      <c r="T268" s="102" t="n">
        <v>0.05</v>
      </c>
      <c r="U268" s="102" t="n">
        <v>0.05</v>
      </c>
    </row>
    <row r="269" customFormat="false" ht="12" hidden="false" customHeight="false" outlineLevel="0" collapsed="false">
      <c r="C269" s="102" t="n">
        <v>5.275</v>
      </c>
      <c r="D269" s="102" t="n">
        <v>-0.07</v>
      </c>
      <c r="E269" s="102" t="n">
        <v>0</v>
      </c>
      <c r="F269" s="102" t="n">
        <v>-0.08</v>
      </c>
      <c r="G269" s="104" t="n">
        <v>0</v>
      </c>
      <c r="H269" s="102" t="n">
        <v>0</v>
      </c>
      <c r="I269" s="102" t="n">
        <v>0</v>
      </c>
      <c r="K269" s="102" t="n">
        <v>0</v>
      </c>
      <c r="L269" s="102" t="n">
        <v>0</v>
      </c>
      <c r="M269" s="102" t="n">
        <v>0</v>
      </c>
      <c r="N269" s="102" t="n">
        <v>0</v>
      </c>
      <c r="O269" s="102" t="n">
        <v>0</v>
      </c>
      <c r="Q269" s="102" t="n">
        <v>0</v>
      </c>
      <c r="R269" s="102" t="n">
        <v>0</v>
      </c>
      <c r="S269" s="102" t="n">
        <v>-0.2</v>
      </c>
      <c r="T269" s="102" t="n">
        <v>0.05</v>
      </c>
      <c r="U269" s="102" t="n">
        <v>0.05</v>
      </c>
    </row>
    <row r="270" customFormat="false" ht="12" hidden="false" customHeight="false" outlineLevel="0" collapsed="false">
      <c r="C270" s="102" t="n">
        <v>5.19</v>
      </c>
      <c r="D270" s="102" t="n">
        <v>-0.07</v>
      </c>
      <c r="E270" s="102" t="n">
        <v>0</v>
      </c>
      <c r="F270" s="102" t="n">
        <v>-0.08</v>
      </c>
      <c r="G270" s="104" t="n">
        <v>0</v>
      </c>
      <c r="H270" s="102" t="n">
        <v>0</v>
      </c>
      <c r="I270" s="102" t="n">
        <v>0</v>
      </c>
      <c r="K270" s="102" t="n">
        <v>0</v>
      </c>
      <c r="L270" s="102" t="n">
        <v>0</v>
      </c>
      <c r="M270" s="102" t="n">
        <v>0</v>
      </c>
      <c r="N270" s="102" t="n">
        <v>0</v>
      </c>
      <c r="O270" s="102" t="n">
        <v>0</v>
      </c>
      <c r="Q270" s="102" t="n">
        <v>0</v>
      </c>
      <c r="R270" s="102" t="n">
        <v>0</v>
      </c>
      <c r="S270" s="102" t="n">
        <v>-0.2</v>
      </c>
      <c r="T270" s="102" t="n">
        <v>0.05</v>
      </c>
      <c r="U270" s="102" t="n">
        <v>0.05</v>
      </c>
    </row>
    <row r="271" customFormat="false" ht="12" hidden="false" customHeight="false" outlineLevel="0" collapsed="false">
      <c r="C271" s="102" t="n">
        <v>5.085</v>
      </c>
      <c r="D271" s="102" t="n">
        <v>-0.07</v>
      </c>
      <c r="E271" s="102" t="n">
        <v>0</v>
      </c>
      <c r="F271" s="102" t="n">
        <v>-0.08</v>
      </c>
      <c r="G271" s="104" t="n">
        <v>0</v>
      </c>
      <c r="H271" s="102" t="n">
        <v>0</v>
      </c>
      <c r="I271" s="102" t="n">
        <v>0</v>
      </c>
      <c r="K271" s="102" t="n">
        <v>0</v>
      </c>
      <c r="L271" s="102" t="n">
        <v>0</v>
      </c>
      <c r="M271" s="102" t="n">
        <v>0</v>
      </c>
      <c r="N271" s="102" t="n">
        <v>0</v>
      </c>
      <c r="O271" s="102" t="n">
        <v>0</v>
      </c>
      <c r="Q271" s="102" t="n">
        <v>0</v>
      </c>
      <c r="R271" s="102" t="n">
        <v>0</v>
      </c>
      <c r="S271" s="102" t="n">
        <v>-0.2</v>
      </c>
      <c r="T271" s="102" t="n">
        <v>0.05</v>
      </c>
      <c r="U271" s="102" t="n">
        <v>0.05</v>
      </c>
    </row>
    <row r="272" customFormat="false" ht="12" hidden="false" customHeight="false" outlineLevel="0" collapsed="false">
      <c r="C272" s="102" t="n">
        <v>4.913</v>
      </c>
      <c r="D272" s="102" t="n">
        <v>-0.07</v>
      </c>
      <c r="E272" s="102" t="n">
        <v>0</v>
      </c>
      <c r="F272" s="102" t="n">
        <v>-0.08</v>
      </c>
      <c r="G272" s="104" t="n">
        <v>0</v>
      </c>
      <c r="H272" s="102" t="n">
        <v>0</v>
      </c>
      <c r="I272" s="102" t="n">
        <v>0</v>
      </c>
      <c r="K272" s="102" t="n">
        <v>0</v>
      </c>
      <c r="L272" s="102" t="n">
        <v>0</v>
      </c>
      <c r="M272" s="102" t="n">
        <v>0</v>
      </c>
      <c r="N272" s="102" t="n">
        <v>0</v>
      </c>
      <c r="O272" s="102" t="n">
        <v>0</v>
      </c>
      <c r="Q272" s="102" t="n">
        <v>0</v>
      </c>
      <c r="R272" s="102" t="n">
        <v>0</v>
      </c>
      <c r="S272" s="102" t="n">
        <v>-0.2</v>
      </c>
      <c r="T272" s="102" t="n">
        <v>0.05</v>
      </c>
      <c r="U272" s="102" t="n">
        <v>0.05</v>
      </c>
    </row>
    <row r="273" customFormat="false" ht="12" hidden="false" customHeight="false" outlineLevel="0" collapsed="false">
      <c r="C273" s="102" t="n">
        <v>4.916</v>
      </c>
      <c r="D273" s="102" t="n">
        <v>-0.07</v>
      </c>
      <c r="E273" s="102" t="n">
        <v>0</v>
      </c>
      <c r="F273" s="102" t="n">
        <v>-0.08</v>
      </c>
      <c r="G273" s="104" t="n">
        <v>0</v>
      </c>
      <c r="H273" s="102" t="n">
        <v>0</v>
      </c>
      <c r="I273" s="102" t="n">
        <v>0</v>
      </c>
      <c r="K273" s="102" t="n">
        <v>0</v>
      </c>
      <c r="L273" s="102" t="n">
        <v>0</v>
      </c>
      <c r="M273" s="102" t="n">
        <v>0</v>
      </c>
      <c r="N273" s="102" t="n">
        <v>0</v>
      </c>
      <c r="O273" s="102" t="n">
        <v>0</v>
      </c>
      <c r="Q273" s="102" t="n">
        <v>0</v>
      </c>
      <c r="R273" s="102" t="n">
        <v>0</v>
      </c>
      <c r="S273" s="102" t="n">
        <v>-0.2</v>
      </c>
      <c r="T273" s="102" t="n">
        <v>0.05</v>
      </c>
      <c r="U273" s="102" t="n">
        <v>0.05</v>
      </c>
    </row>
    <row r="274" customFormat="false" ht="12" hidden="false" customHeight="false" outlineLevel="0" collapsed="false">
      <c r="C274" s="102" t="n">
        <v>4.956</v>
      </c>
      <c r="D274" s="102" t="n">
        <v>-0.07</v>
      </c>
      <c r="E274" s="102" t="n">
        <v>0</v>
      </c>
      <c r="F274" s="102" t="n">
        <v>-0.08</v>
      </c>
      <c r="G274" s="104" t="n">
        <v>0</v>
      </c>
      <c r="H274" s="102" t="n">
        <v>0</v>
      </c>
      <c r="I274" s="102" t="n">
        <v>0</v>
      </c>
      <c r="K274" s="102" t="n">
        <v>0</v>
      </c>
      <c r="L274" s="102" t="n">
        <v>0</v>
      </c>
      <c r="M274" s="102" t="n">
        <v>0</v>
      </c>
      <c r="N274" s="102" t="n">
        <v>0</v>
      </c>
      <c r="O274" s="102" t="n">
        <v>0</v>
      </c>
      <c r="Q274" s="102" t="n">
        <v>0</v>
      </c>
      <c r="R274" s="102" t="n">
        <v>0</v>
      </c>
      <c r="S274" s="102" t="n">
        <v>-0.2</v>
      </c>
      <c r="T274" s="102" t="n">
        <v>0.05</v>
      </c>
      <c r="U274" s="102" t="n">
        <v>0.05</v>
      </c>
    </row>
    <row r="275" customFormat="false" ht="12" hidden="false" customHeight="false" outlineLevel="0" collapsed="false">
      <c r="C275" s="102" t="n">
        <v>5</v>
      </c>
      <c r="D275" s="102" t="n">
        <v>-0.07</v>
      </c>
      <c r="E275" s="102" t="n">
        <v>0</v>
      </c>
      <c r="F275" s="102" t="n">
        <v>-0.08</v>
      </c>
      <c r="G275" s="104" t="n">
        <v>0</v>
      </c>
      <c r="H275" s="102" t="n">
        <v>0</v>
      </c>
      <c r="I275" s="102" t="n">
        <v>0</v>
      </c>
      <c r="K275" s="102" t="n">
        <v>0</v>
      </c>
      <c r="L275" s="102" t="n">
        <v>0</v>
      </c>
      <c r="M275" s="102" t="n">
        <v>0</v>
      </c>
      <c r="N275" s="102" t="n">
        <v>0</v>
      </c>
      <c r="O275" s="102" t="n">
        <v>0</v>
      </c>
      <c r="Q275" s="102" t="n">
        <v>0</v>
      </c>
      <c r="R275" s="102" t="n">
        <v>0</v>
      </c>
      <c r="S275" s="102" t="n">
        <v>-0.2</v>
      </c>
      <c r="T275" s="102" t="n">
        <v>0.05</v>
      </c>
      <c r="U275" s="102" t="n">
        <v>0.05</v>
      </c>
    </row>
    <row r="276" customFormat="false" ht="12" hidden="false" customHeight="false" outlineLevel="0" collapsed="false">
      <c r="C276" s="102" t="n">
        <v>5.05</v>
      </c>
      <c r="D276" s="102" t="n">
        <v>-0.07</v>
      </c>
      <c r="E276" s="102" t="n">
        <v>0</v>
      </c>
      <c r="F276" s="102" t="n">
        <v>-0.08</v>
      </c>
      <c r="G276" s="104" t="n">
        <v>0</v>
      </c>
      <c r="H276" s="102" t="n">
        <v>0</v>
      </c>
      <c r="I276" s="102" t="n">
        <v>0</v>
      </c>
      <c r="K276" s="102" t="n">
        <v>0</v>
      </c>
      <c r="L276" s="102" t="n">
        <v>0</v>
      </c>
      <c r="M276" s="102" t="n">
        <v>0</v>
      </c>
      <c r="N276" s="102" t="n">
        <v>0</v>
      </c>
      <c r="O276" s="102" t="n">
        <v>0</v>
      </c>
      <c r="Q276" s="102" t="n">
        <v>0</v>
      </c>
      <c r="R276" s="102" t="n">
        <v>0</v>
      </c>
      <c r="S276" s="102" t="n">
        <v>-0.2</v>
      </c>
      <c r="T276" s="102" t="n">
        <v>0.05</v>
      </c>
      <c r="U276" s="102" t="n">
        <v>0.05</v>
      </c>
    </row>
    <row r="277" customFormat="false" ht="12" hidden="false" customHeight="false" outlineLevel="0" collapsed="false">
      <c r="C277" s="102" t="n">
        <v>5.035</v>
      </c>
      <c r="D277" s="102" t="n">
        <v>-0.07</v>
      </c>
      <c r="E277" s="102" t="n">
        <v>0</v>
      </c>
      <c r="F277" s="102" t="n">
        <v>-0.08</v>
      </c>
      <c r="G277" s="104" t="n">
        <v>0</v>
      </c>
      <c r="H277" s="102" t="n">
        <v>0</v>
      </c>
      <c r="I277" s="102" t="n">
        <v>0</v>
      </c>
      <c r="K277" s="102" t="n">
        <v>0</v>
      </c>
      <c r="L277" s="102" t="n">
        <v>0</v>
      </c>
      <c r="M277" s="102" t="n">
        <v>0</v>
      </c>
      <c r="N277" s="102" t="n">
        <v>0</v>
      </c>
      <c r="O277" s="102" t="n">
        <v>0</v>
      </c>
      <c r="Q277" s="102" t="n">
        <v>0</v>
      </c>
      <c r="R277" s="102" t="n">
        <v>0</v>
      </c>
      <c r="S277" s="102" t="n">
        <v>-0.2</v>
      </c>
      <c r="T277" s="102" t="n">
        <v>0.05</v>
      </c>
      <c r="U277" s="102" t="n">
        <v>0.05</v>
      </c>
    </row>
    <row r="278" customFormat="false" ht="12" hidden="false" customHeight="false" outlineLevel="0" collapsed="false">
      <c r="C278" s="102" t="n">
        <v>5.05</v>
      </c>
      <c r="D278" s="102" t="n">
        <v>-0.07</v>
      </c>
      <c r="E278" s="102" t="n">
        <v>0</v>
      </c>
      <c r="F278" s="102" t="n">
        <v>-0.08</v>
      </c>
      <c r="G278" s="104" t="n">
        <v>0</v>
      </c>
      <c r="H278" s="102" t="n">
        <v>0</v>
      </c>
      <c r="I278" s="102" t="n">
        <v>0</v>
      </c>
      <c r="K278" s="102" t="n">
        <v>0</v>
      </c>
      <c r="L278" s="102" t="n">
        <v>0</v>
      </c>
      <c r="M278" s="102" t="n">
        <v>0</v>
      </c>
      <c r="N278" s="102" t="n">
        <v>0</v>
      </c>
      <c r="O278" s="102" t="n">
        <v>0</v>
      </c>
      <c r="Q278" s="102" t="n">
        <v>0</v>
      </c>
      <c r="R278" s="102" t="n">
        <v>0</v>
      </c>
      <c r="S278" s="102" t="n">
        <v>-0.2</v>
      </c>
      <c r="T278" s="102" t="n">
        <v>0.05</v>
      </c>
      <c r="U278" s="102" t="n">
        <v>0.05</v>
      </c>
    </row>
    <row r="279" customFormat="false" ht="12" hidden="false" customHeight="false" outlineLevel="0" collapsed="false">
      <c r="C279" s="102" t="n">
        <v>5.195</v>
      </c>
      <c r="D279" s="102" t="n">
        <v>-0.07</v>
      </c>
      <c r="E279" s="102" t="n">
        <v>0</v>
      </c>
      <c r="F279" s="102" t="n">
        <v>-0.08</v>
      </c>
      <c r="G279" s="104" t="n">
        <v>0</v>
      </c>
      <c r="H279" s="102" t="n">
        <v>0</v>
      </c>
      <c r="I279" s="102" t="n">
        <v>0</v>
      </c>
      <c r="K279" s="102" t="n">
        <v>0</v>
      </c>
      <c r="L279" s="102" t="n">
        <v>0</v>
      </c>
      <c r="M279" s="102" t="n">
        <v>0</v>
      </c>
      <c r="N279" s="102" t="n">
        <v>0</v>
      </c>
      <c r="O279" s="102" t="n">
        <v>0</v>
      </c>
      <c r="Q279" s="102" t="n">
        <v>0</v>
      </c>
      <c r="R279" s="102" t="n">
        <v>0</v>
      </c>
      <c r="S279" s="102" t="n">
        <v>-0.2</v>
      </c>
      <c r="T279" s="102" t="n">
        <v>0.05</v>
      </c>
      <c r="U279" s="102" t="n">
        <v>0.05</v>
      </c>
    </row>
    <row r="280" customFormat="false" ht="12" hidden="false" customHeight="false" outlineLevel="0" collapsed="false">
      <c r="C280" s="102" t="n">
        <v>5.33</v>
      </c>
      <c r="D280" s="102" t="n">
        <v>-0.07</v>
      </c>
      <c r="E280" s="102" t="n">
        <v>0</v>
      </c>
      <c r="F280" s="102" t="n">
        <v>-0.08</v>
      </c>
      <c r="G280" s="104" t="n">
        <v>0</v>
      </c>
      <c r="H280" s="102" t="n">
        <v>0</v>
      </c>
      <c r="I280" s="102" t="n">
        <v>0</v>
      </c>
      <c r="K280" s="102" t="n">
        <v>0</v>
      </c>
      <c r="L280" s="102" t="n">
        <v>0</v>
      </c>
      <c r="M280" s="102" t="n">
        <v>0</v>
      </c>
      <c r="N280" s="102" t="n">
        <v>0</v>
      </c>
      <c r="O280" s="102" t="n">
        <v>0</v>
      </c>
      <c r="Q280" s="102" t="n">
        <v>0</v>
      </c>
      <c r="R280" s="102" t="n">
        <v>0</v>
      </c>
      <c r="S280" s="102" t="n">
        <v>-0.2</v>
      </c>
      <c r="T280" s="102" t="n">
        <v>0.05</v>
      </c>
      <c r="U280" s="102" t="n">
        <v>0.05</v>
      </c>
    </row>
    <row r="281" customFormat="false" ht="12" hidden="false" customHeight="false" outlineLevel="0" collapsed="false">
      <c r="C281" s="102" t="n">
        <v>5.37</v>
      </c>
      <c r="D281" s="102" t="n">
        <v>-0.07</v>
      </c>
      <c r="E281" s="102" t="n">
        <v>0</v>
      </c>
      <c r="F281" s="102" t="n">
        <v>-0.08</v>
      </c>
      <c r="G281" s="104" t="n">
        <v>0</v>
      </c>
      <c r="H281" s="102" t="n">
        <v>0</v>
      </c>
      <c r="I281" s="102" t="n">
        <v>0</v>
      </c>
      <c r="K281" s="102" t="n">
        <v>0</v>
      </c>
      <c r="L281" s="102" t="n">
        <v>0</v>
      </c>
      <c r="M281" s="102" t="n">
        <v>0</v>
      </c>
      <c r="N281" s="102" t="n">
        <v>0</v>
      </c>
      <c r="O281" s="102" t="n">
        <v>0</v>
      </c>
      <c r="Q281" s="102" t="n">
        <v>0</v>
      </c>
      <c r="R281" s="102" t="n">
        <v>0</v>
      </c>
      <c r="S281" s="102" t="n">
        <v>-0.2</v>
      </c>
      <c r="T281" s="102" t="n">
        <v>0.05</v>
      </c>
      <c r="U281" s="102" t="n">
        <v>0.05</v>
      </c>
    </row>
    <row r="282" customFormat="false" ht="12" hidden="false" customHeight="false" outlineLevel="0" collapsed="false">
      <c r="C282" s="102" t="n">
        <v>5.285</v>
      </c>
      <c r="D282" s="102" t="n">
        <v>-0.07</v>
      </c>
      <c r="E282" s="102" t="n">
        <v>0</v>
      </c>
      <c r="F282" s="102" t="n">
        <v>-0.08</v>
      </c>
      <c r="G282" s="104" t="n">
        <v>0</v>
      </c>
      <c r="H282" s="102" t="n">
        <v>0</v>
      </c>
      <c r="I282" s="102" t="n">
        <v>0</v>
      </c>
      <c r="K282" s="102" t="n">
        <v>0</v>
      </c>
      <c r="L282" s="102" t="n">
        <v>0</v>
      </c>
      <c r="M282" s="102" t="n">
        <v>0</v>
      </c>
      <c r="N282" s="102" t="n">
        <v>0</v>
      </c>
      <c r="O282" s="102" t="n">
        <v>0</v>
      </c>
      <c r="Q282" s="102" t="n">
        <v>0</v>
      </c>
      <c r="R282" s="102" t="n">
        <v>0</v>
      </c>
      <c r="S282" s="102" t="n">
        <v>-0.2</v>
      </c>
      <c r="T282" s="102" t="n">
        <v>0.05</v>
      </c>
      <c r="U282" s="102" t="n">
        <v>0.05</v>
      </c>
    </row>
    <row r="283" customFormat="false" ht="12" hidden="false" customHeight="false" outlineLevel="0" collapsed="false">
      <c r="C283" s="102" t="n">
        <v>5.18</v>
      </c>
      <c r="D283" s="102" t="n">
        <v>-0.07</v>
      </c>
      <c r="E283" s="102" t="n">
        <v>0</v>
      </c>
      <c r="F283" s="102" t="n">
        <v>-0.08</v>
      </c>
      <c r="G283" s="104" t="n">
        <v>0</v>
      </c>
      <c r="H283" s="102" t="n">
        <v>0</v>
      </c>
      <c r="I283" s="102" t="n">
        <v>0</v>
      </c>
      <c r="K283" s="102" t="n">
        <v>0</v>
      </c>
      <c r="L283" s="102" t="n">
        <v>0</v>
      </c>
      <c r="M283" s="102" t="n">
        <v>0</v>
      </c>
      <c r="N283" s="102" t="n">
        <v>0</v>
      </c>
      <c r="O283" s="102" t="n">
        <v>0</v>
      </c>
      <c r="Q283" s="102" t="n">
        <v>0</v>
      </c>
      <c r="R283" s="102" t="n">
        <v>0</v>
      </c>
      <c r="S283" s="102" t="n">
        <v>-0.2</v>
      </c>
      <c r="T283" s="102" t="n">
        <v>0.05</v>
      </c>
      <c r="U283" s="102" t="n">
        <v>0.05</v>
      </c>
    </row>
    <row r="284" customFormat="false" ht="12" hidden="false" customHeight="false" outlineLevel="0" collapsed="false">
      <c r="C284" s="102" t="n">
        <v>5.008</v>
      </c>
      <c r="D284" s="102" t="n">
        <v>-0.07</v>
      </c>
      <c r="E284" s="102" t="n">
        <v>0</v>
      </c>
      <c r="F284" s="102" t="n">
        <v>-0.08</v>
      </c>
      <c r="G284" s="104" t="n">
        <v>0</v>
      </c>
      <c r="H284" s="102" t="n">
        <v>0</v>
      </c>
      <c r="I284" s="102" t="n">
        <v>0</v>
      </c>
      <c r="K284" s="102" t="n">
        <v>0</v>
      </c>
      <c r="L284" s="102" t="n">
        <v>0</v>
      </c>
      <c r="M284" s="102" t="n">
        <v>0</v>
      </c>
      <c r="N284" s="102" t="n">
        <v>0</v>
      </c>
      <c r="O284" s="102" t="n">
        <v>0</v>
      </c>
      <c r="Q284" s="102" t="n">
        <v>0</v>
      </c>
      <c r="R284" s="102" t="n">
        <v>0</v>
      </c>
      <c r="S284" s="102" t="n">
        <v>-0.2</v>
      </c>
      <c r="T284" s="102" t="n">
        <v>0.05</v>
      </c>
      <c r="U284" s="102" t="n">
        <v>0.05</v>
      </c>
    </row>
    <row r="285" customFormat="false" ht="12" hidden="false" customHeight="false" outlineLevel="0" collapsed="false">
      <c r="C285" s="102" t="n">
        <v>5.011</v>
      </c>
      <c r="D285" s="102" t="n">
        <v>-0.07</v>
      </c>
      <c r="E285" s="102" t="n">
        <v>0</v>
      </c>
      <c r="F285" s="102" t="n">
        <v>-0.08</v>
      </c>
      <c r="G285" s="104" t="n">
        <v>0</v>
      </c>
      <c r="H285" s="102" t="n">
        <v>0</v>
      </c>
      <c r="I285" s="102" t="n">
        <v>0</v>
      </c>
      <c r="K285" s="102" t="n">
        <v>0</v>
      </c>
      <c r="L285" s="102" t="n">
        <v>0</v>
      </c>
      <c r="M285" s="102" t="n">
        <v>0</v>
      </c>
      <c r="N285" s="102" t="n">
        <v>0</v>
      </c>
      <c r="O285" s="102" t="n">
        <v>0</v>
      </c>
      <c r="Q285" s="102" t="n">
        <v>0</v>
      </c>
      <c r="R285" s="102" t="n">
        <v>0</v>
      </c>
      <c r="S285" s="102" t="n">
        <v>-0.2</v>
      </c>
      <c r="T285" s="102" t="n">
        <v>0.05</v>
      </c>
      <c r="U285" s="102" t="n">
        <v>0.05</v>
      </c>
    </row>
    <row r="286" customFormat="false" ht="12" hidden="false" customHeight="false" outlineLevel="0" collapsed="false">
      <c r="C286" s="102" t="n">
        <v>5.051</v>
      </c>
      <c r="D286" s="102" t="n">
        <v>-0.07</v>
      </c>
      <c r="E286" s="102" t="n">
        <v>0</v>
      </c>
      <c r="F286" s="102" t="n">
        <v>-0.01</v>
      </c>
      <c r="G286" s="104" t="n">
        <v>0</v>
      </c>
      <c r="H286" s="102" t="n">
        <v>0</v>
      </c>
      <c r="I286" s="102" t="n">
        <v>0</v>
      </c>
      <c r="K286" s="102" t="n">
        <v>0</v>
      </c>
      <c r="L286" s="102" t="n">
        <v>0</v>
      </c>
      <c r="M286" s="102" t="n">
        <v>0</v>
      </c>
      <c r="N286" s="102" t="n">
        <v>0</v>
      </c>
      <c r="O286" s="102" t="n">
        <v>0</v>
      </c>
      <c r="Q286" s="102" t="n">
        <v>0</v>
      </c>
      <c r="R286" s="102" t="n">
        <v>0</v>
      </c>
      <c r="S286" s="102" t="n">
        <v>-0.2</v>
      </c>
      <c r="T286" s="102" t="n">
        <v>0.05</v>
      </c>
      <c r="U286" s="102" t="n">
        <v>0.05</v>
      </c>
    </row>
    <row r="287" customFormat="false" ht="12" hidden="false" customHeight="false" outlineLevel="0" collapsed="false">
      <c r="C287" s="102" t="n">
        <v>5.095</v>
      </c>
      <c r="D287" s="102" t="n">
        <v>-0.07</v>
      </c>
      <c r="E287" s="102" t="n">
        <v>0</v>
      </c>
      <c r="F287" s="102" t="n">
        <v>-0.01</v>
      </c>
      <c r="G287" s="104" t="n">
        <v>0</v>
      </c>
      <c r="H287" s="102" t="n">
        <v>0</v>
      </c>
      <c r="I287" s="102" t="n">
        <v>0</v>
      </c>
      <c r="K287" s="102" t="n">
        <v>0</v>
      </c>
      <c r="L287" s="102" t="n">
        <v>0</v>
      </c>
      <c r="M287" s="102" t="n">
        <v>0</v>
      </c>
      <c r="N287" s="102" t="n">
        <v>0</v>
      </c>
      <c r="O287" s="102" t="n">
        <v>0</v>
      </c>
      <c r="Q287" s="102" t="n">
        <v>0</v>
      </c>
      <c r="R287" s="102" t="n">
        <v>0</v>
      </c>
      <c r="S287" s="102" t="n">
        <v>-0.2</v>
      </c>
      <c r="T287" s="102" t="n">
        <v>0.05</v>
      </c>
      <c r="U287" s="102" t="n">
        <v>0.05</v>
      </c>
    </row>
    <row r="288" customFormat="false" ht="12" hidden="false" customHeight="false" outlineLevel="0" collapsed="false">
      <c r="C288" s="102" t="n">
        <v>5.145</v>
      </c>
      <c r="D288" s="102" t="n">
        <v>-0.07</v>
      </c>
      <c r="E288" s="102" t="n">
        <v>0</v>
      </c>
      <c r="F288" s="102" t="n">
        <v>-0.01</v>
      </c>
      <c r="G288" s="104" t="n">
        <v>0</v>
      </c>
      <c r="H288" s="102" t="n">
        <v>0</v>
      </c>
      <c r="I288" s="102" t="n">
        <v>0</v>
      </c>
      <c r="K288" s="102" t="n">
        <v>0</v>
      </c>
      <c r="L288" s="102" t="n">
        <v>0</v>
      </c>
      <c r="M288" s="102" t="n">
        <v>0</v>
      </c>
      <c r="N288" s="102" t="n">
        <v>0</v>
      </c>
      <c r="O288" s="102" t="n">
        <v>0</v>
      </c>
      <c r="Q288" s="102" t="n">
        <v>0</v>
      </c>
      <c r="R288" s="102" t="n">
        <v>0</v>
      </c>
      <c r="S288" s="102" t="n">
        <v>-0.2</v>
      </c>
      <c r="T288" s="102" t="n">
        <v>0.05</v>
      </c>
      <c r="U288" s="102" t="n">
        <v>0.05</v>
      </c>
    </row>
    <row r="289" customFormat="false" ht="12" hidden="false" customHeight="false" outlineLevel="0" collapsed="false">
      <c r="C289" s="102" t="n">
        <v>5.13</v>
      </c>
      <c r="D289" s="102" t="n">
        <v>-0.07</v>
      </c>
      <c r="E289" s="102" t="n">
        <v>0</v>
      </c>
      <c r="F289" s="102" t="n">
        <v>-0.01</v>
      </c>
      <c r="G289" s="104" t="n">
        <v>0</v>
      </c>
      <c r="H289" s="102" t="n">
        <v>0</v>
      </c>
      <c r="I289" s="102" t="n">
        <v>0</v>
      </c>
      <c r="K289" s="102" t="n">
        <v>0</v>
      </c>
      <c r="L289" s="102" t="n">
        <v>0</v>
      </c>
      <c r="M289" s="102" t="n">
        <v>0</v>
      </c>
      <c r="N289" s="102" t="n">
        <v>0</v>
      </c>
      <c r="O289" s="102" t="n">
        <v>0</v>
      </c>
      <c r="Q289" s="102" t="n">
        <v>0</v>
      </c>
      <c r="R289" s="102" t="n">
        <v>0</v>
      </c>
      <c r="S289" s="102" t="n">
        <v>-0.2</v>
      </c>
      <c r="T289" s="102" t="n">
        <v>0.05</v>
      </c>
      <c r="U289" s="102" t="n">
        <v>0.05</v>
      </c>
    </row>
    <row r="290" customFormat="false" ht="12" hidden="false" customHeight="false" outlineLevel="0" collapsed="false">
      <c r="C290" s="102" t="n">
        <v>5.145</v>
      </c>
      <c r="D290" s="102" t="n">
        <v>-0.07</v>
      </c>
      <c r="E290" s="102" t="n">
        <v>0</v>
      </c>
      <c r="F290" s="102" t="n">
        <v>-0.01</v>
      </c>
      <c r="G290" s="104" t="n">
        <v>0</v>
      </c>
      <c r="H290" s="102" t="n">
        <v>0</v>
      </c>
      <c r="I290" s="102" t="n">
        <v>0</v>
      </c>
      <c r="K290" s="102" t="n">
        <v>0</v>
      </c>
      <c r="L290" s="102" t="n">
        <v>0</v>
      </c>
      <c r="M290" s="102" t="n">
        <v>0</v>
      </c>
      <c r="N290" s="102" t="n">
        <v>0</v>
      </c>
      <c r="O290" s="102" t="n">
        <v>0</v>
      </c>
      <c r="Q290" s="102" t="n">
        <v>0</v>
      </c>
      <c r="R290" s="102" t="n">
        <v>0</v>
      </c>
      <c r="S290" s="102" t="n">
        <v>-0.2</v>
      </c>
      <c r="T290" s="102" t="n">
        <v>0.05</v>
      </c>
      <c r="U290" s="102" t="n">
        <v>0.05</v>
      </c>
    </row>
    <row r="291" customFormat="false" ht="12" hidden="false" customHeight="false" outlineLevel="0" collapsed="false">
      <c r="C291" s="102" t="n">
        <v>5.29</v>
      </c>
      <c r="D291" s="102" t="n">
        <v>-0.07</v>
      </c>
      <c r="E291" s="102" t="n">
        <v>0</v>
      </c>
      <c r="F291" s="102" t="n">
        <v>-0.01</v>
      </c>
      <c r="G291" s="104" t="n">
        <v>0</v>
      </c>
      <c r="H291" s="102" t="n">
        <v>0</v>
      </c>
      <c r="I291" s="102" t="n">
        <v>0</v>
      </c>
      <c r="K291" s="102" t="n">
        <v>0</v>
      </c>
      <c r="L291" s="102" t="n">
        <v>0</v>
      </c>
      <c r="M291" s="102" t="n">
        <v>0</v>
      </c>
      <c r="N291" s="102" t="n">
        <v>0</v>
      </c>
      <c r="O291" s="102" t="n">
        <v>0</v>
      </c>
      <c r="Q291" s="102" t="n">
        <v>0</v>
      </c>
      <c r="R291" s="102" t="n">
        <v>0</v>
      </c>
      <c r="S291" s="102" t="n">
        <v>-0.2</v>
      </c>
      <c r="T291" s="102" t="n">
        <v>0.05</v>
      </c>
      <c r="U291" s="102" t="n">
        <v>0.05</v>
      </c>
    </row>
    <row r="292" customFormat="false" ht="12" hidden="false" customHeight="false" outlineLevel="0" collapsed="false">
      <c r="C292" s="102" t="n">
        <v>5.425</v>
      </c>
      <c r="D292" s="102" t="n">
        <v>-0.07</v>
      </c>
      <c r="E292" s="102" t="n">
        <v>0</v>
      </c>
      <c r="F292" s="102" t="n">
        <v>-0.01</v>
      </c>
      <c r="G292" s="104" t="n">
        <v>0</v>
      </c>
      <c r="H292" s="102" t="n">
        <v>0</v>
      </c>
      <c r="I292" s="102" t="n">
        <v>0</v>
      </c>
      <c r="K292" s="102" t="n">
        <v>0</v>
      </c>
      <c r="L292" s="102" t="n">
        <v>0</v>
      </c>
      <c r="M292" s="102" t="n">
        <v>0</v>
      </c>
      <c r="N292" s="102" t="n">
        <v>0</v>
      </c>
      <c r="O292" s="102" t="n">
        <v>0</v>
      </c>
      <c r="Q292" s="102" t="n">
        <v>0</v>
      </c>
      <c r="R292" s="102" t="n">
        <v>0</v>
      </c>
      <c r="S292" s="102" t="n">
        <v>-0.2</v>
      </c>
      <c r="T292" s="102" t="n">
        <v>0.05</v>
      </c>
      <c r="U292" s="102" t="n">
        <v>0.05</v>
      </c>
    </row>
    <row r="293" customFormat="false" ht="12" hidden="false" customHeight="false" outlineLevel="0" collapsed="false">
      <c r="D293" s="102" t="n">
        <v>-0.07</v>
      </c>
      <c r="E293" s="102" t="n">
        <v>0</v>
      </c>
      <c r="F293" s="102" t="n">
        <v>-0.01</v>
      </c>
      <c r="G293" s="104" t="n">
        <v>0</v>
      </c>
      <c r="H293" s="102" t="n">
        <v>0</v>
      </c>
      <c r="I293" s="102" t="n">
        <v>0</v>
      </c>
      <c r="K293" s="102" t="n">
        <v>0</v>
      </c>
      <c r="L293" s="102" t="n">
        <v>0</v>
      </c>
      <c r="M293" s="102" t="n">
        <v>0</v>
      </c>
      <c r="N293" s="102" t="n">
        <v>0</v>
      </c>
      <c r="O293" s="102" t="n">
        <v>0</v>
      </c>
      <c r="Q293" s="102" t="n">
        <v>0</v>
      </c>
      <c r="R293" s="102" t="n">
        <v>0</v>
      </c>
      <c r="S293" s="102" t="n">
        <v>-0.2</v>
      </c>
      <c r="T293" s="102" t="n">
        <v>0.05</v>
      </c>
      <c r="U293" s="102" t="n">
        <v>0.05</v>
      </c>
    </row>
    <row r="294" customFormat="false" ht="12" hidden="false" customHeight="false" outlineLevel="0" collapsed="false">
      <c r="D294" s="102" t="n">
        <v>-0.07</v>
      </c>
      <c r="E294" s="102" t="n">
        <v>0</v>
      </c>
      <c r="F294" s="102" t="n">
        <v>-0.01</v>
      </c>
      <c r="G294" s="104" t="n">
        <v>0</v>
      </c>
      <c r="H294" s="102" t="n">
        <v>0</v>
      </c>
      <c r="I294" s="102" t="n">
        <v>0</v>
      </c>
      <c r="K294" s="102" t="n">
        <v>0</v>
      </c>
      <c r="L294" s="102" t="n">
        <v>0</v>
      </c>
      <c r="M294" s="102" t="n">
        <v>0</v>
      </c>
      <c r="N294" s="102" t="n">
        <v>0</v>
      </c>
      <c r="O294" s="102" t="n">
        <v>0</v>
      </c>
      <c r="Q294" s="102" t="n">
        <v>0</v>
      </c>
      <c r="R294" s="102" t="n">
        <v>0</v>
      </c>
      <c r="S294" s="102" t="n">
        <v>-0.2</v>
      </c>
      <c r="T294" s="102" t="n">
        <v>0.05</v>
      </c>
      <c r="U294" s="102" t="n">
        <v>0.05</v>
      </c>
    </row>
    <row r="295" customFormat="false" ht="12" hidden="false" customHeight="false" outlineLevel="0" collapsed="false">
      <c r="C295" s="104"/>
      <c r="D295" s="102" t="n">
        <v>-0.07</v>
      </c>
      <c r="E295" s="102" t="n">
        <v>0</v>
      </c>
      <c r="F295" s="102" t="n">
        <v>-0.01</v>
      </c>
      <c r="G295" s="104" t="n">
        <v>0</v>
      </c>
      <c r="H295" s="102" t="n">
        <v>0</v>
      </c>
      <c r="I295" s="102" t="n">
        <v>0</v>
      </c>
      <c r="K295" s="102" t="n">
        <v>0</v>
      </c>
      <c r="L295" s="102" t="n">
        <v>0</v>
      </c>
      <c r="M295" s="102" t="n">
        <v>0</v>
      </c>
      <c r="N295" s="102" t="n">
        <v>0</v>
      </c>
      <c r="O295" s="102" t="n">
        <v>0</v>
      </c>
      <c r="Q295" s="102" t="n">
        <v>0</v>
      </c>
      <c r="R295" s="102" t="n">
        <v>0</v>
      </c>
      <c r="S295" s="102" t="n">
        <v>-0.2</v>
      </c>
      <c r="T295" s="102" t="n">
        <v>0.05</v>
      </c>
      <c r="U295" s="102" t="n">
        <v>0.05</v>
      </c>
    </row>
    <row r="296" customFormat="false" ht="12" hidden="false" customHeight="false" outlineLevel="0" collapsed="false">
      <c r="D296" s="102" t="n">
        <v>-0.07</v>
      </c>
      <c r="E296" s="102" t="n">
        <v>0</v>
      </c>
      <c r="F296" s="102" t="n">
        <v>-0.01</v>
      </c>
      <c r="G296" s="104" t="n">
        <v>0</v>
      </c>
      <c r="H296" s="102" t="n">
        <v>0</v>
      </c>
      <c r="I296" s="102" t="n">
        <v>0</v>
      </c>
      <c r="K296" s="102" t="n">
        <v>0</v>
      </c>
      <c r="L296" s="102" t="n">
        <v>0</v>
      </c>
      <c r="M296" s="102" t="n">
        <v>0</v>
      </c>
      <c r="N296" s="102" t="n">
        <v>0</v>
      </c>
      <c r="O296" s="102" t="n">
        <v>0</v>
      </c>
      <c r="Q296" s="102" t="n">
        <v>0</v>
      </c>
      <c r="R296" s="102" t="n">
        <v>0</v>
      </c>
      <c r="S296" s="102" t="n">
        <v>-0.2</v>
      </c>
      <c r="T296" s="102" t="n">
        <v>0.05</v>
      </c>
      <c r="U296" s="102" t="n">
        <v>0.05</v>
      </c>
    </row>
    <row r="297" customFormat="false" ht="12" hidden="false" customHeight="false" outlineLevel="0" collapsed="false">
      <c r="D297" s="102" t="n">
        <v>-0.07</v>
      </c>
      <c r="E297" s="102" t="n">
        <v>0</v>
      </c>
      <c r="F297" s="102" t="n">
        <v>-0.01</v>
      </c>
      <c r="G297" s="104" t="n">
        <v>0</v>
      </c>
      <c r="H297" s="102" t="n">
        <v>0</v>
      </c>
      <c r="I297" s="102" t="n">
        <v>0</v>
      </c>
      <c r="K297" s="102" t="n">
        <v>0</v>
      </c>
      <c r="L297" s="102" t="n">
        <v>0</v>
      </c>
      <c r="M297" s="102" t="n">
        <v>0</v>
      </c>
      <c r="N297" s="102" t="n">
        <v>0</v>
      </c>
      <c r="O297" s="102" t="n">
        <v>0</v>
      </c>
      <c r="Q297" s="102" t="n">
        <v>0</v>
      </c>
      <c r="R297" s="102" t="n">
        <v>0</v>
      </c>
      <c r="S297" s="102" t="n">
        <v>-0.2</v>
      </c>
      <c r="T297" s="102" t="n">
        <v>0.05</v>
      </c>
      <c r="U297" s="102" t="n">
        <v>0.05</v>
      </c>
    </row>
    <row r="298" customFormat="false" ht="12" hidden="false" customHeight="false" outlineLevel="0" collapsed="false">
      <c r="D298" s="102" t="n">
        <v>-0.07</v>
      </c>
      <c r="E298" s="102" t="n">
        <v>0</v>
      </c>
      <c r="F298" s="102" t="n">
        <v>-0.01</v>
      </c>
      <c r="G298" s="104" t="n">
        <v>0</v>
      </c>
      <c r="H298" s="102" t="n">
        <v>0</v>
      </c>
      <c r="I298" s="102" t="n">
        <v>0</v>
      </c>
      <c r="K298" s="102" t="n">
        <v>0</v>
      </c>
      <c r="L298" s="102" t="n">
        <v>0</v>
      </c>
      <c r="M298" s="102" t="n">
        <v>0</v>
      </c>
      <c r="N298" s="102" t="n">
        <v>0</v>
      </c>
      <c r="O298" s="102" t="n">
        <v>0</v>
      </c>
      <c r="Q298" s="102" t="n">
        <v>0</v>
      </c>
      <c r="R298" s="102" t="n">
        <v>0</v>
      </c>
      <c r="S298" s="102" t="n">
        <v>-0.2</v>
      </c>
      <c r="T298" s="102" t="n">
        <v>0.05</v>
      </c>
      <c r="U298" s="102" t="n">
        <v>0.05</v>
      </c>
    </row>
    <row r="299" customFormat="false" ht="12" hidden="false" customHeight="false" outlineLevel="0" collapsed="false">
      <c r="D299" s="102" t="n">
        <v>-0.07</v>
      </c>
      <c r="E299" s="102" t="n">
        <v>0</v>
      </c>
      <c r="F299" s="102" t="n">
        <v>-0.01</v>
      </c>
      <c r="G299" s="104" t="n">
        <v>0</v>
      </c>
      <c r="H299" s="102" t="n">
        <v>0</v>
      </c>
      <c r="I299" s="102" t="n">
        <v>0</v>
      </c>
      <c r="K299" s="102" t="n">
        <v>0</v>
      </c>
      <c r="L299" s="102" t="n">
        <v>0</v>
      </c>
      <c r="M299" s="102" t="n">
        <v>0</v>
      </c>
      <c r="N299" s="102" t="n">
        <v>0</v>
      </c>
      <c r="O299" s="102" t="n">
        <v>0</v>
      </c>
      <c r="Q299" s="102" t="n">
        <v>0</v>
      </c>
      <c r="R299" s="102" t="n">
        <v>0</v>
      </c>
      <c r="S299" s="102" t="n">
        <v>-0.2</v>
      </c>
      <c r="T299" s="102" t="n">
        <v>0.05</v>
      </c>
      <c r="U299" s="102" t="n">
        <v>0.05</v>
      </c>
    </row>
    <row r="300" customFormat="false" ht="12" hidden="false" customHeight="false" outlineLevel="0" collapsed="false">
      <c r="D300" s="102" t="n">
        <v>-0.07</v>
      </c>
      <c r="E300" s="102" t="n">
        <v>0</v>
      </c>
      <c r="F300" s="102" t="n">
        <v>-0.01</v>
      </c>
      <c r="G300" s="104" t="n">
        <v>0</v>
      </c>
      <c r="H300" s="102" t="n">
        <v>0</v>
      </c>
      <c r="I300" s="102" t="n">
        <v>0</v>
      </c>
      <c r="K300" s="102" t="n">
        <v>0</v>
      </c>
      <c r="L300" s="102" t="n">
        <v>0</v>
      </c>
      <c r="M300" s="102" t="n">
        <v>0</v>
      </c>
      <c r="N300" s="102" t="n">
        <v>0</v>
      </c>
      <c r="O300" s="102" t="n">
        <v>0</v>
      </c>
      <c r="Q300" s="102" t="n">
        <v>0</v>
      </c>
      <c r="R300" s="102" t="n">
        <v>0</v>
      </c>
      <c r="S300" s="102" t="n">
        <v>-0.2</v>
      </c>
      <c r="T300" s="102" t="n">
        <v>0.05</v>
      </c>
      <c r="U300" s="102" t="n">
        <v>0.05</v>
      </c>
    </row>
    <row r="301" customFormat="false" ht="12" hidden="false" customHeight="false" outlineLevel="0" collapsed="false">
      <c r="D301" s="102" t="n">
        <v>-0.07</v>
      </c>
      <c r="E301" s="102" t="n">
        <v>0</v>
      </c>
      <c r="F301" s="102" t="n">
        <v>-0.01</v>
      </c>
      <c r="G301" s="104" t="n">
        <v>0</v>
      </c>
      <c r="H301" s="102" t="n">
        <v>0</v>
      </c>
      <c r="I301" s="102" t="n">
        <v>0</v>
      </c>
      <c r="K301" s="102" t="n">
        <v>0</v>
      </c>
      <c r="L301" s="102" t="n">
        <v>0</v>
      </c>
      <c r="M301" s="102" t="n">
        <v>0</v>
      </c>
      <c r="N301" s="102" t="n">
        <v>0</v>
      </c>
      <c r="O301" s="102" t="n">
        <v>0</v>
      </c>
      <c r="Q301" s="102" t="n">
        <v>0</v>
      </c>
      <c r="R301" s="102" t="n">
        <v>0</v>
      </c>
      <c r="S301" s="102" t="n">
        <v>-0.2</v>
      </c>
      <c r="T301" s="102" t="n">
        <v>0.05</v>
      </c>
      <c r="U301" s="102" t="n">
        <v>0.05</v>
      </c>
    </row>
    <row r="302" customFormat="false" ht="12" hidden="false" customHeight="false" outlineLevel="0" collapsed="false">
      <c r="D302" s="102" t="n">
        <v>-0.07</v>
      </c>
      <c r="E302" s="102" t="n">
        <v>0</v>
      </c>
      <c r="F302" s="102" t="n">
        <v>-0.01</v>
      </c>
      <c r="G302" s="104" t="n">
        <v>0</v>
      </c>
      <c r="H302" s="102" t="n">
        <v>0</v>
      </c>
      <c r="I302" s="102" t="n">
        <v>0</v>
      </c>
      <c r="K302" s="102" t="n">
        <v>0</v>
      </c>
      <c r="L302" s="102" t="n">
        <v>0</v>
      </c>
      <c r="M302" s="102" t="n">
        <v>0</v>
      </c>
      <c r="N302" s="102" t="n">
        <v>0</v>
      </c>
      <c r="O302" s="102" t="n">
        <v>0</v>
      </c>
      <c r="Q302" s="102" t="n">
        <v>0</v>
      </c>
      <c r="R302" s="102" t="n">
        <v>0</v>
      </c>
      <c r="S302" s="102" t="n">
        <v>-0.2</v>
      </c>
      <c r="T302" s="102" t="n">
        <v>0.05</v>
      </c>
      <c r="U302" s="102" t="n">
        <v>0.05</v>
      </c>
    </row>
    <row r="303" customFormat="false" ht="12" hidden="false" customHeight="false" outlineLevel="0" collapsed="false">
      <c r="D303" s="102" t="n">
        <v>-0.07</v>
      </c>
      <c r="E303" s="102" t="n">
        <v>0</v>
      </c>
      <c r="F303" s="102" t="n">
        <v>-0.01</v>
      </c>
      <c r="G303" s="104" t="n">
        <v>0</v>
      </c>
      <c r="H303" s="102" t="n">
        <v>0</v>
      </c>
      <c r="I303" s="102" t="n">
        <v>0</v>
      </c>
      <c r="K303" s="102" t="n">
        <v>0</v>
      </c>
      <c r="L303" s="102" t="n">
        <v>0</v>
      </c>
      <c r="M303" s="102" t="n">
        <v>0</v>
      </c>
      <c r="N303" s="102" t="n">
        <v>0</v>
      </c>
      <c r="O303" s="102" t="n">
        <v>0</v>
      </c>
      <c r="Q303" s="102" t="n">
        <v>0</v>
      </c>
      <c r="R303" s="102" t="n">
        <v>0</v>
      </c>
      <c r="S303" s="102" t="n">
        <v>-0.2</v>
      </c>
      <c r="T303" s="102" t="n">
        <v>0.05</v>
      </c>
      <c r="U303" s="102" t="n">
        <v>0.05</v>
      </c>
    </row>
    <row r="304" customFormat="false" ht="12" hidden="false" customHeight="false" outlineLevel="0" collapsed="false">
      <c r="C304" s="118"/>
      <c r="D304" s="102" t="n">
        <v>-0.07</v>
      </c>
      <c r="E304" s="102" t="n">
        <v>0</v>
      </c>
      <c r="F304" s="102" t="n">
        <v>-0.01</v>
      </c>
      <c r="G304" s="104" t="n">
        <v>0</v>
      </c>
      <c r="H304" s="102" t="n">
        <v>0</v>
      </c>
      <c r="I304" s="102" t="n">
        <v>0</v>
      </c>
      <c r="K304" s="102" t="n">
        <v>0</v>
      </c>
      <c r="L304" s="102" t="n">
        <v>0</v>
      </c>
      <c r="M304" s="102" t="n">
        <v>0</v>
      </c>
      <c r="N304" s="102" t="n">
        <v>0</v>
      </c>
      <c r="O304" s="102" t="n">
        <v>0</v>
      </c>
      <c r="Q304" s="102" t="n">
        <v>0</v>
      </c>
      <c r="R304" s="102" t="n">
        <v>0</v>
      </c>
      <c r="S304" s="102" t="n">
        <v>-0.2</v>
      </c>
      <c r="T304" s="102" t="n">
        <v>0.05</v>
      </c>
      <c r="U304" s="102" t="n">
        <v>0.05</v>
      </c>
    </row>
    <row r="305" customFormat="false" ht="12" hidden="false" customHeight="false" outlineLevel="0" collapsed="false">
      <c r="D305" s="102" t="n">
        <v>-0.07</v>
      </c>
      <c r="E305" s="102" t="n">
        <v>0</v>
      </c>
      <c r="F305" s="102" t="n">
        <v>-0.01</v>
      </c>
      <c r="G305" s="104" t="n">
        <v>0</v>
      </c>
      <c r="H305" s="102" t="n">
        <v>0</v>
      </c>
      <c r="I305" s="102" t="n">
        <v>0</v>
      </c>
      <c r="K305" s="102" t="n">
        <v>0</v>
      </c>
      <c r="L305" s="102" t="n">
        <v>0</v>
      </c>
      <c r="M305" s="102" t="n">
        <v>0</v>
      </c>
      <c r="N305" s="102" t="n">
        <v>0</v>
      </c>
      <c r="O305" s="102" t="n">
        <v>0</v>
      </c>
      <c r="Q305" s="102" t="n">
        <v>0</v>
      </c>
      <c r="R305" s="102" t="n">
        <v>0</v>
      </c>
      <c r="S305" s="102" t="n">
        <v>-0.2</v>
      </c>
      <c r="T305" s="102" t="n">
        <v>0.05</v>
      </c>
      <c r="U305" s="102" t="n">
        <v>0.05</v>
      </c>
    </row>
    <row r="306" customFormat="false" ht="12" hidden="false" customHeight="false" outlineLevel="0" collapsed="false">
      <c r="D306" s="102" t="n">
        <v>-0.07</v>
      </c>
      <c r="E306" s="102" t="n">
        <v>0</v>
      </c>
      <c r="F306" s="102" t="n">
        <v>-0.01</v>
      </c>
      <c r="G306" s="104" t="n">
        <v>0</v>
      </c>
      <c r="H306" s="102" t="n">
        <v>0</v>
      </c>
      <c r="I306" s="102" t="n">
        <v>0</v>
      </c>
      <c r="K306" s="102" t="n">
        <v>0</v>
      </c>
      <c r="L306" s="102" t="n">
        <v>0</v>
      </c>
      <c r="M306" s="102" t="n">
        <v>0</v>
      </c>
      <c r="N306" s="102" t="n">
        <v>0</v>
      </c>
      <c r="O306" s="102" t="n">
        <v>0</v>
      </c>
      <c r="Q306" s="102" t="n">
        <v>0</v>
      </c>
      <c r="R306" s="102" t="n">
        <v>0</v>
      </c>
      <c r="S306" s="102" t="n">
        <v>-0.2</v>
      </c>
      <c r="T306" s="102" t="n">
        <v>0.05</v>
      </c>
      <c r="U306" s="102" t="n">
        <v>0.05</v>
      </c>
    </row>
    <row r="307" customFormat="false" ht="12" hidden="false" customHeight="false" outlineLevel="0" collapsed="false">
      <c r="D307" s="102" t="n">
        <v>-0.07</v>
      </c>
      <c r="E307" s="102" t="n">
        <v>0</v>
      </c>
      <c r="F307" s="102" t="n">
        <v>-0.01</v>
      </c>
      <c r="G307" s="104" t="n">
        <v>0</v>
      </c>
      <c r="H307" s="102" t="n">
        <v>0</v>
      </c>
      <c r="I307" s="102" t="n">
        <v>0</v>
      </c>
      <c r="K307" s="102" t="n">
        <v>0</v>
      </c>
      <c r="L307" s="102" t="n">
        <v>0</v>
      </c>
      <c r="M307" s="102" t="n">
        <v>0</v>
      </c>
      <c r="N307" s="102" t="n">
        <v>0</v>
      </c>
      <c r="O307" s="102" t="n">
        <v>0</v>
      </c>
      <c r="Q307" s="102" t="n">
        <v>0</v>
      </c>
      <c r="R307" s="102" t="n">
        <v>0</v>
      </c>
      <c r="S307" s="102" t="n">
        <v>-0.2</v>
      </c>
      <c r="T307" s="102" t="n">
        <v>0.05</v>
      </c>
      <c r="U307" s="102" t="n">
        <v>0.05</v>
      </c>
    </row>
    <row r="308" customFormat="false" ht="12" hidden="false" customHeight="false" outlineLevel="0" collapsed="false">
      <c r="D308" s="102" t="n">
        <v>-0.07</v>
      </c>
      <c r="E308" s="102" t="n">
        <v>0</v>
      </c>
      <c r="F308" s="102" t="n">
        <v>-0.01</v>
      </c>
      <c r="G308" s="104" t="n">
        <v>0</v>
      </c>
      <c r="H308" s="102" t="n">
        <v>0</v>
      </c>
      <c r="I308" s="102" t="n">
        <v>0</v>
      </c>
      <c r="K308" s="102" t="n">
        <v>0</v>
      </c>
      <c r="L308" s="102" t="n">
        <v>0</v>
      </c>
      <c r="M308" s="102" t="n">
        <v>0</v>
      </c>
      <c r="N308" s="102" t="n">
        <v>0</v>
      </c>
      <c r="O308" s="102" t="n">
        <v>0</v>
      </c>
      <c r="Q308" s="102" t="n">
        <v>0</v>
      </c>
      <c r="R308" s="102" t="n">
        <v>0</v>
      </c>
      <c r="S308" s="102" t="n">
        <v>-0.2</v>
      </c>
      <c r="T308" s="102" t="n">
        <v>0.05</v>
      </c>
      <c r="U308" s="102" t="n">
        <v>0.05</v>
      </c>
    </row>
    <row r="309" customFormat="false" ht="12" hidden="false" customHeight="false" outlineLevel="0" collapsed="false">
      <c r="D309" s="102" t="n">
        <v>-0.07</v>
      </c>
      <c r="E309" s="102" t="n">
        <v>0</v>
      </c>
      <c r="F309" s="102" t="n">
        <v>-0.01</v>
      </c>
      <c r="G309" s="104" t="n">
        <v>0</v>
      </c>
      <c r="H309" s="102" t="n">
        <v>0</v>
      </c>
      <c r="I309" s="102" t="n">
        <v>0</v>
      </c>
      <c r="K309" s="102" t="n">
        <v>0</v>
      </c>
      <c r="L309" s="102" t="n">
        <v>0</v>
      </c>
      <c r="M309" s="102" t="n">
        <v>0</v>
      </c>
      <c r="N309" s="102" t="n">
        <v>0</v>
      </c>
      <c r="O309" s="102" t="n">
        <v>0</v>
      </c>
      <c r="Q309" s="102" t="n">
        <v>0</v>
      </c>
      <c r="R309" s="102" t="n">
        <v>0</v>
      </c>
      <c r="S309" s="102" t="n">
        <v>-0.2</v>
      </c>
      <c r="T309" s="102" t="n">
        <v>0.05</v>
      </c>
      <c r="U309" s="102" t="n">
        <v>0.05</v>
      </c>
    </row>
    <row r="310" customFormat="false" ht="12" hidden="false" customHeight="false" outlineLevel="0" collapsed="false">
      <c r="D310" s="102" t="n">
        <v>-0.07</v>
      </c>
      <c r="E310" s="102" t="n">
        <v>0</v>
      </c>
      <c r="F310" s="102" t="n">
        <v>-0.01</v>
      </c>
      <c r="G310" s="104" t="n">
        <v>0</v>
      </c>
      <c r="H310" s="102" t="n">
        <v>0</v>
      </c>
      <c r="I310" s="102" t="n">
        <v>0</v>
      </c>
      <c r="K310" s="102" t="n">
        <v>0</v>
      </c>
      <c r="L310" s="102" t="n">
        <v>0</v>
      </c>
      <c r="M310" s="102" t="n">
        <v>0</v>
      </c>
      <c r="N310" s="102" t="n">
        <v>0</v>
      </c>
      <c r="O310" s="102" t="n">
        <v>0</v>
      </c>
      <c r="Q310" s="102" t="n">
        <v>0</v>
      </c>
      <c r="R310" s="102" t="n">
        <v>0</v>
      </c>
      <c r="S310" s="102" t="n">
        <v>-0.2</v>
      </c>
      <c r="T310" s="102" t="n">
        <v>0.05</v>
      </c>
      <c r="U310" s="102" t="n">
        <v>0.05</v>
      </c>
    </row>
    <row r="311" customFormat="false" ht="12" hidden="false" customHeight="false" outlineLevel="0" collapsed="false">
      <c r="D311" s="102" t="n">
        <v>-0.07</v>
      </c>
      <c r="E311" s="102" t="n">
        <v>0</v>
      </c>
      <c r="F311" s="102" t="n">
        <v>-0.01</v>
      </c>
      <c r="G311" s="104" t="n">
        <v>0</v>
      </c>
      <c r="H311" s="102" t="n">
        <v>0</v>
      </c>
      <c r="I311" s="102" t="n">
        <v>0</v>
      </c>
      <c r="K311" s="102" t="n">
        <v>0</v>
      </c>
      <c r="L311" s="102" t="n">
        <v>0</v>
      </c>
      <c r="M311" s="102" t="n">
        <v>0</v>
      </c>
      <c r="N311" s="102" t="n">
        <v>0</v>
      </c>
      <c r="O311" s="102" t="n">
        <v>0</v>
      </c>
      <c r="Q311" s="102" t="n">
        <v>0</v>
      </c>
      <c r="R311" s="102" t="n">
        <v>0</v>
      </c>
      <c r="S311" s="102" t="n">
        <v>-0.2</v>
      </c>
      <c r="T311" s="102" t="n">
        <v>0.05</v>
      </c>
      <c r="U311" s="102" t="n">
        <v>0.05</v>
      </c>
    </row>
    <row r="312" customFormat="false" ht="12" hidden="false" customHeight="false" outlineLevel="0" collapsed="false">
      <c r="D312" s="102" t="n">
        <v>-0.07</v>
      </c>
      <c r="E312" s="102" t="n">
        <v>0</v>
      </c>
      <c r="F312" s="102" t="n">
        <v>-0.01</v>
      </c>
      <c r="G312" s="104" t="n">
        <v>0</v>
      </c>
      <c r="H312" s="102" t="n">
        <v>0</v>
      </c>
      <c r="I312" s="102" t="n">
        <v>0</v>
      </c>
      <c r="K312" s="102" t="n">
        <v>0</v>
      </c>
      <c r="L312" s="102" t="n">
        <v>0</v>
      </c>
      <c r="M312" s="102" t="n">
        <v>0</v>
      </c>
      <c r="N312" s="102" t="n">
        <v>0</v>
      </c>
      <c r="O312" s="102" t="n">
        <v>0</v>
      </c>
      <c r="Q312" s="102" t="n">
        <v>0</v>
      </c>
      <c r="R312" s="102" t="n">
        <v>0</v>
      </c>
      <c r="S312" s="102" t="n">
        <v>-0.2</v>
      </c>
      <c r="T312" s="102" t="n">
        <v>0.05</v>
      </c>
      <c r="U312" s="102" t="n">
        <v>0.05</v>
      </c>
    </row>
    <row r="313" customFormat="false" ht="12" hidden="false" customHeight="false" outlineLevel="0" collapsed="false">
      <c r="D313" s="102" t="n">
        <v>-0.07</v>
      </c>
      <c r="E313" s="102" t="n">
        <v>0</v>
      </c>
      <c r="F313" s="102" t="n">
        <v>-0.01</v>
      </c>
      <c r="G313" s="104" t="n">
        <v>0</v>
      </c>
      <c r="H313" s="102" t="n">
        <v>0</v>
      </c>
      <c r="I313" s="102" t="n">
        <v>0</v>
      </c>
      <c r="K313" s="102" t="n">
        <v>0</v>
      </c>
      <c r="L313" s="102" t="n">
        <v>0</v>
      </c>
      <c r="M313" s="102" t="n">
        <v>0</v>
      </c>
      <c r="N313" s="102" t="n">
        <v>0</v>
      </c>
      <c r="O313" s="102" t="n">
        <v>0</v>
      </c>
      <c r="Q313" s="102" t="n">
        <v>0</v>
      </c>
      <c r="R313" s="102" t="n">
        <v>0</v>
      </c>
      <c r="S313" s="102" t="n">
        <v>-0.2</v>
      </c>
      <c r="T313" s="102" t="n">
        <v>0.05</v>
      </c>
      <c r="U313" s="102" t="n">
        <v>0.05</v>
      </c>
    </row>
    <row r="314" customFormat="false" ht="12" hidden="false" customHeight="false" outlineLevel="0" collapsed="false">
      <c r="D314" s="102" t="n">
        <v>-0.07</v>
      </c>
      <c r="E314" s="102" t="n">
        <v>0</v>
      </c>
      <c r="F314" s="102" t="n">
        <v>-0.01</v>
      </c>
      <c r="G314" s="104" t="n">
        <v>0</v>
      </c>
      <c r="H314" s="102" t="n">
        <v>0</v>
      </c>
      <c r="I314" s="102" t="n">
        <v>0</v>
      </c>
      <c r="K314" s="102" t="n">
        <v>0</v>
      </c>
      <c r="L314" s="102" t="n">
        <v>0</v>
      </c>
      <c r="M314" s="102" t="n">
        <v>0</v>
      </c>
      <c r="N314" s="102" t="n">
        <v>0</v>
      </c>
      <c r="O314" s="102" t="n">
        <v>0</v>
      </c>
      <c r="Q314" s="102" t="n">
        <v>0</v>
      </c>
      <c r="R314" s="102" t="n">
        <v>0</v>
      </c>
      <c r="S314" s="102" t="n">
        <v>-0.2</v>
      </c>
      <c r="T314" s="102" t="n">
        <v>0.05</v>
      </c>
      <c r="U314" s="102" t="n">
        <v>0.05</v>
      </c>
    </row>
    <row r="315" customFormat="false" ht="12" hidden="false" customHeight="false" outlineLevel="0" collapsed="false">
      <c r="D315" s="102" t="n">
        <v>-0.07</v>
      </c>
      <c r="E315" s="102" t="n">
        <v>0</v>
      </c>
      <c r="F315" s="102" t="n">
        <v>-0.01</v>
      </c>
      <c r="G315" s="104" t="n">
        <v>0</v>
      </c>
      <c r="H315" s="102" t="n">
        <v>0</v>
      </c>
      <c r="I315" s="102" t="n">
        <v>0</v>
      </c>
      <c r="K315" s="102" t="n">
        <v>0</v>
      </c>
      <c r="L315" s="102" t="n">
        <v>0</v>
      </c>
      <c r="M315" s="102" t="n">
        <v>0</v>
      </c>
      <c r="N315" s="102" t="n">
        <v>0</v>
      </c>
      <c r="O315" s="102" t="n">
        <v>0</v>
      </c>
      <c r="Q315" s="102" t="n">
        <v>0</v>
      </c>
      <c r="R315" s="102" t="n">
        <v>0</v>
      </c>
      <c r="S315" s="102" t="n">
        <v>-0.2</v>
      </c>
      <c r="T315" s="102" t="n">
        <v>0.05</v>
      </c>
      <c r="U315" s="102" t="n">
        <v>0.05</v>
      </c>
    </row>
    <row r="316" customFormat="false" ht="12" hidden="false" customHeight="false" outlineLevel="0" collapsed="false">
      <c r="D316" s="102" t="n">
        <v>-0.07</v>
      </c>
      <c r="E316" s="102" t="n">
        <v>0</v>
      </c>
      <c r="F316" s="102" t="n">
        <v>-0.01</v>
      </c>
      <c r="G316" s="104" t="n">
        <v>0</v>
      </c>
      <c r="H316" s="102" t="n">
        <v>0</v>
      </c>
      <c r="I316" s="102" t="n">
        <v>0</v>
      </c>
      <c r="K316" s="102" t="n">
        <v>0</v>
      </c>
      <c r="L316" s="102" t="n">
        <v>0</v>
      </c>
      <c r="M316" s="102" t="n">
        <v>0</v>
      </c>
      <c r="N316" s="102" t="n">
        <v>0</v>
      </c>
      <c r="O316" s="102" t="n">
        <v>0</v>
      </c>
      <c r="Q316" s="102" t="n">
        <v>0</v>
      </c>
      <c r="R316" s="102" t="n">
        <v>0</v>
      </c>
      <c r="S316" s="102" t="n">
        <v>-0.2</v>
      </c>
      <c r="T316" s="102" t="n">
        <v>0.05</v>
      </c>
      <c r="U316" s="102" t="n">
        <v>0.05</v>
      </c>
    </row>
    <row r="317" customFormat="false" ht="12" hidden="false" customHeight="false" outlineLevel="0" collapsed="false">
      <c r="D317" s="102" t="n">
        <v>-0.07</v>
      </c>
      <c r="E317" s="102" t="n">
        <v>0</v>
      </c>
      <c r="F317" s="102" t="n">
        <v>-0.01</v>
      </c>
      <c r="G317" s="104" t="n">
        <v>0</v>
      </c>
      <c r="H317" s="102" t="n">
        <v>0</v>
      </c>
      <c r="I317" s="102" t="n">
        <v>0</v>
      </c>
      <c r="K317" s="102" t="n">
        <v>0</v>
      </c>
      <c r="L317" s="102" t="n">
        <v>0</v>
      </c>
      <c r="M317" s="102" t="n">
        <v>0</v>
      </c>
      <c r="N317" s="102" t="n">
        <v>0</v>
      </c>
      <c r="O317" s="102" t="n">
        <v>0</v>
      </c>
      <c r="Q317" s="102" t="n">
        <v>0</v>
      </c>
      <c r="R317" s="102" t="n">
        <v>0</v>
      </c>
      <c r="S317" s="102" t="n">
        <v>-0.2</v>
      </c>
      <c r="T317" s="102" t="n">
        <v>0.05</v>
      </c>
      <c r="U317" s="102" t="n">
        <v>0.05</v>
      </c>
    </row>
    <row r="318" customFormat="false" ht="12" hidden="false" customHeight="false" outlineLevel="0" collapsed="false">
      <c r="D318" s="102" t="n">
        <v>-0.07</v>
      </c>
      <c r="E318" s="102" t="n">
        <v>0</v>
      </c>
      <c r="F318" s="102" t="n">
        <v>-0.01</v>
      </c>
      <c r="G318" s="104" t="n">
        <v>0</v>
      </c>
      <c r="H318" s="102" t="n">
        <v>0</v>
      </c>
      <c r="I318" s="102" t="n">
        <v>0</v>
      </c>
      <c r="K318" s="102" t="n">
        <v>0</v>
      </c>
      <c r="L318" s="102" t="n">
        <v>0</v>
      </c>
      <c r="M318" s="102" t="n">
        <v>0</v>
      </c>
      <c r="N318" s="102" t="n">
        <v>0</v>
      </c>
      <c r="O318" s="102" t="n">
        <v>0</v>
      </c>
      <c r="Q318" s="102" t="n">
        <v>0</v>
      </c>
      <c r="R318" s="102" t="n">
        <v>0</v>
      </c>
      <c r="S318" s="102" t="n">
        <v>-0.2</v>
      </c>
      <c r="T318" s="102" t="n">
        <v>0.05</v>
      </c>
      <c r="U318" s="102" t="n">
        <v>0.05</v>
      </c>
    </row>
    <row r="319" customFormat="false" ht="12" hidden="false" customHeight="false" outlineLevel="0" collapsed="false">
      <c r="D319" s="102" t="n">
        <v>-0.07</v>
      </c>
      <c r="E319" s="102" t="n">
        <v>0</v>
      </c>
      <c r="F319" s="102" t="n">
        <v>-0.01</v>
      </c>
      <c r="G319" s="104" t="n">
        <v>0</v>
      </c>
      <c r="H319" s="102" t="n">
        <v>0</v>
      </c>
      <c r="I319" s="102" t="n">
        <v>0</v>
      </c>
      <c r="K319" s="102" t="n">
        <v>0</v>
      </c>
      <c r="L319" s="102" t="n">
        <v>0</v>
      </c>
      <c r="M319" s="102" t="n">
        <v>0</v>
      </c>
      <c r="N319" s="102" t="n">
        <v>0</v>
      </c>
      <c r="O319" s="102" t="n">
        <v>0</v>
      </c>
      <c r="Q319" s="102" t="n">
        <v>0</v>
      </c>
      <c r="R319" s="102" t="n">
        <v>0</v>
      </c>
      <c r="S319" s="102" t="n">
        <v>-0.2</v>
      </c>
      <c r="T319" s="102" t="n">
        <v>0.05</v>
      </c>
      <c r="U319" s="102" t="n">
        <v>0.05</v>
      </c>
    </row>
    <row r="320" customFormat="false" ht="12" hidden="false" customHeight="false" outlineLevel="0" collapsed="false">
      <c r="D320" s="102" t="n">
        <v>-0.07</v>
      </c>
      <c r="E320" s="102" t="n">
        <v>0</v>
      </c>
      <c r="F320" s="102" t="n">
        <v>-0.01</v>
      </c>
      <c r="G320" s="104" t="n">
        <v>0</v>
      </c>
      <c r="H320" s="102" t="n">
        <v>0</v>
      </c>
      <c r="I320" s="102" t="n">
        <v>0</v>
      </c>
      <c r="K320" s="102" t="n">
        <v>0</v>
      </c>
      <c r="L320" s="102" t="n">
        <v>0</v>
      </c>
      <c r="M320" s="102" t="n">
        <v>0</v>
      </c>
      <c r="N320" s="102" t="n">
        <v>0</v>
      </c>
      <c r="O320" s="102" t="n">
        <v>0</v>
      </c>
      <c r="Q320" s="102" t="n">
        <v>0</v>
      </c>
      <c r="R320" s="102" t="n">
        <v>0</v>
      </c>
      <c r="S320" s="102" t="n">
        <v>-0.2</v>
      </c>
      <c r="T320" s="102" t="n">
        <v>0.05</v>
      </c>
      <c r="U320" s="102" t="n">
        <v>0.05</v>
      </c>
    </row>
    <row r="321" customFormat="false" ht="12" hidden="false" customHeight="false" outlineLevel="0" collapsed="false">
      <c r="D321" s="102" t="n">
        <v>-0.07</v>
      </c>
      <c r="E321" s="102" t="n">
        <v>0</v>
      </c>
      <c r="F321" s="102" t="n">
        <v>-0.01</v>
      </c>
      <c r="G321" s="104" t="n">
        <v>0</v>
      </c>
      <c r="H321" s="102" t="n">
        <v>0</v>
      </c>
      <c r="I321" s="102" t="n">
        <v>0</v>
      </c>
      <c r="K321" s="102" t="n">
        <v>0</v>
      </c>
      <c r="L321" s="102" t="n">
        <v>0</v>
      </c>
      <c r="M321" s="102" t="n">
        <v>0</v>
      </c>
      <c r="N321" s="102" t="n">
        <v>0</v>
      </c>
      <c r="O321" s="102" t="n">
        <v>0</v>
      </c>
      <c r="Q321" s="102" t="n">
        <v>0</v>
      </c>
      <c r="R321" s="102" t="n">
        <v>0</v>
      </c>
      <c r="S321" s="102" t="n">
        <v>-0.2</v>
      </c>
      <c r="T321" s="102" t="n">
        <v>0.05</v>
      </c>
      <c r="U321" s="102" t="n">
        <v>0.05</v>
      </c>
    </row>
    <row r="322" customFormat="false" ht="12" hidden="false" customHeight="false" outlineLevel="0" collapsed="false">
      <c r="D322" s="102" t="n">
        <v>-0.07</v>
      </c>
      <c r="E322" s="102" t="n">
        <v>0</v>
      </c>
      <c r="F322" s="102" t="n">
        <v>-0.01</v>
      </c>
      <c r="G322" s="104" t="n">
        <v>0</v>
      </c>
      <c r="H322" s="102" t="n">
        <v>0</v>
      </c>
      <c r="I322" s="102" t="n">
        <v>0</v>
      </c>
      <c r="K322" s="102" t="n">
        <v>0</v>
      </c>
      <c r="L322" s="102" t="n">
        <v>0</v>
      </c>
      <c r="M322" s="102" t="n">
        <v>0</v>
      </c>
      <c r="N322" s="102" t="n">
        <v>0</v>
      </c>
      <c r="O322" s="102" t="n">
        <v>0</v>
      </c>
      <c r="Q322" s="102" t="n">
        <v>0</v>
      </c>
      <c r="R322" s="102" t="n">
        <v>0</v>
      </c>
      <c r="S322" s="102" t="n">
        <v>-0.2</v>
      </c>
      <c r="T322" s="102" t="n">
        <v>0.05</v>
      </c>
      <c r="U322" s="102" t="n">
        <v>0.05</v>
      </c>
    </row>
    <row r="323" customFormat="false" ht="12" hidden="false" customHeight="false" outlineLevel="0" collapsed="false">
      <c r="D323" s="102" t="n">
        <v>-0.07</v>
      </c>
      <c r="E323" s="102" t="n">
        <v>0</v>
      </c>
      <c r="F323" s="102" t="n">
        <v>-0.01</v>
      </c>
      <c r="G323" s="104" t="n">
        <v>0</v>
      </c>
      <c r="H323" s="102" t="n">
        <v>0</v>
      </c>
      <c r="I323" s="102" t="n">
        <v>0</v>
      </c>
      <c r="K323" s="102" t="n">
        <v>0</v>
      </c>
      <c r="L323" s="102" t="n">
        <v>0</v>
      </c>
      <c r="M323" s="102" t="n">
        <v>0</v>
      </c>
      <c r="N323" s="102" t="n">
        <v>0</v>
      </c>
      <c r="O323" s="102" t="n">
        <v>0</v>
      </c>
      <c r="Q323" s="102" t="n">
        <v>0</v>
      </c>
      <c r="R323" s="102" t="n">
        <v>0</v>
      </c>
      <c r="S323" s="102" t="n">
        <v>-0.2</v>
      </c>
      <c r="T323" s="102" t="n">
        <v>0.05</v>
      </c>
      <c r="U323" s="102" t="n">
        <v>0.05</v>
      </c>
    </row>
    <row r="324" customFormat="false" ht="12" hidden="false" customHeight="false" outlineLevel="0" collapsed="false">
      <c r="D324" s="102" t="n">
        <v>-0.07</v>
      </c>
      <c r="E324" s="102" t="n">
        <v>0</v>
      </c>
      <c r="F324" s="102" t="n">
        <v>-0.01</v>
      </c>
      <c r="G324" s="104" t="n">
        <v>0</v>
      </c>
      <c r="H324" s="102" t="n">
        <v>0</v>
      </c>
      <c r="I324" s="102" t="n">
        <v>0</v>
      </c>
      <c r="K324" s="102" t="n">
        <v>0</v>
      </c>
      <c r="L324" s="102" t="n">
        <v>0</v>
      </c>
      <c r="M324" s="102" t="n">
        <v>0</v>
      </c>
      <c r="N324" s="102" t="n">
        <v>0</v>
      </c>
      <c r="O324" s="102" t="n">
        <v>0</v>
      </c>
      <c r="Q324" s="102" t="n">
        <v>0</v>
      </c>
      <c r="R324" s="102" t="n">
        <v>0</v>
      </c>
      <c r="S324" s="102" t="n">
        <v>-0.2</v>
      </c>
      <c r="T324" s="102" t="n">
        <v>0.05</v>
      </c>
      <c r="U324" s="102" t="n">
        <v>0.05</v>
      </c>
    </row>
    <row r="325" customFormat="false" ht="12" hidden="false" customHeight="false" outlineLevel="0" collapsed="false">
      <c r="D325" s="102" t="n">
        <v>-0.07</v>
      </c>
      <c r="E325" s="102" t="n">
        <v>0</v>
      </c>
      <c r="F325" s="102" t="n">
        <v>-0.01</v>
      </c>
      <c r="G325" s="104" t="n">
        <v>0</v>
      </c>
      <c r="H325" s="102" t="n">
        <v>0</v>
      </c>
      <c r="I325" s="102" t="n">
        <v>0</v>
      </c>
      <c r="K325" s="102" t="n">
        <v>0</v>
      </c>
      <c r="L325" s="102" t="n">
        <v>0</v>
      </c>
      <c r="M325" s="102" t="n">
        <v>0</v>
      </c>
      <c r="N325" s="102" t="n">
        <v>0</v>
      </c>
      <c r="O325" s="102" t="n">
        <v>0</v>
      </c>
      <c r="Q325" s="102" t="n">
        <v>0</v>
      </c>
      <c r="R325" s="102" t="n">
        <v>0</v>
      </c>
      <c r="S325" s="102" t="n">
        <v>-0.2</v>
      </c>
      <c r="T325" s="102" t="n">
        <v>0.05</v>
      </c>
      <c r="U325" s="102" t="n">
        <v>0.05</v>
      </c>
    </row>
    <row r="326" customFormat="false" ht="12" hidden="false" customHeight="false" outlineLevel="0" collapsed="false">
      <c r="D326" s="102" t="n">
        <v>-0.07</v>
      </c>
      <c r="E326" s="102" t="n">
        <v>0</v>
      </c>
      <c r="F326" s="102" t="n">
        <v>-0.01</v>
      </c>
      <c r="G326" s="104" t="n">
        <v>0</v>
      </c>
      <c r="H326" s="102" t="n">
        <v>0</v>
      </c>
      <c r="I326" s="102" t="n">
        <v>0</v>
      </c>
      <c r="K326" s="102" t="n">
        <v>0</v>
      </c>
      <c r="L326" s="102" t="n">
        <v>0</v>
      </c>
      <c r="M326" s="102" t="n">
        <v>0</v>
      </c>
      <c r="N326" s="102" t="n">
        <v>0</v>
      </c>
      <c r="O326" s="102" t="n">
        <v>0</v>
      </c>
      <c r="Q326" s="102" t="n">
        <v>0</v>
      </c>
      <c r="R326" s="102" t="n">
        <v>0</v>
      </c>
      <c r="S326" s="102" t="n">
        <v>-0.2</v>
      </c>
      <c r="T326" s="102" t="n">
        <v>0.05</v>
      </c>
      <c r="U326" s="102" t="n">
        <v>0.05</v>
      </c>
    </row>
    <row r="327" customFormat="false" ht="12" hidden="false" customHeight="false" outlineLevel="0" collapsed="false">
      <c r="D327" s="102" t="n">
        <v>-0.07</v>
      </c>
      <c r="E327" s="102" t="n">
        <v>0</v>
      </c>
      <c r="F327" s="102" t="n">
        <v>-0.01</v>
      </c>
      <c r="G327" s="104" t="n">
        <v>0</v>
      </c>
      <c r="H327" s="102" t="n">
        <v>0</v>
      </c>
      <c r="I327" s="102" t="n">
        <v>0</v>
      </c>
      <c r="K327" s="102" t="n">
        <v>0</v>
      </c>
      <c r="L327" s="102" t="n">
        <v>0</v>
      </c>
      <c r="M327" s="102" t="n">
        <v>0</v>
      </c>
      <c r="N327" s="102" t="n">
        <v>0</v>
      </c>
      <c r="O327" s="102" t="n">
        <v>0</v>
      </c>
      <c r="Q327" s="102" t="n">
        <v>0</v>
      </c>
      <c r="R327" s="102" t="n">
        <v>0</v>
      </c>
      <c r="S327" s="102" t="n">
        <v>-0.2</v>
      </c>
      <c r="T327" s="102" t="n">
        <v>0.05</v>
      </c>
      <c r="U327" s="102" t="n">
        <v>0.05</v>
      </c>
    </row>
    <row r="328" customFormat="false" ht="12" hidden="false" customHeight="false" outlineLevel="0" collapsed="false">
      <c r="D328" s="102" t="n">
        <v>-0.07</v>
      </c>
      <c r="E328" s="102" t="n">
        <v>0</v>
      </c>
      <c r="F328" s="102" t="n">
        <v>-0.01</v>
      </c>
      <c r="G328" s="104" t="n">
        <v>0</v>
      </c>
      <c r="H328" s="102" t="n">
        <v>0</v>
      </c>
      <c r="I328" s="102" t="n">
        <v>0</v>
      </c>
      <c r="K328" s="102" t="n">
        <v>0</v>
      </c>
      <c r="L328" s="102" t="n">
        <v>0</v>
      </c>
      <c r="M328" s="102" t="n">
        <v>0</v>
      </c>
      <c r="N328" s="102" t="n">
        <v>0</v>
      </c>
      <c r="O328" s="102" t="n">
        <v>0</v>
      </c>
      <c r="Q328" s="102" t="n">
        <v>0</v>
      </c>
      <c r="R328" s="102" t="n">
        <v>0</v>
      </c>
      <c r="S328" s="102" t="n">
        <v>-0.2</v>
      </c>
      <c r="T328" s="102" t="n">
        <v>0.05</v>
      </c>
      <c r="U328" s="102" t="n">
        <v>0.05</v>
      </c>
    </row>
    <row r="329" customFormat="false" ht="12" hidden="false" customHeight="false" outlineLevel="0" collapsed="false">
      <c r="D329" s="102" t="n">
        <v>-0.07</v>
      </c>
      <c r="E329" s="102" t="n">
        <v>0</v>
      </c>
      <c r="F329" s="102" t="n">
        <v>-0.01</v>
      </c>
      <c r="G329" s="104" t="n">
        <v>0</v>
      </c>
      <c r="H329" s="102" t="n">
        <v>0</v>
      </c>
      <c r="I329" s="102" t="n">
        <v>0</v>
      </c>
      <c r="K329" s="102" t="n">
        <v>0</v>
      </c>
      <c r="L329" s="102" t="n">
        <v>0</v>
      </c>
      <c r="M329" s="102" t="n">
        <v>0</v>
      </c>
      <c r="N329" s="102" t="n">
        <v>0</v>
      </c>
      <c r="O329" s="102" t="n">
        <v>0</v>
      </c>
      <c r="Q329" s="102" t="n">
        <v>0</v>
      </c>
      <c r="R329" s="102" t="n">
        <v>0</v>
      </c>
      <c r="S329" s="102" t="n">
        <v>-0.2</v>
      </c>
      <c r="T329" s="102" t="n">
        <v>0.05</v>
      </c>
      <c r="U329" s="102" t="n">
        <v>0.05</v>
      </c>
    </row>
    <row r="330" customFormat="false" ht="12" hidden="false" customHeight="false" outlineLevel="0" collapsed="false">
      <c r="D330" s="102" t="n">
        <v>-0.07</v>
      </c>
      <c r="E330" s="102" t="n">
        <v>0</v>
      </c>
      <c r="F330" s="102" t="n">
        <v>-0.01</v>
      </c>
      <c r="G330" s="104" t="n">
        <v>0</v>
      </c>
      <c r="H330" s="102" t="n">
        <v>0</v>
      </c>
      <c r="I330" s="102" t="n">
        <v>0</v>
      </c>
      <c r="K330" s="102" t="n">
        <v>0</v>
      </c>
      <c r="L330" s="102" t="n">
        <v>0</v>
      </c>
      <c r="M330" s="102" t="n">
        <v>0</v>
      </c>
      <c r="N330" s="102" t="n">
        <v>0</v>
      </c>
      <c r="O330" s="102" t="n">
        <v>0</v>
      </c>
      <c r="Q330" s="102" t="n">
        <v>0</v>
      </c>
      <c r="R330" s="102" t="n">
        <v>0</v>
      </c>
      <c r="S330" s="102" t="n">
        <v>-0.2</v>
      </c>
      <c r="T330" s="102" t="n">
        <v>0.05</v>
      </c>
      <c r="U330" s="102" t="n">
        <v>0.05</v>
      </c>
    </row>
    <row r="331" customFormat="false" ht="12" hidden="false" customHeight="false" outlineLevel="0" collapsed="false">
      <c r="D331" s="102" t="n">
        <v>-0.07</v>
      </c>
      <c r="E331" s="102" t="n">
        <v>0</v>
      </c>
      <c r="F331" s="102" t="n">
        <v>-0.01</v>
      </c>
      <c r="G331" s="104" t="n">
        <v>0</v>
      </c>
      <c r="H331" s="102" t="n">
        <v>0</v>
      </c>
      <c r="I331" s="102" t="n">
        <v>0</v>
      </c>
      <c r="K331" s="102" t="n">
        <v>0</v>
      </c>
      <c r="L331" s="102" t="n">
        <v>0</v>
      </c>
      <c r="M331" s="102" t="n">
        <v>0</v>
      </c>
      <c r="N331" s="102" t="n">
        <v>0</v>
      </c>
      <c r="O331" s="102" t="n">
        <v>0</v>
      </c>
      <c r="Q331" s="102" t="n">
        <v>0</v>
      </c>
      <c r="R331" s="102" t="n">
        <v>0</v>
      </c>
      <c r="S331" s="102" t="n">
        <v>-0.2</v>
      </c>
      <c r="T331" s="102" t="n">
        <v>0.05</v>
      </c>
      <c r="U331" s="102" t="n">
        <v>0.05</v>
      </c>
    </row>
    <row r="332" customFormat="false" ht="12" hidden="false" customHeight="false" outlineLevel="0" collapsed="false">
      <c r="D332" s="102" t="n">
        <v>-0.07</v>
      </c>
      <c r="E332" s="102" t="n">
        <v>0</v>
      </c>
      <c r="F332" s="102" t="n">
        <v>-0.01</v>
      </c>
      <c r="G332" s="104" t="n">
        <v>0</v>
      </c>
      <c r="H332" s="102" t="n">
        <v>0</v>
      </c>
      <c r="I332" s="102" t="n">
        <v>0</v>
      </c>
      <c r="K332" s="102" t="n">
        <v>0</v>
      </c>
      <c r="L332" s="102" t="n">
        <v>0</v>
      </c>
      <c r="M332" s="102" t="n">
        <v>0</v>
      </c>
      <c r="N332" s="102" t="n">
        <v>0</v>
      </c>
      <c r="O332" s="102" t="n">
        <v>0</v>
      </c>
      <c r="Q332" s="102" t="n">
        <v>0</v>
      </c>
      <c r="R332" s="102" t="n">
        <v>0</v>
      </c>
      <c r="S332" s="102" t="n">
        <v>-0.2</v>
      </c>
      <c r="T332" s="102" t="n">
        <v>0.05</v>
      </c>
      <c r="U332" s="102" t="n">
        <v>0.05</v>
      </c>
    </row>
    <row r="333" customFormat="false" ht="12" hidden="false" customHeight="false" outlineLevel="0" collapsed="false">
      <c r="D333" s="102" t="n">
        <v>-0.07</v>
      </c>
      <c r="E333" s="102" t="n">
        <v>0</v>
      </c>
      <c r="F333" s="102" t="n">
        <v>-0.01</v>
      </c>
      <c r="G333" s="104" t="n">
        <v>0</v>
      </c>
      <c r="H333" s="102" t="n">
        <v>0</v>
      </c>
      <c r="I333" s="102" t="n">
        <v>0</v>
      </c>
      <c r="K333" s="102" t="n">
        <v>0</v>
      </c>
      <c r="L333" s="102" t="n">
        <v>0</v>
      </c>
      <c r="M333" s="102" t="n">
        <v>0</v>
      </c>
      <c r="N333" s="102" t="n">
        <v>0</v>
      </c>
      <c r="O333" s="102" t="n">
        <v>0</v>
      </c>
      <c r="Q333" s="102" t="n">
        <v>0</v>
      </c>
      <c r="R333" s="102" t="n">
        <v>0</v>
      </c>
      <c r="S333" s="102" t="n">
        <v>-0.2</v>
      </c>
      <c r="T333" s="102" t="n">
        <v>0.05</v>
      </c>
      <c r="U333" s="102" t="n">
        <v>0.05</v>
      </c>
    </row>
    <row r="334" customFormat="false" ht="12" hidden="false" customHeight="false" outlineLevel="0" collapsed="false">
      <c r="D334" s="102" t="n">
        <v>-0.07</v>
      </c>
      <c r="E334" s="102" t="n">
        <v>0</v>
      </c>
      <c r="F334" s="102" t="n">
        <v>-0.01</v>
      </c>
      <c r="G334" s="104" t="n">
        <v>0</v>
      </c>
      <c r="H334" s="102" t="n">
        <v>0</v>
      </c>
      <c r="I334" s="102" t="n">
        <v>0</v>
      </c>
      <c r="K334" s="102" t="n">
        <v>0</v>
      </c>
      <c r="L334" s="102" t="n">
        <v>0</v>
      </c>
      <c r="M334" s="102" t="n">
        <v>0</v>
      </c>
      <c r="N334" s="102" t="n">
        <v>0</v>
      </c>
      <c r="O334" s="102" t="n">
        <v>0</v>
      </c>
      <c r="Q334" s="102" t="n">
        <v>0</v>
      </c>
      <c r="R334" s="102" t="n">
        <v>0</v>
      </c>
      <c r="S334" s="102" t="n">
        <v>-0.2</v>
      </c>
      <c r="T334" s="102" t="n">
        <v>0.05</v>
      </c>
      <c r="U334" s="102" t="n">
        <v>0.05</v>
      </c>
    </row>
    <row r="335" customFormat="false" ht="12" hidden="false" customHeight="false" outlineLevel="0" collapsed="false">
      <c r="D335" s="102" t="n">
        <v>-0.07</v>
      </c>
      <c r="E335" s="102" t="n">
        <v>0</v>
      </c>
      <c r="F335" s="102" t="n">
        <v>-0.01</v>
      </c>
      <c r="G335" s="104" t="n">
        <v>0</v>
      </c>
      <c r="H335" s="102" t="n">
        <v>0</v>
      </c>
      <c r="I335" s="102" t="n">
        <v>0</v>
      </c>
      <c r="K335" s="102" t="n">
        <v>0</v>
      </c>
      <c r="L335" s="102" t="n">
        <v>0</v>
      </c>
      <c r="M335" s="102" t="n">
        <v>0</v>
      </c>
      <c r="N335" s="102" t="n">
        <v>0</v>
      </c>
      <c r="O335" s="102" t="n">
        <v>0</v>
      </c>
      <c r="Q335" s="102" t="n">
        <v>0</v>
      </c>
      <c r="R335" s="102" t="n">
        <v>0</v>
      </c>
      <c r="S335" s="102" t="n">
        <v>-0.2</v>
      </c>
      <c r="T335" s="102" t="n">
        <v>0.05</v>
      </c>
      <c r="U335" s="102" t="n">
        <v>0.05</v>
      </c>
    </row>
    <row r="336" customFormat="false" ht="12" hidden="false" customHeight="false" outlineLevel="0" collapsed="false">
      <c r="D336" s="102" t="n">
        <v>-0.07</v>
      </c>
      <c r="E336" s="102" t="n">
        <v>0</v>
      </c>
      <c r="F336" s="102" t="n">
        <v>-0.01</v>
      </c>
      <c r="G336" s="104" t="n">
        <v>0</v>
      </c>
      <c r="H336" s="102" t="n">
        <v>0</v>
      </c>
      <c r="I336" s="102" t="n">
        <v>0</v>
      </c>
      <c r="K336" s="102" t="n">
        <v>0</v>
      </c>
      <c r="L336" s="102" t="n">
        <v>0</v>
      </c>
      <c r="M336" s="102" t="n">
        <v>0</v>
      </c>
      <c r="N336" s="102" t="n">
        <v>0</v>
      </c>
      <c r="O336" s="102" t="n">
        <v>0</v>
      </c>
      <c r="Q336" s="102" t="n">
        <v>0</v>
      </c>
      <c r="R336" s="102" t="n">
        <v>0</v>
      </c>
      <c r="S336" s="102" t="n">
        <v>-0.2</v>
      </c>
      <c r="T336" s="102" t="n">
        <v>0.05</v>
      </c>
      <c r="U336" s="102" t="n">
        <v>0.05</v>
      </c>
    </row>
    <row r="337" customFormat="false" ht="12" hidden="false" customHeight="false" outlineLevel="0" collapsed="false">
      <c r="D337" s="102" t="n">
        <v>-0.07</v>
      </c>
      <c r="E337" s="102" t="n">
        <v>0</v>
      </c>
      <c r="F337" s="102" t="n">
        <v>-0.01</v>
      </c>
      <c r="G337" s="104" t="n">
        <v>0</v>
      </c>
      <c r="H337" s="102" t="n">
        <v>0</v>
      </c>
      <c r="I337" s="102" t="n">
        <v>0</v>
      </c>
      <c r="K337" s="102" t="n">
        <v>0</v>
      </c>
      <c r="L337" s="102" t="n">
        <v>0</v>
      </c>
      <c r="M337" s="102" t="n">
        <v>0</v>
      </c>
      <c r="N337" s="102" t="n">
        <v>0</v>
      </c>
      <c r="O337" s="102" t="n">
        <v>0</v>
      </c>
      <c r="Q337" s="102" t="n">
        <v>0</v>
      </c>
      <c r="R337" s="102" t="n">
        <v>0</v>
      </c>
      <c r="S337" s="102" t="n">
        <v>-0.2</v>
      </c>
      <c r="T337" s="102" t="n">
        <v>0.05</v>
      </c>
      <c r="U337" s="102" t="n">
        <v>0.05</v>
      </c>
    </row>
    <row r="338" customFormat="false" ht="12" hidden="false" customHeight="false" outlineLevel="0" collapsed="false">
      <c r="D338" s="102" t="n">
        <v>-0.07</v>
      </c>
      <c r="E338" s="102" t="n">
        <v>0</v>
      </c>
      <c r="F338" s="102" t="n">
        <v>-0.01</v>
      </c>
      <c r="G338" s="104" t="n">
        <v>0</v>
      </c>
      <c r="H338" s="102" t="n">
        <v>0</v>
      </c>
      <c r="I338" s="102" t="n">
        <v>0</v>
      </c>
      <c r="K338" s="102" t="n">
        <v>0</v>
      </c>
      <c r="L338" s="102" t="n">
        <v>0</v>
      </c>
      <c r="M338" s="102" t="n">
        <v>0</v>
      </c>
      <c r="N338" s="102" t="n">
        <v>0</v>
      </c>
      <c r="O338" s="102" t="n">
        <v>0</v>
      </c>
      <c r="Q338" s="102" t="n">
        <v>0</v>
      </c>
      <c r="R338" s="102" t="n">
        <v>0</v>
      </c>
      <c r="S338" s="102" t="n">
        <v>-0.2</v>
      </c>
      <c r="T338" s="102" t="n">
        <v>0.05</v>
      </c>
      <c r="U338" s="102" t="n">
        <v>0.05</v>
      </c>
    </row>
    <row r="339" customFormat="false" ht="12" hidden="false" customHeight="false" outlineLevel="0" collapsed="false">
      <c r="D339" s="102" t="n">
        <v>-0.07</v>
      </c>
      <c r="E339" s="102" t="n">
        <v>0</v>
      </c>
      <c r="F339" s="102" t="n">
        <v>-0.01</v>
      </c>
      <c r="G339" s="104" t="n">
        <v>0</v>
      </c>
      <c r="H339" s="102" t="n">
        <v>0</v>
      </c>
      <c r="I339" s="102" t="n">
        <v>0</v>
      </c>
      <c r="K339" s="102" t="n">
        <v>0</v>
      </c>
      <c r="L339" s="102" t="n">
        <v>0</v>
      </c>
      <c r="M339" s="102" t="n">
        <v>0</v>
      </c>
      <c r="N339" s="102" t="n">
        <v>0</v>
      </c>
      <c r="O339" s="102" t="n">
        <v>0</v>
      </c>
      <c r="Q339" s="102" t="n">
        <v>0</v>
      </c>
      <c r="R339" s="102" t="n">
        <v>0</v>
      </c>
      <c r="S339" s="102" t="n">
        <v>-0.2</v>
      </c>
      <c r="T339" s="102" t="n">
        <v>0.05</v>
      </c>
      <c r="U339" s="102" t="n">
        <v>0.05</v>
      </c>
    </row>
    <row r="340" customFormat="false" ht="12" hidden="false" customHeight="false" outlineLevel="0" collapsed="false">
      <c r="D340" s="102" t="n">
        <v>-0.07</v>
      </c>
      <c r="E340" s="102" t="n">
        <v>0</v>
      </c>
      <c r="F340" s="102" t="n">
        <v>-0.01</v>
      </c>
      <c r="G340" s="104" t="n">
        <v>0</v>
      </c>
      <c r="H340" s="102" t="n">
        <v>0</v>
      </c>
      <c r="I340" s="102" t="n">
        <v>0</v>
      </c>
      <c r="K340" s="102" t="n">
        <v>0</v>
      </c>
      <c r="L340" s="102" t="n">
        <v>0</v>
      </c>
      <c r="M340" s="102" t="n">
        <v>0</v>
      </c>
      <c r="N340" s="102" t="n">
        <v>0</v>
      </c>
      <c r="O340" s="102" t="n">
        <v>0</v>
      </c>
      <c r="Q340" s="102" t="n">
        <v>0</v>
      </c>
      <c r="R340" s="102" t="n">
        <v>0</v>
      </c>
      <c r="S340" s="102" t="n">
        <v>-0.2</v>
      </c>
      <c r="T340" s="102" t="n">
        <v>0.05</v>
      </c>
      <c r="U340" s="102" t="n">
        <v>0.05</v>
      </c>
    </row>
    <row r="341" customFormat="false" ht="12" hidden="false" customHeight="false" outlineLevel="0" collapsed="false">
      <c r="D341" s="102" t="n">
        <v>-0.07</v>
      </c>
      <c r="E341" s="102" t="n">
        <v>0</v>
      </c>
      <c r="F341" s="102" t="n">
        <v>-0.01</v>
      </c>
      <c r="G341" s="104" t="n">
        <v>0</v>
      </c>
      <c r="H341" s="102" t="n">
        <v>0</v>
      </c>
      <c r="I341" s="102" t="n">
        <v>0</v>
      </c>
      <c r="K341" s="102" t="n">
        <v>0</v>
      </c>
      <c r="L341" s="102" t="n">
        <v>0</v>
      </c>
      <c r="M341" s="102" t="n">
        <v>0</v>
      </c>
      <c r="N341" s="102" t="n">
        <v>0</v>
      </c>
      <c r="O341" s="102" t="n">
        <v>0</v>
      </c>
      <c r="Q341" s="102" t="n">
        <v>0</v>
      </c>
      <c r="R341" s="102" t="n">
        <v>0</v>
      </c>
      <c r="S341" s="102" t="n">
        <v>-0.2</v>
      </c>
      <c r="T341" s="102" t="n">
        <v>0.05</v>
      </c>
      <c r="U341" s="102" t="n">
        <v>0.05</v>
      </c>
    </row>
    <row r="342" customFormat="false" ht="12" hidden="false" customHeight="false" outlineLevel="0" collapsed="false">
      <c r="D342" s="102" t="n">
        <v>-0.07</v>
      </c>
      <c r="E342" s="102" t="n">
        <v>0</v>
      </c>
      <c r="F342" s="102" t="n">
        <v>-0.01</v>
      </c>
      <c r="G342" s="104" t="n">
        <v>0</v>
      </c>
      <c r="H342" s="102" t="n">
        <v>0</v>
      </c>
      <c r="I342" s="102" t="n">
        <v>0</v>
      </c>
      <c r="K342" s="102" t="n">
        <v>0</v>
      </c>
      <c r="L342" s="102" t="n">
        <v>0</v>
      </c>
      <c r="M342" s="102" t="n">
        <v>0</v>
      </c>
      <c r="N342" s="102" t="n">
        <v>0</v>
      </c>
      <c r="O342" s="102" t="n">
        <v>0</v>
      </c>
      <c r="Q342" s="102" t="n">
        <v>0</v>
      </c>
      <c r="R342" s="102" t="n">
        <v>0</v>
      </c>
      <c r="S342" s="102" t="n">
        <v>-0.2</v>
      </c>
      <c r="T342" s="102" t="n">
        <v>0.05</v>
      </c>
      <c r="U342" s="102" t="n">
        <v>0.05</v>
      </c>
    </row>
    <row r="343" customFormat="false" ht="12" hidden="false" customHeight="false" outlineLevel="0" collapsed="false">
      <c r="D343" s="102" t="n">
        <v>-0.07</v>
      </c>
      <c r="E343" s="102" t="n">
        <v>0</v>
      </c>
      <c r="F343" s="102" t="n">
        <v>-0.01</v>
      </c>
      <c r="G343" s="104" t="n">
        <v>0</v>
      </c>
      <c r="H343" s="102" t="n">
        <v>0</v>
      </c>
      <c r="I343" s="102" t="n">
        <v>0</v>
      </c>
      <c r="K343" s="102" t="n">
        <v>0</v>
      </c>
      <c r="L343" s="102" t="n">
        <v>0</v>
      </c>
      <c r="M343" s="102" t="n">
        <v>0</v>
      </c>
      <c r="N343" s="102" t="n">
        <v>0</v>
      </c>
      <c r="O343" s="102" t="n">
        <v>0</v>
      </c>
      <c r="Q343" s="102" t="n">
        <v>0</v>
      </c>
      <c r="R343" s="102" t="n">
        <v>0</v>
      </c>
      <c r="S343" s="102" t="n">
        <v>-0.2</v>
      </c>
      <c r="T343" s="102" t="n">
        <v>0.05</v>
      </c>
      <c r="U343" s="102" t="n">
        <v>0.05</v>
      </c>
    </row>
    <row r="344" customFormat="false" ht="12" hidden="false" customHeight="false" outlineLevel="0" collapsed="false">
      <c r="D344" s="102" t="n">
        <v>-0.07</v>
      </c>
      <c r="E344" s="102" t="n">
        <v>0</v>
      </c>
      <c r="F344" s="102" t="n">
        <v>-0.01</v>
      </c>
      <c r="G344" s="104" t="n">
        <v>0</v>
      </c>
      <c r="H344" s="102" t="n">
        <v>0</v>
      </c>
      <c r="I344" s="102" t="n">
        <v>0</v>
      </c>
      <c r="K344" s="102" t="n">
        <v>0</v>
      </c>
      <c r="L344" s="102" t="n">
        <v>0</v>
      </c>
      <c r="M344" s="102" t="n">
        <v>0</v>
      </c>
      <c r="N344" s="102" t="n">
        <v>0</v>
      </c>
      <c r="O344" s="102" t="n">
        <v>0</v>
      </c>
      <c r="Q344" s="102" t="n">
        <v>0</v>
      </c>
      <c r="R344" s="102" t="n">
        <v>0</v>
      </c>
      <c r="S344" s="102" t="n">
        <v>-0.2</v>
      </c>
      <c r="T344" s="102" t="n">
        <v>0.05</v>
      </c>
      <c r="U344" s="102" t="n">
        <v>0.05</v>
      </c>
    </row>
    <row r="345" customFormat="false" ht="12" hidden="false" customHeight="false" outlineLevel="0" collapsed="false">
      <c r="D345" s="102" t="n">
        <v>-0.07</v>
      </c>
      <c r="E345" s="102" t="n">
        <v>0</v>
      </c>
      <c r="F345" s="102" t="n">
        <v>-0.01</v>
      </c>
      <c r="G345" s="104" t="n">
        <v>0</v>
      </c>
      <c r="H345" s="102" t="n">
        <v>0</v>
      </c>
      <c r="I345" s="102" t="n">
        <v>0</v>
      </c>
      <c r="K345" s="102" t="n">
        <v>0</v>
      </c>
      <c r="L345" s="102" t="n">
        <v>0</v>
      </c>
      <c r="M345" s="102" t="n">
        <v>0</v>
      </c>
      <c r="N345" s="102" t="n">
        <v>0</v>
      </c>
      <c r="O345" s="102" t="n">
        <v>0</v>
      </c>
      <c r="Q345" s="102" t="n">
        <v>0</v>
      </c>
      <c r="R345" s="102" t="n">
        <v>0</v>
      </c>
      <c r="S345" s="102" t="n">
        <v>-0.2</v>
      </c>
      <c r="T345" s="102" t="n">
        <v>0.05</v>
      </c>
      <c r="U345" s="102" t="n">
        <v>0.05</v>
      </c>
    </row>
    <row r="346" customFormat="false" ht="12" hidden="false" customHeight="false" outlineLevel="0" collapsed="false">
      <c r="D346" s="102" t="n">
        <v>-0.07</v>
      </c>
      <c r="E346" s="102" t="n">
        <v>0</v>
      </c>
      <c r="F346" s="102" t="n">
        <v>-0.01</v>
      </c>
      <c r="G346" s="104" t="n">
        <v>0</v>
      </c>
      <c r="H346" s="102" t="n">
        <v>0</v>
      </c>
      <c r="I346" s="102" t="n">
        <v>0</v>
      </c>
      <c r="K346" s="102" t="n">
        <v>0</v>
      </c>
      <c r="L346" s="102" t="n">
        <v>0</v>
      </c>
      <c r="M346" s="102" t="n">
        <v>0</v>
      </c>
      <c r="N346" s="102" t="n">
        <v>0</v>
      </c>
      <c r="O346" s="102" t="n">
        <v>0</v>
      </c>
      <c r="Q346" s="102" t="n">
        <v>0</v>
      </c>
      <c r="R346" s="102" t="n">
        <v>0</v>
      </c>
      <c r="S346" s="102" t="n">
        <v>-0.2</v>
      </c>
      <c r="T346" s="102" t="n">
        <v>0.05</v>
      </c>
      <c r="U346" s="102" t="n">
        <v>0.05</v>
      </c>
    </row>
    <row r="347" customFormat="false" ht="12" hidden="false" customHeight="false" outlineLevel="0" collapsed="false">
      <c r="D347" s="102" t="n">
        <v>-0.07</v>
      </c>
      <c r="E347" s="102" t="n">
        <v>0</v>
      </c>
      <c r="F347" s="102" t="n">
        <v>-0.01</v>
      </c>
      <c r="G347" s="104" t="n">
        <v>0</v>
      </c>
      <c r="H347" s="102" t="n">
        <v>0</v>
      </c>
      <c r="I347" s="102" t="n">
        <v>0</v>
      </c>
      <c r="K347" s="102" t="n">
        <v>0</v>
      </c>
      <c r="L347" s="102" t="n">
        <v>0</v>
      </c>
      <c r="M347" s="102" t="n">
        <v>0</v>
      </c>
      <c r="N347" s="102" t="n">
        <v>0</v>
      </c>
      <c r="O347" s="102" t="n">
        <v>0</v>
      </c>
      <c r="Q347" s="102" t="n">
        <v>0</v>
      </c>
      <c r="R347" s="102" t="n">
        <v>0</v>
      </c>
      <c r="S347" s="102" t="n">
        <v>-0.2</v>
      </c>
      <c r="T347" s="102" t="n">
        <v>0.05</v>
      </c>
      <c r="U347" s="102" t="n">
        <v>0.05</v>
      </c>
    </row>
    <row r="348" customFormat="false" ht="12" hidden="false" customHeight="false" outlineLevel="0" collapsed="false">
      <c r="D348" s="102" t="n">
        <v>-0.07</v>
      </c>
      <c r="E348" s="102" t="n">
        <v>0</v>
      </c>
      <c r="F348" s="102" t="n">
        <v>-0.01</v>
      </c>
      <c r="G348" s="104" t="n">
        <v>0</v>
      </c>
      <c r="H348" s="102" t="n">
        <v>0</v>
      </c>
      <c r="I348" s="102" t="n">
        <v>0</v>
      </c>
      <c r="K348" s="102" t="n">
        <v>0</v>
      </c>
      <c r="L348" s="102" t="n">
        <v>0</v>
      </c>
      <c r="M348" s="102" t="n">
        <v>0</v>
      </c>
      <c r="N348" s="102" t="n">
        <v>0</v>
      </c>
      <c r="O348" s="102" t="n">
        <v>0</v>
      </c>
      <c r="Q348" s="102" t="n">
        <v>0</v>
      </c>
      <c r="R348" s="102" t="n">
        <v>0</v>
      </c>
      <c r="S348" s="102" t="n">
        <v>-0.2</v>
      </c>
      <c r="T348" s="102" t="n">
        <v>0.05</v>
      </c>
      <c r="U348" s="102" t="n">
        <v>0.05</v>
      </c>
    </row>
    <row r="349" customFormat="false" ht="12" hidden="false" customHeight="false" outlineLevel="0" collapsed="false">
      <c r="D349" s="102" t="n">
        <v>-0.07</v>
      </c>
      <c r="E349" s="102" t="n">
        <v>0</v>
      </c>
      <c r="F349" s="102" t="n">
        <v>-0.01</v>
      </c>
      <c r="G349" s="104" t="n">
        <v>0</v>
      </c>
      <c r="H349" s="102" t="n">
        <v>0</v>
      </c>
      <c r="I349" s="102" t="n">
        <v>0</v>
      </c>
      <c r="K349" s="102" t="n">
        <v>0</v>
      </c>
      <c r="L349" s="102" t="n">
        <v>0</v>
      </c>
      <c r="M349" s="102" t="n">
        <v>0</v>
      </c>
      <c r="N349" s="102" t="n">
        <v>0</v>
      </c>
      <c r="O349" s="102" t="n">
        <v>0</v>
      </c>
      <c r="Q349" s="102" t="n">
        <v>0</v>
      </c>
      <c r="R349" s="102" t="n">
        <v>0</v>
      </c>
      <c r="S349" s="102" t="n">
        <v>-0.2</v>
      </c>
      <c r="T349" s="102" t="n">
        <v>0.05</v>
      </c>
      <c r="U349" s="102" t="n">
        <v>0.05</v>
      </c>
    </row>
    <row r="350" customFormat="false" ht="12" hidden="false" customHeight="false" outlineLevel="0" collapsed="false">
      <c r="D350" s="102" t="n">
        <v>-0.07</v>
      </c>
      <c r="E350" s="102" t="n">
        <v>0</v>
      </c>
      <c r="F350" s="102" t="n">
        <v>-0.01</v>
      </c>
      <c r="G350" s="104" t="n">
        <v>0</v>
      </c>
      <c r="H350" s="102" t="n">
        <v>0</v>
      </c>
      <c r="I350" s="102" t="n">
        <v>0</v>
      </c>
      <c r="K350" s="102" t="n">
        <v>0</v>
      </c>
      <c r="L350" s="102" t="n">
        <v>0</v>
      </c>
      <c r="M350" s="102" t="n">
        <v>0</v>
      </c>
      <c r="N350" s="102" t="n">
        <v>0</v>
      </c>
      <c r="O350" s="102" t="n">
        <v>0</v>
      </c>
      <c r="Q350" s="102" t="n">
        <v>0</v>
      </c>
      <c r="R350" s="102" t="n">
        <v>0</v>
      </c>
      <c r="S350" s="102" t="n">
        <v>-0.2</v>
      </c>
      <c r="T350" s="102" t="n">
        <v>0.05</v>
      </c>
      <c r="U350" s="102" t="n">
        <v>0.05</v>
      </c>
    </row>
    <row r="351" customFormat="false" ht="12" hidden="false" customHeight="false" outlineLevel="0" collapsed="false">
      <c r="D351" s="102" t="n">
        <v>-0.07</v>
      </c>
      <c r="E351" s="102" t="n">
        <v>0</v>
      </c>
      <c r="F351" s="102" t="n">
        <v>-0.01</v>
      </c>
      <c r="G351" s="104" t="n">
        <v>0</v>
      </c>
      <c r="H351" s="102" t="n">
        <v>0</v>
      </c>
      <c r="I351" s="102" t="n">
        <v>0</v>
      </c>
      <c r="K351" s="102" t="n">
        <v>0</v>
      </c>
      <c r="L351" s="102" t="n">
        <v>0</v>
      </c>
      <c r="M351" s="102" t="n">
        <v>0</v>
      </c>
      <c r="N351" s="102" t="n">
        <v>0</v>
      </c>
      <c r="O351" s="102" t="n">
        <v>0</v>
      </c>
      <c r="Q351" s="102" t="n">
        <v>0</v>
      </c>
      <c r="R351" s="102" t="n">
        <v>0</v>
      </c>
      <c r="S351" s="102" t="n">
        <v>-0.2</v>
      </c>
      <c r="T351" s="102" t="n">
        <v>0.05</v>
      </c>
      <c r="U351" s="102" t="n">
        <v>0.05</v>
      </c>
    </row>
    <row r="352" customFormat="false" ht="12" hidden="false" customHeight="false" outlineLevel="0" collapsed="false">
      <c r="D352" s="102" t="n">
        <v>-0.07</v>
      </c>
      <c r="E352" s="102" t="n">
        <v>0</v>
      </c>
      <c r="F352" s="102" t="n">
        <v>-0.01</v>
      </c>
      <c r="G352" s="104" t="n">
        <v>0</v>
      </c>
      <c r="H352" s="102" t="n">
        <v>0</v>
      </c>
      <c r="I352" s="102" t="n">
        <v>0</v>
      </c>
      <c r="K352" s="102" t="n">
        <v>0</v>
      </c>
      <c r="L352" s="102" t="n">
        <v>0</v>
      </c>
      <c r="M352" s="102" t="n">
        <v>0</v>
      </c>
      <c r="N352" s="102" t="n">
        <v>0</v>
      </c>
      <c r="O352" s="102" t="n">
        <v>0</v>
      </c>
      <c r="Q352" s="102" t="n">
        <v>0</v>
      </c>
      <c r="R352" s="102" t="n">
        <v>0</v>
      </c>
      <c r="S352" s="102" t="n">
        <v>-0.2</v>
      </c>
      <c r="T352" s="102" t="n">
        <v>0.05</v>
      </c>
      <c r="U352" s="102" t="n">
        <v>0.05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4.LoadInCurves">
                <anchor moveWithCells="true" sizeWithCells="false">
                  <from>
                    <xdr:col>0</xdr:col>
                    <xdr:colOff>130680</xdr:colOff>
                    <xdr:row>6</xdr:row>
                    <xdr:rowOff>0</xdr:rowOff>
                  </from>
                  <to>
                    <xdr:col>1</xdr:col>
                    <xdr:colOff>382680</xdr:colOff>
                    <xdr:row>8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662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E6" activeCellId="0" sqref="E6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20" width="17.42"/>
    <col collapsed="false" customWidth="true" hidden="false" outlineLevel="0" max="4" min="4" style="0" width="16.56"/>
    <col collapsed="false" customWidth="true" hidden="false" outlineLevel="0" max="5" min="5" style="0" width="15.13"/>
    <col collapsed="false" customWidth="true" hidden="false" outlineLevel="0" max="6" min="6" style="0" width="15.28"/>
    <col collapsed="false" customWidth="true" hidden="false" outlineLevel="0" max="7" min="7" style="0" width="14.28"/>
    <col collapsed="false" customWidth="true" hidden="false" outlineLevel="0" max="8" min="8" style="0" width="18.41"/>
    <col collapsed="false" customWidth="true" hidden="false" outlineLevel="0" max="10" min="9" style="0" width="23.99"/>
    <col collapsed="false" customWidth="true" hidden="false" outlineLevel="0" max="11" min="11" style="0" width="12.99"/>
  </cols>
  <sheetData>
    <row r="1" customFormat="false" ht="12.75" hidden="false" customHeight="false" outlineLevel="0" collapsed="false">
      <c r="C1" s="121"/>
      <c r="H1" s="0" t="s">
        <v>200</v>
      </c>
      <c r="I1" s="59"/>
      <c r="J1" s="59"/>
    </row>
    <row r="2" customFormat="false" ht="18.75" hidden="false" customHeight="true" outlineLevel="0" collapsed="false">
      <c r="C2" s="121"/>
      <c r="H2" s="0" t="s">
        <v>201</v>
      </c>
      <c r="I2" s="59"/>
      <c r="J2" s="59"/>
    </row>
    <row r="3" customFormat="false" ht="18.75" hidden="false" customHeight="true" outlineLevel="0" collapsed="false">
      <c r="C3" s="121"/>
      <c r="I3" s="59"/>
      <c r="J3" s="59"/>
    </row>
    <row r="4" customFormat="false" ht="12" hidden="false" customHeight="true" outlineLevel="0" collapsed="false">
      <c r="C4" s="121"/>
      <c r="I4" s="59"/>
      <c r="J4" s="59"/>
    </row>
    <row r="5" customFormat="false" ht="12.75" hidden="true" customHeight="false" outlineLevel="0" collapsed="false">
      <c r="C5" s="122" t="s">
        <v>202</v>
      </c>
      <c r="D5" s="123" t="s">
        <v>203</v>
      </c>
      <c r="F5" s="124" t="s">
        <v>204</v>
      </c>
      <c r="G5" s="125" t="s">
        <v>205</v>
      </c>
    </row>
    <row r="6" customFormat="false" ht="13.5" hidden="false" customHeight="true" outlineLevel="0" collapsed="false">
      <c r="A6" s="18"/>
      <c r="B6" s="18"/>
      <c r="C6" s="14" t="s">
        <v>35</v>
      </c>
      <c r="D6" s="15" t="s">
        <v>68</v>
      </c>
      <c r="E6" s="15" t="s">
        <v>70</v>
      </c>
      <c r="F6" s="15" t="s">
        <v>71</v>
      </c>
      <c r="G6" s="15" t="s">
        <v>72</v>
      </c>
      <c r="H6" s="15" t="s">
        <v>84</v>
      </c>
      <c r="I6" s="18" t="s">
        <v>106</v>
      </c>
      <c r="J6" s="18" t="s">
        <v>107</v>
      </c>
      <c r="K6" s="126" t="s">
        <v>137</v>
      </c>
      <c r="L6" s="126"/>
      <c r="M6" s="127"/>
      <c r="N6" s="127"/>
    </row>
    <row r="7" customFormat="false" ht="12.75" hidden="false" customHeight="true" outlineLevel="0" collapsed="false">
      <c r="A7" s="15"/>
      <c r="B7" s="15"/>
      <c r="C7" s="20" t="s">
        <v>67</v>
      </c>
      <c r="D7" s="15" t="s">
        <v>206</v>
      </c>
      <c r="E7" s="15" t="s">
        <v>206</v>
      </c>
      <c r="F7" s="15" t="s">
        <v>206</v>
      </c>
      <c r="G7" s="15" t="s">
        <v>206</v>
      </c>
      <c r="H7" s="15" t="s">
        <v>206</v>
      </c>
      <c r="I7" s="15" t="s">
        <v>206</v>
      </c>
      <c r="J7" s="15" t="s">
        <v>206</v>
      </c>
      <c r="K7" s="15" t="s">
        <v>206</v>
      </c>
    </row>
    <row r="8" customFormat="false" ht="13.5" hidden="true" customHeight="true" outlineLevel="0" collapsed="false">
      <c r="A8" s="128" t="n">
        <v>36689</v>
      </c>
      <c r="C8" s="129" t="s">
        <v>207</v>
      </c>
    </row>
    <row r="9" customFormat="false" ht="12.75" hidden="false" customHeight="false" outlineLevel="0" collapsed="false">
      <c r="A9" s="0" t="n">
        <v>0.996521795522531</v>
      </c>
      <c r="B9" s="130" t="e">
        <f aca="false">(D9&amp;E9&amp;F9&amp;G9&amp;H9&amp;#REF!&amp;#REF!&amp;#REF!&amp;#REF!&amp;#REF!&amp;#REF!&amp;#REF!&amp;#REF!&amp;#REF!&amp;I9&amp;J9&amp;#REF!&amp;#REF!&amp;K9)</f>
        <v>#REF!</v>
      </c>
      <c r="C9" s="21" t="n">
        <f aca="false">Fin!B10</f>
        <v>37257</v>
      </c>
      <c r="D9" s="131" t="n">
        <f aca="false">Phys!D10</f>
        <v>2.485</v>
      </c>
      <c r="E9" s="131" t="n">
        <f aca="false">Phys!E10</f>
        <v>2.48</v>
      </c>
      <c r="F9" s="131" t="n">
        <f aca="false">Phys!F10</f>
        <v>2.53</v>
      </c>
      <c r="G9" s="131" t="n">
        <f aca="false">Phys!G10</f>
        <v>2.61</v>
      </c>
      <c r="H9" s="131" t="n">
        <f aca="false">Phys!H10</f>
        <v>2.55</v>
      </c>
      <c r="I9" s="131" t="n">
        <f aca="false">Phys!K10</f>
        <v>2.61</v>
      </c>
      <c r="J9" s="131" t="n">
        <f aca="false">Phys!J10</f>
        <v>2.57</v>
      </c>
      <c r="K9" s="0" t="n">
        <f aca="false">Phys!I10</f>
        <v>2.55</v>
      </c>
    </row>
    <row r="10" customFormat="false" ht="12.75" hidden="false" customHeight="false" outlineLevel="0" collapsed="false">
      <c r="A10" s="0" t="n">
        <v>0.990792850679847</v>
      </c>
      <c r="B10" s="130" t="e">
        <f aca="false">(D10&amp;E10&amp;F10&amp;G10&amp;H10&amp;#REF!&amp;#REF!&amp;#REF!&amp;#REF!&amp;#REF!&amp;#REF!&amp;#REF!&amp;#REF!&amp;#REF!&amp;I10&amp;J10&amp;#REF!&amp;#REF!&amp;K10)</f>
        <v>#REF!</v>
      </c>
      <c r="C10" s="21" t="n">
        <f aca="false">Fin!B11</f>
        <v>37258</v>
      </c>
      <c r="D10" s="131" t="n">
        <f aca="false">Phys!D11</f>
        <v>2.485</v>
      </c>
      <c r="E10" s="131" t="n">
        <f aca="false">Phys!E11</f>
        <v>2.48</v>
      </c>
      <c r="F10" s="131" t="n">
        <f aca="false">Phys!F11</f>
        <v>2.53</v>
      </c>
      <c r="G10" s="131" t="n">
        <f aca="false">Phys!G11</f>
        <v>2.61</v>
      </c>
      <c r="H10" s="131" t="n">
        <f aca="false">Phys!H11</f>
        <v>2.55</v>
      </c>
      <c r="I10" s="131" t="n">
        <f aca="false">Phys!K11</f>
        <v>2.61</v>
      </c>
      <c r="J10" s="131" t="n">
        <f aca="false">Phys!J11</f>
        <v>2.57</v>
      </c>
      <c r="K10" s="0" t="n">
        <f aca="false">Phys!I11</f>
        <v>2.55</v>
      </c>
      <c r="L10" s="132"/>
      <c r="M10" s="133"/>
    </row>
    <row r="11" customFormat="false" ht="12.75" hidden="false" customHeight="false" outlineLevel="0" collapsed="false">
      <c r="A11" s="0" t="n">
        <v>0.984990863617936</v>
      </c>
      <c r="B11" s="130" t="e">
        <f aca="false">(D11&amp;E11&amp;F11&amp;G11&amp;H11&amp;#REF!&amp;#REF!&amp;#REF!&amp;#REF!&amp;#REF!&amp;#REF!&amp;#REF!&amp;#REF!&amp;#REF!&amp;I11&amp;J11&amp;#REF!&amp;#REF!&amp;K11)</f>
        <v>#REF!</v>
      </c>
      <c r="C11" s="21" t="n">
        <f aca="false">Fin!B12</f>
        <v>37259</v>
      </c>
      <c r="D11" s="131" t="n">
        <f aca="false">Phys!D12</f>
        <v>2.28</v>
      </c>
      <c r="E11" s="131" t="n">
        <f aca="false">Phys!E12</f>
        <v>2.25</v>
      </c>
      <c r="F11" s="131" t="n">
        <f aca="false">Phys!F12</f>
        <v>2.295</v>
      </c>
      <c r="G11" s="131" t="n">
        <f aca="false">Phys!G12</f>
        <v>2.385</v>
      </c>
      <c r="H11" s="131" t="n">
        <f aca="false">Phys!H12</f>
        <v>2.24</v>
      </c>
      <c r="I11" s="131" t="n">
        <f aca="false">Phys!K12</f>
        <v>2.385</v>
      </c>
      <c r="J11" s="131" t="n">
        <f aca="false">Phys!J12</f>
        <v>2.33</v>
      </c>
      <c r="K11" s="0" t="n">
        <f aca="false">Phys!I12</f>
        <v>2</v>
      </c>
      <c r="L11" s="132"/>
      <c r="M11" s="133"/>
    </row>
    <row r="12" customFormat="false" ht="12.75" hidden="false" customHeight="false" outlineLevel="0" collapsed="false">
      <c r="A12" s="0" t="n">
        <v>0.979375257823797</v>
      </c>
      <c r="B12" s="130" t="e">
        <f aca="false">(D12&amp;E12&amp;F12&amp;G12&amp;H12&amp;#REF!&amp;#REF!&amp;#REF!&amp;#REF!&amp;#REF!&amp;#REF!&amp;#REF!&amp;#REF!&amp;#REF!&amp;I12&amp;J12&amp;#REF!&amp;#REF!&amp;K12)</f>
        <v>#REF!</v>
      </c>
      <c r="C12" s="21" t="n">
        <f aca="false">Fin!B13</f>
        <v>37260</v>
      </c>
      <c r="D12" s="131" t="n">
        <f aca="false">Phys!D13</f>
        <v>2.26</v>
      </c>
      <c r="E12" s="131" t="n">
        <f aca="false">Phys!E13</f>
        <v>2.185</v>
      </c>
      <c r="F12" s="131" t="n">
        <f aca="false">Phys!F13</f>
        <v>2.27</v>
      </c>
      <c r="G12" s="131" t="n">
        <f aca="false">Phys!G13</f>
        <v>2.35</v>
      </c>
      <c r="H12" s="131" t="n">
        <f aca="false">Phys!H13</f>
        <v>2.2</v>
      </c>
      <c r="I12" s="131" t="n">
        <f aca="false">Phys!K13</f>
        <v>2.35</v>
      </c>
      <c r="J12" s="131" t="n">
        <f aca="false">Phys!J13</f>
        <v>2.29</v>
      </c>
      <c r="K12" s="0" t="n">
        <f aca="false">Phys!I13</f>
        <v>2.01</v>
      </c>
      <c r="L12" s="132"/>
      <c r="M12" s="133"/>
    </row>
    <row r="13" customFormat="false" ht="12.75" hidden="false" customHeight="false" outlineLevel="0" collapsed="false">
      <c r="A13" s="0" t="n">
        <v>0.973553178102348</v>
      </c>
      <c r="B13" s="130" t="e">
        <f aca="false">(D13&amp;E13&amp;F13&amp;G13&amp;H13&amp;#REF!&amp;#REF!&amp;#REF!&amp;#REF!&amp;#REF!&amp;#REF!&amp;#REF!&amp;#REF!&amp;#REF!&amp;I13&amp;J13&amp;#REF!&amp;#REF!&amp;K13)</f>
        <v>#REF!</v>
      </c>
      <c r="C13" s="21" t="n">
        <f aca="false">Fin!B14</f>
        <v>37261</v>
      </c>
      <c r="D13" s="131" t="n">
        <f aca="false">Phys!D14</f>
        <v>2.125</v>
      </c>
      <c r="E13" s="131" t="n">
        <f aca="false">Phys!E14</f>
        <v>2.045</v>
      </c>
      <c r="F13" s="131" t="n">
        <f aca="false">Phys!F14</f>
        <v>2.215</v>
      </c>
      <c r="G13" s="131" t="n">
        <f aca="false">Phys!G14</f>
        <v>2.24</v>
      </c>
      <c r="H13" s="131" t="n">
        <f aca="false">Phys!H14</f>
        <v>2.035</v>
      </c>
      <c r="I13" s="131" t="n">
        <f aca="false">Phys!K14</f>
        <v>2.24</v>
      </c>
      <c r="J13" s="131" t="n">
        <f aca="false">Phys!J14</f>
        <v>2.15</v>
      </c>
      <c r="K13" s="0" t="n">
        <f aca="false">Phys!I14</f>
        <v>2.045</v>
      </c>
      <c r="L13" s="132"/>
      <c r="M13" s="133"/>
    </row>
    <row r="14" customFormat="false" ht="12.75" hidden="false" customHeight="false" outlineLevel="0" collapsed="false">
      <c r="A14" s="0" t="n">
        <v>0.967894699331595</v>
      </c>
      <c r="B14" s="130" t="e">
        <f aca="false">(D14&amp;E14&amp;F14&amp;G14&amp;H14&amp;#REF!&amp;#REF!&amp;#REF!&amp;#REF!&amp;#REF!&amp;#REF!&amp;#REF!&amp;#REF!&amp;#REF!&amp;I14&amp;J14&amp;#REF!&amp;#REF!&amp;K14)</f>
        <v>#REF!</v>
      </c>
      <c r="C14" s="21" t="n">
        <f aca="false">Fin!B15</f>
        <v>37262</v>
      </c>
      <c r="D14" s="131" t="n">
        <f aca="false">Phys!D15</f>
        <v>2.125</v>
      </c>
      <c r="E14" s="131" t="n">
        <f aca="false">Phys!E15</f>
        <v>2.045</v>
      </c>
      <c r="F14" s="131" t="n">
        <f aca="false">Phys!F15</f>
        <v>2.215</v>
      </c>
      <c r="G14" s="131" t="n">
        <f aca="false">Phys!G15</f>
        <v>2.24</v>
      </c>
      <c r="H14" s="131" t="n">
        <f aca="false">Phys!H15</f>
        <v>2.035</v>
      </c>
      <c r="I14" s="131" t="n">
        <f aca="false">Phys!K15</f>
        <v>2.24</v>
      </c>
      <c r="J14" s="131" t="n">
        <f aca="false">Phys!J15</f>
        <v>2.15</v>
      </c>
      <c r="K14" s="0" t="n">
        <f aca="false">Phys!I15</f>
        <v>2.045</v>
      </c>
      <c r="L14" s="132"/>
      <c r="M14" s="133"/>
    </row>
    <row r="15" customFormat="false" ht="12.75" hidden="false" customHeight="false" outlineLevel="0" collapsed="false">
      <c r="A15" s="0" t="n">
        <v>0.962022831676195</v>
      </c>
      <c r="B15" s="130" t="e">
        <f aca="false">(D15&amp;E15&amp;F15&amp;G15&amp;H15&amp;#REF!&amp;#REF!&amp;#REF!&amp;#REF!&amp;#REF!&amp;#REF!&amp;#REF!&amp;#REF!&amp;#REF!&amp;I15&amp;J15&amp;#REF!&amp;#REF!&amp;K15)</f>
        <v>#REF!</v>
      </c>
      <c r="C15" s="21" t="n">
        <f aca="false">Fin!B16</f>
        <v>37263</v>
      </c>
      <c r="D15" s="131" t="n">
        <f aca="false">Phys!D16</f>
        <v>2.125</v>
      </c>
      <c r="E15" s="131" t="n">
        <f aca="false">Phys!E16</f>
        <v>2.045</v>
      </c>
      <c r="F15" s="131" t="n">
        <f aca="false">Phys!F16</f>
        <v>2.215</v>
      </c>
      <c r="G15" s="131" t="n">
        <f aca="false">Phys!G16</f>
        <v>2.24</v>
      </c>
      <c r="H15" s="131" t="n">
        <f aca="false">Phys!H16</f>
        <v>2.035</v>
      </c>
      <c r="I15" s="131" t="n">
        <f aca="false">Phys!K16</f>
        <v>2.24</v>
      </c>
      <c r="J15" s="131" t="n">
        <f aca="false">Phys!J16</f>
        <v>2.15</v>
      </c>
      <c r="K15" s="0" t="n">
        <f aca="false">Phys!I16</f>
        <v>2.045</v>
      </c>
      <c r="L15" s="132"/>
      <c r="M15" s="133"/>
    </row>
    <row r="16" customFormat="false" ht="12.75" hidden="false" customHeight="false" outlineLevel="0" collapsed="false">
      <c r="A16" s="0" t="n">
        <v>0.956125985016148</v>
      </c>
      <c r="B16" s="130" t="e">
        <f aca="false">(D16&amp;E16&amp;F16&amp;G16&amp;H16&amp;#REF!&amp;#REF!&amp;#REF!&amp;#REF!&amp;#REF!&amp;#REF!&amp;#REF!&amp;#REF!&amp;#REF!&amp;I16&amp;J16&amp;#REF!&amp;#REF!&amp;K16)</f>
        <v>#REF!</v>
      </c>
      <c r="C16" s="21" t="n">
        <f aca="false">Fin!B17</f>
        <v>37264</v>
      </c>
      <c r="D16" s="131" t="n">
        <f aca="false">Phys!D17</f>
        <v>2.035</v>
      </c>
      <c r="E16" s="131" t="n">
        <f aca="false">Phys!E17</f>
        <v>1.98</v>
      </c>
      <c r="F16" s="131" t="n">
        <f aca="false">Phys!F17</f>
        <v>2.005</v>
      </c>
      <c r="G16" s="131" t="n">
        <f aca="false">Phys!G17</f>
        <v>2.13</v>
      </c>
      <c r="H16" s="131" t="n">
        <f aca="false">Phys!H17</f>
        <v>1.985</v>
      </c>
      <c r="I16" s="131" t="n">
        <f aca="false">Phys!K17</f>
        <v>2.13</v>
      </c>
      <c r="J16" s="131" t="n">
        <f aca="false">Phys!J17</f>
        <v>2.07</v>
      </c>
      <c r="K16" s="0" t="n">
        <f aca="false">Phys!I17</f>
        <v>1.98</v>
      </c>
      <c r="L16" s="132"/>
      <c r="M16" s="133"/>
    </row>
    <row r="17" customFormat="false" ht="12.75" hidden="false" customHeight="false" outlineLevel="0" collapsed="false">
      <c r="A17" s="0" t="n">
        <v>0.950779805676128</v>
      </c>
      <c r="B17" s="130" t="e">
        <f aca="false">(D17&amp;E17&amp;F17&amp;G17&amp;H17&amp;#REF!&amp;#REF!&amp;#REF!&amp;#REF!&amp;#REF!&amp;#REF!&amp;#REF!&amp;#REF!&amp;#REF!&amp;I17&amp;J17&amp;#REF!&amp;#REF!&amp;K17)</f>
        <v>#REF!</v>
      </c>
      <c r="C17" s="21" t="n">
        <f aca="false">Fin!B18</f>
        <v>37265</v>
      </c>
      <c r="D17" s="131" t="n">
        <f aca="false">Phys!D18</f>
        <v>2.115</v>
      </c>
      <c r="E17" s="131" t="n">
        <f aca="false">Phys!E18</f>
        <v>2.065</v>
      </c>
      <c r="F17" s="131" t="n">
        <f aca="false">Phys!F18</f>
        <v>2.1</v>
      </c>
      <c r="G17" s="131" t="n">
        <f aca="false">Phys!G18</f>
        <v>2.2</v>
      </c>
      <c r="H17" s="131" t="n">
        <f aca="false">Phys!H18</f>
        <v>2.025</v>
      </c>
      <c r="I17" s="131" t="n">
        <f aca="false">Phys!K18</f>
        <v>2.2</v>
      </c>
      <c r="J17" s="131" t="n">
        <f aca="false">Phys!J18</f>
        <v>2.145</v>
      </c>
      <c r="K17" s="0" t="n">
        <f aca="false">Phys!I18</f>
        <v>2.065</v>
      </c>
      <c r="L17" s="132"/>
      <c r="M17" s="133"/>
    </row>
    <row r="18" customFormat="false" ht="12.75" hidden="false" customHeight="false" outlineLevel="0" collapsed="false">
      <c r="A18" s="0" t="n">
        <v>0.94489081246841</v>
      </c>
      <c r="B18" s="130" t="e">
        <f aca="false">(D18&amp;E18&amp;F18&amp;G18&amp;H18&amp;#REF!&amp;#REF!&amp;#REF!&amp;#REF!&amp;#REF!&amp;#REF!&amp;#REF!&amp;#REF!&amp;#REF!&amp;I18&amp;J18&amp;#REF!&amp;#REF!&amp;K18)</f>
        <v>#REF!</v>
      </c>
      <c r="C18" s="21" t="n">
        <f aca="false">Fin!B19</f>
        <v>37266</v>
      </c>
      <c r="D18" s="131" t="n">
        <f aca="false">Phys!D19</f>
        <v>2.035</v>
      </c>
      <c r="E18" s="131" t="n">
        <f aca="false">Phys!E19</f>
        <v>2.005</v>
      </c>
      <c r="F18" s="131" t="n">
        <f aca="false">Phys!F19</f>
        <v>2.015</v>
      </c>
      <c r="G18" s="131" t="n">
        <f aca="false">Phys!G19</f>
        <v>2.145</v>
      </c>
      <c r="H18" s="131" t="n">
        <f aca="false">Phys!H19</f>
        <v>1.995</v>
      </c>
      <c r="I18" s="131" t="n">
        <f aca="false">Phys!K19</f>
        <v>2.145</v>
      </c>
      <c r="J18" s="131" t="n">
        <f aca="false">Phys!J19</f>
        <v>2.095</v>
      </c>
      <c r="K18" s="0" t="n">
        <f aca="false">Phys!I19</f>
        <v>2.005</v>
      </c>
      <c r="L18" s="132"/>
      <c r="M18" s="133"/>
    </row>
    <row r="19" customFormat="false" ht="12.75" hidden="false" customHeight="false" outlineLevel="0" collapsed="false">
      <c r="A19" s="0" t="n">
        <v>0.939275903492618</v>
      </c>
      <c r="B19" s="130" t="e">
        <f aca="false">(D19&amp;E19&amp;F19&amp;G19&amp;H19&amp;#REF!&amp;#REF!&amp;#REF!&amp;#REF!&amp;#REF!&amp;#REF!&amp;#REF!&amp;#REF!&amp;#REF!&amp;I19&amp;J19&amp;#REF!&amp;#REF!&amp;K19)</f>
        <v>#REF!</v>
      </c>
      <c r="C19" s="21" t="n">
        <f aca="false">Fin!B20</f>
        <v>37267</v>
      </c>
      <c r="D19" s="131" t="n">
        <f aca="false">Phys!D20</f>
        <v>2.05</v>
      </c>
      <c r="E19" s="131" t="n">
        <f aca="false">Phys!E20</f>
        <v>2.025</v>
      </c>
      <c r="F19" s="131" t="n">
        <f aca="false">Phys!F20</f>
        <v>2.04</v>
      </c>
      <c r="G19" s="131" t="n">
        <f aca="false">Phys!G20</f>
        <v>2.135</v>
      </c>
      <c r="H19" s="131" t="n">
        <f aca="false">Phys!H20</f>
        <v>2.04</v>
      </c>
      <c r="I19" s="131" t="n">
        <f aca="false">Phys!K20</f>
        <v>2.135</v>
      </c>
      <c r="J19" s="131" t="n">
        <f aca="false">Phys!J20</f>
        <v>2.09</v>
      </c>
      <c r="K19" s="0" t="n">
        <f aca="false">Phys!I20</f>
        <v>2.025</v>
      </c>
      <c r="L19" s="132"/>
      <c r="M19" s="133"/>
    </row>
    <row r="20" customFormat="false" ht="12.75" hidden="false" customHeight="false" outlineLevel="0" collapsed="false">
      <c r="A20" s="0" t="n">
        <v>0.933480459556567</v>
      </c>
      <c r="B20" s="130" t="e">
        <f aca="false">(D20&amp;E20&amp;F20&amp;G20&amp;H20&amp;#REF!&amp;#REF!&amp;#REF!&amp;#REF!&amp;#REF!&amp;#REF!&amp;#REF!&amp;#REF!&amp;#REF!&amp;I20&amp;J20&amp;#REF!&amp;#REF!&amp;K20)</f>
        <v>#REF!</v>
      </c>
      <c r="C20" s="21" t="n">
        <f aca="false">Fin!B21</f>
        <v>37268</v>
      </c>
      <c r="D20" s="131" t="n">
        <f aca="false">Phys!D21</f>
        <v>2.1</v>
      </c>
      <c r="E20" s="131" t="n">
        <f aca="false">Phys!E21</f>
        <v>2.065</v>
      </c>
      <c r="F20" s="131" t="n">
        <f aca="false">Phys!F21</f>
        <v>2.28</v>
      </c>
      <c r="G20" s="131" t="n">
        <f aca="false">Phys!G21</f>
        <v>2.2</v>
      </c>
      <c r="H20" s="131" t="n">
        <f aca="false">Phys!H21</f>
        <v>1.985</v>
      </c>
      <c r="I20" s="131" t="n">
        <f aca="false">Phys!K21</f>
        <v>2.2</v>
      </c>
      <c r="J20" s="131" t="n">
        <f aca="false">Phys!J21</f>
        <v>2.09</v>
      </c>
      <c r="K20" s="0" t="n">
        <f aca="false">Phys!I21</f>
        <v>2.065</v>
      </c>
      <c r="L20" s="132"/>
      <c r="M20" s="133"/>
    </row>
    <row r="21" customFormat="false" ht="12.75" hidden="false" customHeight="false" outlineLevel="0" collapsed="false">
      <c r="A21" s="0" t="n">
        <v>0.927899532422045</v>
      </c>
      <c r="B21" s="130" t="e">
        <f aca="false">(D21&amp;E21&amp;F21&amp;G21&amp;H21&amp;#REF!&amp;#REF!&amp;#REF!&amp;#REF!&amp;#REF!&amp;#REF!&amp;#REF!&amp;#REF!&amp;#REF!&amp;I21&amp;J21&amp;#REF!&amp;#REF!&amp;K21)</f>
        <v>#REF!</v>
      </c>
      <c r="C21" s="21" t="n">
        <f aca="false">Fin!B22</f>
        <v>37269</v>
      </c>
      <c r="D21" s="131" t="n">
        <f aca="false">Phys!D22</f>
        <v>2.1</v>
      </c>
      <c r="E21" s="131" t="n">
        <f aca="false">Phys!E22</f>
        <v>2.065</v>
      </c>
      <c r="F21" s="131" t="n">
        <f aca="false">Phys!F22</f>
        <v>2.12</v>
      </c>
      <c r="G21" s="131" t="n">
        <f aca="false">Phys!G22</f>
        <v>2.2</v>
      </c>
      <c r="H21" s="131" t="n">
        <f aca="false">Phys!H22</f>
        <v>1.985</v>
      </c>
      <c r="I21" s="131" t="n">
        <f aca="false">Phys!K22</f>
        <v>2.2</v>
      </c>
      <c r="J21" s="131" t="n">
        <f aca="false">Phys!J22</f>
        <v>2.09</v>
      </c>
      <c r="K21" s="0" t="n">
        <f aca="false">Phys!I22</f>
        <v>2.065</v>
      </c>
      <c r="L21" s="132"/>
      <c r="M21" s="133"/>
    </row>
    <row r="22" customFormat="false" ht="12.75" hidden="false" customHeight="false" outlineLevel="0" collapsed="false">
      <c r="A22" s="0" t="n">
        <v>0.922185155839517</v>
      </c>
      <c r="B22" s="130" t="e">
        <f aca="false">(D22&amp;E22&amp;F22&amp;G22&amp;H22&amp;#REF!&amp;#REF!&amp;#REF!&amp;#REF!&amp;#REF!&amp;#REF!&amp;#REF!&amp;#REF!&amp;#REF!&amp;I22&amp;J22&amp;#REF!&amp;#REF!&amp;K22)</f>
        <v>#REF!</v>
      </c>
      <c r="C22" s="21" t="n">
        <f aca="false">Fin!B23</f>
        <v>37270</v>
      </c>
      <c r="D22" s="131" t="n">
        <f aca="false">Phys!D23</f>
        <v>2.1</v>
      </c>
      <c r="E22" s="131" t="n">
        <f aca="false">Phys!E23</f>
        <v>2.065</v>
      </c>
      <c r="F22" s="131" t="n">
        <f aca="false">Phys!F23</f>
        <v>2.12</v>
      </c>
      <c r="G22" s="131" t="n">
        <f aca="false">Phys!G23</f>
        <v>2.2</v>
      </c>
      <c r="H22" s="131" t="n">
        <f aca="false">Phys!H23</f>
        <v>1.985</v>
      </c>
      <c r="I22" s="131" t="n">
        <f aca="false">Phys!K23</f>
        <v>2.2</v>
      </c>
      <c r="J22" s="131" t="n">
        <f aca="false">Phys!J23</f>
        <v>2.09</v>
      </c>
      <c r="K22" s="0" t="n">
        <f aca="false">Phys!I23</f>
        <v>2.065</v>
      </c>
      <c r="L22" s="132"/>
      <c r="M22" s="133"/>
    </row>
    <row r="23" customFormat="false" ht="12.75" hidden="false" customHeight="false" outlineLevel="0" collapsed="false">
      <c r="A23" s="0" t="n">
        <v>0.916487311924631</v>
      </c>
      <c r="B23" s="130" t="e">
        <f aca="false">(D23&amp;E23&amp;F23&amp;G23&amp;H23&amp;#REF!&amp;#REF!&amp;#REF!&amp;#REF!&amp;#REF!&amp;#REF!&amp;#REF!&amp;#REF!&amp;#REF!&amp;I23&amp;J23&amp;#REF!&amp;#REF!&amp;K23)</f>
        <v>#REF!</v>
      </c>
      <c r="C23" s="21" t="n">
        <f aca="false">Fin!B24</f>
        <v>37271</v>
      </c>
      <c r="D23" s="131" t="n">
        <f aca="false">Phys!D24</f>
        <v>2.22</v>
      </c>
      <c r="E23" s="131" t="n">
        <f aca="false">Phys!E24</f>
        <v>2.01</v>
      </c>
      <c r="F23" s="131" t="n">
        <f aca="false">Phys!F24</f>
        <v>2.24</v>
      </c>
      <c r="G23" s="131" t="n">
        <f aca="false">Phys!G24</f>
        <v>2.2</v>
      </c>
      <c r="H23" s="131" t="n">
        <f aca="false">Phys!H24</f>
        <v>1.985</v>
      </c>
      <c r="I23" s="131" t="n">
        <f aca="false">Phys!K24</f>
        <v>2.2</v>
      </c>
      <c r="J23" s="131" t="n">
        <f aca="false">Phys!J24</f>
        <v>2.09</v>
      </c>
      <c r="K23" s="0" t="n">
        <f aca="false">Phys!I24</f>
        <v>2.01</v>
      </c>
      <c r="L23" s="132"/>
      <c r="M23" s="133"/>
    </row>
    <row r="24" customFormat="false" ht="12.75" hidden="false" customHeight="false" outlineLevel="0" collapsed="false">
      <c r="A24" s="0" t="n">
        <v>0.911008169162426</v>
      </c>
      <c r="B24" s="130" t="e">
        <f aca="false">(D24&amp;E24&amp;F24&amp;G24&amp;H24&amp;#REF!&amp;#REF!&amp;#REF!&amp;#REF!&amp;#REF!&amp;#REF!&amp;#REF!&amp;#REF!&amp;#REF!&amp;I24&amp;J24&amp;#REF!&amp;#REF!&amp;K24)</f>
        <v>#REF!</v>
      </c>
      <c r="C24" s="21" t="n">
        <f aca="false">Fin!B25</f>
        <v>37272</v>
      </c>
      <c r="D24" s="131" t="n">
        <f aca="false">Phys!D25</f>
        <v>2.22</v>
      </c>
      <c r="E24" s="131" t="n">
        <f aca="false">Phys!E25</f>
        <v>2.01</v>
      </c>
      <c r="F24" s="131" t="n">
        <f aca="false">Phys!F25</f>
        <v>2.24</v>
      </c>
      <c r="G24" s="131" t="n">
        <f aca="false">Phys!G25</f>
        <v>2.2</v>
      </c>
      <c r="H24" s="131" t="n">
        <f aca="false">Phys!H25</f>
        <v>1.985</v>
      </c>
      <c r="I24" s="131" t="n">
        <f aca="false">Phys!K25</f>
        <v>2.2</v>
      </c>
      <c r="J24" s="131" t="n">
        <f aca="false">Phys!J25</f>
        <v>2.09</v>
      </c>
      <c r="K24" s="0" t="n">
        <f aca="false">Phys!I25</f>
        <v>2.01</v>
      </c>
      <c r="L24" s="132"/>
      <c r="M24" s="133"/>
    </row>
    <row r="25" customFormat="false" ht="12.75" hidden="false" customHeight="false" outlineLevel="0" collapsed="false">
      <c r="A25" s="0" t="n">
        <v>0.905398207845971</v>
      </c>
      <c r="B25" s="130" t="e">
        <f aca="false">(D25&amp;E25&amp;F25&amp;G25&amp;H25&amp;#REF!&amp;#REF!&amp;#REF!&amp;#REF!&amp;#REF!&amp;#REF!&amp;#REF!&amp;#REF!&amp;#REF!&amp;I25&amp;J25&amp;#REF!&amp;#REF!&amp;K25)</f>
        <v>#REF!</v>
      </c>
      <c r="C25" s="21" t="n">
        <f aca="false">Fin!B26</f>
        <v>37273</v>
      </c>
      <c r="D25" s="131" t="n">
        <f aca="false">Phys!D26</f>
        <v>2.22</v>
      </c>
      <c r="E25" s="131" t="n">
        <f aca="false">Phys!E26</f>
        <v>2.01</v>
      </c>
      <c r="F25" s="131" t="n">
        <f aca="false">Phys!F26</f>
        <v>2.24</v>
      </c>
      <c r="G25" s="131" t="n">
        <f aca="false">Phys!G26</f>
        <v>2.2</v>
      </c>
      <c r="H25" s="131" t="n">
        <f aca="false">Phys!H26</f>
        <v>1.985</v>
      </c>
      <c r="I25" s="131" t="n">
        <f aca="false">Phys!K26</f>
        <v>2.2</v>
      </c>
      <c r="J25" s="131" t="n">
        <f aca="false">Phys!J26</f>
        <v>2.09</v>
      </c>
      <c r="K25" s="0" t="n">
        <f aca="false">Phys!I26</f>
        <v>2.01</v>
      </c>
      <c r="L25" s="132"/>
      <c r="M25" s="133"/>
    </row>
    <row r="26" customFormat="false" ht="12.75" hidden="false" customHeight="false" outlineLevel="0" collapsed="false">
      <c r="A26" s="0" t="n">
        <v>0.899990894680825</v>
      </c>
      <c r="B26" s="130" t="e">
        <f aca="false">(D26&amp;E26&amp;F26&amp;G26&amp;H26&amp;#REF!&amp;#REF!&amp;#REF!&amp;#REF!&amp;#REF!&amp;#REF!&amp;#REF!&amp;#REF!&amp;#REF!&amp;I26&amp;J26&amp;#REF!&amp;#REF!&amp;K26)</f>
        <v>#REF!</v>
      </c>
      <c r="C26" s="21" t="n">
        <f aca="false">Fin!B27</f>
        <v>37274</v>
      </c>
      <c r="D26" s="131" t="n">
        <f aca="false">Phys!D27</f>
        <v>2.22</v>
      </c>
      <c r="E26" s="131" t="n">
        <f aca="false">Phys!E27</f>
        <v>2.01</v>
      </c>
      <c r="F26" s="131" t="n">
        <f aca="false">Phys!F27</f>
        <v>2.24</v>
      </c>
      <c r="G26" s="131" t="n">
        <f aca="false">Phys!G27</f>
        <v>2.2</v>
      </c>
      <c r="H26" s="131" t="n">
        <f aca="false">Phys!H27</f>
        <v>1.985</v>
      </c>
      <c r="I26" s="131" t="n">
        <f aca="false">Phys!K27</f>
        <v>2.2</v>
      </c>
      <c r="J26" s="131" t="n">
        <f aca="false">Phys!J27</f>
        <v>2.09</v>
      </c>
      <c r="K26" s="0" t="n">
        <f aca="false">Phys!I27</f>
        <v>2.01</v>
      </c>
      <c r="L26" s="132"/>
      <c r="M26" s="133"/>
    </row>
    <row r="27" customFormat="false" ht="12.75" hidden="false" customHeight="false" outlineLevel="0" collapsed="false">
      <c r="A27" s="0" t="n">
        <v>0.8944319369971</v>
      </c>
      <c r="B27" s="130" t="e">
        <f aca="false">(D27&amp;E27&amp;F27&amp;G27&amp;H27&amp;#REF!&amp;#REF!&amp;#REF!&amp;#REF!&amp;#REF!&amp;#REF!&amp;#REF!&amp;#REF!&amp;#REF!&amp;I27&amp;J27&amp;#REF!&amp;#REF!&amp;K27)</f>
        <v>#REF!</v>
      </c>
      <c r="C27" s="21" t="n">
        <f aca="false">Fin!B28</f>
        <v>37275</v>
      </c>
      <c r="D27" s="131" t="n">
        <f aca="false">Phys!D28</f>
        <v>2.22</v>
      </c>
      <c r="E27" s="131" t="n">
        <f aca="false">Phys!E28</f>
        <v>2.01</v>
      </c>
      <c r="F27" s="131" t="n">
        <f aca="false">Phys!F28</f>
        <v>2.24</v>
      </c>
      <c r="G27" s="131" t="n">
        <f aca="false">Phys!G28</f>
        <v>2.2</v>
      </c>
      <c r="H27" s="131" t="n">
        <f aca="false">Phys!H28</f>
        <v>1.985</v>
      </c>
      <c r="I27" s="131" t="n">
        <f aca="false">Phys!K28</f>
        <v>2.2</v>
      </c>
      <c r="J27" s="131" t="n">
        <f aca="false">Phys!J28</f>
        <v>2.09</v>
      </c>
      <c r="K27" s="0" t="n">
        <f aca="false">Phys!I28</f>
        <v>2.01</v>
      </c>
      <c r="L27" s="132"/>
      <c r="M27" s="133"/>
    </row>
    <row r="28" customFormat="false" ht="12.75" hidden="false" customHeight="false" outlineLevel="0" collapsed="false">
      <c r="A28" s="0" t="n">
        <v>0.888905337109136</v>
      </c>
      <c r="B28" s="130" t="e">
        <f aca="false">(D28&amp;E28&amp;F28&amp;G28&amp;H28&amp;#REF!&amp;#REF!&amp;#REF!&amp;#REF!&amp;#REF!&amp;#REF!&amp;#REF!&amp;#REF!&amp;#REF!&amp;I28&amp;J28&amp;#REF!&amp;#REF!&amp;K28)</f>
        <v>#REF!</v>
      </c>
      <c r="C28" s="21" t="n">
        <f aca="false">Fin!B29</f>
        <v>37276</v>
      </c>
      <c r="D28" s="131" t="n">
        <f aca="false">Phys!D29</f>
        <v>2.22</v>
      </c>
      <c r="E28" s="131" t="n">
        <f aca="false">Phys!E29</f>
        <v>2.01</v>
      </c>
      <c r="F28" s="131" t="n">
        <f aca="false">Phys!F29</f>
        <v>2.24</v>
      </c>
      <c r="G28" s="131" t="n">
        <f aca="false">Phys!G29</f>
        <v>2.2</v>
      </c>
      <c r="H28" s="131" t="n">
        <f aca="false">Phys!H29</f>
        <v>1.985</v>
      </c>
      <c r="I28" s="131" t="n">
        <f aca="false">Phys!K29</f>
        <v>2.2</v>
      </c>
      <c r="J28" s="131" t="n">
        <f aca="false">Phys!J29</f>
        <v>2.09</v>
      </c>
      <c r="K28" s="0" t="n">
        <f aca="false">Phys!I29</f>
        <v>2.01</v>
      </c>
      <c r="L28" s="132"/>
      <c r="M28" s="133"/>
    </row>
    <row r="29" customFormat="false" ht="12.75" hidden="false" customHeight="false" outlineLevel="0" collapsed="false">
      <c r="A29" s="0" t="n">
        <v>0.883934353917589</v>
      </c>
      <c r="B29" s="130" t="e">
        <f aca="false">(D29&amp;E29&amp;F29&amp;G29&amp;H29&amp;#REF!&amp;#REF!&amp;#REF!&amp;#REF!&amp;#REF!&amp;#REF!&amp;#REF!&amp;#REF!&amp;#REF!&amp;I29&amp;J29&amp;#REF!&amp;#REF!&amp;K29)</f>
        <v>#REF!</v>
      </c>
      <c r="C29" s="21" t="n">
        <f aca="false">Fin!B30</f>
        <v>37277</v>
      </c>
      <c r="D29" s="131" t="n">
        <f aca="false">Phys!D30</f>
        <v>2.22</v>
      </c>
      <c r="E29" s="131" t="n">
        <f aca="false">Phys!E30</f>
        <v>2.01</v>
      </c>
      <c r="F29" s="131" t="n">
        <f aca="false">Phys!F30</f>
        <v>2.24</v>
      </c>
      <c r="G29" s="131" t="n">
        <f aca="false">Phys!G30</f>
        <v>2.2</v>
      </c>
      <c r="H29" s="131" t="n">
        <f aca="false">Phys!H30</f>
        <v>1.985</v>
      </c>
      <c r="I29" s="131" t="n">
        <f aca="false">Phys!K30</f>
        <v>2.2</v>
      </c>
      <c r="J29" s="131" t="n">
        <f aca="false">Phys!J30</f>
        <v>2.09</v>
      </c>
      <c r="K29" s="0" t="n">
        <f aca="false">Phys!I30</f>
        <v>2.01</v>
      </c>
      <c r="L29" s="132"/>
      <c r="M29" s="133"/>
    </row>
    <row r="30" customFormat="false" ht="12.75" hidden="false" customHeight="false" outlineLevel="0" collapsed="false">
      <c r="A30" s="0" t="n">
        <v>0.878483931865412</v>
      </c>
      <c r="B30" s="130" t="e">
        <f aca="false">(D30&amp;E30&amp;F30&amp;G30&amp;H30&amp;#REF!&amp;#REF!&amp;#REF!&amp;#REF!&amp;#REF!&amp;#REF!&amp;#REF!&amp;#REF!&amp;#REF!&amp;I30&amp;J30&amp;#REF!&amp;#REF!&amp;K30)</f>
        <v>#REF!</v>
      </c>
      <c r="C30" s="21" t="n">
        <f aca="false">Fin!B31</f>
        <v>37278</v>
      </c>
      <c r="D30" s="131" t="n">
        <f aca="false">Phys!D31</f>
        <v>2.22</v>
      </c>
      <c r="E30" s="131" t="n">
        <f aca="false">Phys!E31</f>
        <v>2.01</v>
      </c>
      <c r="F30" s="131" t="n">
        <f aca="false">Phys!F31</f>
        <v>2.24</v>
      </c>
      <c r="G30" s="131" t="n">
        <f aca="false">Phys!G31</f>
        <v>2.2</v>
      </c>
      <c r="H30" s="131" t="n">
        <f aca="false">Phys!H31</f>
        <v>1.985</v>
      </c>
      <c r="I30" s="131" t="n">
        <f aca="false">Phys!K31</f>
        <v>2.2</v>
      </c>
      <c r="J30" s="131" t="n">
        <f aca="false">Phys!J31</f>
        <v>2.09</v>
      </c>
      <c r="K30" s="0" t="n">
        <f aca="false">Phys!I31</f>
        <v>2.01</v>
      </c>
      <c r="L30" s="132"/>
      <c r="M30" s="133"/>
    </row>
    <row r="31" customFormat="false" ht="12.75" hidden="false" customHeight="false" outlineLevel="0" collapsed="false">
      <c r="A31" s="0" t="n">
        <v>0.873280809409813</v>
      </c>
      <c r="B31" s="130" t="e">
        <f aca="false">(D31&amp;E31&amp;F31&amp;G31&amp;H31&amp;#REF!&amp;#REF!&amp;#REF!&amp;#REF!&amp;#REF!&amp;#REF!&amp;#REF!&amp;#REF!&amp;#REF!&amp;I31&amp;J31&amp;#REF!&amp;#REF!&amp;K31)</f>
        <v>#REF!</v>
      </c>
      <c r="C31" s="21" t="n">
        <f aca="false">Fin!B32</f>
        <v>37279</v>
      </c>
      <c r="D31" s="131" t="n">
        <f aca="false">Phys!D32</f>
        <v>2.22</v>
      </c>
      <c r="E31" s="131" t="n">
        <f aca="false">Phys!E32</f>
        <v>2.01</v>
      </c>
      <c r="F31" s="131" t="n">
        <f aca="false">Phys!F32</f>
        <v>2.24</v>
      </c>
      <c r="G31" s="131" t="n">
        <f aca="false">Phys!G32</f>
        <v>2.2</v>
      </c>
      <c r="H31" s="131" t="n">
        <f aca="false">Phys!H32</f>
        <v>1.985</v>
      </c>
      <c r="I31" s="131" t="n">
        <f aca="false">Phys!K32</f>
        <v>2.2</v>
      </c>
      <c r="J31" s="131" t="n">
        <f aca="false">Phys!J32</f>
        <v>2.09</v>
      </c>
      <c r="K31" s="0" t="n">
        <f aca="false">Phys!I32</f>
        <v>2.01</v>
      </c>
      <c r="L31" s="132"/>
      <c r="M31" s="133"/>
    </row>
    <row r="32" customFormat="false" ht="12.75" hidden="false" customHeight="false" outlineLevel="0" collapsed="false">
      <c r="A32" s="0" t="n">
        <v>0.867933953639527</v>
      </c>
      <c r="B32" s="130" t="e">
        <f aca="false">(D32&amp;E32&amp;F32&amp;G32&amp;H32&amp;#REF!&amp;#REF!&amp;#REF!&amp;#REF!&amp;#REF!&amp;#REF!&amp;#REF!&amp;#REF!&amp;#REF!&amp;I32&amp;J32&amp;#REF!&amp;#REF!&amp;K32)</f>
        <v>#REF!</v>
      </c>
      <c r="C32" s="21" t="n">
        <f aca="false">Fin!B33</f>
        <v>37280</v>
      </c>
      <c r="D32" s="131" t="n">
        <f aca="false">Phys!D33</f>
        <v>2.22</v>
      </c>
      <c r="E32" s="131" t="n">
        <f aca="false">Phys!E33</f>
        <v>2.01</v>
      </c>
      <c r="F32" s="131" t="n">
        <f aca="false">Phys!F33</f>
        <v>2.24</v>
      </c>
      <c r="G32" s="131" t="n">
        <f aca="false">Phys!G33</f>
        <v>2.2</v>
      </c>
      <c r="H32" s="131" t="n">
        <f aca="false">Phys!H33</f>
        <v>1.985</v>
      </c>
      <c r="I32" s="131" t="n">
        <f aca="false">Phys!K33</f>
        <v>2.2</v>
      </c>
      <c r="J32" s="131" t="n">
        <f aca="false">Phys!J33</f>
        <v>2.09</v>
      </c>
      <c r="K32" s="0" t="n">
        <f aca="false">Phys!I33</f>
        <v>2.01</v>
      </c>
      <c r="L32" s="132"/>
      <c r="M32" s="133"/>
    </row>
    <row r="33" customFormat="false" ht="12.75" hidden="false" customHeight="false" outlineLevel="0" collapsed="false">
      <c r="A33" s="0" t="n">
        <v>0.862794322329631</v>
      </c>
      <c r="B33" s="130" t="e">
        <f aca="false">(D33&amp;E33&amp;F33&amp;G33&amp;H33&amp;#REF!&amp;#REF!&amp;#REF!&amp;#REF!&amp;#REF!&amp;#REF!&amp;#REF!&amp;#REF!&amp;#REF!&amp;I33&amp;J33&amp;#REF!&amp;#REF!&amp;K33)</f>
        <v>#REF!</v>
      </c>
      <c r="C33" s="21" t="n">
        <f aca="false">Fin!B34</f>
        <v>37281</v>
      </c>
      <c r="D33" s="131" t="n">
        <f aca="false">Phys!D34</f>
        <v>2.22</v>
      </c>
      <c r="E33" s="131" t="n">
        <f aca="false">Phys!E34</f>
        <v>2.01</v>
      </c>
      <c r="F33" s="131" t="n">
        <f aca="false">Phys!F34</f>
        <v>2.24</v>
      </c>
      <c r="G33" s="131" t="n">
        <f aca="false">Phys!G34</f>
        <v>2.2</v>
      </c>
      <c r="H33" s="131" t="n">
        <f aca="false">Phys!H34</f>
        <v>1.985</v>
      </c>
      <c r="I33" s="131" t="n">
        <f aca="false">Phys!K34</f>
        <v>2.2</v>
      </c>
      <c r="J33" s="131" t="n">
        <f aca="false">Phys!J34</f>
        <v>2.09</v>
      </c>
      <c r="K33" s="0" t="n">
        <f aca="false">Phys!I34</f>
        <v>2.01</v>
      </c>
      <c r="L33" s="132"/>
      <c r="M33" s="133"/>
    </row>
    <row r="34" customFormat="false" ht="12.75" hidden="false" customHeight="false" outlineLevel="0" collapsed="false">
      <c r="A34" s="0" t="n">
        <v>0.857523686877274</v>
      </c>
      <c r="B34" s="130" t="e">
        <f aca="false">(D34&amp;E34&amp;F34&amp;G34&amp;H34&amp;#REF!&amp;#REF!&amp;#REF!&amp;#REF!&amp;#REF!&amp;#REF!&amp;#REF!&amp;#REF!&amp;#REF!&amp;I34&amp;J34&amp;#REF!&amp;#REF!&amp;K34)</f>
        <v>#REF!</v>
      </c>
      <c r="C34" s="21" t="n">
        <f aca="false">Fin!B35</f>
        <v>37282</v>
      </c>
      <c r="D34" s="131" t="n">
        <f aca="false">Phys!D35</f>
        <v>2.22</v>
      </c>
      <c r="E34" s="131" t="n">
        <f aca="false">Phys!E35</f>
        <v>2.01</v>
      </c>
      <c r="F34" s="131" t="n">
        <f aca="false">Phys!F35</f>
        <v>2.24</v>
      </c>
      <c r="G34" s="131" t="n">
        <f aca="false">Phys!G35</f>
        <v>2.2</v>
      </c>
      <c r="H34" s="131" t="n">
        <f aca="false">Phys!H35</f>
        <v>1.985</v>
      </c>
      <c r="I34" s="131" t="n">
        <f aca="false">Phys!K35</f>
        <v>2.2</v>
      </c>
      <c r="J34" s="131" t="n">
        <f aca="false">Phys!J35</f>
        <v>2.09</v>
      </c>
      <c r="K34" s="0" t="n">
        <f aca="false">Phys!I35</f>
        <v>2.01</v>
      </c>
      <c r="L34" s="132"/>
      <c r="M34" s="133"/>
    </row>
    <row r="35" customFormat="false" ht="12.75" hidden="false" customHeight="false" outlineLevel="0" collapsed="false">
      <c r="A35" s="0" t="n">
        <v>0.852283930529073</v>
      </c>
      <c r="B35" s="130" t="e">
        <f aca="false">(D35&amp;E35&amp;F35&amp;G35&amp;H35&amp;#REF!&amp;#REF!&amp;#REF!&amp;#REF!&amp;#REF!&amp;#REF!&amp;#REF!&amp;#REF!&amp;#REF!&amp;I35&amp;J35&amp;#REF!&amp;#REF!&amp;K35)</f>
        <v>#REF!</v>
      </c>
      <c r="C35" s="21" t="n">
        <f aca="false">Fin!B36</f>
        <v>37283</v>
      </c>
      <c r="D35" s="131" t="n">
        <f aca="false">Phys!D36</f>
        <v>2.22</v>
      </c>
      <c r="E35" s="131" t="n">
        <f aca="false">Phys!E36</f>
        <v>2.01</v>
      </c>
      <c r="F35" s="131" t="n">
        <f aca="false">Phys!F36</f>
        <v>2.24</v>
      </c>
      <c r="G35" s="131" t="n">
        <f aca="false">Phys!G36</f>
        <v>2.2</v>
      </c>
      <c r="H35" s="131" t="n">
        <f aca="false">Phys!H36</f>
        <v>1.985</v>
      </c>
      <c r="I35" s="131" t="n">
        <f aca="false">Phys!K36</f>
        <v>2.2</v>
      </c>
      <c r="J35" s="131" t="n">
        <f aca="false">Phys!J36</f>
        <v>2.09</v>
      </c>
      <c r="K35" s="0" t="n">
        <f aca="false">Phys!I36</f>
        <v>2.01</v>
      </c>
      <c r="L35" s="132"/>
      <c r="M35" s="133"/>
    </row>
    <row r="36" customFormat="false" ht="12.75" hidden="false" customHeight="false" outlineLevel="0" collapsed="false">
      <c r="A36" s="0" t="n">
        <v>0.847249017406847</v>
      </c>
      <c r="B36" s="130" t="e">
        <f aca="false">(D36&amp;E36&amp;F36&amp;G36&amp;H36&amp;#REF!&amp;#REF!&amp;#REF!&amp;#REF!&amp;#REF!&amp;#REF!&amp;#REF!&amp;#REF!&amp;#REF!&amp;I36&amp;J36&amp;#REF!&amp;#REF!&amp;K36)</f>
        <v>#REF!</v>
      </c>
      <c r="C36" s="21" t="n">
        <f aca="false">Fin!B37</f>
        <v>37284</v>
      </c>
      <c r="D36" s="131" t="n">
        <f aca="false">Phys!D37</f>
        <v>2.22</v>
      </c>
      <c r="E36" s="131" t="n">
        <f aca="false">Phys!E37</f>
        <v>2.01</v>
      </c>
      <c r="F36" s="131" t="n">
        <f aca="false">Phys!F37</f>
        <v>2.24</v>
      </c>
      <c r="G36" s="131" t="n">
        <f aca="false">Phys!G37</f>
        <v>2.2</v>
      </c>
      <c r="H36" s="131" t="n">
        <f aca="false">Phys!H37</f>
        <v>1.985</v>
      </c>
      <c r="I36" s="131" t="n">
        <f aca="false">Phys!K37</f>
        <v>2.2</v>
      </c>
      <c r="J36" s="131" t="n">
        <f aca="false">Phys!J37</f>
        <v>2.09</v>
      </c>
      <c r="K36" s="0" t="n">
        <f aca="false">Phys!I37</f>
        <v>2.01</v>
      </c>
      <c r="L36" s="132"/>
      <c r="M36" s="133"/>
    </row>
    <row r="37" customFormat="false" ht="12" hidden="false" customHeight="true" outlineLevel="0" collapsed="false">
      <c r="A37" s="0" t="n">
        <v>0.842086465425754</v>
      </c>
      <c r="B37" s="130" t="e">
        <f aca="false">(D37&amp;E37&amp;F37&amp;G37&amp;H37&amp;#REF!&amp;#REF!&amp;#REF!&amp;#REF!&amp;#REF!&amp;#REF!&amp;#REF!&amp;#REF!&amp;#REF!&amp;I37&amp;J37&amp;#REF!&amp;#REF!&amp;K37)</f>
        <v>#REF!</v>
      </c>
      <c r="C37" s="21" t="n">
        <f aca="false">Fin!B38</f>
        <v>37285</v>
      </c>
      <c r="D37" s="131" t="n">
        <f aca="false">Phys!D38</f>
        <v>2.22</v>
      </c>
      <c r="E37" s="131" t="n">
        <f aca="false">Phys!E38</f>
        <v>2.01</v>
      </c>
      <c r="F37" s="131" t="n">
        <f aca="false">Phys!F38</f>
        <v>2.24</v>
      </c>
      <c r="G37" s="131" t="n">
        <f aca="false">Phys!G38</f>
        <v>2.2</v>
      </c>
      <c r="H37" s="131" t="n">
        <f aca="false">Phys!H38</f>
        <v>1.985</v>
      </c>
      <c r="I37" s="131" t="n">
        <f aca="false">Phys!K38</f>
        <v>2.2</v>
      </c>
      <c r="J37" s="131" t="n">
        <f aca="false">Phys!J38</f>
        <v>2.09</v>
      </c>
      <c r="K37" s="0" t="n">
        <f aca="false">Phys!I38</f>
        <v>2.01</v>
      </c>
      <c r="L37" s="132"/>
      <c r="M37" s="133"/>
    </row>
    <row r="38" customFormat="false" ht="12.75" hidden="false" customHeight="false" outlineLevel="0" collapsed="false">
      <c r="A38" s="0" t="n">
        <v>0.837120294736678</v>
      </c>
      <c r="B38" s="130" t="e">
        <f aca="false">(D38&amp;E38&amp;F38&amp;G38&amp;H38&amp;#REF!&amp;#REF!&amp;#REF!&amp;#REF!&amp;#REF!&amp;#REF!&amp;#REF!&amp;#REF!&amp;#REF!&amp;I38&amp;J38&amp;#REF!&amp;#REF!&amp;K38)</f>
        <v>#REF!</v>
      </c>
      <c r="C38" s="21" t="n">
        <f aca="false">Fin!B39</f>
        <v>37286</v>
      </c>
      <c r="D38" s="131" t="n">
        <f aca="false">Phys!D39</f>
        <v>2.22</v>
      </c>
      <c r="E38" s="131" t="n">
        <f aca="false">Phys!E39</f>
        <v>2.01</v>
      </c>
      <c r="F38" s="131" t="n">
        <f aca="false">Phys!F39</f>
        <v>2.24</v>
      </c>
      <c r="G38" s="131" t="n">
        <f aca="false">Phys!G39</f>
        <v>2.2</v>
      </c>
      <c r="H38" s="131" t="n">
        <f aca="false">Phys!H39</f>
        <v>1.985</v>
      </c>
      <c r="I38" s="131" t="n">
        <f aca="false">Phys!K39</f>
        <v>2.2</v>
      </c>
      <c r="J38" s="131" t="n">
        <f aca="false">Phys!J39</f>
        <v>2.09</v>
      </c>
      <c r="K38" s="0" t="n">
        <f aca="false">Phys!I39</f>
        <v>2.01</v>
      </c>
      <c r="L38" s="132"/>
      <c r="M38" s="133"/>
    </row>
    <row r="39" customFormat="false" ht="12.75" hidden="false" customHeight="false" outlineLevel="0" collapsed="false">
      <c r="A39" s="0" t="n">
        <v>0.832012083124855</v>
      </c>
      <c r="B39" s="130" t="e">
        <f aca="false">(D39&amp;E39&amp;F39&amp;G39&amp;H39&amp;#REF!&amp;#REF!&amp;#REF!&amp;#REF!&amp;#REF!&amp;#REF!&amp;#REF!&amp;#REF!&amp;#REF!&amp;I39&amp;J39&amp;#REF!&amp;#REF!&amp;K39)</f>
        <v>#REF!</v>
      </c>
      <c r="C39" s="21" t="n">
        <f aca="false">C38+1</f>
        <v>37287</v>
      </c>
      <c r="D39" s="131" t="n">
        <f aca="false">Phys!D40</f>
        <v>2.22</v>
      </c>
      <c r="E39" s="131" t="n">
        <f aca="false">Phys!E40</f>
        <v>2.01</v>
      </c>
      <c r="F39" s="131" t="n">
        <f aca="false">Phys!F40</f>
        <v>2.24</v>
      </c>
      <c r="G39" s="131" t="n">
        <f aca="false">Phys!G40</f>
        <v>2.2</v>
      </c>
      <c r="H39" s="131" t="n">
        <f aca="false">Phys!H40</f>
        <v>1.985</v>
      </c>
      <c r="I39" s="131" t="n">
        <f aca="false">Phys!K40</f>
        <v>2.2</v>
      </c>
      <c r="J39" s="131" t="n">
        <f aca="false">Phys!J40</f>
        <v>2.09</v>
      </c>
      <c r="K39" s="0" t="n">
        <f aca="false">Phys!I40</f>
        <v>2.01</v>
      </c>
      <c r="L39" s="133"/>
    </row>
    <row r="40" customFormat="false" ht="12.75" hidden="false" customHeight="false" outlineLevel="0" collapsed="false">
      <c r="A40" s="0" t="n">
        <v>0.82692553205453</v>
      </c>
      <c r="B40" s="130" t="e">
        <f aca="false">(D40&amp;E40&amp;F40&amp;G40&amp;H40&amp;#REF!&amp;#REF!&amp;#REF!&amp;#REF!&amp;#REF!&amp;#REF!&amp;#REF!&amp;#REF!&amp;#REF!&amp;I40&amp;J40&amp;#REF!&amp;#REF!&amp;K40)</f>
        <v>#REF!</v>
      </c>
      <c r="C40" s="21" t="n">
        <f aca="false">C39+1</f>
        <v>37288</v>
      </c>
      <c r="D40" s="131" t="n">
        <f aca="false">Phys!D41</f>
        <v>2.56999999</v>
      </c>
      <c r="E40" s="131" t="n">
        <f aca="false">Phys!E41</f>
        <v>2.285</v>
      </c>
      <c r="F40" s="131" t="n">
        <f aca="false">Phys!F41</f>
        <v>2.559999999</v>
      </c>
      <c r="G40" s="131" t="n">
        <f aca="false">Phys!G41</f>
        <v>2.425</v>
      </c>
      <c r="H40" s="131" t="n">
        <f aca="false">Phys!H41</f>
        <v>2.285</v>
      </c>
      <c r="I40" s="131" t="n">
        <f aca="false">Phys!K41</f>
        <v>2.425</v>
      </c>
      <c r="J40" s="131" t="n">
        <f aca="false">Phys!J41</f>
        <v>2.6</v>
      </c>
      <c r="K40" s="0" t="n">
        <f aca="false">Phys!I41</f>
        <v>2.01</v>
      </c>
      <c r="L40" s="133"/>
    </row>
    <row r="41" customFormat="false" ht="12.75" hidden="false" customHeight="false" outlineLevel="0" collapsed="false">
      <c r="A41" s="0" t="n">
        <v>0.822356972766962</v>
      </c>
      <c r="B41" s="130" t="e">
        <f aca="false">(D41&amp;E41&amp;F41&amp;G41&amp;H41&amp;#REF!&amp;#REF!&amp;#REF!&amp;#REF!&amp;#REF!&amp;#REF!&amp;#REF!&amp;#REF!&amp;#REF!&amp;I41&amp;J41&amp;#REF!&amp;#REF!&amp;K41)</f>
        <v>#REF!</v>
      </c>
      <c r="C41" s="21" t="n">
        <f aca="false">C40+1</f>
        <v>37289</v>
      </c>
      <c r="D41" s="131" t="n">
        <f aca="false">Phys!D42</f>
        <v>2.56999999</v>
      </c>
      <c r="E41" s="131" t="n">
        <f aca="false">Phys!E42</f>
        <v>2.285</v>
      </c>
      <c r="F41" s="131" t="n">
        <f aca="false">Phys!F42</f>
        <v>2.559999999</v>
      </c>
      <c r="G41" s="131" t="n">
        <f aca="false">Phys!G42</f>
        <v>2.425</v>
      </c>
      <c r="H41" s="131" t="n">
        <f aca="false">Phys!H42</f>
        <v>2.285</v>
      </c>
      <c r="I41" s="131" t="n">
        <f aca="false">Phys!K42</f>
        <v>2.425</v>
      </c>
      <c r="J41" s="131" t="n">
        <f aca="false">Phys!J42</f>
        <v>2.6</v>
      </c>
      <c r="K41" s="0" t="n">
        <f aca="false">Phys!I42</f>
        <v>2.01</v>
      </c>
      <c r="L41" s="133"/>
    </row>
    <row r="42" customFormat="false" ht="12.75" hidden="false" customHeight="false" outlineLevel="0" collapsed="false">
      <c r="A42" s="0" t="n">
        <v>0.817348046301553</v>
      </c>
      <c r="B42" s="130" t="e">
        <f aca="false">(D42&amp;E42&amp;F42&amp;G42&amp;H42&amp;#REF!&amp;#REF!&amp;#REF!&amp;#REF!&amp;#REF!&amp;#REF!&amp;#REF!&amp;#REF!&amp;#REF!&amp;I42&amp;J42&amp;#REF!&amp;#REF!&amp;K42)</f>
        <v>#REF!</v>
      </c>
      <c r="C42" s="21" t="n">
        <f aca="false">C41+1</f>
        <v>37290</v>
      </c>
      <c r="D42" s="131" t="n">
        <f aca="false">Phys!D43</f>
        <v>2.56999999</v>
      </c>
      <c r="E42" s="131" t="n">
        <f aca="false">Phys!E43</f>
        <v>2.285</v>
      </c>
      <c r="F42" s="131" t="n">
        <f aca="false">Phys!F43</f>
        <v>2.559999999</v>
      </c>
      <c r="G42" s="131" t="n">
        <f aca="false">Phys!G43</f>
        <v>2.425</v>
      </c>
      <c r="H42" s="131" t="n">
        <f aca="false">Phys!H43</f>
        <v>2.285</v>
      </c>
      <c r="I42" s="131" t="n">
        <f aca="false">Phys!K43</f>
        <v>2.425</v>
      </c>
      <c r="J42" s="131" t="n">
        <f aca="false">Phys!J43</f>
        <v>2.6</v>
      </c>
      <c r="K42" s="0" t="n">
        <f aca="false">Phys!I43</f>
        <v>2.01</v>
      </c>
      <c r="L42" s="133"/>
    </row>
    <row r="43" customFormat="false" ht="12.75" hidden="false" customHeight="false" outlineLevel="0" collapsed="false">
      <c r="A43" s="0" t="n">
        <v>0.812557800014503</v>
      </c>
      <c r="B43" s="130" t="e">
        <f aca="false">(D43&amp;E43&amp;F43&amp;G43&amp;H43&amp;#REF!&amp;#REF!&amp;#REF!&amp;#REF!&amp;#REF!&amp;#REF!&amp;#REF!&amp;#REF!&amp;#REF!&amp;I43&amp;J43&amp;#REF!&amp;#REF!&amp;K43)</f>
        <v>#REF!</v>
      </c>
      <c r="C43" s="21" t="n">
        <f aca="false">C42+1</f>
        <v>37291</v>
      </c>
      <c r="D43" s="131" t="n">
        <f aca="false">Phys!D44</f>
        <v>2.56999999</v>
      </c>
      <c r="E43" s="131" t="n">
        <f aca="false">Phys!E44</f>
        <v>2.285</v>
      </c>
      <c r="F43" s="131" t="n">
        <f aca="false">Phys!F44</f>
        <v>2.559999999</v>
      </c>
      <c r="G43" s="131" t="n">
        <f aca="false">Phys!G44</f>
        <v>2.425</v>
      </c>
      <c r="H43" s="131" t="n">
        <f aca="false">Phys!H44</f>
        <v>2.285</v>
      </c>
      <c r="I43" s="131" t="n">
        <f aca="false">Phys!K44</f>
        <v>2.425</v>
      </c>
      <c r="J43" s="131" t="n">
        <f aca="false">Phys!J44</f>
        <v>2.6</v>
      </c>
      <c r="K43" s="0" t="n">
        <f aca="false">Phys!I44</f>
        <v>2.01</v>
      </c>
      <c r="L43" s="133"/>
    </row>
    <row r="44" customFormat="false" ht="12.75" hidden="false" customHeight="false" outlineLevel="0" collapsed="false">
      <c r="A44" s="0" t="n">
        <v>0.80763914556713</v>
      </c>
      <c r="B44" s="130" t="e">
        <f aca="false">(D44&amp;E44&amp;F44&amp;G44&amp;H44&amp;#REF!&amp;#REF!&amp;#REF!&amp;#REF!&amp;#REF!&amp;#REF!&amp;#REF!&amp;#REF!&amp;#REF!&amp;I44&amp;J44&amp;#REF!&amp;#REF!&amp;K44)</f>
        <v>#REF!</v>
      </c>
      <c r="C44" s="21" t="n">
        <f aca="false">C43+1</f>
        <v>37292</v>
      </c>
      <c r="D44" s="131" t="n">
        <f aca="false">Phys!D45</f>
        <v>2.56999999</v>
      </c>
      <c r="E44" s="131" t="n">
        <f aca="false">Phys!E45</f>
        <v>2.285</v>
      </c>
      <c r="F44" s="131" t="n">
        <f aca="false">Phys!F45</f>
        <v>2.559999999</v>
      </c>
      <c r="G44" s="131" t="n">
        <f aca="false">Phys!G45</f>
        <v>2.425</v>
      </c>
      <c r="H44" s="131" t="n">
        <f aca="false">Phys!H45</f>
        <v>2.285</v>
      </c>
      <c r="I44" s="131" t="n">
        <f aca="false">Phys!K45</f>
        <v>2.425</v>
      </c>
      <c r="J44" s="131" t="n">
        <f aca="false">Phys!J45</f>
        <v>2.6</v>
      </c>
      <c r="K44" s="0" t="n">
        <f aca="false">Phys!I45</f>
        <v>2.01</v>
      </c>
      <c r="L44" s="133"/>
    </row>
    <row r="45" customFormat="false" ht="12.75" hidden="false" customHeight="false" outlineLevel="0" collapsed="false">
      <c r="A45" s="0" t="n">
        <v>0.802907984504147</v>
      </c>
      <c r="B45" s="130" t="e">
        <f aca="false">(D45&amp;E45&amp;F45&amp;G45&amp;H45&amp;#REF!&amp;#REF!&amp;#REF!&amp;#REF!&amp;#REF!&amp;#REF!&amp;#REF!&amp;#REF!&amp;#REF!&amp;I45&amp;J45&amp;#REF!&amp;#REF!&amp;K45)</f>
        <v>#REF!</v>
      </c>
      <c r="C45" s="21" t="n">
        <f aca="false">C44+1</f>
        <v>37293</v>
      </c>
      <c r="D45" s="131" t="n">
        <f aca="false">Phys!D46</f>
        <v>2.56999999</v>
      </c>
      <c r="E45" s="131" t="n">
        <f aca="false">Phys!E46</f>
        <v>2.285</v>
      </c>
      <c r="F45" s="131" t="n">
        <f aca="false">Phys!F46</f>
        <v>2.559999999</v>
      </c>
      <c r="G45" s="131" t="n">
        <f aca="false">Phys!G46</f>
        <v>2.425</v>
      </c>
      <c r="H45" s="131" t="n">
        <f aca="false">Phys!H46</f>
        <v>2.285</v>
      </c>
      <c r="I45" s="131" t="n">
        <f aca="false">Phys!K46</f>
        <v>2.425</v>
      </c>
      <c r="J45" s="131" t="n">
        <f aca="false">Phys!J46</f>
        <v>2.6</v>
      </c>
      <c r="K45" s="0" t="n">
        <f aca="false">Phys!I46</f>
        <v>2.01</v>
      </c>
      <c r="L45" s="133"/>
    </row>
    <row r="46" customFormat="false" ht="12.75" hidden="false" customHeight="false" outlineLevel="0" collapsed="false">
      <c r="A46" s="0" t="n">
        <v>0.798048107825429</v>
      </c>
      <c r="B46" s="130" t="e">
        <f aca="false">(D46&amp;E46&amp;F46&amp;G46&amp;H46&amp;#REF!&amp;#REF!&amp;#REF!&amp;#REF!&amp;#REF!&amp;#REF!&amp;#REF!&amp;#REF!&amp;#REF!&amp;I46&amp;J46&amp;#REF!&amp;#REF!&amp;K46)</f>
        <v>#REF!</v>
      </c>
      <c r="C46" s="21" t="n">
        <f aca="false">C45+1</f>
        <v>37294</v>
      </c>
      <c r="D46" s="131" t="n">
        <f aca="false">Phys!D47</f>
        <v>2.56999999</v>
      </c>
      <c r="E46" s="131" t="n">
        <f aca="false">Phys!E47</f>
        <v>2.285</v>
      </c>
      <c r="F46" s="131" t="n">
        <f aca="false">Phys!F47</f>
        <v>2.559999999</v>
      </c>
      <c r="G46" s="131" t="n">
        <f aca="false">Phys!G47</f>
        <v>2.425</v>
      </c>
      <c r="H46" s="131" t="n">
        <f aca="false">Phys!H47</f>
        <v>2.285</v>
      </c>
      <c r="I46" s="131" t="n">
        <f aca="false">Phys!K47</f>
        <v>2.425</v>
      </c>
      <c r="J46" s="131" t="n">
        <f aca="false">Phys!J47</f>
        <v>2.6</v>
      </c>
      <c r="K46" s="0" t="n">
        <f aca="false">Phys!I47</f>
        <v>2.01</v>
      </c>
      <c r="L46" s="133"/>
    </row>
    <row r="47" customFormat="false" ht="12.75" hidden="false" customHeight="false" outlineLevel="0" collapsed="false">
      <c r="A47" s="0" t="n">
        <v>0.793219251818503</v>
      </c>
      <c r="B47" s="130" t="e">
        <f aca="false">(D47&amp;E47&amp;F47&amp;G47&amp;H47&amp;#REF!&amp;#REF!&amp;#REF!&amp;#REF!&amp;#REF!&amp;#REF!&amp;#REF!&amp;#REF!&amp;#REF!&amp;I47&amp;J47&amp;#REF!&amp;#REF!&amp;K47)</f>
        <v>#REF!</v>
      </c>
      <c r="C47" s="21" t="n">
        <f aca="false">C46+1</f>
        <v>37295</v>
      </c>
      <c r="D47" s="131" t="n">
        <f aca="false">Phys!D48</f>
        <v>2.56999999</v>
      </c>
      <c r="E47" s="131" t="n">
        <f aca="false">Phys!E48</f>
        <v>2.285</v>
      </c>
      <c r="F47" s="131" t="n">
        <f aca="false">Phys!F48</f>
        <v>2.559999999</v>
      </c>
      <c r="G47" s="131" t="n">
        <f aca="false">Phys!G48</f>
        <v>2.425</v>
      </c>
      <c r="H47" s="131" t="n">
        <f aca="false">Phys!H48</f>
        <v>2.285</v>
      </c>
      <c r="I47" s="131" t="n">
        <f aca="false">Phys!K48</f>
        <v>2.425</v>
      </c>
      <c r="J47" s="131" t="n">
        <f aca="false">Phys!J48</f>
        <v>2.6</v>
      </c>
      <c r="K47" s="0" t="n">
        <f aca="false">Phys!I48</f>
        <v>2.01</v>
      </c>
      <c r="L47" s="133"/>
    </row>
    <row r="48" customFormat="false" ht="12.75" hidden="false" customHeight="false" outlineLevel="0" collapsed="false">
      <c r="A48" s="0" t="n">
        <v>0.788575324004117</v>
      </c>
      <c r="B48" s="130" t="e">
        <f aca="false">(D48&amp;E48&amp;F48&amp;G48&amp;H48&amp;#REF!&amp;#REF!&amp;#REF!&amp;#REF!&amp;#REF!&amp;#REF!&amp;#REF!&amp;#REF!&amp;#REF!&amp;I48&amp;J48&amp;#REF!&amp;#REF!&amp;K48)</f>
        <v>#REF!</v>
      </c>
      <c r="C48" s="21" t="n">
        <f aca="false">C47+1</f>
        <v>37296</v>
      </c>
      <c r="D48" s="131" t="n">
        <f aca="false">Phys!D49</f>
        <v>2.56999999</v>
      </c>
      <c r="E48" s="131" t="n">
        <f aca="false">Phys!E49</f>
        <v>2.285</v>
      </c>
      <c r="F48" s="131" t="n">
        <f aca="false">Phys!F49</f>
        <v>2.559999999</v>
      </c>
      <c r="G48" s="131" t="n">
        <f aca="false">Phys!G49</f>
        <v>2.425</v>
      </c>
      <c r="H48" s="131" t="n">
        <f aca="false">Phys!H49</f>
        <v>2.285</v>
      </c>
      <c r="I48" s="131" t="n">
        <f aca="false">Phys!K49</f>
        <v>2.425</v>
      </c>
      <c r="J48" s="131" t="n">
        <f aca="false">Phys!J49</f>
        <v>2.6</v>
      </c>
      <c r="K48" s="0" t="n">
        <f aca="false">Phys!I49</f>
        <v>2.01</v>
      </c>
      <c r="L48" s="133"/>
    </row>
    <row r="49" customFormat="false" ht="12.75" hidden="false" customHeight="false" outlineLevel="0" collapsed="false">
      <c r="A49" s="0" t="n">
        <v>0.783806476630494</v>
      </c>
      <c r="B49" s="130" t="e">
        <f aca="false">(D49&amp;E49&amp;F49&amp;G49&amp;H49&amp;#REF!&amp;#REF!&amp;#REF!&amp;#REF!&amp;#REF!&amp;#REF!&amp;#REF!&amp;#REF!&amp;#REF!&amp;I49&amp;J49&amp;#REF!&amp;#REF!&amp;K49)</f>
        <v>#REF!</v>
      </c>
      <c r="C49" s="21" t="n">
        <f aca="false">C48+1</f>
        <v>37297</v>
      </c>
      <c r="D49" s="131" t="n">
        <f aca="false">Phys!D50</f>
        <v>2.56999999</v>
      </c>
      <c r="E49" s="131" t="n">
        <f aca="false">Phys!E50</f>
        <v>2.285</v>
      </c>
      <c r="F49" s="131" t="n">
        <f aca="false">Phys!F50</f>
        <v>2.559999999</v>
      </c>
      <c r="G49" s="131" t="n">
        <f aca="false">Phys!G50</f>
        <v>2.425</v>
      </c>
      <c r="H49" s="131" t="n">
        <f aca="false">Phys!H50</f>
        <v>2.285</v>
      </c>
      <c r="I49" s="131" t="n">
        <f aca="false">Phys!K50</f>
        <v>2.425</v>
      </c>
      <c r="J49" s="131" t="n">
        <f aca="false">Phys!J50</f>
        <v>2.6</v>
      </c>
      <c r="K49" s="0" t="n">
        <f aca="false">Phys!I50</f>
        <v>2.01</v>
      </c>
      <c r="L49" s="133"/>
    </row>
    <row r="50" customFormat="false" ht="12.75" hidden="false" customHeight="false" outlineLevel="0" collapsed="false">
      <c r="A50" s="0" t="n">
        <v>0.779220404320929</v>
      </c>
      <c r="B50" s="130" t="e">
        <f aca="false">(D50&amp;E50&amp;F50&amp;G50&amp;H50&amp;#REF!&amp;#REF!&amp;#REF!&amp;#REF!&amp;#REF!&amp;#REF!&amp;#REF!&amp;#REF!&amp;#REF!&amp;I50&amp;J50&amp;#REF!&amp;#REF!&amp;K50)</f>
        <v>#REF!</v>
      </c>
      <c r="C50" s="21" t="n">
        <f aca="false">C49+1</f>
        <v>37298</v>
      </c>
      <c r="D50" s="131" t="n">
        <f aca="false">Phys!D51</f>
        <v>2.56999999</v>
      </c>
      <c r="E50" s="131" t="n">
        <f aca="false">Phys!E51</f>
        <v>2.285</v>
      </c>
      <c r="F50" s="131" t="n">
        <f aca="false">Phys!F51</f>
        <v>2.559999999</v>
      </c>
      <c r="G50" s="131" t="n">
        <f aca="false">Phys!G51</f>
        <v>2.425</v>
      </c>
      <c r="H50" s="131" t="n">
        <f aca="false">Phys!H51</f>
        <v>2.285</v>
      </c>
      <c r="I50" s="131" t="n">
        <f aca="false">Phys!K51</f>
        <v>2.425</v>
      </c>
      <c r="J50" s="131" t="n">
        <f aca="false">Phys!J51</f>
        <v>2.6</v>
      </c>
      <c r="K50" s="0" t="n">
        <f aca="false">Phys!I51</f>
        <v>2.01</v>
      </c>
      <c r="L50" s="133"/>
    </row>
    <row r="51" customFormat="false" ht="12.75" hidden="false" customHeight="false" outlineLevel="0" collapsed="false">
      <c r="A51" s="0" t="n">
        <v>0.774496521116025</v>
      </c>
      <c r="B51" s="130" t="e">
        <f aca="false">(D51&amp;E51&amp;F51&amp;G51&amp;H51&amp;#REF!&amp;#REF!&amp;#REF!&amp;#REF!&amp;#REF!&amp;#REF!&amp;#REF!&amp;#REF!&amp;#REF!&amp;I51&amp;J51&amp;#REF!&amp;#REF!&amp;K51)</f>
        <v>#REF!</v>
      </c>
      <c r="C51" s="21" t="n">
        <f aca="false">C50+1</f>
        <v>37299</v>
      </c>
      <c r="D51" s="131" t="n">
        <f aca="false">Phys!D52</f>
        <v>2.56999999</v>
      </c>
      <c r="E51" s="131" t="n">
        <f aca="false">Phys!E52</f>
        <v>2.285</v>
      </c>
      <c r="F51" s="131" t="n">
        <f aca="false">Phys!F52</f>
        <v>2.559999999</v>
      </c>
      <c r="G51" s="131" t="n">
        <f aca="false">Phys!G52</f>
        <v>2.425</v>
      </c>
      <c r="H51" s="131" t="n">
        <f aca="false">Phys!H52</f>
        <v>2.285</v>
      </c>
      <c r="I51" s="131" t="n">
        <f aca="false">Phys!K52</f>
        <v>2.425</v>
      </c>
      <c r="J51" s="131" t="n">
        <f aca="false">Phys!J52</f>
        <v>2.6</v>
      </c>
      <c r="K51" s="0" t="n">
        <f aca="false">Phys!I52</f>
        <v>2.01</v>
      </c>
      <c r="L51" s="133"/>
    </row>
    <row r="52" customFormat="false" ht="12.75" hidden="false" customHeight="false" outlineLevel="0" collapsed="false">
      <c r="A52" s="0" t="n">
        <v>0.769786213040064</v>
      </c>
      <c r="B52" s="130" t="e">
        <f aca="false">(D52&amp;E52&amp;F52&amp;G52&amp;H52&amp;#REF!&amp;#REF!&amp;#REF!&amp;#REF!&amp;#REF!&amp;#REF!&amp;#REF!&amp;#REF!&amp;#REF!&amp;I52&amp;J52&amp;#REF!&amp;#REF!&amp;K52)</f>
        <v>#REF!</v>
      </c>
      <c r="C52" s="21" t="n">
        <f aca="false">C51+1</f>
        <v>37300</v>
      </c>
      <c r="D52" s="131" t="n">
        <f aca="false">Phys!D53</f>
        <v>2.56999999</v>
      </c>
      <c r="E52" s="131" t="n">
        <f aca="false">Phys!E53</f>
        <v>2.285</v>
      </c>
      <c r="F52" s="131" t="n">
        <f aca="false">Phys!F53</f>
        <v>2.559999999</v>
      </c>
      <c r="G52" s="131" t="n">
        <f aca="false">Phys!G53</f>
        <v>2.425</v>
      </c>
      <c r="H52" s="131" t="n">
        <f aca="false">Phys!H53</f>
        <v>2.285</v>
      </c>
      <c r="I52" s="131" t="n">
        <f aca="false">Phys!K53</f>
        <v>2.425</v>
      </c>
      <c r="J52" s="131" t="n">
        <f aca="false">Phys!J53</f>
        <v>2.6</v>
      </c>
      <c r="K52" s="0" t="n">
        <f aca="false">Phys!I53</f>
        <v>2.01</v>
      </c>
      <c r="L52" s="133"/>
    </row>
    <row r="53" customFormat="false" ht="12.75" hidden="false" customHeight="false" outlineLevel="0" collapsed="false">
      <c r="A53" s="0" t="n">
        <v>0.765405822389506</v>
      </c>
      <c r="B53" s="130" t="e">
        <f aca="false">(D53&amp;E53&amp;F53&amp;G53&amp;H53&amp;#REF!&amp;#REF!&amp;#REF!&amp;#REF!&amp;#REF!&amp;#REF!&amp;#REF!&amp;#REF!&amp;#REF!&amp;I53&amp;J53&amp;#REF!&amp;#REF!&amp;K53)</f>
        <v>#REF!</v>
      </c>
      <c r="C53" s="21" t="n">
        <f aca="false">C52+1</f>
        <v>37301</v>
      </c>
      <c r="D53" s="131" t="n">
        <f aca="false">Phys!D54</f>
        <v>2.56999999</v>
      </c>
      <c r="E53" s="131" t="n">
        <f aca="false">Phys!E54</f>
        <v>2.285</v>
      </c>
      <c r="F53" s="131" t="n">
        <f aca="false">Phys!F54</f>
        <v>2.559999999</v>
      </c>
      <c r="G53" s="131" t="n">
        <f aca="false">Phys!G54</f>
        <v>2.425</v>
      </c>
      <c r="H53" s="131" t="n">
        <f aca="false">Phys!H54</f>
        <v>2.285</v>
      </c>
      <c r="I53" s="131" t="n">
        <f aca="false">Phys!K54</f>
        <v>2.425</v>
      </c>
      <c r="J53" s="131" t="n">
        <f aca="false">Phys!J54</f>
        <v>2.6</v>
      </c>
      <c r="K53" s="0" t="n">
        <f aca="false">Phys!I54</f>
        <v>2.01</v>
      </c>
      <c r="L53" s="133"/>
    </row>
    <row r="54" customFormat="false" ht="12.75" hidden="false" customHeight="false" outlineLevel="0" collapsed="false">
      <c r="A54" s="0" t="n">
        <v>0.760712908481484</v>
      </c>
      <c r="B54" s="130" t="e">
        <f aca="false">(D54&amp;E54&amp;F54&amp;G54&amp;H54&amp;#REF!&amp;#REF!&amp;#REF!&amp;#REF!&amp;#REF!&amp;#REF!&amp;#REF!&amp;#REF!&amp;#REF!&amp;I54&amp;J54&amp;#REF!&amp;#REF!&amp;K54)</f>
        <v>#REF!</v>
      </c>
      <c r="C54" s="21" t="n">
        <f aca="false">C53+1</f>
        <v>37302</v>
      </c>
      <c r="D54" s="131" t="n">
        <f aca="false">Phys!D55</f>
        <v>2.56999999</v>
      </c>
      <c r="E54" s="131" t="n">
        <f aca="false">Phys!E55</f>
        <v>2.285</v>
      </c>
      <c r="F54" s="131" t="n">
        <f aca="false">Phys!F55</f>
        <v>2.559999999</v>
      </c>
      <c r="G54" s="131" t="n">
        <f aca="false">Phys!G55</f>
        <v>2.425</v>
      </c>
      <c r="H54" s="131" t="n">
        <f aca="false">Phys!H55</f>
        <v>2.285</v>
      </c>
      <c r="I54" s="131" t="n">
        <f aca="false">Phys!K55</f>
        <v>2.425</v>
      </c>
      <c r="J54" s="131" t="n">
        <f aca="false">Phys!J55</f>
        <v>2.6</v>
      </c>
      <c r="K54" s="0" t="n">
        <f aca="false">Phys!I55</f>
        <v>2.01</v>
      </c>
      <c r="L54" s="133"/>
    </row>
    <row r="55" customFormat="false" ht="12.75" hidden="false" customHeight="false" outlineLevel="0" collapsed="false">
      <c r="A55" s="0" t="n">
        <v>0.756157341943217</v>
      </c>
      <c r="B55" s="130" t="e">
        <f aca="false">(D55&amp;E55&amp;F55&amp;G55&amp;H55&amp;#REF!&amp;#REF!&amp;#REF!&amp;#REF!&amp;#REF!&amp;#REF!&amp;#REF!&amp;#REF!&amp;#REF!&amp;I55&amp;J55&amp;#REF!&amp;#REF!&amp;K55)</f>
        <v>#REF!</v>
      </c>
      <c r="C55" s="21" t="n">
        <f aca="false">C54+1</f>
        <v>37303</v>
      </c>
      <c r="D55" s="131" t="n">
        <f aca="false">Phys!D56</f>
        <v>2.56999999</v>
      </c>
      <c r="E55" s="131" t="n">
        <f aca="false">Phys!E56</f>
        <v>2.285</v>
      </c>
      <c r="F55" s="131" t="n">
        <f aca="false">Phys!F56</f>
        <v>2.559999999</v>
      </c>
      <c r="G55" s="131" t="n">
        <f aca="false">Phys!G56</f>
        <v>2.425</v>
      </c>
      <c r="H55" s="131" t="n">
        <f aca="false">Phys!H56</f>
        <v>2.285</v>
      </c>
      <c r="I55" s="131" t="n">
        <f aca="false">Phys!K56</f>
        <v>2.425</v>
      </c>
      <c r="J55" s="131" t="n">
        <f aca="false">Phys!J56</f>
        <v>2.6</v>
      </c>
      <c r="K55" s="0" t="n">
        <f aca="false">Phys!I56</f>
        <v>2.01</v>
      </c>
      <c r="L55" s="133"/>
    </row>
    <row r="56" customFormat="false" ht="12.75" hidden="false" customHeight="false" outlineLevel="0" collapsed="false">
      <c r="A56" s="0" t="n">
        <v>0.75147526327923</v>
      </c>
      <c r="B56" s="130" t="e">
        <f aca="false">(D56&amp;E56&amp;F56&amp;G56&amp;H56&amp;#REF!&amp;#REF!&amp;#REF!&amp;#REF!&amp;#REF!&amp;#REF!&amp;#REF!&amp;#REF!&amp;#REF!&amp;I56&amp;J56&amp;#REF!&amp;#REF!&amp;K56)</f>
        <v>#REF!</v>
      </c>
      <c r="C56" s="21" t="n">
        <f aca="false">C55+1</f>
        <v>37304</v>
      </c>
      <c r="D56" s="131" t="n">
        <f aca="false">Phys!D57</f>
        <v>2.56999999</v>
      </c>
      <c r="E56" s="131" t="n">
        <f aca="false">Phys!E57</f>
        <v>2.285</v>
      </c>
      <c r="F56" s="131" t="n">
        <f aca="false">Phys!F57</f>
        <v>2.559999999</v>
      </c>
      <c r="G56" s="131" t="n">
        <f aca="false">Phys!G57</f>
        <v>2.425</v>
      </c>
      <c r="H56" s="131" t="n">
        <f aca="false">Phys!H57</f>
        <v>2.285</v>
      </c>
      <c r="I56" s="131" t="n">
        <f aca="false">Phys!K57</f>
        <v>2.425</v>
      </c>
      <c r="J56" s="131" t="n">
        <f aca="false">Phys!J57</f>
        <v>2.6</v>
      </c>
      <c r="K56" s="0" t="n">
        <f aca="false">Phys!I57</f>
        <v>2.01</v>
      </c>
      <c r="L56" s="133"/>
    </row>
    <row r="57" customFormat="false" ht="12.75" hidden="false" customHeight="false" outlineLevel="0" collapsed="false">
      <c r="A57" s="0" t="n">
        <v>0.74696863259336</v>
      </c>
      <c r="B57" s="130" t="e">
        <f aca="false">(D57&amp;E57&amp;F57&amp;G57&amp;H57&amp;#REF!&amp;#REF!&amp;#REF!&amp;#REF!&amp;#REF!&amp;#REF!&amp;#REF!&amp;#REF!&amp;#REF!&amp;I57&amp;J57&amp;#REF!&amp;#REF!&amp;K57)</f>
        <v>#REF!</v>
      </c>
      <c r="C57" s="21" t="n">
        <f aca="false">C56+1</f>
        <v>37305</v>
      </c>
      <c r="D57" s="131" t="n">
        <f aca="false">Phys!D58</f>
        <v>2.56999999</v>
      </c>
      <c r="E57" s="131" t="n">
        <f aca="false">Phys!E58</f>
        <v>2.285</v>
      </c>
      <c r="F57" s="131" t="n">
        <f aca="false">Phys!F58</f>
        <v>2.559999999</v>
      </c>
      <c r="G57" s="131" t="n">
        <f aca="false">Phys!G58</f>
        <v>2.425</v>
      </c>
      <c r="H57" s="131" t="n">
        <f aca="false">Phys!H58</f>
        <v>2.285</v>
      </c>
      <c r="I57" s="131" t="n">
        <f aca="false">Phys!K58</f>
        <v>2.425</v>
      </c>
      <c r="J57" s="131" t="n">
        <f aca="false">Phys!J58</f>
        <v>2.6</v>
      </c>
      <c r="K57" s="0" t="n">
        <f aca="false">Phys!I58</f>
        <v>2.01</v>
      </c>
      <c r="L57" s="133"/>
    </row>
    <row r="58" customFormat="false" ht="12.75" hidden="false" customHeight="false" outlineLevel="0" collapsed="false">
      <c r="A58" s="0" t="n">
        <v>0.742336893825962</v>
      </c>
      <c r="B58" s="130" t="e">
        <f aca="false">(D58&amp;E58&amp;F58&amp;G58&amp;H58&amp;#REF!&amp;#REF!&amp;#REF!&amp;#REF!&amp;#REF!&amp;#REF!&amp;#REF!&amp;#REF!&amp;#REF!&amp;I58&amp;J58&amp;#REF!&amp;#REF!&amp;K58)</f>
        <v>#REF!</v>
      </c>
      <c r="C58" s="21" t="n">
        <f aca="false">C57+1</f>
        <v>37306</v>
      </c>
      <c r="D58" s="131" t="n">
        <f aca="false">Phys!D59</f>
        <v>2.56999999</v>
      </c>
      <c r="E58" s="131" t="n">
        <f aca="false">Phys!E59</f>
        <v>2.285</v>
      </c>
      <c r="F58" s="131" t="n">
        <f aca="false">Phys!F59</f>
        <v>2.559999999</v>
      </c>
      <c r="G58" s="131" t="n">
        <f aca="false">Phys!G59</f>
        <v>2.425</v>
      </c>
      <c r="H58" s="131" t="n">
        <f aca="false">Phys!H59</f>
        <v>2.285</v>
      </c>
      <c r="I58" s="131" t="n">
        <f aca="false">Phys!K59</f>
        <v>2.425</v>
      </c>
      <c r="J58" s="131" t="n">
        <f aca="false">Phys!J59</f>
        <v>2.6</v>
      </c>
      <c r="K58" s="0" t="n">
        <f aca="false">Phys!I59</f>
        <v>2.01</v>
      </c>
      <c r="L58" s="133"/>
    </row>
    <row r="59" customFormat="false" ht="12.75" hidden="false" customHeight="false" outlineLevel="0" collapsed="false">
      <c r="A59" s="0" t="n">
        <v>0.737730564179583</v>
      </c>
      <c r="B59" s="130" t="e">
        <f aca="false">(D59&amp;E59&amp;F59&amp;G59&amp;H59&amp;#REF!&amp;#REF!&amp;#REF!&amp;#REF!&amp;#REF!&amp;#REF!&amp;#REF!&amp;#REF!&amp;#REF!&amp;I59&amp;J59&amp;#REF!&amp;#REF!&amp;K59)</f>
        <v>#REF!</v>
      </c>
      <c r="C59" s="21" t="n">
        <f aca="false">C58+1</f>
        <v>37307</v>
      </c>
      <c r="D59" s="131" t="n">
        <f aca="false">Phys!D60</f>
        <v>2.56999999</v>
      </c>
      <c r="E59" s="131" t="n">
        <f aca="false">Phys!E60</f>
        <v>2.285</v>
      </c>
      <c r="F59" s="131" t="n">
        <f aca="false">Phys!F60</f>
        <v>2.559999999</v>
      </c>
      <c r="G59" s="131" t="n">
        <f aca="false">Phys!G60</f>
        <v>2.425</v>
      </c>
      <c r="H59" s="131" t="n">
        <f aca="false">Phys!H60</f>
        <v>2.285</v>
      </c>
      <c r="I59" s="131" t="n">
        <f aca="false">Phys!K60</f>
        <v>2.425</v>
      </c>
      <c r="J59" s="131" t="n">
        <f aca="false">Phys!J60</f>
        <v>2.6</v>
      </c>
      <c r="K59" s="0" t="n">
        <f aca="false">Phys!I60</f>
        <v>2.01</v>
      </c>
      <c r="L59" s="133"/>
    </row>
    <row r="60" customFormat="false" ht="12.75" hidden="false" customHeight="false" outlineLevel="0" collapsed="false">
      <c r="A60" s="0" t="n">
        <v>0.733296909054811</v>
      </c>
      <c r="B60" s="130" t="e">
        <f aca="false">(D60&amp;E60&amp;F60&amp;G60&amp;H60&amp;#REF!&amp;#REF!&amp;#REF!&amp;#REF!&amp;#REF!&amp;#REF!&amp;#REF!&amp;#REF!&amp;#REF!&amp;I60&amp;J60&amp;#REF!&amp;#REF!&amp;K60)</f>
        <v>#REF!</v>
      </c>
      <c r="C60" s="21" t="n">
        <f aca="false">C59+1</f>
        <v>37308</v>
      </c>
      <c r="D60" s="131" t="n">
        <f aca="false">Phys!D61</f>
        <v>2.56999999</v>
      </c>
      <c r="E60" s="131" t="n">
        <f aca="false">Phys!E61</f>
        <v>2.285</v>
      </c>
      <c r="F60" s="131" t="n">
        <f aca="false">Phys!F61</f>
        <v>2.559999999</v>
      </c>
      <c r="G60" s="131" t="n">
        <f aca="false">Phys!G61</f>
        <v>2.425</v>
      </c>
      <c r="H60" s="131" t="n">
        <f aca="false">Phys!H61</f>
        <v>2.285</v>
      </c>
      <c r="I60" s="131" t="n">
        <f aca="false">Phys!K61</f>
        <v>2.425</v>
      </c>
      <c r="J60" s="131" t="n">
        <f aca="false">Phys!J61</f>
        <v>2.6</v>
      </c>
      <c r="K60" s="0" t="n">
        <f aca="false">Phys!I61</f>
        <v>2.01</v>
      </c>
      <c r="L60" s="133"/>
    </row>
    <row r="61" customFormat="false" ht="12.75" hidden="false" customHeight="false" outlineLevel="0" collapsed="false">
      <c r="A61" s="0" t="n">
        <v>0.728740238532852</v>
      </c>
      <c r="B61" s="130" t="e">
        <f aca="false">(D61&amp;E61&amp;F61&amp;G61&amp;H61&amp;#REF!&amp;#REF!&amp;#REF!&amp;#REF!&amp;#REF!&amp;#REF!&amp;#REF!&amp;#REF!&amp;#REF!&amp;I61&amp;J61&amp;#REF!&amp;#REF!&amp;K61)</f>
        <v>#REF!</v>
      </c>
      <c r="C61" s="21" t="n">
        <f aca="false">C60+1</f>
        <v>37309</v>
      </c>
      <c r="D61" s="131" t="n">
        <f aca="false">Phys!D62</f>
        <v>2.56999999</v>
      </c>
      <c r="E61" s="131" t="n">
        <f aca="false">Phys!E62</f>
        <v>2.285</v>
      </c>
      <c r="F61" s="131" t="n">
        <f aca="false">Phys!F62</f>
        <v>2.559999999</v>
      </c>
      <c r="G61" s="131" t="n">
        <f aca="false">Phys!G62</f>
        <v>2.425</v>
      </c>
      <c r="H61" s="131" t="n">
        <f aca="false">Phys!H62</f>
        <v>2.285</v>
      </c>
      <c r="I61" s="131" t="n">
        <f aca="false">Phys!K62</f>
        <v>2.425</v>
      </c>
      <c r="J61" s="131" t="n">
        <f aca="false">Phys!J62</f>
        <v>2.6</v>
      </c>
      <c r="K61" s="0" t="n">
        <f aca="false">Phys!I62</f>
        <v>2.01</v>
      </c>
      <c r="L61" s="133"/>
    </row>
    <row r="62" customFormat="false" ht="12.75" hidden="false" customHeight="false" outlineLevel="0" collapsed="false">
      <c r="A62" s="0" t="n">
        <v>0.724354423626211</v>
      </c>
      <c r="B62" s="130" t="e">
        <f aca="false">(D62&amp;E62&amp;F62&amp;G62&amp;H62&amp;#REF!&amp;#REF!&amp;#REF!&amp;#REF!&amp;#REF!&amp;#REF!&amp;#REF!&amp;#REF!&amp;#REF!&amp;I62&amp;J62&amp;#REF!&amp;#REF!&amp;K62)</f>
        <v>#REF!</v>
      </c>
      <c r="C62" s="21" t="n">
        <f aca="false">C61+1</f>
        <v>37310</v>
      </c>
      <c r="D62" s="131" t="n">
        <f aca="false">Phys!D63</f>
        <v>2.56999999</v>
      </c>
      <c r="E62" s="131" t="n">
        <f aca="false">Phys!E63</f>
        <v>2.285</v>
      </c>
      <c r="F62" s="131" t="n">
        <f aca="false">Phys!F63</f>
        <v>2.559999999</v>
      </c>
      <c r="G62" s="131" t="n">
        <f aca="false">Phys!G63</f>
        <v>2.425</v>
      </c>
      <c r="H62" s="131" t="n">
        <f aca="false">Phys!H63</f>
        <v>2.285</v>
      </c>
      <c r="I62" s="131" t="n">
        <f aca="false">Phys!K63</f>
        <v>2.425</v>
      </c>
      <c r="J62" s="131" t="n">
        <f aca="false">Phys!J63</f>
        <v>2.6</v>
      </c>
      <c r="K62" s="0" t="n">
        <f aca="false">Phys!I63</f>
        <v>2.01</v>
      </c>
      <c r="L62" s="133"/>
    </row>
    <row r="63" customFormat="false" ht="12.75" hidden="false" customHeight="false" outlineLevel="0" collapsed="false">
      <c r="A63" s="0" t="n">
        <v>0.719846964494279</v>
      </c>
      <c r="B63" s="130" t="e">
        <f aca="false">(D63&amp;E63&amp;F63&amp;G63&amp;H63&amp;#REF!&amp;#REF!&amp;#REF!&amp;#REF!&amp;#REF!&amp;#REF!&amp;#REF!&amp;#REF!&amp;#REF!&amp;I63&amp;J63&amp;#REF!&amp;#REF!&amp;K63)</f>
        <v>#REF!</v>
      </c>
      <c r="C63" s="21" t="n">
        <f aca="false">C62+1</f>
        <v>37311</v>
      </c>
      <c r="D63" s="131" t="n">
        <f aca="false">Phys!D64</f>
        <v>2.56999999</v>
      </c>
      <c r="E63" s="131" t="n">
        <f aca="false">Phys!E64</f>
        <v>2.285</v>
      </c>
      <c r="F63" s="131" t="n">
        <f aca="false">Phys!F64</f>
        <v>2.559999999</v>
      </c>
      <c r="G63" s="131" t="n">
        <f aca="false">Phys!G64</f>
        <v>2.425</v>
      </c>
      <c r="H63" s="131" t="n">
        <f aca="false">Phys!H64</f>
        <v>2.285</v>
      </c>
      <c r="I63" s="131" t="n">
        <f aca="false">Phys!K64</f>
        <v>2.425</v>
      </c>
      <c r="J63" s="131" t="n">
        <f aca="false">Phys!J64</f>
        <v>2.6</v>
      </c>
      <c r="K63" s="0" t="n">
        <f aca="false">Phys!I64</f>
        <v>2.01</v>
      </c>
      <c r="L63" s="133"/>
    </row>
    <row r="64" customFormat="false" ht="12.75" hidden="false" customHeight="false" outlineLevel="0" collapsed="false">
      <c r="A64" s="0" t="n">
        <v>0.715364343774387</v>
      </c>
      <c r="B64" s="130" t="e">
        <f aca="false">(D64&amp;E64&amp;F64&amp;G64&amp;H64&amp;#REF!&amp;#REF!&amp;#REF!&amp;#REF!&amp;#REF!&amp;#REF!&amp;#REF!&amp;#REF!&amp;#REF!&amp;I64&amp;J64&amp;#REF!&amp;#REF!&amp;K64)</f>
        <v>#REF!</v>
      </c>
      <c r="C64" s="21" t="n">
        <f aca="false">C63+1</f>
        <v>37312</v>
      </c>
      <c r="D64" s="131" t="n">
        <f aca="false">Phys!D65</f>
        <v>2.56999999</v>
      </c>
      <c r="E64" s="131" t="n">
        <f aca="false">Phys!E65</f>
        <v>2.285</v>
      </c>
      <c r="F64" s="131" t="n">
        <f aca="false">Phys!F65</f>
        <v>2.559999999</v>
      </c>
      <c r="G64" s="131" t="n">
        <f aca="false">Phys!G65</f>
        <v>2.425</v>
      </c>
      <c r="H64" s="131" t="n">
        <f aca="false">Phys!H65</f>
        <v>2.285</v>
      </c>
      <c r="I64" s="131" t="n">
        <f aca="false">Phys!K65</f>
        <v>2.425</v>
      </c>
      <c r="J64" s="131" t="n">
        <f aca="false">Phys!J65</f>
        <v>2.6</v>
      </c>
      <c r="K64" s="0" t="n">
        <f aca="false">Phys!I65</f>
        <v>2.01</v>
      </c>
      <c r="L64" s="133"/>
    </row>
    <row r="65" customFormat="false" ht="12.75" hidden="false" customHeight="false" outlineLevel="0" collapsed="false">
      <c r="A65" s="0" t="n">
        <v>0.711336778953839</v>
      </c>
      <c r="B65" s="130" t="e">
        <f aca="false">(D65&amp;E65&amp;F65&amp;G65&amp;H65&amp;#REF!&amp;#REF!&amp;#REF!&amp;#REF!&amp;#REF!&amp;#REF!&amp;#REF!&amp;#REF!&amp;#REF!&amp;I65&amp;J65&amp;#REF!&amp;#REF!&amp;K65)</f>
        <v>#REF!</v>
      </c>
      <c r="C65" s="21" t="n">
        <f aca="false">C64+1</f>
        <v>37313</v>
      </c>
      <c r="D65" s="131" t="n">
        <f aca="false">Phys!D66</f>
        <v>2.56999999</v>
      </c>
      <c r="E65" s="131" t="n">
        <f aca="false">Phys!E66</f>
        <v>2.285</v>
      </c>
      <c r="F65" s="131" t="n">
        <f aca="false">Phys!F66</f>
        <v>2.559999999</v>
      </c>
      <c r="G65" s="131" t="n">
        <f aca="false">Phys!G66</f>
        <v>2.425</v>
      </c>
      <c r="H65" s="131" t="n">
        <f aca="false">Phys!H66</f>
        <v>2.285</v>
      </c>
      <c r="I65" s="131" t="n">
        <f aca="false">Phys!K66</f>
        <v>2.425</v>
      </c>
      <c r="J65" s="131" t="n">
        <f aca="false">Phys!J66</f>
        <v>2.6</v>
      </c>
      <c r="K65" s="0" t="n">
        <f aca="false">Phys!I66</f>
        <v>2.01</v>
      </c>
      <c r="L65" s="133"/>
    </row>
    <row r="66" customFormat="false" ht="12.75" hidden="false" customHeight="false" outlineLevel="0" collapsed="false">
      <c r="A66" s="0" t="n">
        <v>0.706901115313727</v>
      </c>
      <c r="B66" s="130" t="e">
        <f aca="false">(D66&amp;E66&amp;F66&amp;G66&amp;H66&amp;#REF!&amp;#REF!&amp;#REF!&amp;#REF!&amp;#REF!&amp;#REF!&amp;#REF!&amp;#REF!&amp;#REF!&amp;I66&amp;J66&amp;#REF!&amp;#REF!&amp;K66)</f>
        <v>#REF!</v>
      </c>
      <c r="C66" s="21" t="n">
        <f aca="false">C65+1</f>
        <v>37314</v>
      </c>
      <c r="D66" s="131" t="n">
        <f aca="false">Phys!D67</f>
        <v>2.56999999</v>
      </c>
      <c r="E66" s="131" t="n">
        <f aca="false">Phys!E67</f>
        <v>2.285</v>
      </c>
      <c r="F66" s="131" t="n">
        <f aca="false">Phys!F67</f>
        <v>2.559999999</v>
      </c>
      <c r="G66" s="131" t="n">
        <f aca="false">Phys!G67</f>
        <v>2.425</v>
      </c>
      <c r="H66" s="131" t="n">
        <f aca="false">Phys!H67</f>
        <v>2.285</v>
      </c>
      <c r="I66" s="131" t="n">
        <f aca="false">Phys!K67</f>
        <v>2.425</v>
      </c>
      <c r="J66" s="131" t="n">
        <f aca="false">Phys!J67</f>
        <v>2.6</v>
      </c>
      <c r="K66" s="0" t="n">
        <f aca="false">Phys!I67</f>
        <v>2.01</v>
      </c>
      <c r="L66" s="133"/>
    </row>
    <row r="67" customFormat="false" ht="12.75" hidden="false" customHeight="false" outlineLevel="0" collapsed="false">
      <c r="A67" s="0" t="n">
        <v>0.702631872719894</v>
      </c>
      <c r="B67" s="130" t="e">
        <f aca="false">(D67&amp;E67&amp;F67&amp;G67&amp;H67&amp;#REF!&amp;#REF!&amp;#REF!&amp;#REF!&amp;#REF!&amp;#REF!&amp;#REF!&amp;#REF!&amp;#REF!&amp;I67&amp;J67&amp;#REF!&amp;#REF!&amp;K67)</f>
        <v>#REF!</v>
      </c>
      <c r="C67" s="21" t="n">
        <f aca="false">C66+1</f>
        <v>37315</v>
      </c>
      <c r="D67" s="131" t="n">
        <f aca="false">Phys!D68</f>
        <v>2.56999999</v>
      </c>
      <c r="E67" s="131" t="n">
        <f aca="false">Phys!E68</f>
        <v>2.285</v>
      </c>
      <c r="F67" s="131" t="n">
        <f aca="false">Phys!F68</f>
        <v>2.559999999</v>
      </c>
      <c r="G67" s="131" t="n">
        <f aca="false">Phys!G68</f>
        <v>2.425</v>
      </c>
      <c r="H67" s="131" t="n">
        <f aca="false">Phys!H68</f>
        <v>2.285</v>
      </c>
      <c r="I67" s="131" t="n">
        <f aca="false">Phys!K68</f>
        <v>2.425</v>
      </c>
      <c r="J67" s="131" t="n">
        <f aca="false">Phys!J68</f>
        <v>2.6</v>
      </c>
      <c r="K67" s="0" t="n">
        <f aca="false">Phys!I68</f>
        <v>2.01</v>
      </c>
      <c r="L67" s="133"/>
    </row>
    <row r="68" customFormat="false" ht="12.75" hidden="false" customHeight="false" outlineLevel="0" collapsed="false">
      <c r="B68" s="130" t="e">
        <f aca="false">(D68&amp;E68&amp;F68&amp;G68&amp;H68&amp;#REF!&amp;#REF!&amp;#REF!&amp;#REF!&amp;#REF!&amp;#REF!&amp;#REF!&amp;#REF!&amp;#REF!&amp;I68&amp;J68&amp;#REF!&amp;#REF!&amp;K68)</f>
        <v>#REF!</v>
      </c>
      <c r="C68" s="21"/>
      <c r="D68" s="131"/>
      <c r="E68" s="131"/>
      <c r="F68" s="131"/>
      <c r="G68" s="131"/>
      <c r="H68" s="131"/>
      <c r="I68" s="131"/>
      <c r="J68" s="131"/>
      <c r="K68" s="133"/>
      <c r="L68" s="133"/>
    </row>
    <row r="69" customFormat="false" ht="12.75" hidden="false" customHeight="false" outlineLevel="0" collapsed="false">
      <c r="A69" s="0" t="n">
        <v>0.681528647910739</v>
      </c>
      <c r="B69" s="130" t="e">
        <f aca="false">(D69&amp;E69&amp;F69&amp;G69&amp;H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I69&amp;J69&amp;#REF!&amp;#REF!&amp;#REF!&amp;#REF!&amp;#REF!&amp;#REF!&amp;#REF!&amp;#REF!&amp;#REF!&amp;#REF!&amp;#REF!&amp;#REF!&amp;#REF!&amp;#REF!&amp;#REF!)</f>
        <v>#REF!</v>
      </c>
      <c r="C69" s="21"/>
      <c r="D69" s="131"/>
      <c r="E69" s="131"/>
      <c r="F69" s="131"/>
      <c r="G69" s="131"/>
      <c r="H69" s="131"/>
      <c r="I69" s="131"/>
      <c r="J69" s="131"/>
      <c r="K69" s="133"/>
      <c r="L69" s="133"/>
    </row>
    <row r="70" customFormat="false" ht="12.75" hidden="false" customHeight="false" outlineLevel="0" collapsed="false">
      <c r="B70" s="130" t="e">
        <f aca="false">(D70&amp;E70&amp;F70&amp;G70&amp;H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I70&amp;J70&amp;#REF!&amp;#REF!&amp;#REF!&amp;#REF!&amp;#REF!&amp;#REF!&amp;#REF!&amp;#REF!&amp;#REF!&amp;#REF!&amp;#REF!&amp;#REF!&amp;#REF!&amp;#REF!&amp;#REF!)</f>
        <v>#REF!</v>
      </c>
      <c r="C70" s="21"/>
      <c r="D70" s="131"/>
      <c r="E70" s="131"/>
      <c r="F70" s="131"/>
      <c r="G70" s="131"/>
      <c r="H70" s="131"/>
      <c r="I70" s="131"/>
      <c r="J70" s="131"/>
      <c r="K70" s="133"/>
      <c r="L70" s="133"/>
      <c r="M70" s="133"/>
    </row>
    <row r="71" customFormat="false" ht="12.75" hidden="false" customHeight="false" outlineLevel="0" collapsed="false">
      <c r="A71" s="0" t="n">
        <v>0.669213012604158</v>
      </c>
      <c r="B71" s="130" t="e">
        <f aca="false">(D71&amp;E71&amp;F71&amp;G71&amp;H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I71&amp;J71&amp;#REF!&amp;#REF!&amp;#REF!&amp;#REF!&amp;#REF!&amp;#REF!&amp;#REF!&amp;#REF!&amp;#REF!&amp;#REF!&amp;#REF!&amp;#REF!&amp;#REF!&amp;#REF!&amp;#REF!)</f>
        <v>#REF!</v>
      </c>
      <c r="C71" s="21"/>
      <c r="D71" s="133"/>
      <c r="E71" s="133"/>
      <c r="F71" s="133"/>
      <c r="G71" s="133"/>
      <c r="H71" s="133"/>
      <c r="I71" s="133"/>
      <c r="J71" s="133"/>
      <c r="K71" s="133"/>
      <c r="L71" s="133"/>
      <c r="M71" s="133"/>
    </row>
    <row r="72" customFormat="false" ht="12.75" hidden="false" customHeight="false" outlineLevel="0" collapsed="false">
      <c r="A72" s="0" t="n">
        <v>0.665113169559567</v>
      </c>
      <c r="B72" s="130" t="e">
        <f aca="false">(D72&amp;E72&amp;F72&amp;G72&amp;H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2" s="21"/>
      <c r="D72" s="133"/>
      <c r="E72" s="133"/>
      <c r="F72" s="133"/>
      <c r="G72" s="133"/>
      <c r="H72" s="133"/>
      <c r="I72" s="133"/>
      <c r="J72" s="133"/>
      <c r="K72" s="133"/>
      <c r="L72" s="133"/>
      <c r="M72" s="133"/>
    </row>
    <row r="73" customFormat="false" ht="12.75" hidden="false" customHeight="false" outlineLevel="0" collapsed="false">
      <c r="A73" s="0" t="n">
        <v>0.661431531874252</v>
      </c>
      <c r="B73" s="130" t="e">
        <f aca="false">(D73&amp;E73&amp;F73&amp;G73&amp;H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3" s="21"/>
      <c r="D73" s="133"/>
      <c r="E73" s="133"/>
      <c r="F73" s="133"/>
      <c r="G73" s="133"/>
      <c r="H73" s="133"/>
      <c r="I73" s="133"/>
      <c r="J73" s="133"/>
      <c r="K73" s="133"/>
      <c r="L73" s="133"/>
      <c r="M73" s="133"/>
    </row>
    <row r="74" customFormat="false" ht="12.75" hidden="false" customHeight="false" outlineLevel="0" collapsed="false">
      <c r="A74" s="0" t="n">
        <v>0.657379038325212</v>
      </c>
      <c r="B74" s="130" t="e">
        <f aca="false">(D74&amp;E74&amp;F74&amp;G74&amp;H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4" s="21"/>
      <c r="D74" s="133"/>
      <c r="E74" s="133"/>
      <c r="F74" s="133"/>
      <c r="G74" s="133"/>
      <c r="H74" s="133"/>
      <c r="I74" s="133"/>
      <c r="J74" s="133"/>
      <c r="K74" s="133"/>
      <c r="L74" s="133"/>
      <c r="M74" s="133"/>
    </row>
    <row r="75" customFormat="false" ht="12.75" hidden="false" customHeight="false" outlineLevel="0" collapsed="false">
      <c r="A75" s="0" t="n">
        <v>0.653480752001329</v>
      </c>
      <c r="B75" s="130" t="e">
        <f aca="false">(D75&amp;E75&amp;F75&amp;G75&amp;H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5" s="21"/>
      <c r="D75" s="133"/>
      <c r="E75" s="133"/>
      <c r="F75" s="133"/>
      <c r="G75" s="133"/>
      <c r="H75" s="133"/>
      <c r="I75" s="133"/>
      <c r="J75" s="133"/>
      <c r="K75" s="133"/>
      <c r="L75" s="133"/>
      <c r="M75" s="133"/>
    </row>
    <row r="76" customFormat="false" ht="12.75" hidden="false" customHeight="false" outlineLevel="0" collapsed="false">
      <c r="A76" s="0" t="n">
        <v>0.649476642087682</v>
      </c>
      <c r="B76" s="130" t="e">
        <f aca="false">(D76&amp;E76&amp;F76&amp;G76&amp;H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6" s="21"/>
      <c r="D76" s="133"/>
      <c r="E76" s="133"/>
      <c r="F76" s="133"/>
      <c r="G76" s="133"/>
      <c r="H76" s="133"/>
      <c r="I76" s="133"/>
      <c r="J76" s="133"/>
      <c r="K76" s="133"/>
      <c r="L76" s="133"/>
      <c r="M76" s="133"/>
    </row>
    <row r="77" customFormat="false" ht="12.75" hidden="false" customHeight="false" outlineLevel="0" collapsed="false">
      <c r="A77" s="0" t="n">
        <v>0.645624900221169</v>
      </c>
      <c r="B77" s="130" t="e">
        <f aca="false">(D77&amp;E77&amp;F77&amp;G77&amp;H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7" s="21"/>
      <c r="D77" s="133"/>
      <c r="E77" s="133"/>
      <c r="F77" s="133"/>
      <c r="G77" s="133"/>
      <c r="H77" s="133"/>
      <c r="I77" s="133"/>
      <c r="J77" s="133"/>
      <c r="K77" s="133"/>
      <c r="L77" s="133"/>
      <c r="M77" s="133"/>
    </row>
    <row r="78" customFormat="false" ht="12.75" hidden="false" customHeight="false" outlineLevel="0" collapsed="false">
      <c r="A78" s="0" t="n">
        <v>0.641668600258501</v>
      </c>
      <c r="B78" s="130" t="e">
        <f aca="false">(D78&amp;E78&amp;F78&amp;G78&amp;H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8" s="21"/>
      <c r="D78" s="133"/>
      <c r="E78" s="133"/>
      <c r="F78" s="133"/>
      <c r="G78" s="133"/>
      <c r="H78" s="133"/>
      <c r="I78" s="133"/>
      <c r="J78" s="133"/>
      <c r="K78" s="133"/>
      <c r="L78" s="133"/>
      <c r="M78" s="133"/>
    </row>
    <row r="79" customFormat="false" ht="12.75" hidden="false" customHeight="false" outlineLevel="0" collapsed="false">
      <c r="A79" s="0" t="n">
        <v>0.637736379470141</v>
      </c>
      <c r="B79" s="130" t="e">
        <f aca="false">(D79&amp;E79&amp;F79&amp;G79&amp;H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9" s="21"/>
      <c r="D79" s="133"/>
      <c r="E79" s="133"/>
      <c r="F79" s="133"/>
      <c r="G79" s="133"/>
      <c r="H79" s="133"/>
      <c r="I79" s="133"/>
      <c r="J79" s="133"/>
      <c r="K79" s="133"/>
      <c r="L79" s="133"/>
      <c r="M79" s="133"/>
    </row>
    <row r="80" customFormat="false" ht="12.75" hidden="false" customHeight="false" outlineLevel="0" collapsed="false">
      <c r="A80" s="0" t="n">
        <v>0.633953794006957</v>
      </c>
      <c r="B80" s="130" t="e">
        <f aca="false">(D80&amp;E80&amp;F80&amp;G80&amp;H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0" s="21"/>
      <c r="D80" s="133"/>
      <c r="E80" s="133"/>
      <c r="F80" s="133"/>
      <c r="G80" s="133"/>
      <c r="H80" s="133"/>
    </row>
    <row r="81" customFormat="false" ht="12.75" hidden="false" customHeight="false" outlineLevel="0" collapsed="false">
      <c r="A81" s="0" t="n">
        <v>0.630068530690576</v>
      </c>
      <c r="B81" s="130" t="e">
        <f aca="false">(D81&amp;E81&amp;F81&amp;G81&amp;H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1" s="21"/>
      <c r="D81" s="133"/>
      <c r="E81" s="133"/>
      <c r="F81" s="133"/>
      <c r="G81" s="133"/>
      <c r="H81" s="133"/>
    </row>
    <row r="82" customFormat="false" ht="12.75" hidden="false" customHeight="false" outlineLevel="0" collapsed="false">
      <c r="A82" s="0" t="n">
        <v>0.626331117675853</v>
      </c>
      <c r="B82" s="130" t="e">
        <f aca="false">(D82&amp;E82&amp;F82&amp;G82&amp;H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2" s="21"/>
      <c r="D82" s="133"/>
      <c r="E82" s="133"/>
      <c r="F82" s="133"/>
      <c r="G82" s="133"/>
      <c r="H82" s="133"/>
    </row>
    <row r="83" customFormat="false" ht="12.75" hidden="false" customHeight="false" outlineLevel="0" collapsed="false">
      <c r="A83" s="0" t="n">
        <v>0.618954022500906</v>
      </c>
      <c r="B83" s="130" t="e">
        <f aca="false">(D83&amp;E83&amp;F83&amp;G83&amp;H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3" s="21"/>
      <c r="D83" s="133"/>
      <c r="E83" s="133"/>
      <c r="F83" s="133"/>
      <c r="G83" s="133"/>
      <c r="H83" s="133"/>
    </row>
    <row r="84" customFormat="false" ht="12.75" hidden="false" customHeight="false" outlineLevel="0" collapsed="false">
      <c r="A84" s="0" t="n">
        <v>0.615035816857615</v>
      </c>
      <c r="B84" s="0" t="e">
        <f aca="false">(D84&amp;E84&amp;F84&amp;G84&amp;H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4" s="134"/>
      <c r="D84" s="133"/>
      <c r="E84" s="133"/>
      <c r="F84" s="133"/>
      <c r="G84" s="133"/>
      <c r="H84" s="133"/>
    </row>
    <row r="85" customFormat="false" ht="12.75" hidden="false" customHeight="false" outlineLevel="0" collapsed="false">
      <c r="A85" s="0" t="n">
        <v>0.611515917486834</v>
      </c>
      <c r="B85" s="0" t="e">
        <f aca="false">(D85&amp;E85&amp;F85&amp;G85&amp;H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5" s="134"/>
      <c r="D85" s="133"/>
      <c r="E85" s="133"/>
      <c r="F85" s="133"/>
      <c r="G85" s="133"/>
      <c r="H85" s="133"/>
    </row>
    <row r="86" customFormat="false" ht="12.75" hidden="false" customHeight="false" outlineLevel="0" collapsed="false">
      <c r="A86" s="0" t="n">
        <v>0.607639960401286</v>
      </c>
      <c r="B86" s="0" t="e">
        <f aca="false">(D86&amp;E86&amp;F86&amp;G86&amp;H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6" s="134"/>
      <c r="D86" s="133"/>
      <c r="E86" s="133"/>
      <c r="F86" s="133"/>
      <c r="G86" s="133"/>
      <c r="H86" s="133"/>
    </row>
    <row r="87" customFormat="false" ht="12.75" hidden="false" customHeight="false" outlineLevel="0" collapsed="false">
      <c r="A87" s="0" t="n">
        <v>0.603910021652075</v>
      </c>
      <c r="B87" s="0" t="e">
        <f aca="false">(D87&amp;E87&amp;F87&amp;G87&amp;H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7" s="134"/>
      <c r="D87" s="133"/>
      <c r="E87" s="133"/>
      <c r="F87" s="133"/>
      <c r="G87" s="133"/>
      <c r="H87" s="133"/>
    </row>
    <row r="88" customFormat="false" ht="12.75" hidden="false" customHeight="false" outlineLevel="0" collapsed="false">
      <c r="A88" s="0" t="n">
        <v>0.600077333911296</v>
      </c>
      <c r="B88" s="0" t="e">
        <f aca="false">(D88&amp;E88&amp;F88&amp;G88&amp;H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8" s="134"/>
      <c r="D88" s="133"/>
      <c r="E88" s="133"/>
      <c r="F88" s="133"/>
      <c r="G88" s="133"/>
      <c r="H88" s="133"/>
    </row>
    <row r="89" customFormat="false" ht="12.75" hidden="false" customHeight="false" outlineLevel="0" collapsed="false">
      <c r="A89" s="0" t="n">
        <v>0.596523816559782</v>
      </c>
      <c r="B89" s="0" t="e">
        <f aca="false">(D89&amp;E89&amp;F89&amp;G89&amp;H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9" s="134"/>
      <c r="D89" s="133"/>
      <c r="E89" s="133"/>
      <c r="F89" s="133"/>
      <c r="G89" s="133"/>
      <c r="H89" s="133"/>
    </row>
    <row r="90" customFormat="false" ht="12.75" hidden="false" customHeight="false" outlineLevel="0" collapsed="false">
      <c r="A90" s="0" t="n">
        <v>0.592902793242203</v>
      </c>
      <c r="B90" s="0" t="e">
        <f aca="false">(D90&amp;E90&amp;F90&amp;G90&amp;H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0" s="134"/>
      <c r="D90" s="133"/>
      <c r="E90" s="133"/>
      <c r="F90" s="133"/>
      <c r="G90" s="133"/>
      <c r="H90" s="133"/>
    </row>
    <row r="91" customFormat="false" ht="12.75" hidden="false" customHeight="false" outlineLevel="0" collapsed="false">
      <c r="A91" s="0" t="n">
        <v>0.58930524422311</v>
      </c>
      <c r="B91" s="0" t="e">
        <f aca="false">(D91&amp;E91&amp;F91&amp;G91&amp;H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1" s="134"/>
      <c r="D91" s="133"/>
      <c r="E91" s="133"/>
      <c r="F91" s="133"/>
      <c r="G91" s="133"/>
      <c r="H91" s="133"/>
    </row>
    <row r="92" customFormat="false" ht="12.75" hidden="false" customHeight="false" outlineLevel="0" collapsed="false">
      <c r="A92" s="0" t="n">
        <v>0.585845944551272</v>
      </c>
      <c r="B92" s="0" t="e">
        <f aca="false">(D92&amp;E92&amp;F92&amp;G92&amp;H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2" s="134"/>
      <c r="D92" s="133"/>
      <c r="E92" s="133"/>
      <c r="F92" s="133"/>
      <c r="G92" s="133"/>
      <c r="H92" s="133"/>
    </row>
    <row r="93" customFormat="false" ht="12.75" hidden="false" customHeight="false" outlineLevel="0" collapsed="false">
      <c r="A93" s="0" t="n">
        <v>0.5822941190371</v>
      </c>
      <c r="B93" s="0" t="e">
        <f aca="false">(D93&amp;E93&amp;F93&amp;G93&amp;H93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3" s="134"/>
      <c r="D93" s="133"/>
      <c r="E93" s="133"/>
      <c r="F93" s="133"/>
      <c r="G93" s="133"/>
      <c r="H93" s="133"/>
    </row>
    <row r="94" customFormat="false" ht="12.75" hidden="false" customHeight="false" outlineLevel="0" collapsed="false">
      <c r="A94" s="0" t="n">
        <v>0.578878770188867</v>
      </c>
      <c r="B94" s="0" t="e">
        <f aca="false">(D94&amp;E94&amp;F94&amp;G94&amp;H94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4" s="134"/>
      <c r="D94" s="133"/>
      <c r="E94" s="133"/>
      <c r="F94" s="133"/>
      <c r="G94" s="133"/>
      <c r="H94" s="133"/>
    </row>
    <row r="95" customFormat="false" ht="12.75" hidden="false" customHeight="false" outlineLevel="0" collapsed="false">
      <c r="A95" s="0" t="n">
        <v>0.575372055051849</v>
      </c>
      <c r="B95" s="0" t="e">
        <f aca="false">(D95&amp;E95&amp;F95&amp;G95&amp;H95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5" s="134"/>
      <c r="D95" s="133"/>
      <c r="E95" s="133"/>
      <c r="F95" s="133"/>
      <c r="G95" s="133"/>
      <c r="H95" s="133"/>
    </row>
    <row r="96" customFormat="false" ht="12.75" hidden="false" customHeight="false" outlineLevel="0" collapsed="false">
      <c r="A96" s="0" t="n">
        <v>0.571888032654532</v>
      </c>
      <c r="B96" s="0" t="e">
        <f aca="false">(D96&amp;E96&amp;F96&amp;G96&amp;H96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6" s="134"/>
      <c r="D96" s="133"/>
      <c r="E96" s="133"/>
      <c r="F96" s="133"/>
      <c r="G96" s="133"/>
      <c r="H96" s="133"/>
    </row>
    <row r="97" customFormat="false" ht="12.75" hidden="false" customHeight="false" outlineLevel="0" collapsed="false">
      <c r="A97" s="0" t="n">
        <v>0.568649192464996</v>
      </c>
      <c r="B97" s="0" t="e">
        <f aca="false">(D97&amp;E97&amp;F97&amp;G97&amp;H97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7" s="134"/>
      <c r="D97" s="133"/>
      <c r="E97" s="133"/>
      <c r="F97" s="133"/>
      <c r="G97" s="133"/>
      <c r="H97" s="133"/>
    </row>
    <row r="98" customFormat="false" ht="12.75" hidden="false" customHeight="false" outlineLevel="0" collapsed="false">
      <c r="A98" s="0" t="n">
        <v>0.565208652141767</v>
      </c>
      <c r="B98" s="0" t="e">
        <f aca="false">(D98&amp;E98&amp;F98&amp;G98&amp;H98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8" s="134"/>
      <c r="D98" s="133"/>
      <c r="E98" s="133"/>
      <c r="F98" s="133"/>
      <c r="G98" s="133"/>
      <c r="H98" s="133"/>
    </row>
    <row r="99" customFormat="false" ht="12.75" hidden="false" customHeight="false" outlineLevel="0" collapsed="false">
      <c r="A99" s="0" t="n">
        <v>0.561900274812536</v>
      </c>
      <c r="B99" s="0" t="e">
        <f aca="false">(D99&amp;E99&amp;F99&amp;G99&amp;H99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9" s="134"/>
      <c r="D99" s="133"/>
      <c r="E99" s="133"/>
      <c r="F99" s="133"/>
      <c r="G99" s="133"/>
      <c r="H99" s="133"/>
    </row>
    <row r="100" customFormat="false" ht="12.75" hidden="false" customHeight="false" outlineLevel="0" collapsed="false">
      <c r="A100" s="0" t="n">
        <v>0.558503354251106</v>
      </c>
      <c r="B100" s="0" t="e">
        <f aca="false">(D100&amp;E100&amp;F100&amp;G100&amp;H100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0" s="134"/>
      <c r="D100" s="133"/>
      <c r="E100" s="133"/>
      <c r="F100" s="133"/>
      <c r="G100" s="133"/>
      <c r="H100" s="133"/>
    </row>
    <row r="101" customFormat="false" ht="12.75" hidden="false" customHeight="false" outlineLevel="0" collapsed="false">
      <c r="A101" s="0" t="n">
        <v>0.555236906199587</v>
      </c>
      <c r="B101" s="0" t="e">
        <f aca="false">(D101&amp;E101&amp;F101&amp;G101&amp;H101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1" s="134"/>
      <c r="D101" s="133"/>
      <c r="E101" s="133"/>
      <c r="F101" s="133"/>
      <c r="G101" s="133"/>
      <c r="H101" s="133"/>
    </row>
    <row r="102" customFormat="false" ht="12.75" hidden="false" customHeight="false" outlineLevel="0" collapsed="false">
      <c r="A102" s="0" t="n">
        <v>0.551883021787569</v>
      </c>
      <c r="B102" s="0" t="e">
        <f aca="false">(D102&amp;E102&amp;F102&amp;G102&amp;H102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2" s="134"/>
      <c r="D102" s="133"/>
      <c r="E102" s="133"/>
      <c r="F102" s="133"/>
      <c r="G102" s="133"/>
      <c r="H102" s="133"/>
    </row>
    <row r="103" customFormat="false" ht="12.75" hidden="false" customHeight="false" outlineLevel="0" collapsed="false">
      <c r="A103" s="0" t="n">
        <v>0.548550787172356</v>
      </c>
      <c r="B103" s="0" t="e">
        <f aca="false">(D103&amp;E103&amp;F103&amp;G103&amp;H103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3" s="134"/>
      <c r="D103" s="133"/>
      <c r="E103" s="133"/>
      <c r="F103" s="133"/>
      <c r="G103" s="133"/>
      <c r="H103" s="133"/>
    </row>
    <row r="104" customFormat="false" ht="12.75" hidden="false" customHeight="false" outlineLevel="0" collapsed="false">
      <c r="A104" s="0" t="n">
        <v>0.545346518501085</v>
      </c>
      <c r="B104" s="0" t="e">
        <f aca="false">(D104&amp;E104&amp;F104&amp;G104&amp;H104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4" s="134"/>
      <c r="D104" s="133"/>
      <c r="E104" s="133"/>
      <c r="F104" s="133"/>
      <c r="G104" s="133"/>
      <c r="H104" s="133"/>
    </row>
    <row r="105" customFormat="false" ht="12.75" hidden="false" customHeight="false" outlineLevel="0" collapsed="false">
      <c r="A105" s="0" t="n">
        <v>0.542056455261233</v>
      </c>
      <c r="B105" s="0" t="e">
        <f aca="false">(D105&amp;E105&amp;F105&amp;G105&amp;H105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5" s="134"/>
      <c r="D105" s="133"/>
      <c r="E105" s="133"/>
      <c r="F105" s="133"/>
      <c r="G105" s="133"/>
      <c r="H105" s="133"/>
    </row>
    <row r="106" customFormat="false" ht="12.75" hidden="false" customHeight="false" outlineLevel="0" collapsed="false">
      <c r="A106" s="0" t="n">
        <v>0.538892724054897</v>
      </c>
      <c r="B106" s="0" t="e">
        <f aca="false">(D106&amp;E106&amp;F106&amp;G106&amp;H106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6" s="134"/>
      <c r="D106" s="133"/>
      <c r="E106" s="133"/>
      <c r="F106" s="133"/>
      <c r="G106" s="133"/>
      <c r="H106" s="133"/>
    </row>
    <row r="107" customFormat="false" ht="12.75" hidden="false" customHeight="false" outlineLevel="0" collapsed="false">
      <c r="A107" s="0" t="n">
        <v>0.535644268862887</v>
      </c>
      <c r="B107" s="0" t="e">
        <f aca="false">(D107&amp;E107&amp;F107&amp;G107&amp;H107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7" s="134"/>
      <c r="D107" s="133"/>
      <c r="E107" s="133"/>
      <c r="F107" s="133"/>
      <c r="G107" s="133"/>
      <c r="H107" s="133"/>
    </row>
    <row r="108" customFormat="false" ht="12.75" hidden="false" customHeight="false" outlineLevel="0" collapsed="false">
      <c r="A108" s="0" t="n">
        <v>0.532416745389951</v>
      </c>
      <c r="B108" s="0" t="e">
        <f aca="false">(D108&amp;E108&amp;F108&amp;G108&amp;H108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8" s="134"/>
      <c r="D108" s="133"/>
      <c r="E108" s="133"/>
      <c r="F108" s="133"/>
      <c r="G108" s="133"/>
      <c r="H108" s="133"/>
    </row>
    <row r="109" customFormat="false" ht="12.75" hidden="false" customHeight="false" outlineLevel="0" collapsed="false">
      <c r="A109" s="0" t="n">
        <v>0.529519435666923</v>
      </c>
      <c r="B109" s="0" t="e">
        <f aca="false">(D109&amp;E109&amp;F109&amp;G109&amp;H109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9" s="134"/>
      <c r="D109" s="133"/>
      <c r="E109" s="133"/>
      <c r="F109" s="133"/>
      <c r="G109" s="133"/>
      <c r="H109" s="133"/>
    </row>
    <row r="110" customFormat="false" ht="12.75" hidden="false" customHeight="false" outlineLevel="0" collapsed="false">
      <c r="A110" s="0" t="n">
        <v>0.526331357337241</v>
      </c>
      <c r="B110" s="0" t="e">
        <f aca="false">(D110&amp;E110&amp;F110&amp;G110&amp;H110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0" s="134"/>
      <c r="D110" s="133"/>
      <c r="E110" s="133"/>
      <c r="F110" s="133"/>
      <c r="G110" s="133"/>
      <c r="H110" s="133"/>
    </row>
    <row r="111" customFormat="false" ht="12.75" hidden="false" customHeight="false" outlineLevel="0" collapsed="false">
      <c r="A111" s="0" t="n">
        <v>0.523265660419863</v>
      </c>
      <c r="B111" s="0" t="e">
        <f aca="false">(D111&amp;E111&amp;F111&amp;G111&amp;H111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1" s="134"/>
      <c r="D111" s="133"/>
      <c r="E111" s="133"/>
      <c r="F111" s="133"/>
      <c r="G111" s="133"/>
      <c r="H111" s="133"/>
    </row>
    <row r="112" customFormat="false" ht="12.75" hidden="false" customHeight="false" outlineLevel="0" collapsed="false">
      <c r="A112" s="0" t="n">
        <v>0.520117829330757</v>
      </c>
      <c r="B112" s="0" t="e">
        <f aca="false">(D112&amp;E112&amp;F112&amp;G112&amp;H112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2" s="134"/>
      <c r="D112" s="133"/>
      <c r="E112" s="133"/>
      <c r="F112" s="133"/>
      <c r="G112" s="133"/>
      <c r="H112" s="133"/>
    </row>
    <row r="113" customFormat="false" ht="12.75" hidden="false" customHeight="false" outlineLevel="0" collapsed="false">
      <c r="A113" s="0" t="n">
        <v>0.517090820876756</v>
      </c>
      <c r="B113" s="0" t="e">
        <f aca="false">(D113&amp;E113&amp;F113&amp;G113&amp;H113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3" s="134"/>
      <c r="D113" s="133"/>
      <c r="E113" s="133"/>
      <c r="F113" s="133"/>
      <c r="G113" s="133"/>
      <c r="H113" s="133"/>
    </row>
    <row r="114" customFormat="false" ht="12.75" hidden="false" customHeight="false" outlineLevel="0" collapsed="false">
      <c r="A114" s="0" t="n">
        <v>0.513982700601162</v>
      </c>
      <c r="B114" s="0" t="e">
        <f aca="false">(D114&amp;E114&amp;F114&amp;G114&amp;H114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4" s="134"/>
      <c r="D114" s="133"/>
      <c r="E114" s="133"/>
      <c r="F114" s="133"/>
      <c r="G114" s="133"/>
      <c r="H114" s="133"/>
    </row>
    <row r="115" customFormat="false" ht="12.75" hidden="false" customHeight="false" outlineLevel="0" collapsed="false">
      <c r="A115" s="0" t="n">
        <v>0.510894558059711</v>
      </c>
      <c r="B115" s="0" t="e">
        <f aca="false">(D115&amp;E115&amp;F115&amp;G115&amp;H115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5" s="134"/>
      <c r="D115" s="133"/>
      <c r="E115" s="133"/>
      <c r="F115" s="133"/>
      <c r="G115" s="133"/>
      <c r="H115" s="133"/>
    </row>
    <row r="116" customFormat="false" ht="12.75" hidden="false" customHeight="false" outlineLevel="0" collapsed="false">
      <c r="A116" s="0" t="n">
        <v>0.507924926725383</v>
      </c>
      <c r="B116" s="0" t="e">
        <f aca="false">(D116&amp;E116&amp;F116&amp;G116&amp;H116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6" s="134"/>
      <c r="D116" s="133"/>
      <c r="E116" s="133"/>
      <c r="F116" s="133"/>
      <c r="G116" s="133"/>
      <c r="H116" s="133"/>
    </row>
    <row r="117" customFormat="false" ht="12.75" hidden="false" customHeight="false" outlineLevel="0" collapsed="false">
      <c r="A117" s="0" t="n">
        <v>0.504875700090974</v>
      </c>
      <c r="B117" s="0" t="e">
        <f aca="false">(D117&amp;E117&amp;F117&amp;G117&amp;H117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7" s="134"/>
      <c r="D117" s="133"/>
      <c r="E117" s="133"/>
      <c r="F117" s="133"/>
      <c r="G117" s="133"/>
      <c r="H117" s="133"/>
    </row>
    <row r="118" customFormat="false" ht="12.75" hidden="false" customHeight="false" outlineLevel="0" collapsed="false">
      <c r="A118" s="0" t="n">
        <v>0.501943477856102</v>
      </c>
      <c r="B118" s="0" t="e">
        <f aca="false">(D118&amp;E118&amp;F118&amp;G118&amp;H118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8" s="134"/>
      <c r="D118" s="133"/>
      <c r="E118" s="133"/>
      <c r="F118" s="133"/>
      <c r="G118" s="133"/>
      <c r="H118" s="133"/>
    </row>
    <row r="119" customFormat="false" ht="12.75" hidden="false" customHeight="false" outlineLevel="0" collapsed="false">
      <c r="A119" s="0" t="n">
        <v>0.498932649281552</v>
      </c>
      <c r="B119" s="0" t="e">
        <f aca="false">(D119&amp;E119&amp;F119&amp;G119&amp;H119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9" s="134"/>
      <c r="D119" s="133"/>
      <c r="E119" s="133"/>
      <c r="F119" s="133"/>
      <c r="G119" s="133"/>
      <c r="H119" s="133"/>
    </row>
    <row r="120" customFormat="false" ht="12.75" hidden="false" customHeight="false" outlineLevel="0" collapsed="false">
      <c r="A120" s="0" t="n">
        <v>0.49594113833771</v>
      </c>
      <c r="B120" s="0" t="e">
        <f aca="false">(D120&amp;E120&amp;F120&amp;G120&amp;H120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0" s="134"/>
      <c r="D120" s="133"/>
      <c r="E120" s="133"/>
      <c r="F120" s="133"/>
      <c r="G120" s="133"/>
      <c r="H120" s="133"/>
    </row>
    <row r="121" customFormat="false" ht="12.75" hidden="false" customHeight="false" outlineLevel="0" collapsed="false">
      <c r="A121" s="0" t="n">
        <v>0.493255623436396</v>
      </c>
      <c r="B121" s="0" t="e">
        <f aca="false">(D121&amp;E121&amp;F121&amp;G121&amp;H121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1" s="134"/>
      <c r="D121" s="133"/>
      <c r="E121" s="133"/>
      <c r="F121" s="133"/>
      <c r="G121" s="133"/>
      <c r="H121" s="133"/>
    </row>
    <row r="122" customFormat="false" ht="12.75" hidden="false" customHeight="false" outlineLevel="0" collapsed="false">
      <c r="A122" s="0" t="n">
        <v>0.490300517331389</v>
      </c>
      <c r="B122" s="0" t="e">
        <f aca="false">(D122&amp;E122&amp;F122&amp;G122&amp;H122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2" s="134"/>
      <c r="D122" s="133"/>
      <c r="E122" s="133"/>
      <c r="F122" s="133"/>
      <c r="G122" s="133"/>
      <c r="H122" s="133"/>
    </row>
    <row r="123" customFormat="false" ht="12.75" hidden="false" customHeight="false" outlineLevel="0" collapsed="false">
      <c r="A123" s="0" t="n">
        <v>0.487458771998025</v>
      </c>
      <c r="B123" s="0" t="e">
        <f aca="false">(D123&amp;E123&amp;F123&amp;G123&amp;H123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3" s="134"/>
      <c r="D123" s="133"/>
      <c r="E123" s="133"/>
      <c r="F123" s="133"/>
      <c r="G123" s="133"/>
      <c r="H123" s="133"/>
    </row>
    <row r="124" customFormat="false" ht="12.75" hidden="false" customHeight="false" outlineLevel="0" collapsed="false">
      <c r="A124" s="0" t="n">
        <v>0.484540812902294</v>
      </c>
      <c r="B124" s="0" t="e">
        <f aca="false">(D124&amp;E124&amp;F124&amp;G124&amp;H124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4" s="134"/>
      <c r="D124" s="133"/>
      <c r="E124" s="133"/>
      <c r="F124" s="133"/>
      <c r="G124" s="133"/>
      <c r="H124" s="133"/>
    </row>
    <row r="125" customFormat="false" ht="12.75" hidden="false" customHeight="false" outlineLevel="0" collapsed="false">
      <c r="A125" s="0" t="n">
        <v>0.481665985189816</v>
      </c>
      <c r="B125" s="0" t="e">
        <f aca="false">(D125&amp;E125&amp;F125&amp;G125&amp;H125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5" s="134"/>
      <c r="D125" s="133"/>
      <c r="E125" s="133"/>
      <c r="F125" s="133"/>
      <c r="G125" s="133"/>
      <c r="H125" s="133"/>
    </row>
    <row r="126" customFormat="false" ht="12.75" hidden="false" customHeight="false" outlineLevel="0" collapsed="false">
      <c r="A126" s="0" t="n">
        <v>0.478695461603436</v>
      </c>
      <c r="B126" s="0" t="e">
        <f aca="false">(D126&amp;E126&amp;F126&amp;G126&amp;H126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6" s="134"/>
      <c r="D126" s="133"/>
      <c r="E126" s="133"/>
      <c r="F126" s="133"/>
      <c r="G126" s="133"/>
      <c r="H126" s="133"/>
    </row>
    <row r="127" customFormat="false" ht="12.75" hidden="false" customHeight="false" outlineLevel="0" collapsed="false">
      <c r="A127" s="0" t="n">
        <v>0.475742985678167</v>
      </c>
      <c r="B127" s="0" t="e">
        <f aca="false">(D127&amp;E127&amp;F127&amp;G127&amp;H127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7" s="134"/>
      <c r="D127" s="133"/>
      <c r="E127" s="133"/>
      <c r="F127" s="133"/>
      <c r="G127" s="133"/>
      <c r="H127" s="133"/>
    </row>
    <row r="128" customFormat="false" ht="12.75" hidden="false" customHeight="false" outlineLevel="0" collapsed="false">
      <c r="A128" s="0" t="n">
        <v>0.472902833010521</v>
      </c>
      <c r="B128" s="0" t="e">
        <f aca="false">(D128&amp;E128&amp;F128&amp;G128&amp;H128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8" s="134"/>
      <c r="D128" s="133"/>
      <c r="E128" s="133"/>
      <c r="F128" s="133"/>
      <c r="G128" s="133"/>
      <c r="H128" s="133"/>
    </row>
    <row r="129" customFormat="false" ht="12.75" hidden="false" customHeight="false" outlineLevel="0" collapsed="false">
      <c r="A129" s="0" t="n">
        <v>0.469985555634762</v>
      </c>
      <c r="B129" s="0" t="e">
        <f aca="false">(D129&amp;E129&amp;F129&amp;G129&amp;H129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9" s="134"/>
      <c r="D129" s="133"/>
      <c r="E129" s="133"/>
      <c r="F129" s="133"/>
      <c r="G129" s="133"/>
      <c r="H129" s="133"/>
    </row>
    <row r="130" customFormat="false" ht="12.75" hidden="false" customHeight="false" outlineLevel="0" collapsed="false">
      <c r="A130" s="0" t="n">
        <v>0.467179265587068</v>
      </c>
      <c r="B130" s="0" t="e">
        <f aca="false">(D130&amp;E130&amp;F130&amp;G130&amp;H130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0" s="134"/>
      <c r="D130" s="133"/>
      <c r="E130" s="133"/>
      <c r="F130" s="133"/>
      <c r="G130" s="133"/>
      <c r="H130" s="133"/>
    </row>
    <row r="131" customFormat="false" ht="12.75" hidden="false" customHeight="false" outlineLevel="0" collapsed="false">
      <c r="A131" s="0" t="n">
        <v>0.464296773615735</v>
      </c>
      <c r="B131" s="0" t="e">
        <f aca="false">(D131&amp;E131&amp;F131&amp;G131&amp;H131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1" s="134"/>
      <c r="D131" s="133"/>
      <c r="E131" s="133"/>
      <c r="F131" s="133"/>
      <c r="G131" s="133"/>
      <c r="H131" s="133"/>
    </row>
    <row r="132" customFormat="false" ht="12.75" hidden="false" customHeight="false" outlineLevel="0" collapsed="false">
      <c r="A132" s="0" t="n">
        <v>0.461431802673887</v>
      </c>
      <c r="B132" s="0" t="e">
        <f aca="false">(D132&amp;E132&amp;F132&amp;G132&amp;H132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2" s="134"/>
      <c r="D132" s="133"/>
      <c r="E132" s="133"/>
      <c r="F132" s="133"/>
      <c r="G132" s="133"/>
      <c r="H132" s="133"/>
    </row>
    <row r="133" customFormat="false" ht="12.75" hidden="false" customHeight="false" outlineLevel="0" collapsed="false">
      <c r="A133" s="0" t="n">
        <v>0.458859059459676</v>
      </c>
      <c r="B133" s="0" t="e">
        <f aca="false">(D133&amp;E133&amp;F133&amp;G133&amp;H133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3" s="134"/>
      <c r="D133" s="133"/>
      <c r="E133" s="133"/>
      <c r="F133" s="133"/>
      <c r="G133" s="133"/>
      <c r="H133" s="133"/>
    </row>
    <row r="134" customFormat="false" ht="12.75" hidden="false" customHeight="false" outlineLevel="0" collapsed="false">
      <c r="A134" s="0" t="n">
        <v>0.456027145841778</v>
      </c>
      <c r="B134" s="0" t="e">
        <f aca="false">(D134&amp;E134&amp;F134&amp;G134&amp;H134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4" s="134"/>
      <c r="D134" s="133"/>
      <c r="E134" s="133"/>
      <c r="F134" s="133"/>
      <c r="G134" s="133"/>
      <c r="H134" s="133"/>
    </row>
    <row r="135" customFormat="false" ht="12.75" hidden="false" customHeight="false" outlineLevel="0" collapsed="false">
      <c r="A135" s="0" t="n">
        <v>0.453302979483987</v>
      </c>
      <c r="B135" s="0" t="e">
        <f aca="false">(D135&amp;E135&amp;F135&amp;G135&amp;H135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5" s="134"/>
      <c r="D135" s="133"/>
      <c r="E135" s="133"/>
      <c r="F135" s="133"/>
      <c r="G135" s="133"/>
      <c r="H135" s="133"/>
    </row>
    <row r="136" customFormat="false" ht="12.75" hidden="false" customHeight="false" outlineLevel="0" collapsed="false">
      <c r="A136" s="0" t="n">
        <v>0.450504848974204</v>
      </c>
      <c r="B136" s="0" t="e">
        <f aca="false">(D136&amp;E136&amp;F136&amp;G136&amp;H136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6" s="134"/>
      <c r="D136" s="133"/>
      <c r="E136" s="133"/>
      <c r="F136" s="133"/>
      <c r="G136" s="133"/>
      <c r="H136" s="133"/>
    </row>
    <row r="137" customFormat="false" ht="12.75" hidden="false" customHeight="false" outlineLevel="0" collapsed="false">
      <c r="A137" s="0" t="n">
        <v>0.447813183387692</v>
      </c>
      <c r="B137" s="0" t="e">
        <f aca="false">(D137&amp;E137&amp;F137&amp;G137&amp;H137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7" s="134"/>
      <c r="D137" s="133"/>
      <c r="E137" s="133"/>
      <c r="F137" s="133"/>
      <c r="G137" s="133"/>
      <c r="H137" s="133"/>
    </row>
    <row r="138" customFormat="false" ht="12.75" hidden="false" customHeight="false" outlineLevel="0" collapsed="false">
      <c r="A138" s="0" t="n">
        <v>0.445048439189562</v>
      </c>
      <c r="B138" s="0" t="e">
        <f aca="false">(D138&amp;E138&amp;F138&amp;G138&amp;H138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8" s="134"/>
      <c r="D138" s="133"/>
      <c r="E138" s="133"/>
      <c r="F138" s="133"/>
      <c r="G138" s="133"/>
      <c r="H138" s="133"/>
    </row>
    <row r="139" customFormat="false" ht="12.75" hidden="false" customHeight="false" outlineLevel="0" collapsed="false">
      <c r="A139" s="0" t="n">
        <v>0.442300511212284</v>
      </c>
      <c r="B139" s="0" t="e">
        <f aca="false">(D139&amp;E139&amp;F139&amp;G139&amp;H139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9" s="134"/>
      <c r="D139" s="133"/>
      <c r="E139" s="133"/>
      <c r="F139" s="133"/>
      <c r="G139" s="133"/>
      <c r="H139" s="133"/>
    </row>
    <row r="140" customFormat="false" ht="12.75" hidden="false" customHeight="false" outlineLevel="0" collapsed="false">
      <c r="A140" s="0" t="n">
        <v>0.439657142504923</v>
      </c>
      <c r="B140" s="0" t="e">
        <f aca="false">(D140&amp;E140&amp;F140&amp;G140&amp;H140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0" s="134"/>
      <c r="D140" s="133"/>
      <c r="E140" s="133"/>
      <c r="F140" s="133"/>
      <c r="G140" s="133"/>
      <c r="H140" s="133"/>
    </row>
    <row r="141" customFormat="false" ht="12.75" hidden="false" customHeight="false" outlineLevel="0" collapsed="false">
      <c r="A141" s="0" t="n">
        <v>0.436942011047893</v>
      </c>
      <c r="B141" s="0" t="e">
        <f aca="false">(D141&amp;E141&amp;F141&amp;G141&amp;H141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1" s="134"/>
      <c r="D141" s="133"/>
      <c r="E141" s="133"/>
      <c r="F141" s="133"/>
      <c r="G141" s="133"/>
      <c r="H141" s="133"/>
    </row>
    <row r="142" customFormat="false" ht="12.75" hidden="false" customHeight="false" outlineLevel="0" collapsed="false">
      <c r="A142" s="0" t="n">
        <v>0.434330193882335</v>
      </c>
      <c r="B142" s="0" t="e">
        <f aca="false">(D142&amp;E142&amp;F142&amp;G142&amp;H142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2" s="134"/>
      <c r="D142" s="133"/>
      <c r="E142" s="133"/>
      <c r="F142" s="133"/>
      <c r="G142" s="133"/>
      <c r="H142" s="133"/>
    </row>
    <row r="143" customFormat="false" ht="12.75" hidden="false" customHeight="false" outlineLevel="0" collapsed="false">
      <c r="A143" s="0" t="n">
        <v>0.431647473551181</v>
      </c>
      <c r="B143" s="0" t="e">
        <f aca="false">(D143&amp;E143&amp;F143&amp;G143&amp;H143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3" s="134"/>
      <c r="D143" s="133"/>
      <c r="E143" s="133"/>
      <c r="F143" s="133"/>
      <c r="G143" s="133"/>
      <c r="H143" s="133"/>
    </row>
    <row r="144" customFormat="false" ht="12.75" hidden="false" customHeight="false" outlineLevel="0" collapsed="false">
      <c r="A144" s="0" t="n">
        <v>0.428981078182714</v>
      </c>
      <c r="B144" s="0" t="e">
        <f aca="false">(D144&amp;E144&amp;F144&amp;G144&amp;H144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4" s="134"/>
      <c r="D144" s="133"/>
      <c r="E144" s="133"/>
      <c r="F144" s="133"/>
      <c r="G144" s="133"/>
      <c r="H144" s="133"/>
    </row>
    <row r="145" customFormat="false" ht="12.75" hidden="false" customHeight="false" outlineLevel="0" collapsed="false">
      <c r="A145" s="0" t="n">
        <v>0.426501400779305</v>
      </c>
      <c r="B145" s="0" t="e">
        <f aca="false">(D145&amp;E145&amp;F145&amp;G145&amp;H145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5" s="134"/>
      <c r="D145" s="133"/>
      <c r="E145" s="133"/>
      <c r="F145" s="133"/>
      <c r="G145" s="133"/>
      <c r="H145" s="133"/>
    </row>
    <row r="146" customFormat="false" ht="12.75" hidden="false" customHeight="false" outlineLevel="0" collapsed="false">
      <c r="A146" s="0" t="n">
        <v>0.423866324787971</v>
      </c>
      <c r="B146" s="0" t="e">
        <f aca="false">(D146&amp;E146&amp;F146&amp;G146&amp;H146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6" s="134"/>
      <c r="D146" s="133"/>
      <c r="E146" s="133"/>
      <c r="F146" s="133"/>
      <c r="G146" s="133"/>
      <c r="H146" s="133"/>
    </row>
    <row r="147" customFormat="false" ht="12.75" hidden="false" customHeight="false" outlineLevel="0" collapsed="false">
      <c r="A147" s="0" t="n">
        <v>0.421331523974395</v>
      </c>
      <c r="B147" s="0" t="e">
        <f aca="false">(D147&amp;E147&amp;F147&amp;G147&amp;H147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7" s="134"/>
      <c r="D147" s="133"/>
      <c r="E147" s="133"/>
      <c r="F147" s="133"/>
      <c r="G147" s="133"/>
      <c r="H147" s="133"/>
    </row>
    <row r="148" customFormat="false" ht="12.75" hidden="false" customHeight="false" outlineLevel="0" collapsed="false">
      <c r="A148" s="0" t="n">
        <v>0.418727918056356</v>
      </c>
      <c r="B148" s="0" t="e">
        <f aca="false">(D148&amp;E148&amp;F148&amp;G148&amp;H148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8" s="134"/>
      <c r="D148" s="133"/>
      <c r="E148" s="133"/>
      <c r="F148" s="133"/>
      <c r="G148" s="133"/>
      <c r="H148" s="133"/>
    </row>
    <row r="149" customFormat="false" ht="12.75" hidden="false" customHeight="false" outlineLevel="0" collapsed="false">
      <c r="A149" s="0" t="n">
        <v>0.416223392569655</v>
      </c>
      <c r="B149" s="0" t="e">
        <f aca="false">(D149&amp;E149&amp;F149&amp;G149&amp;H149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9" s="134"/>
      <c r="D149" s="133"/>
      <c r="E149" s="133"/>
      <c r="F149" s="133"/>
      <c r="G149" s="133"/>
      <c r="H149" s="133"/>
    </row>
    <row r="150" customFormat="false" ht="12.75" hidden="false" customHeight="false" outlineLevel="0" collapsed="false">
      <c r="A150" s="0" t="n">
        <v>0.41365088666952</v>
      </c>
      <c r="B150" s="0" t="e">
        <f aca="false">(D150&amp;E150&amp;F150&amp;G150&amp;H150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0" s="134"/>
      <c r="D150" s="133"/>
      <c r="E150" s="133"/>
      <c r="F150" s="133"/>
      <c r="G150" s="133"/>
      <c r="H150" s="133"/>
    </row>
    <row r="151" customFormat="false" ht="12.75" hidden="false" customHeight="false" outlineLevel="0" collapsed="false">
      <c r="A151" s="0" t="n">
        <v>0.41109404525372</v>
      </c>
      <c r="B151" s="0" t="e">
        <f aca="false">(D151&amp;E151&amp;F151&amp;G151&amp;H151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1" s="134"/>
      <c r="D151" s="133"/>
      <c r="E151" s="133"/>
      <c r="F151" s="133"/>
      <c r="G151" s="133"/>
      <c r="H151" s="133"/>
    </row>
    <row r="152" customFormat="false" ht="12.75" hidden="false" customHeight="false" outlineLevel="0" collapsed="false">
      <c r="A152" s="0" t="n">
        <v>0.40863450881268</v>
      </c>
      <c r="B152" s="0" t="e">
        <f aca="false">(D152&amp;E152&amp;F152&amp;G152&amp;H152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2" s="134"/>
      <c r="D152" s="133"/>
      <c r="E152" s="133"/>
      <c r="F152" s="133"/>
      <c r="G152" s="133"/>
      <c r="H152" s="133"/>
    </row>
    <row r="153" customFormat="false" ht="12.75" hidden="false" customHeight="false" outlineLevel="0" collapsed="false">
      <c r="A153" s="0" t="n">
        <v>0.406108217380452</v>
      </c>
      <c r="B153" s="0" t="e">
        <f aca="false">(D153&amp;E153&amp;F153&amp;G153&amp;H153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3" s="134"/>
      <c r="D153" s="133"/>
      <c r="E153" s="133"/>
      <c r="F153" s="133"/>
      <c r="G153" s="133"/>
      <c r="H153" s="133"/>
    </row>
    <row r="154" customFormat="false" ht="12.75" hidden="false" customHeight="false" outlineLevel="0" collapsed="false">
      <c r="A154" s="0" t="n">
        <v>0.403678071023108</v>
      </c>
      <c r="B154" s="0" t="e">
        <f aca="false">(D154&amp;E154&amp;F154&amp;G154&amp;H154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4" s="134"/>
      <c r="D154" s="133"/>
      <c r="E154" s="133"/>
      <c r="F154" s="133"/>
      <c r="G154" s="133"/>
      <c r="H154" s="133"/>
    </row>
    <row r="155" customFormat="false" ht="12.75" hidden="false" customHeight="false" outlineLevel="0" collapsed="false">
      <c r="A155" s="0" t="n">
        <v>0.401181970165305</v>
      </c>
      <c r="B155" s="0" t="e">
        <f aca="false">(D155&amp;E155&amp;F155&amp;G155&amp;H155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5" s="134"/>
      <c r="D155" s="133"/>
      <c r="E155" s="133"/>
      <c r="F155" s="133"/>
      <c r="G155" s="133"/>
      <c r="H155" s="133"/>
    </row>
    <row r="156" customFormat="false" ht="12.75" hidden="false" customHeight="false" outlineLevel="0" collapsed="false">
      <c r="A156" s="0" t="n">
        <v>0.398701075656766</v>
      </c>
      <c r="B156" s="0" t="e">
        <f aca="false">(D156&amp;E156&amp;F156&amp;G156&amp;H156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6" s="134"/>
      <c r="D156" s="133"/>
      <c r="E156" s="133"/>
      <c r="F156" s="133"/>
      <c r="G156" s="133"/>
      <c r="H156" s="133"/>
    </row>
    <row r="157" customFormat="false" ht="12.75" hidden="false" customHeight="false" outlineLevel="0" collapsed="false">
      <c r="A157" s="0" t="n">
        <v>0.396473262019667</v>
      </c>
      <c r="B157" s="0" t="e">
        <f aca="false">(D157&amp;E157&amp;F157&amp;G157&amp;H157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7" s="134"/>
      <c r="D157" s="133"/>
      <c r="E157" s="133"/>
      <c r="F157" s="133"/>
      <c r="G157" s="133"/>
      <c r="H157" s="133"/>
    </row>
    <row r="158" customFormat="false" ht="12.75" hidden="false" customHeight="false" outlineLevel="0" collapsed="false">
      <c r="A158" s="0" t="n">
        <v>0.39402105709625</v>
      </c>
      <c r="B158" s="0" t="e">
        <f aca="false">(D158&amp;E158&amp;F158&amp;G158&amp;H158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8" s="134"/>
      <c r="D158" s="133"/>
      <c r="E158" s="133"/>
      <c r="F158" s="133"/>
      <c r="G158" s="133"/>
      <c r="H158" s="133"/>
    </row>
    <row r="159" customFormat="false" ht="12.75" hidden="false" customHeight="false" outlineLevel="0" collapsed="false">
      <c r="A159" s="0" t="n">
        <v>0.391662184243123</v>
      </c>
      <c r="B159" s="0" t="e">
        <f aca="false">(D159&amp;E159&amp;F159&amp;G159&amp;H159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9" s="134"/>
      <c r="D159" s="133"/>
      <c r="E159" s="133"/>
      <c r="F159" s="133"/>
      <c r="G159" s="133"/>
      <c r="H159" s="133"/>
    </row>
    <row r="160" customFormat="false" ht="12.75" hidden="false" customHeight="false" outlineLevel="0" collapsed="false">
      <c r="A160" s="0" t="n">
        <v>0.389239298004115</v>
      </c>
      <c r="B160" s="0" t="e">
        <f aca="false">(D160&amp;E160&amp;F160&amp;G160&amp;H160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0" s="134"/>
      <c r="D160" s="133"/>
      <c r="E160" s="133"/>
      <c r="F160" s="133"/>
      <c r="G160" s="133"/>
      <c r="H160" s="133"/>
    </row>
    <row r="161" customFormat="false" ht="12.75" hidden="false" customHeight="false" outlineLevel="0" collapsed="false">
      <c r="A161" s="0" t="n">
        <v>0.386908630572598</v>
      </c>
      <c r="B161" s="0" t="e">
        <f aca="false">(D161&amp;E161&amp;F161&amp;G161&amp;H161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1" s="134"/>
      <c r="D161" s="133"/>
      <c r="E161" s="133"/>
      <c r="F161" s="133"/>
      <c r="G161" s="133"/>
      <c r="H161" s="133"/>
    </row>
    <row r="162" customFormat="false" ht="12.75" hidden="false" customHeight="false" outlineLevel="0" collapsed="false">
      <c r="A162" s="0" t="n">
        <v>0.384514717864523</v>
      </c>
      <c r="B162" s="0" t="e">
        <f aca="false">(D162&amp;E162&amp;F162&amp;G162&amp;H162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2" s="134"/>
      <c r="D162" s="133"/>
      <c r="E162" s="133"/>
      <c r="F162" s="133"/>
      <c r="G162" s="133"/>
      <c r="H162" s="133"/>
    </row>
    <row r="163" customFormat="false" ht="12.75" hidden="false" customHeight="false" outlineLevel="0" collapsed="false">
      <c r="A163" s="0" t="n">
        <v>0.382135398419335</v>
      </c>
      <c r="B163" s="0" t="e">
        <f aca="false">(D163&amp;E163&amp;F163&amp;G163&amp;H163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3" s="134"/>
      <c r="D163" s="133"/>
      <c r="E163" s="133"/>
      <c r="F163" s="133"/>
      <c r="G163" s="133"/>
      <c r="H163" s="133"/>
    </row>
    <row r="164" customFormat="false" ht="12.75" hidden="false" customHeight="false" outlineLevel="0" collapsed="false">
      <c r="A164" s="0" t="n">
        <v>0.37984664344239</v>
      </c>
      <c r="B164" s="0" t="e">
        <f aca="false">(D164&amp;E164&amp;F164&amp;G164&amp;H164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4" s="134"/>
      <c r="D164" s="133"/>
      <c r="E164" s="133"/>
      <c r="F164" s="133"/>
      <c r="G164" s="133"/>
      <c r="H164" s="133"/>
    </row>
    <row r="165" customFormat="false" ht="12.75" hidden="false" customHeight="false" outlineLevel="0" collapsed="false">
      <c r="A165" s="0" t="n">
        <v>0.37749578451588</v>
      </c>
      <c r="B165" s="0" t="e">
        <f aca="false">(D165&amp;E165&amp;F165&amp;G165&amp;H165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5" s="134"/>
      <c r="D165" s="133"/>
      <c r="E165" s="133"/>
      <c r="F165" s="133"/>
      <c r="G165" s="133"/>
      <c r="H165" s="133"/>
    </row>
    <row r="166" customFormat="false" ht="12.75" hidden="false" customHeight="false" outlineLevel="0" collapsed="false">
      <c r="A166" s="0" t="n">
        <v>0.375234409301821</v>
      </c>
      <c r="B166" s="0" t="e">
        <f aca="false">(D166&amp;E166&amp;F166&amp;G166&amp;H166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6" s="134"/>
      <c r="D166" s="133"/>
      <c r="E166" s="133"/>
      <c r="F166" s="133"/>
      <c r="G166" s="133"/>
      <c r="H166" s="133"/>
    </row>
    <row r="167" customFormat="false" ht="12.75" hidden="false" customHeight="false" outlineLevel="0" collapsed="false">
      <c r="A167" s="0" t="n">
        <v>0.37291167568203</v>
      </c>
      <c r="B167" s="0" t="e">
        <f aca="false">(D167&amp;E167&amp;F167&amp;G167&amp;H167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7" s="134"/>
      <c r="D167" s="133"/>
      <c r="E167" s="133"/>
      <c r="F167" s="133"/>
      <c r="G167" s="133"/>
      <c r="H167" s="133"/>
    </row>
    <row r="168" customFormat="false" ht="12.75" hidden="false" customHeight="false" outlineLevel="0" collapsed="false">
      <c r="A168" s="0" t="n">
        <v>0.370603108033939</v>
      </c>
      <c r="B168" s="0" t="e">
        <f aca="false">(D168&amp;E168&amp;F168&amp;G168&amp;H168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8" s="134"/>
      <c r="D168" s="133"/>
      <c r="E168" s="133"/>
      <c r="F168" s="133"/>
      <c r="G168" s="133"/>
      <c r="H168" s="133"/>
    </row>
    <row r="169" customFormat="false" ht="12.75" hidden="false" customHeight="false" outlineLevel="0" collapsed="false">
      <c r="A169" s="0" t="n">
        <v>0.368530055347422</v>
      </c>
      <c r="B169" s="0" t="e">
        <f aca="false">(D169&amp;E169&amp;F169&amp;G169&amp;H169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9" s="134"/>
      <c r="D169" s="133"/>
      <c r="E169" s="133"/>
      <c r="F169" s="133"/>
      <c r="G169" s="133"/>
      <c r="H169" s="133"/>
    </row>
    <row r="170" customFormat="false" ht="12.75" hidden="false" customHeight="false" outlineLevel="0" collapsed="false">
      <c r="A170" s="0" t="n">
        <v>0.366248214150786</v>
      </c>
      <c r="B170" s="0" t="e">
        <f aca="false">(D170&amp;E170&amp;F170&amp;G170&amp;H170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0" s="134"/>
      <c r="D170" s="133"/>
      <c r="E170" s="133"/>
      <c r="F170" s="133"/>
      <c r="G170" s="133"/>
      <c r="H170" s="133"/>
    </row>
    <row r="171" customFormat="false" ht="12.75" hidden="false" customHeight="false" outlineLevel="0" collapsed="false">
      <c r="A171" s="0" t="n">
        <v>0.364053235665491</v>
      </c>
      <c r="B171" s="0" t="e">
        <f aca="false">(D171&amp;E171&amp;F171&amp;G171&amp;H171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1" s="134"/>
      <c r="D171" s="133"/>
      <c r="E171" s="133"/>
      <c r="F171" s="133"/>
      <c r="G171" s="133"/>
      <c r="H171" s="133"/>
    </row>
    <row r="172" customFormat="false" ht="12.75" hidden="false" customHeight="false" outlineLevel="0" collapsed="false">
      <c r="A172" s="0" t="n">
        <v>0.361798706605111</v>
      </c>
      <c r="B172" s="0" t="e">
        <f aca="false">(D172&amp;E172&amp;F172&amp;G172&amp;H172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2" s="134"/>
      <c r="D172" s="133"/>
      <c r="E172" s="133"/>
      <c r="F172" s="133"/>
      <c r="G172" s="133"/>
      <c r="H172" s="133"/>
    </row>
    <row r="173" customFormat="false" ht="12.75" hidden="false" customHeight="false" outlineLevel="0" collapsed="false">
      <c r="A173" s="0" t="n">
        <v>0.359630003004482</v>
      </c>
      <c r="B173" s="0" t="e">
        <f aca="false">(D173&amp;E173&amp;F173&amp;G173&amp;H173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3" s="134"/>
      <c r="D173" s="133"/>
      <c r="E173" s="133"/>
      <c r="F173" s="133"/>
      <c r="G173" s="133"/>
      <c r="H173" s="133"/>
    </row>
    <row r="174" customFormat="false" ht="12.75" hidden="false" customHeight="false" outlineLevel="0" collapsed="false">
      <c r="A174" s="0" t="n">
        <v>0.35740246417988</v>
      </c>
      <c r="B174" s="0" t="e">
        <f aca="false">(D174&amp;E174&amp;F174&amp;G174&amp;H174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4" s="134"/>
      <c r="D174" s="133"/>
      <c r="E174" s="133"/>
      <c r="F174" s="133"/>
      <c r="G174" s="133"/>
      <c r="H174" s="133"/>
    </row>
    <row r="175" customFormat="false" ht="12.75" hidden="false" customHeight="false" outlineLevel="0" collapsed="false">
      <c r="A175" s="0" t="n">
        <v>0.355188519540341</v>
      </c>
      <c r="B175" s="0" t="e">
        <f aca="false">(D175&amp;E175&amp;F175&amp;G175&amp;H175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5" s="134"/>
      <c r="D175" s="133"/>
      <c r="E175" s="133"/>
      <c r="F175" s="133"/>
      <c r="G175" s="133"/>
      <c r="H175" s="133"/>
    </row>
    <row r="176" customFormat="false" ht="12.75" hidden="false" customHeight="false" outlineLevel="0" collapsed="false">
      <c r="A176" s="0" t="n">
        <v>0.35305885900248</v>
      </c>
      <c r="B176" s="0" t="e">
        <f aca="false">(D176&amp;E176&amp;F176&amp;G176&amp;H176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6" s="134"/>
      <c r="D176" s="133"/>
      <c r="E176" s="133"/>
      <c r="F176" s="133"/>
      <c r="G176" s="133"/>
      <c r="H176" s="133"/>
    </row>
    <row r="177" customFormat="false" ht="12.75" hidden="false" customHeight="false" outlineLevel="0" collapsed="false">
      <c r="A177" s="0" t="n">
        <v>0.350871426156461</v>
      </c>
      <c r="B177" s="0" t="e">
        <f aca="false">(D177&amp;E177&amp;F177&amp;G177&amp;H177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7" s="134"/>
      <c r="D177" s="133"/>
      <c r="E177" s="133"/>
      <c r="F177" s="133"/>
      <c r="G177" s="133"/>
      <c r="H177" s="133"/>
    </row>
    <row r="178" customFormat="false" ht="12.75" hidden="false" customHeight="false" outlineLevel="0" collapsed="false">
      <c r="A178" s="0" t="n">
        <v>0.348767270482607</v>
      </c>
      <c r="B178" s="0" t="e">
        <f aca="false">(D178&amp;E178&amp;F178&amp;G178&amp;H178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8" s="134"/>
      <c r="D178" s="133"/>
      <c r="E178" s="133"/>
      <c r="F178" s="133"/>
      <c r="G178" s="133"/>
      <c r="H178" s="133"/>
    </row>
    <row r="179" customFormat="false" ht="12.75" hidden="false" customHeight="false" outlineLevel="0" collapsed="false">
      <c r="A179" s="0" t="n">
        <v>0.346606036812304</v>
      </c>
      <c r="B179" s="0" t="e">
        <f aca="false">(D179&amp;E179&amp;F179&amp;G179&amp;H179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9" s="134"/>
      <c r="D179" s="133"/>
      <c r="E179" s="133"/>
      <c r="F179" s="133"/>
      <c r="G179" s="133"/>
      <c r="H179" s="133"/>
    </row>
    <row r="180" customFormat="false" ht="12.75" hidden="false" customHeight="false" outlineLevel="0" collapsed="false">
      <c r="A180" s="0" t="n">
        <v>0.344457998836377</v>
      </c>
      <c r="B180" s="0" t="e">
        <f aca="false">(D180&amp;E180&amp;F180&amp;G180&amp;H180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0" s="134"/>
      <c r="D180" s="133"/>
      <c r="E180" s="133"/>
      <c r="F180" s="133"/>
      <c r="G180" s="133"/>
      <c r="H180" s="133"/>
    </row>
    <row r="181" customFormat="false" ht="12.75" hidden="false" customHeight="false" outlineLevel="0" collapsed="false">
      <c r="A181" s="0" t="n">
        <v>0.342529111489573</v>
      </c>
      <c r="B181" s="0" t="e">
        <f aca="false">(D181&amp;E181&amp;F181&amp;G181&amp;H181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1" s="134"/>
      <c r="D181" s="133"/>
      <c r="E181" s="133"/>
      <c r="F181" s="133"/>
      <c r="G181" s="133"/>
      <c r="H181" s="133"/>
    </row>
    <row r="182" customFormat="false" ht="12.75" hidden="false" customHeight="false" outlineLevel="0" collapsed="false">
      <c r="A182" s="0" t="n">
        <v>0.34040596912539</v>
      </c>
      <c r="B182" s="0" t="e">
        <f aca="false">(D182&amp;E182&amp;F182&amp;G182&amp;H182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2" s="134"/>
      <c r="D182" s="133"/>
      <c r="E182" s="133"/>
      <c r="F182" s="133"/>
      <c r="G182" s="133"/>
      <c r="H182" s="133"/>
    </row>
    <row r="183" customFormat="false" ht="12.75" hidden="false" customHeight="false" outlineLevel="0" collapsed="false">
      <c r="A183" s="0" t="n">
        <v>0.338363662030317</v>
      </c>
      <c r="B183" s="0" t="e">
        <f aca="false">(D183&amp;E183&amp;F183&amp;G183&amp;H183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3" s="134"/>
      <c r="D183" s="133"/>
      <c r="E183" s="133"/>
      <c r="F183" s="133"/>
      <c r="G183" s="133"/>
      <c r="H183" s="133"/>
    </row>
    <row r="184" customFormat="false" ht="12.75" hidden="false" customHeight="false" outlineLevel="0" collapsed="false">
      <c r="A184" s="0" t="n">
        <v>0.336265960499468</v>
      </c>
      <c r="B184" s="0" t="e">
        <f aca="false">(D184&amp;E184&amp;F184&amp;G184&amp;H184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4" s="134"/>
      <c r="D184" s="133"/>
      <c r="E184" s="133"/>
      <c r="F184" s="133"/>
      <c r="G184" s="133"/>
      <c r="H184" s="133"/>
    </row>
    <row r="185" customFormat="false" ht="12.75" hidden="false" customHeight="false" outlineLevel="0" collapsed="false">
      <c r="A185" s="0" t="n">
        <v>0.334248127886583</v>
      </c>
      <c r="B185" s="0" t="e">
        <f aca="false">(D185&amp;E185&amp;F185&amp;G185&amp;H185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5" s="134"/>
      <c r="D185" s="133"/>
      <c r="E185" s="133"/>
      <c r="F185" s="133"/>
      <c r="G185" s="133"/>
      <c r="H185" s="133"/>
    </row>
    <row r="186" customFormat="false" ht="12.75" hidden="false" customHeight="false" outlineLevel="0" collapsed="false">
      <c r="A186" s="0" t="n">
        <v>0.332175567000041</v>
      </c>
      <c r="B186" s="0" t="e">
        <f aca="false">(D186&amp;E186&amp;F186&amp;G186&amp;H186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6" s="134"/>
      <c r="D186" s="133"/>
      <c r="E186" s="133"/>
      <c r="F186" s="133"/>
      <c r="G186" s="133"/>
      <c r="H186" s="133"/>
    </row>
    <row r="187" customFormat="false" ht="12.75" hidden="false" customHeight="false" outlineLevel="0" collapsed="false">
      <c r="A187" s="0" t="n">
        <v>0.330115668583249</v>
      </c>
      <c r="B187" s="0" t="e">
        <f aca="false">(D187&amp;E187&amp;F187&amp;G187&amp;H187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7" s="134"/>
      <c r="D187" s="133"/>
      <c r="E187" s="133"/>
      <c r="F187" s="133"/>
      <c r="G187" s="133"/>
      <c r="H187" s="133"/>
    </row>
    <row r="188" customFormat="false" ht="12.75" hidden="false" customHeight="false" outlineLevel="0" collapsed="false">
      <c r="A188" s="0" t="n">
        <v>0.32813420310917</v>
      </c>
      <c r="B188" s="0" t="e">
        <f aca="false">(D188&amp;E188&amp;F188&amp;G188&amp;H188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8" s="134"/>
      <c r="D188" s="133"/>
      <c r="E188" s="133"/>
      <c r="F188" s="133"/>
      <c r="G188" s="133"/>
      <c r="H188" s="133"/>
    </row>
    <row r="189" customFormat="false" ht="12.75" hidden="false" customHeight="false" outlineLevel="0" collapsed="false">
      <c r="A189" s="0" t="n">
        <v>0.326098999172018</v>
      </c>
      <c r="B189" s="0" t="e">
        <f aca="false">(D189&amp;E189&amp;F189&amp;G189&amp;H189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9" s="134"/>
      <c r="D189" s="133"/>
      <c r="E189" s="133"/>
      <c r="F189" s="133"/>
      <c r="G189" s="133"/>
      <c r="H189" s="133"/>
    </row>
    <row r="190" customFormat="false" ht="12.75" hidden="false" customHeight="false" outlineLevel="0" collapsed="false">
      <c r="A190" s="0" t="n">
        <v>0.324141290108043</v>
      </c>
      <c r="B190" s="0" t="e">
        <f aca="false">(D190&amp;E190&amp;F190&amp;G190&amp;H190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0" s="134"/>
      <c r="D190" s="133"/>
      <c r="E190" s="133"/>
      <c r="F190" s="133"/>
      <c r="G190" s="133"/>
      <c r="H190" s="133"/>
    </row>
    <row r="191" customFormat="false" ht="12.75" hidden="false" customHeight="false" outlineLevel="0" collapsed="false">
      <c r="A191" s="0" t="n">
        <v>0.322130489128259</v>
      </c>
      <c r="B191" s="0" t="e">
        <f aca="false">(D191&amp;E191&amp;F191&amp;G191&amp;H191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1" s="134"/>
      <c r="D191" s="133"/>
      <c r="E191" s="133"/>
      <c r="F191" s="133"/>
      <c r="G191" s="133"/>
      <c r="H191" s="133"/>
    </row>
    <row r="192" customFormat="false" ht="12.75" hidden="false" customHeight="false" outlineLevel="0" collapsed="false">
      <c r="A192" s="0" t="n">
        <v>0.320131979017715</v>
      </c>
      <c r="B192" s="0" t="e">
        <f aca="false">(D192&amp;E192&amp;F192&amp;G192&amp;H192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2" s="134"/>
      <c r="D192" s="133"/>
      <c r="E192" s="133"/>
      <c r="F192" s="133"/>
      <c r="G192" s="133"/>
      <c r="H192" s="133"/>
    </row>
    <row r="193" customFormat="false" ht="12.75" hidden="false" customHeight="false" outlineLevel="0" collapsed="false">
      <c r="A193" s="0" t="n">
        <v>0.318273466517955</v>
      </c>
      <c r="B193" s="0" t="e">
        <f aca="false">(D193&amp;E193&amp;F193&amp;G193&amp;H193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3" s="134"/>
      <c r="D193" s="133"/>
      <c r="E193" s="133"/>
      <c r="F193" s="133"/>
      <c r="G193" s="133"/>
      <c r="H193" s="133"/>
    </row>
    <row r="194" customFormat="false" ht="12.75" hidden="false" customHeight="false" outlineLevel="0" collapsed="false">
      <c r="A194" s="0" t="n">
        <v>0.316298535430525</v>
      </c>
      <c r="B194" s="0" t="e">
        <f aca="false">(D194&amp;E194&amp;F194&amp;G194&amp;H194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4" s="134"/>
      <c r="D194" s="133"/>
      <c r="E194" s="133"/>
      <c r="F194" s="133"/>
      <c r="G194" s="133"/>
      <c r="H194" s="133"/>
    </row>
    <row r="195" customFormat="false" ht="12.75" hidden="false" customHeight="false" outlineLevel="0" collapsed="false">
      <c r="A195" s="0" t="n">
        <v>0.314398809515406</v>
      </c>
      <c r="B195" s="0" t="e">
        <f aca="false">(D195&amp;E195&amp;F195&amp;G195&amp;H195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5" s="134"/>
      <c r="D195" s="133"/>
      <c r="E195" s="133"/>
      <c r="F195" s="133"/>
      <c r="G195" s="133"/>
      <c r="H195" s="133"/>
    </row>
    <row r="196" customFormat="false" ht="12.75" hidden="false" customHeight="false" outlineLevel="0" collapsed="false">
      <c r="A196" s="0" t="n">
        <v>0.312447569617853</v>
      </c>
      <c r="B196" s="0" t="e">
        <f aca="false">(D196&amp;E196&amp;F196&amp;G196&amp;H196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6" s="134"/>
      <c r="D196" s="133"/>
      <c r="E196" s="133"/>
      <c r="F196" s="133"/>
      <c r="G196" s="133"/>
      <c r="H196" s="133"/>
    </row>
    <row r="197" customFormat="false" ht="12.75" hidden="false" customHeight="false" outlineLevel="0" collapsed="false">
      <c r="A197" s="0" t="n">
        <v>0.310570634844153</v>
      </c>
      <c r="B197" s="0" t="e">
        <f aca="false">(D197&amp;E197&amp;F197&amp;G197&amp;H197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7" s="134"/>
      <c r="D197" s="133"/>
      <c r="E197" s="133"/>
      <c r="F197" s="133"/>
      <c r="G197" s="133"/>
      <c r="H197" s="133"/>
    </row>
    <row r="198" customFormat="false" ht="12.75" hidden="false" customHeight="false" outlineLevel="0" collapsed="false">
      <c r="A198" s="0" t="n">
        <v>0.308642806271437</v>
      </c>
      <c r="B198" s="0" t="e">
        <f aca="false">(D198&amp;E198&amp;F198&amp;G198&amp;H198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8" s="134"/>
      <c r="D198" s="133"/>
      <c r="E198" s="133"/>
      <c r="F198" s="133"/>
      <c r="G198" s="133"/>
      <c r="H198" s="133"/>
    </row>
    <row r="199" customFormat="false" ht="12.75" hidden="false" customHeight="false" outlineLevel="0" collapsed="false">
      <c r="A199" s="0" t="n">
        <v>0.306726769048294</v>
      </c>
      <c r="B199" s="0" t="e">
        <f aca="false">(D199&amp;E199&amp;F199&amp;G199&amp;H199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9" s="134"/>
      <c r="D199" s="133"/>
      <c r="E199" s="133"/>
      <c r="F199" s="133"/>
      <c r="G199" s="133"/>
      <c r="H199" s="133"/>
    </row>
    <row r="200" customFormat="false" ht="12.75" hidden="false" customHeight="false" outlineLevel="0" collapsed="false">
      <c r="A200" s="0" t="n">
        <v>0.304883699520989</v>
      </c>
      <c r="B200" s="0" t="e">
        <f aca="false">(D200&amp;E200&amp;F200&amp;G200&amp;H200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0" s="134"/>
      <c r="D200" s="133"/>
      <c r="E200" s="133"/>
      <c r="F200" s="133"/>
      <c r="G200" s="133"/>
      <c r="H200" s="133"/>
    </row>
    <row r="201" customFormat="false" ht="12.75" hidden="false" customHeight="false" outlineLevel="0" collapsed="false">
      <c r="A201" s="0" t="n">
        <v>0.302990657672425</v>
      </c>
      <c r="B201" s="0" t="e">
        <f aca="false">(D201&amp;E201&amp;F201&amp;G201&amp;H201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1" s="134"/>
      <c r="D201" s="133"/>
      <c r="E201" s="133"/>
      <c r="F201" s="133"/>
      <c r="G201" s="133"/>
      <c r="H201" s="133"/>
    </row>
    <row r="202" customFormat="false" ht="12.75" hidden="false" customHeight="false" outlineLevel="0" collapsed="false">
      <c r="A202" s="0" t="n">
        <v>0.301169709842479</v>
      </c>
      <c r="B202" s="0" t="e">
        <f aca="false">(D202&amp;E202&amp;F202&amp;G202&amp;H202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2" s="134"/>
      <c r="D202" s="133"/>
      <c r="E202" s="133"/>
      <c r="F202" s="133"/>
      <c r="G202" s="133"/>
      <c r="H202" s="133"/>
    </row>
    <row r="203" customFormat="false" ht="12.75" hidden="false" customHeight="false" outlineLevel="0" collapsed="false">
      <c r="A203" s="0" t="n">
        <v>0.299299391592951</v>
      </c>
      <c r="B203" s="0" t="e">
        <f aca="false">(D203&amp;E203&amp;F203&amp;G203&amp;H203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3" s="134"/>
      <c r="D203" s="133"/>
      <c r="E203" s="133"/>
      <c r="F203" s="133"/>
      <c r="G203" s="133"/>
      <c r="H203" s="133"/>
    </row>
    <row r="204" customFormat="false" ht="12.75" hidden="false" customHeight="false" outlineLevel="0" collapsed="false">
      <c r="A204" s="0" t="n">
        <v>0.297440518263469</v>
      </c>
      <c r="B204" s="0" t="e">
        <f aca="false">(D204&amp;E204&amp;F204&amp;G204&amp;H204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4" s="134"/>
      <c r="D204" s="133"/>
      <c r="E204" s="133"/>
      <c r="F204" s="133"/>
      <c r="G204" s="133"/>
      <c r="H204" s="133"/>
    </row>
    <row r="205" customFormat="false" ht="12.75" hidden="false" customHeight="false" outlineLevel="0" collapsed="false">
      <c r="A205" s="0" t="n">
        <v>0.295771315684076</v>
      </c>
      <c r="B205" s="0" t="e">
        <f aca="false">(D205&amp;E205&amp;F205&amp;G205&amp;H205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5" s="134"/>
      <c r="D205" s="133"/>
      <c r="E205" s="133"/>
      <c r="F205" s="133"/>
      <c r="G205" s="133"/>
      <c r="H205" s="133"/>
    </row>
    <row r="206" customFormat="false" ht="12.75" hidden="false" customHeight="false" outlineLevel="0" collapsed="false">
      <c r="A206" s="0" t="n">
        <v>0.293934034438242</v>
      </c>
      <c r="B206" s="0" t="e">
        <f aca="false">(D206&amp;E206&amp;F206&amp;G206&amp;H206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6" s="134"/>
      <c r="D206" s="133"/>
      <c r="E206" s="133"/>
      <c r="F206" s="133"/>
      <c r="G206" s="133"/>
      <c r="H206" s="133"/>
    </row>
    <row r="207" customFormat="false" ht="12.75" hidden="false" customHeight="false" outlineLevel="0" collapsed="false">
      <c r="A207" s="0" t="n">
        <v>0.29216672855845</v>
      </c>
      <c r="B207" s="0" t="e">
        <f aca="false">(D207&amp;E207&amp;F207&amp;G207&amp;H207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7" s="134"/>
      <c r="D207" s="133"/>
      <c r="E207" s="133"/>
      <c r="F207" s="133"/>
      <c r="G207" s="133"/>
      <c r="H207" s="133"/>
    </row>
    <row r="208" customFormat="false" ht="12.75" hidden="false" customHeight="false" outlineLevel="0" collapsed="false">
      <c r="A208" s="0" t="n">
        <v>0.290351511675462</v>
      </c>
      <c r="B208" s="0" t="e">
        <f aca="false">(D208&amp;E208&amp;F208&amp;G208&amp;H208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8" s="134"/>
      <c r="D208" s="133"/>
      <c r="E208" s="133"/>
      <c r="F208" s="133"/>
      <c r="G208" s="133"/>
      <c r="H208" s="133"/>
    </row>
    <row r="209" customFormat="false" ht="12.75" hidden="false" customHeight="false" outlineLevel="0" collapsed="false">
      <c r="A209" s="0" t="n">
        <v>0.288605431769528</v>
      </c>
      <c r="B209" s="0" t="e">
        <f aca="false">(D209&amp;E209&amp;F209&amp;G209&amp;H209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9" s="134"/>
      <c r="D209" s="133"/>
      <c r="E209" s="133"/>
      <c r="F209" s="133"/>
      <c r="G209" s="133"/>
      <c r="H209" s="133"/>
    </row>
    <row r="210" customFormat="false" ht="12.75" hidden="false" customHeight="false" outlineLevel="0" collapsed="false">
      <c r="A210" s="0" t="n">
        <v>0.286812018304106</v>
      </c>
      <c r="B210" s="0" t="e">
        <f aca="false">(D210&amp;E210&amp;F210&amp;G210&amp;H210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0" s="134"/>
      <c r="D210" s="133"/>
      <c r="E210" s="133"/>
      <c r="F210" s="133"/>
      <c r="G210" s="133"/>
      <c r="H210" s="133"/>
    </row>
    <row r="211" customFormat="false" ht="12.75" hidden="false" customHeight="false" outlineLevel="0" collapsed="false">
      <c r="A211" s="0" t="n">
        <v>0.285029586236255</v>
      </c>
      <c r="B211" s="0" t="e">
        <f aca="false">(D211&amp;E211&amp;F211&amp;G211&amp;H211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1" s="134"/>
      <c r="D211" s="133"/>
      <c r="E211" s="133"/>
      <c r="F211" s="133"/>
      <c r="G211" s="133"/>
      <c r="H211" s="133"/>
    </row>
    <row r="212" customFormat="false" ht="12.75" hidden="false" customHeight="false" outlineLevel="0" collapsed="false">
      <c r="A212" s="0" t="n">
        <v>0.283315045361754</v>
      </c>
      <c r="B212" s="0" t="e">
        <f aca="false">(D212&amp;E212&amp;F212&amp;G212&amp;H212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2" s="134"/>
      <c r="D212" s="133"/>
      <c r="E212" s="133"/>
      <c r="F212" s="133"/>
      <c r="G212" s="133"/>
      <c r="H212" s="133"/>
    </row>
    <row r="213" customFormat="false" ht="12.75" hidden="false" customHeight="false" outlineLevel="0" collapsed="false">
      <c r="A213" s="0" t="n">
        <v>0.281554028887503</v>
      </c>
      <c r="B213" s="0" t="e">
        <f aca="false">(D213&amp;E213&amp;F213&amp;G213&amp;H213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3" s="134"/>
      <c r="D213" s="133"/>
      <c r="E213" s="133"/>
      <c r="F213" s="133"/>
      <c r="G213" s="133"/>
      <c r="H213" s="133"/>
    </row>
    <row r="214" customFormat="false" ht="12.75" hidden="false" customHeight="false" outlineLevel="0" collapsed="false">
      <c r="A214" s="0" t="n">
        <v>0.279860089810155</v>
      </c>
      <c r="B214" s="0" t="e">
        <f aca="false">(D214&amp;E214&amp;F214&amp;G214&amp;H214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4" s="134"/>
      <c r="D214" s="133"/>
      <c r="E214" s="133"/>
      <c r="F214" s="133"/>
      <c r="G214" s="133"/>
      <c r="H214" s="133"/>
    </row>
    <row r="215" customFormat="false" ht="12.75" hidden="false" customHeight="false" outlineLevel="0" collapsed="false">
      <c r="A215" s="0" t="n">
        <v>0.278120235535678</v>
      </c>
      <c r="B215" s="0" t="e">
        <f aca="false">(D215&amp;E215&amp;F215&amp;G215&amp;H215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5" s="134"/>
      <c r="D215" s="133"/>
      <c r="E215" s="133"/>
      <c r="F215" s="133"/>
      <c r="G215" s="133"/>
      <c r="H215" s="133"/>
    </row>
    <row r="216" customFormat="false" ht="12.75" hidden="false" customHeight="false" outlineLevel="0" collapsed="false">
      <c r="A216" s="0" t="n">
        <v>0.276391039660213</v>
      </c>
      <c r="B216" s="0" t="e">
        <f aca="false">(D216&amp;E216&amp;F216&amp;G216&amp;H216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6" s="134"/>
      <c r="D216" s="133"/>
      <c r="E216" s="133"/>
      <c r="F216" s="133"/>
      <c r="G216" s="133"/>
      <c r="H216" s="133"/>
    </row>
    <row r="217" customFormat="false" ht="12.75" hidden="false" customHeight="false" outlineLevel="0" collapsed="false">
      <c r="A217" s="0" t="n">
        <v>0.274838292953588</v>
      </c>
      <c r="B217" s="0" t="e">
        <f aca="false">(D217&amp;E217&amp;F217&amp;G217&amp;H217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7" s="134"/>
      <c r="D217" s="133"/>
      <c r="E217" s="133"/>
      <c r="F217" s="133"/>
      <c r="G217" s="133"/>
      <c r="H217" s="133"/>
    </row>
    <row r="218" customFormat="false" ht="12.75" hidden="false" customHeight="false" outlineLevel="0" collapsed="false">
      <c r="A218" s="0" t="n">
        <v>0.273129205101942</v>
      </c>
      <c r="B218" s="0" t="e">
        <f aca="false">(D218&amp;E218&amp;F218&amp;G218&amp;H218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8" s="134"/>
      <c r="D218" s="133"/>
      <c r="E218" s="133"/>
      <c r="F218" s="133"/>
      <c r="G218" s="133"/>
      <c r="H218" s="133"/>
    </row>
    <row r="219" customFormat="false" ht="12.75" hidden="false" customHeight="false" outlineLevel="0" collapsed="false">
      <c r="A219" s="0" t="n">
        <v>0.271485221251258</v>
      </c>
      <c r="B219" s="0" t="e">
        <f aca="false">(D219&amp;E219&amp;F219&amp;G219&amp;H219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9" s="134"/>
      <c r="D219" s="133"/>
      <c r="E219" s="133"/>
      <c r="F219" s="133"/>
      <c r="G219" s="133"/>
      <c r="H219" s="133"/>
    </row>
    <row r="220" customFormat="false" ht="12.75" hidden="false" customHeight="false" outlineLevel="0" collapsed="false">
      <c r="A220" s="0" t="n">
        <v>0.269796680965875</v>
      </c>
      <c r="B220" s="0" t="e">
        <f aca="false">(D220&amp;E220&amp;F220&amp;G220&amp;H220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0" s="134"/>
      <c r="D220" s="133"/>
      <c r="E220" s="133"/>
      <c r="F220" s="133"/>
      <c r="G220" s="133"/>
      <c r="H220" s="133"/>
    </row>
    <row r="221" customFormat="false" ht="12.75" hidden="false" customHeight="false" outlineLevel="0" collapsed="false">
      <c r="A221" s="0" t="n">
        <v>0.268172463791746</v>
      </c>
      <c r="B221" s="0" t="e">
        <f aca="false">(D221&amp;E221&amp;F221&amp;G221&amp;H221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1" s="134"/>
      <c r="D221" s="133"/>
      <c r="E221" s="133"/>
      <c r="F221" s="133"/>
      <c r="G221" s="133"/>
      <c r="H221" s="133"/>
    </row>
    <row r="222" customFormat="false" ht="12.75" hidden="false" customHeight="false" outlineLevel="0" collapsed="false">
      <c r="A222" s="0" t="n">
        <v>0.266504227788301</v>
      </c>
      <c r="B222" s="0" t="e">
        <f aca="false">(D222&amp;E222&amp;F222&amp;G222&amp;H222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2" s="134"/>
      <c r="D222" s="133"/>
      <c r="E222" s="133"/>
      <c r="F222" s="133"/>
      <c r="G222" s="133"/>
      <c r="H222" s="133"/>
    </row>
    <row r="223" customFormat="false" ht="12.75" hidden="false" customHeight="false" outlineLevel="0" collapsed="false">
      <c r="A223" s="0" t="n">
        <v>0.264846218029969</v>
      </c>
      <c r="B223" s="0" t="e">
        <f aca="false">(D223&amp;E223&amp;F223&amp;G223&amp;H223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3" s="134"/>
      <c r="D223" s="133"/>
      <c r="E223" s="133"/>
      <c r="F223" s="133"/>
      <c r="G223" s="133"/>
      <c r="H223" s="133"/>
    </row>
    <row r="224" customFormat="false" ht="12.75" hidden="false" customHeight="false" outlineLevel="0" collapsed="false">
      <c r="A224" s="0" t="n">
        <v>0.26325137105872</v>
      </c>
      <c r="B224" s="0" t="e">
        <f aca="false">(D224&amp;E224&amp;F224&amp;G224&amp;H224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4" s="134"/>
      <c r="D224" s="133"/>
      <c r="E224" s="133"/>
      <c r="F224" s="133"/>
      <c r="G224" s="133"/>
      <c r="H224" s="133"/>
    </row>
    <row r="225" customFormat="false" ht="12.75" hidden="false" customHeight="false" outlineLevel="0" collapsed="false">
      <c r="A225" s="0" t="n">
        <v>0.261613304012871</v>
      </c>
      <c r="B225" s="0" t="e">
        <f aca="false">(D225&amp;E225&amp;F225&amp;G225&amp;H225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5" s="134"/>
      <c r="D225" s="133"/>
      <c r="E225" s="133"/>
      <c r="F225" s="133"/>
      <c r="G225" s="133"/>
      <c r="H225" s="133"/>
    </row>
    <row r="226" customFormat="false" ht="12.75" hidden="false" customHeight="false" outlineLevel="0" collapsed="false">
      <c r="A226" s="0" t="n">
        <v>0.260037641796304</v>
      </c>
      <c r="B226" s="0" t="e">
        <f aca="false">(D226&amp;E226&amp;F226&amp;G226&amp;H226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6" s="134"/>
      <c r="D226" s="133"/>
      <c r="E226" s="133"/>
      <c r="F226" s="133"/>
      <c r="G226" s="133"/>
      <c r="H226" s="133"/>
    </row>
    <row r="227" customFormat="false" ht="12.75" hidden="false" customHeight="false" outlineLevel="0" collapsed="false">
      <c r="A227" s="0" t="n">
        <v>0.258419281227216</v>
      </c>
      <c r="B227" s="0" t="e">
        <f aca="false">(D227&amp;E227&amp;F227&amp;G227&amp;H227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7" s="134"/>
      <c r="D227" s="133"/>
      <c r="E227" s="133"/>
      <c r="F227" s="133"/>
      <c r="G227" s="133"/>
      <c r="H227" s="133"/>
    </row>
    <row r="228" customFormat="false" ht="12.75" hidden="false" customHeight="false" outlineLevel="0" collapsed="false">
      <c r="A228" s="0" t="n">
        <v>0.256810845775944</v>
      </c>
      <c r="B228" s="0" t="e">
        <f aca="false">(D228&amp;E228&amp;F228&amp;G228&amp;H228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8" s="134"/>
      <c r="D228" s="133"/>
      <c r="E228" s="133"/>
      <c r="F228" s="133"/>
      <c r="G228" s="133"/>
      <c r="H228" s="133"/>
    </row>
    <row r="229" customFormat="false" ht="12.75" hidden="false" customHeight="false" outlineLevel="0" collapsed="false">
      <c r="A229" s="0" t="n">
        <v>0.255366546352943</v>
      </c>
      <c r="B229" s="0" t="e">
        <f aca="false">(D229&amp;E229&amp;F229&amp;G229&amp;H229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9" s="134"/>
      <c r="D229" s="133"/>
      <c r="E229" s="133"/>
      <c r="F229" s="133"/>
      <c r="G229" s="133"/>
      <c r="H229" s="133"/>
    </row>
    <row r="230" customFormat="false" ht="12.75" hidden="false" customHeight="false" outlineLevel="0" collapsed="false">
      <c r="A230" s="0" t="n">
        <v>0.253776835336243</v>
      </c>
      <c r="B230" s="0" t="e">
        <f aca="false">(D230&amp;E230&amp;F230&amp;G230&amp;H230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0" s="134"/>
      <c r="D230" s="133"/>
      <c r="E230" s="133"/>
      <c r="F230" s="133"/>
      <c r="G230" s="133"/>
      <c r="H230" s="133"/>
    </row>
    <row r="231" customFormat="false" ht="12.75" hidden="false" customHeight="false" outlineLevel="0" collapsed="false">
      <c r="A231" s="0" t="n">
        <v>0.252247691201014</v>
      </c>
      <c r="B231" s="0" t="e">
        <f aca="false">(D231&amp;E231&amp;F231&amp;G231&amp;H231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1" s="134"/>
      <c r="D231" s="133"/>
      <c r="E231" s="133"/>
      <c r="F231" s="133"/>
      <c r="G231" s="133"/>
      <c r="H231" s="133"/>
    </row>
    <row r="232" customFormat="false" ht="12.75" hidden="false" customHeight="false" outlineLevel="0" collapsed="false">
      <c r="A232" s="0" t="n">
        <v>0.250677113660203</v>
      </c>
      <c r="B232" s="0" t="e">
        <f aca="false">(D232&amp;E232&amp;F232&amp;G232&amp;H232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2" s="134"/>
      <c r="D232" s="133"/>
      <c r="E232" s="133"/>
      <c r="F232" s="133"/>
      <c r="G232" s="133"/>
      <c r="H232" s="133"/>
    </row>
    <row r="233" customFormat="false" ht="12.75" hidden="false" customHeight="false" outlineLevel="0" collapsed="false">
      <c r="A233" s="0" t="n">
        <v>0.249166375726472</v>
      </c>
      <c r="B233" s="0" t="e">
        <f aca="false">(D233&amp;E233&amp;F233&amp;G233&amp;H233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3" s="134"/>
      <c r="D233" s="133"/>
      <c r="E233" s="133"/>
      <c r="F233" s="133"/>
      <c r="G233" s="133"/>
      <c r="H233" s="133"/>
    </row>
    <row r="234" customFormat="false" ht="12.75" hidden="false" customHeight="false" outlineLevel="0" collapsed="false">
      <c r="A234" s="0" t="n">
        <v>0.247614704861752</v>
      </c>
      <c r="B234" s="0" t="e">
        <f aca="false">(D234&amp;E234&amp;F234&amp;G234&amp;H234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4" s="134"/>
      <c r="D234" s="133"/>
      <c r="E234" s="133"/>
      <c r="F234" s="133"/>
      <c r="G234" s="133"/>
      <c r="H234" s="133"/>
    </row>
    <row r="235" customFormat="false" ht="12.75" hidden="false" customHeight="false" outlineLevel="0" collapsed="false">
      <c r="A235" s="0" t="n">
        <v>0.246072556240175</v>
      </c>
      <c r="B235" s="0" t="e">
        <f aca="false">(D235&amp;E235&amp;F235&amp;G235&amp;H235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5" s="134"/>
      <c r="D235" s="133"/>
      <c r="E235" s="133"/>
      <c r="F235" s="133"/>
      <c r="G235" s="133"/>
      <c r="H235" s="133"/>
    </row>
    <row r="236" customFormat="false" ht="12.75" hidden="false" customHeight="false" outlineLevel="0" collapsed="false">
      <c r="A236" s="0" t="n">
        <v>0.24458916658704</v>
      </c>
      <c r="B236" s="0" t="e">
        <f aca="false">(D236&amp;E236&amp;F236&amp;G236&amp;H236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6" s="134"/>
      <c r="D236" s="133"/>
      <c r="E236" s="133"/>
      <c r="F236" s="133"/>
      <c r="G236" s="133"/>
      <c r="H236" s="133"/>
    </row>
    <row r="237" customFormat="false" ht="12.75" hidden="false" customHeight="false" outlineLevel="0" collapsed="false">
      <c r="A237" s="0" t="n">
        <v>0.243065587577292</v>
      </c>
      <c r="B237" s="0" t="e">
        <f aca="false">(D237&amp;E237&amp;F237&amp;G237&amp;H237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7" s="134"/>
      <c r="D237" s="133"/>
      <c r="E237" s="133"/>
      <c r="F237" s="133"/>
      <c r="G237" s="133"/>
      <c r="H237" s="133"/>
    </row>
    <row r="238" customFormat="false" ht="12.75" hidden="false" customHeight="false" outlineLevel="0" collapsed="false">
      <c r="A238" s="0" t="n">
        <v>0.241600061643227</v>
      </c>
      <c r="B238" s="0" t="e">
        <f aca="false">(D238&amp;E238&amp;F238&amp;G238&amp;H238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8" s="134"/>
      <c r="D238" s="133"/>
      <c r="E238" s="133"/>
      <c r="F238" s="133"/>
      <c r="G238" s="133"/>
      <c r="H238" s="133"/>
    </row>
    <row r="239" customFormat="false" ht="12.75" hidden="false" customHeight="false" outlineLevel="0" collapsed="false">
      <c r="A239" s="0" t="n">
        <v>0.24009483202421</v>
      </c>
      <c r="B239" s="0" t="e">
        <f aca="false">(D239&amp;E239&amp;F239&amp;G239&amp;H239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9" s="134"/>
      <c r="D239" s="133"/>
      <c r="E239" s="133"/>
      <c r="F239" s="133"/>
      <c r="G239" s="133"/>
      <c r="H239" s="133"/>
    </row>
    <row r="240" customFormat="false" ht="12.75" hidden="false" customHeight="false" outlineLevel="0" collapsed="false">
      <c r="A240" s="0" t="n">
        <v>0.238598843934681</v>
      </c>
      <c r="B240" s="0" t="e">
        <f aca="false">(D240&amp;E240&amp;F240&amp;G240&amp;H240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0" s="134"/>
      <c r="D240" s="133"/>
      <c r="E240" s="133"/>
      <c r="F240" s="133"/>
      <c r="G240" s="133"/>
      <c r="H240" s="133"/>
    </row>
    <row r="241" customFormat="false" ht="12.75" hidden="false" customHeight="false" outlineLevel="0" collapsed="false">
      <c r="A241" s="0" t="n">
        <v>0.237207688124577</v>
      </c>
      <c r="B241" s="0" t="e">
        <f aca="false">(D241&amp;E241&amp;F241&amp;G241&amp;H241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1" s="134"/>
      <c r="D241" s="133"/>
      <c r="E241" s="133"/>
      <c r="F241" s="133"/>
      <c r="G241" s="133"/>
      <c r="H241" s="133"/>
    </row>
    <row r="242" customFormat="false" ht="12.75" hidden="false" customHeight="false" outlineLevel="0" collapsed="false">
      <c r="A242" s="0" t="n">
        <v>0.235729428427459</v>
      </c>
      <c r="B242" s="0" t="e">
        <f aca="false">(D242&amp;E242&amp;F242&amp;G242&amp;H242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2" s="134"/>
      <c r="D242" s="133"/>
      <c r="E242" s="133"/>
      <c r="F242" s="133"/>
      <c r="G242" s="133"/>
      <c r="H242" s="133"/>
    </row>
    <row r="243" customFormat="false" ht="12.75" hidden="false" customHeight="false" outlineLevel="0" collapsed="false">
      <c r="A243" s="0" t="n">
        <v>0.234307498981434</v>
      </c>
      <c r="B243" s="0" t="e">
        <f aca="false">(D243&amp;E243&amp;F243&amp;G243&amp;H243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3" s="134"/>
      <c r="D243" s="133"/>
      <c r="E243" s="133"/>
      <c r="F243" s="133"/>
      <c r="G243" s="133"/>
      <c r="H243" s="133"/>
    </row>
    <row r="244" customFormat="false" ht="12.75" hidden="false" customHeight="false" outlineLevel="0" collapsed="false">
      <c r="A244" s="0" t="n">
        <v>0.232847051045345</v>
      </c>
      <c r="B244" s="0" t="e">
        <f aca="false">(D244&amp;E244&amp;F244&amp;G244&amp;H244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4" s="134"/>
      <c r="D244" s="133"/>
      <c r="E244" s="133"/>
      <c r="F244" s="133"/>
      <c r="G244" s="133"/>
      <c r="H244" s="133"/>
    </row>
    <row r="245" customFormat="false" ht="12.75" hidden="false" customHeight="false" outlineLevel="0" collapsed="false">
      <c r="A245" s="0" t="n">
        <v>0.231447926451792</v>
      </c>
      <c r="B245" s="0" t="e">
        <f aca="false">(D245&amp;E245&amp;F245&amp;G245&amp;H245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5" s="134"/>
      <c r="D245" s="133"/>
      <c r="E245" s="133"/>
      <c r="F245" s="133"/>
      <c r="G245" s="133"/>
      <c r="H245" s="133"/>
    </row>
    <row r="246" customFormat="false" ht="12.75" hidden="false" customHeight="false" outlineLevel="0" collapsed="false">
      <c r="A246" s="0" t="n">
        <v>0.230012694536681</v>
      </c>
      <c r="B246" s="0" t="e">
        <f aca="false">(D246&amp;E246&amp;F246&amp;G246&amp;H246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6" s="134"/>
      <c r="D246" s="133"/>
      <c r="E246" s="133"/>
      <c r="F246" s="133"/>
      <c r="G246" s="133"/>
      <c r="H246" s="133"/>
    </row>
    <row r="247" customFormat="false" ht="12.75" hidden="false" customHeight="false" outlineLevel="0" collapsed="false">
      <c r="A247" s="0" t="n">
        <v>0.228586295724769</v>
      </c>
      <c r="B247" s="0" t="e">
        <f aca="false">(D247&amp;E247&amp;F247&amp;G247&amp;H247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7" s="134"/>
      <c r="D247" s="133"/>
      <c r="E247" s="133"/>
      <c r="F247" s="133"/>
      <c r="G247" s="133"/>
      <c r="H247" s="133"/>
    </row>
    <row r="248" customFormat="false" ht="12.75" hidden="false" customHeight="false" outlineLevel="0" collapsed="false">
      <c r="A248" s="0" t="n">
        <v>0.227214269255561</v>
      </c>
      <c r="B248" s="0" t="e">
        <f aca="false">(D248&amp;E248&amp;F248&amp;G248&amp;H248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8" s="134"/>
      <c r="D248" s="133"/>
      <c r="E248" s="133"/>
      <c r="F248" s="133"/>
      <c r="G248" s="133"/>
      <c r="H248" s="133"/>
    </row>
    <row r="249" customFormat="false" ht="12.75" hidden="false" customHeight="false" outlineLevel="0" collapsed="false">
      <c r="A249" s="0" t="n">
        <v>0.225805094506636</v>
      </c>
      <c r="B249" s="0" t="e">
        <f aca="false">(D249&amp;E249&amp;F249&amp;G249&amp;H249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9" s="134"/>
      <c r="D249" s="133"/>
      <c r="E249" s="133"/>
      <c r="F249" s="133"/>
      <c r="G249" s="133"/>
      <c r="H249" s="133"/>
    </row>
    <row r="250" customFormat="false" ht="12.75" hidden="false" customHeight="false" outlineLevel="0" collapsed="false">
      <c r="A250" s="0" t="n">
        <v>0.224449636317223</v>
      </c>
      <c r="B250" s="0" t="e">
        <f aca="false">(D250&amp;E250&amp;F250&amp;G250&amp;H250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0" s="134"/>
      <c r="D250" s="133"/>
      <c r="E250" s="133"/>
      <c r="F250" s="133"/>
      <c r="G250" s="133"/>
      <c r="H250" s="133"/>
    </row>
    <row r="251" customFormat="false" ht="12.75" hidden="false" customHeight="false" outlineLevel="0" collapsed="false">
      <c r="A251" s="0" t="n">
        <v>0.223057479237353</v>
      </c>
      <c r="B251" s="0" t="e">
        <f aca="false">(D251&amp;E251&amp;F251&amp;G251&amp;H251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1" s="134"/>
      <c r="D251" s="133"/>
      <c r="E251" s="133"/>
      <c r="F251" s="133"/>
      <c r="G251" s="133"/>
      <c r="H251" s="133"/>
    </row>
    <row r="252" customFormat="false" ht="12.75" hidden="false" customHeight="false" outlineLevel="0" collapsed="false">
      <c r="A252" s="0" t="n">
        <v>0.221673892172055</v>
      </c>
      <c r="B252" s="0" t="e">
        <f aca="false">(D252&amp;E252&amp;F252&amp;G252&amp;H252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2" s="134"/>
      <c r="D252" s="133"/>
      <c r="E252" s="133"/>
      <c r="F252" s="133"/>
      <c r="G252" s="133"/>
      <c r="H252" s="133"/>
    </row>
    <row r="253" customFormat="false" ht="12.75" hidden="false" customHeight="false" outlineLevel="0" collapsed="false">
      <c r="A253" s="0" t="n">
        <v>0.220431523188097</v>
      </c>
      <c r="B253" s="0" t="e">
        <f aca="false">(D253&amp;E253&amp;F253&amp;G253&amp;H253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3" s="134"/>
      <c r="D253" s="133"/>
      <c r="E253" s="133"/>
      <c r="F253" s="133"/>
      <c r="G253" s="133"/>
      <c r="H253" s="133"/>
    </row>
    <row r="254" customFormat="false" ht="12.75" hidden="false" customHeight="false" outlineLevel="0" collapsed="false">
      <c r="A254" s="0" t="n">
        <v>0.219064102427845</v>
      </c>
      <c r="B254" s="0" t="e">
        <f aca="false">(D254&amp;E254&amp;F254&amp;G254&amp;H254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4" s="134"/>
      <c r="D254" s="133"/>
      <c r="E254" s="133"/>
      <c r="F254" s="133"/>
      <c r="G254" s="133"/>
      <c r="H254" s="133"/>
    </row>
    <row r="255" customFormat="false" ht="12.75" hidden="false" customHeight="false" outlineLevel="0" collapsed="false">
      <c r="A255" s="0" t="n">
        <v>0.217748808459667</v>
      </c>
      <c r="B255" s="0" t="e">
        <f aca="false">(D255&amp;E255&amp;F255&amp;G255&amp;H255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5" s="134"/>
      <c r="D255" s="133"/>
      <c r="E255" s="133"/>
      <c r="F255" s="133"/>
      <c r="G255" s="133"/>
      <c r="H255" s="133"/>
    </row>
    <row r="256" customFormat="false" ht="12.75" hidden="false" customHeight="false" outlineLevel="0" collapsed="false">
      <c r="A256" s="0" t="n">
        <v>0.216397904952993</v>
      </c>
      <c r="B256" s="0" t="e">
        <f aca="false">(D256&amp;E256&amp;F256&amp;G256&amp;H256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6" s="134"/>
      <c r="D256" s="133"/>
      <c r="E256" s="133"/>
      <c r="F256" s="133"/>
      <c r="G256" s="133"/>
      <c r="H256" s="133"/>
    </row>
    <row r="257" customFormat="false" ht="12.75" hidden="false" customHeight="false" outlineLevel="0" collapsed="false">
      <c r="A257" s="0" t="n">
        <v>0.215098499334232</v>
      </c>
      <c r="B257" s="0" t="e">
        <f aca="false">(D257&amp;E257&amp;F257&amp;G257&amp;H257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7" s="134"/>
      <c r="D257" s="133"/>
      <c r="E257" s="133"/>
      <c r="F257" s="133"/>
      <c r="G257" s="133"/>
      <c r="H257" s="133"/>
    </row>
    <row r="258" customFormat="false" ht="12.75" hidden="false" customHeight="false" outlineLevel="0" collapsed="false">
      <c r="A258" s="0" t="n">
        <v>0.213763915091507</v>
      </c>
      <c r="B258" s="0" t="e">
        <f aca="false">(D258&amp;E258&amp;F258&amp;G258&amp;H258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8" s="134"/>
      <c r="D258" s="133"/>
      <c r="E258" s="133"/>
      <c r="F258" s="133"/>
      <c r="G258" s="133"/>
      <c r="H258" s="133"/>
    </row>
    <row r="259" customFormat="false" ht="12.75" hidden="false" customHeight="false" outlineLevel="0" collapsed="false">
      <c r="A259" s="0" t="n">
        <v>0.212437549125146</v>
      </c>
      <c r="B259" s="0" t="e">
        <f aca="false">(D259&amp;E259&amp;F259&amp;G259&amp;H259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9" s="134"/>
      <c r="D259" s="133"/>
      <c r="E259" s="133"/>
      <c r="F259" s="133"/>
      <c r="G259" s="133"/>
      <c r="H259" s="133"/>
    </row>
    <row r="260" customFormat="false" ht="12.75" hidden="false" customHeight="false" outlineLevel="0" collapsed="false">
      <c r="A260" s="0" t="n">
        <v>0.211161746748359</v>
      </c>
      <c r="B260" s="0" t="e">
        <f aca="false">(D260&amp;E260&amp;F260&amp;G260&amp;H260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0" s="134"/>
      <c r="D260" s="133"/>
      <c r="E260" s="133"/>
      <c r="F260" s="133"/>
      <c r="G260" s="133"/>
      <c r="H260" s="133"/>
    </row>
    <row r="261" customFormat="false" ht="12.75" hidden="false" customHeight="false" outlineLevel="0" collapsed="false">
      <c r="A261" s="0" t="n">
        <v>0.209851405883474</v>
      </c>
      <c r="B261" s="0" t="e">
        <f aca="false">(D261&amp;E261&amp;F261&amp;G261&amp;H261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1" s="134"/>
      <c r="D261" s="133"/>
      <c r="E261" s="133"/>
      <c r="F261" s="133"/>
      <c r="G261" s="133"/>
      <c r="H261" s="133"/>
    </row>
    <row r="262" customFormat="false" ht="12.75" hidden="false" customHeight="false" outlineLevel="0" collapsed="false">
      <c r="A262" s="0" t="n">
        <v>0.208591018420716</v>
      </c>
      <c r="B262" s="0" t="e">
        <f aca="false">(D262&amp;E262&amp;F262&amp;G262&amp;H262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2" s="134"/>
      <c r="D262" s="133"/>
      <c r="E262" s="133"/>
      <c r="F262" s="133"/>
      <c r="G262" s="133"/>
      <c r="H262" s="133"/>
    </row>
    <row r="263" customFormat="false" ht="12.75" hidden="false" customHeight="false" outlineLevel="0" collapsed="false">
      <c r="A263" s="0" t="n">
        <v>0.2072965105213</v>
      </c>
      <c r="B263" s="0" t="e">
        <f aca="false">(D263&amp;E263&amp;F263&amp;G263&amp;H263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3" s="134"/>
      <c r="D263" s="133"/>
      <c r="E263" s="133"/>
      <c r="F263" s="133"/>
      <c r="G263" s="133"/>
      <c r="H263" s="133"/>
    </row>
    <row r="264" customFormat="false" ht="12.75" hidden="false" customHeight="false" outlineLevel="0" collapsed="false">
      <c r="A264" s="0" t="n">
        <v>0.206009975984077</v>
      </c>
      <c r="B264" s="0" t="e">
        <f aca="false">(D264&amp;E264&amp;F264&amp;G264&amp;H264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4" s="134"/>
      <c r="D264" s="133"/>
      <c r="E264" s="133"/>
      <c r="F264" s="133"/>
      <c r="G264" s="133"/>
      <c r="H264" s="133"/>
    </row>
    <row r="265" customFormat="false" ht="12.75" hidden="false" customHeight="false" outlineLevel="0" collapsed="false">
      <c r="A265" s="0" t="n">
        <v>0.204854757521614</v>
      </c>
      <c r="B265" s="0" t="e">
        <f aca="false">(D265&amp;E265&amp;F265&amp;G265&amp;H265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5" s="134"/>
      <c r="D265" s="133"/>
      <c r="E265" s="133"/>
      <c r="F265" s="133"/>
      <c r="G265" s="133"/>
      <c r="H265" s="133"/>
    </row>
    <row r="266" customFormat="false" ht="12.75" hidden="false" customHeight="false" outlineLevel="0" collapsed="false">
      <c r="A266" s="0" t="n">
        <v>0.203583263699883</v>
      </c>
      <c r="B266" s="0" t="e">
        <f aca="false">(D266&amp;E266&amp;F266&amp;G266&amp;H266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6" s="134"/>
      <c r="D266" s="133"/>
      <c r="E266" s="133"/>
      <c r="F266" s="133"/>
      <c r="G266" s="133"/>
      <c r="H266" s="133"/>
    </row>
    <row r="267" customFormat="false" ht="12.75" hidden="false" customHeight="false" outlineLevel="0" collapsed="false">
      <c r="A267" s="0" t="n">
        <v>0.202360244064975</v>
      </c>
      <c r="B267" s="0" t="e">
        <f aca="false">(D267&amp;E267&amp;F267&amp;G267&amp;H267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7" s="134"/>
      <c r="D267" s="133"/>
      <c r="E267" s="133"/>
      <c r="F267" s="133"/>
      <c r="G267" s="133"/>
      <c r="H267" s="133"/>
    </row>
    <row r="268" customFormat="false" ht="12.75" hidden="false" customHeight="false" outlineLevel="0" collapsed="false">
      <c r="A268" s="0" t="n">
        <v>0.201104117368115</v>
      </c>
      <c r="B268" s="0" t="e">
        <f aca="false">(D268&amp;E268&amp;F268&amp;G268&amp;H268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8" s="134"/>
      <c r="D268" s="133"/>
      <c r="E268" s="133"/>
      <c r="F268" s="133"/>
      <c r="G268" s="133"/>
      <c r="H268" s="133"/>
    </row>
    <row r="269" customFormat="false" ht="12.75" hidden="false" customHeight="false" outlineLevel="0" collapsed="false">
      <c r="A269" s="0" t="n">
        <v>0.199895879694814</v>
      </c>
      <c r="B269" s="0" t="e">
        <f aca="false">(D269&amp;E269&amp;F269&amp;G269&amp;H269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9" s="134"/>
      <c r="D269" s="133"/>
      <c r="E269" s="133"/>
      <c r="F269" s="133"/>
      <c r="G269" s="133"/>
      <c r="H269" s="133"/>
    </row>
    <row r="270" customFormat="false" ht="12.75" hidden="false" customHeight="false" outlineLevel="0" collapsed="false">
      <c r="A270" s="0" t="n">
        <v>0.198654935814995</v>
      </c>
      <c r="B270" s="0" t="e">
        <f aca="false">(D270&amp;E270&amp;F270&amp;G270&amp;H270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0" s="134"/>
      <c r="D270" s="133"/>
      <c r="E270" s="133"/>
      <c r="F270" s="133"/>
      <c r="G270" s="133"/>
      <c r="H270" s="133"/>
    </row>
    <row r="271" customFormat="false" ht="12.75" hidden="false" customHeight="false" outlineLevel="0" collapsed="false">
      <c r="A271" s="0" t="n">
        <v>0.197421637864422</v>
      </c>
      <c r="B271" s="0" t="e">
        <f aca="false">(D271&amp;E271&amp;F271&amp;G271&amp;H271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1" s="134"/>
      <c r="D271" s="133"/>
      <c r="E271" s="133"/>
      <c r="F271" s="133"/>
      <c r="G271" s="133"/>
      <c r="H271" s="133"/>
    </row>
    <row r="272" customFormat="false" ht="12.75" hidden="false" customHeight="false" outlineLevel="0" collapsed="false">
      <c r="A272" s="0" t="n">
        <v>0.196235359627946</v>
      </c>
      <c r="B272" s="0" t="e">
        <f aca="false">(D272&amp;E272&amp;F272&amp;G272&amp;H272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2" s="134"/>
      <c r="D272" s="133"/>
      <c r="E272" s="133"/>
      <c r="F272" s="133"/>
      <c r="G272" s="133"/>
      <c r="H272" s="133"/>
    </row>
    <row r="273" customFormat="false" ht="12.75" hidden="false" customHeight="false" outlineLevel="0" collapsed="false">
      <c r="A273" s="0" t="n">
        <v>0.195016970661999</v>
      </c>
      <c r="B273" s="0" t="e">
        <f aca="false">(D273&amp;E273&amp;F273&amp;G273&amp;H273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3" s="134"/>
      <c r="D273" s="133"/>
      <c r="E273" s="133"/>
      <c r="F273" s="133"/>
      <c r="G273" s="133"/>
      <c r="H273" s="133"/>
    </row>
    <row r="274" customFormat="false" ht="12.75" hidden="false" customHeight="false" outlineLevel="0" collapsed="false">
      <c r="A274" s="0" t="n">
        <v>0.193845033671682</v>
      </c>
      <c r="B274" s="0" t="e">
        <f aca="false">(D274&amp;E274&amp;F274&amp;G274&amp;H274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4" s="134"/>
      <c r="D274" s="133"/>
      <c r="E274" s="133"/>
      <c r="F274" s="133"/>
      <c r="G274" s="133"/>
      <c r="H274" s="133"/>
    </row>
    <row r="275" customFormat="false" ht="12.75" hidden="false" customHeight="false" outlineLevel="0" collapsed="false">
      <c r="A275" s="0" t="n">
        <v>0.192641374834793</v>
      </c>
      <c r="B275" s="0" t="e">
        <f aca="false">(D275&amp;E275&amp;F275&amp;G275&amp;H275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5" s="134"/>
      <c r="D275" s="133"/>
      <c r="E275" s="133"/>
      <c r="F275" s="133"/>
      <c r="G275" s="133"/>
      <c r="H275" s="133"/>
    </row>
    <row r="276" customFormat="false" ht="12.75" hidden="false" customHeight="false" outlineLevel="0" collapsed="false">
      <c r="A276" s="0" t="n">
        <v>0.191445133941398</v>
      </c>
      <c r="B276" s="0" t="e">
        <f aca="false">(D276&amp;E276&amp;F276&amp;G276&amp;H276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6" s="134"/>
      <c r="D276" s="133"/>
      <c r="E276" s="133"/>
      <c r="F276" s="133"/>
      <c r="G276" s="133"/>
      <c r="H276" s="133"/>
    </row>
    <row r="277" customFormat="false" ht="12.75" hidden="false" customHeight="false" outlineLevel="0" collapsed="false">
      <c r="A277" s="0" t="n">
        <v>0.190370996436661</v>
      </c>
      <c r="B277" s="0" t="e">
        <f aca="false">(D277&amp;E277&amp;F277&amp;G277&amp;H277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7" s="134"/>
      <c r="D277" s="133"/>
      <c r="E277" s="133"/>
      <c r="F277" s="133"/>
      <c r="G277" s="133"/>
      <c r="H277" s="133"/>
    </row>
    <row r="278" customFormat="false" ht="12.75" hidden="false" customHeight="false" outlineLevel="0" collapsed="false">
      <c r="A278" s="0" t="n">
        <v>0.189188748462239</v>
      </c>
      <c r="B278" s="0" t="e">
        <f aca="false">(D278&amp;E278&amp;F278&amp;G278&amp;H278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8" s="134"/>
      <c r="D278" s="133"/>
      <c r="E278" s="133"/>
      <c r="F278" s="133"/>
      <c r="G278" s="133"/>
      <c r="H278" s="133"/>
    </row>
    <row r="279" customFormat="false" ht="12.75" hidden="false" customHeight="false" outlineLevel="0" collapsed="false">
      <c r="A279" s="0" t="n">
        <v>0.188051576169228</v>
      </c>
      <c r="B279" s="0" t="e">
        <f aca="false">(D279&amp;E279&amp;F279&amp;G279&amp;H279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9" s="134"/>
      <c r="D279" s="133"/>
      <c r="E279" s="133"/>
      <c r="F279" s="133"/>
      <c r="G279" s="133"/>
      <c r="H279" s="133"/>
    </row>
    <row r="280" customFormat="false" ht="12.75" hidden="false" customHeight="false" outlineLevel="0" collapsed="false">
      <c r="A280" s="0" t="n">
        <v>0.186883624687297</v>
      </c>
      <c r="B280" s="0" t="e">
        <f aca="false">(D280&amp;E280&amp;F280&amp;G280&amp;H280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0" s="134"/>
      <c r="D280" s="133"/>
      <c r="E280" s="133"/>
      <c r="F280" s="133"/>
      <c r="G280" s="133"/>
      <c r="H280" s="133"/>
    </row>
    <row r="281" customFormat="false" ht="12.75" hidden="false" customHeight="false" outlineLevel="0" collapsed="false">
      <c r="A281" s="0" t="n">
        <v>0.185760204444644</v>
      </c>
      <c r="B281" s="0" t="e">
        <f aca="false">(D281&amp;E281&amp;F281&amp;G281&amp;H281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1" s="134"/>
      <c r="D281" s="133"/>
      <c r="E281" s="133"/>
      <c r="F281" s="133"/>
      <c r="G281" s="133"/>
      <c r="H281" s="133"/>
    </row>
    <row r="282" customFormat="false" ht="12.75" hidden="false" customHeight="false" outlineLevel="0" collapsed="false">
      <c r="A282" s="0" t="n">
        <v>0.184606377890851</v>
      </c>
      <c r="B282" s="0" t="e">
        <f aca="false">(D282&amp;E282&amp;F282&amp;G282&amp;H282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2" s="134"/>
      <c r="D282" s="133"/>
      <c r="E282" s="133"/>
      <c r="F282" s="133"/>
      <c r="G282" s="133"/>
      <c r="H282" s="133"/>
    </row>
    <row r="283" customFormat="false" ht="12.75" hidden="false" customHeight="false" outlineLevel="0" collapsed="false">
      <c r="A283" s="0" t="n">
        <v>0.183459664486025</v>
      </c>
      <c r="B283" s="0" t="e">
        <f aca="false">(D283&amp;E283&amp;F283&amp;G283&amp;H283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3" s="134"/>
      <c r="D283" s="133"/>
      <c r="E283" s="133"/>
      <c r="F283" s="133"/>
      <c r="G283" s="133"/>
      <c r="H283" s="133"/>
    </row>
    <row r="284" customFormat="false" ht="12.75" hidden="false" customHeight="false" outlineLevel="0" collapsed="false">
      <c r="A284" s="0" t="n">
        <v>0.182356673512681</v>
      </c>
      <c r="B284" s="0" t="e">
        <f aca="false">(D284&amp;E284&amp;F284&amp;G284&amp;H284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4" s="134"/>
      <c r="D284" s="133"/>
      <c r="E284" s="133"/>
      <c r="F284" s="133"/>
      <c r="G284" s="133"/>
      <c r="H284" s="133"/>
    </row>
    <row r="285" customFormat="false" ht="12.75" hidden="false" customHeight="false" outlineLevel="0" collapsed="false">
      <c r="A285" s="0" t="n">
        <v>0.181223830139214</v>
      </c>
      <c r="B285" s="0" t="e">
        <f aca="false">(D285&amp;E285&amp;F285&amp;G285&amp;H285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5" s="134"/>
      <c r="D285" s="133"/>
      <c r="E285" s="133"/>
      <c r="F285" s="133"/>
      <c r="G285" s="133"/>
      <c r="H285" s="133"/>
    </row>
    <row r="286" customFormat="false" ht="12.75" hidden="false" customHeight="false" outlineLevel="0" collapsed="false">
      <c r="A286" s="0" t="n">
        <v>0.180134180976415</v>
      </c>
      <c r="B286" s="0" t="e">
        <f aca="false">(D286&amp;E286&amp;F286&amp;G286&amp;H286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6" s="134"/>
      <c r="D286" s="133"/>
      <c r="E286" s="133"/>
      <c r="F286" s="133"/>
      <c r="G286" s="133"/>
      <c r="H286" s="133"/>
    </row>
    <row r="287" customFormat="false" ht="12.75" hidden="false" customHeight="false" outlineLevel="0" collapsed="false">
      <c r="A287" s="0" t="n">
        <v>0.179015041148095</v>
      </c>
      <c r="B287" s="0" t="e">
        <f aca="false">(D287&amp;E287&amp;F287&amp;G287&amp;H287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7" s="134"/>
      <c r="D287" s="135"/>
      <c r="E287" s="135"/>
      <c r="F287" s="133"/>
      <c r="G287" s="133"/>
      <c r="H287" s="133"/>
    </row>
    <row r="288" customFormat="false" ht="12.75" hidden="false" customHeight="false" outlineLevel="0" collapsed="false">
      <c r="A288" s="0" t="n">
        <v>0.177902802250153</v>
      </c>
      <c r="B288" s="0" t="e">
        <f aca="false">(D288&amp;E288&amp;F288&amp;G288&amp;H288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8" s="134"/>
      <c r="D288" s="135"/>
      <c r="E288" s="135"/>
      <c r="F288" s="133"/>
      <c r="G288" s="133"/>
      <c r="H288" s="133"/>
    </row>
    <row r="289" customFormat="false" ht="12.75" hidden="false" customHeight="false" outlineLevel="0" collapsed="false">
      <c r="A289" s="0" t="n">
        <v>0.176868530750895</v>
      </c>
      <c r="B289" s="0" t="e">
        <f aca="false">(D289&amp;E289&amp;F289&amp;G289&amp;H289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9" s="134"/>
      <c r="D289" s="135"/>
      <c r="E289" s="135"/>
      <c r="F289" s="133"/>
      <c r="G289" s="133"/>
      <c r="H289" s="133"/>
    </row>
    <row r="290" customFormat="false" ht="12.75" hidden="false" customHeight="false" outlineLevel="0" collapsed="false">
      <c r="A290" s="0" t="n">
        <v>0.175769528761413</v>
      </c>
      <c r="B290" s="0" t="e">
        <f aca="false">(D290&amp;E290&amp;F290&amp;G290&amp;H290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0" s="134"/>
      <c r="D290" s="135"/>
      <c r="E290" s="135"/>
      <c r="F290" s="133"/>
      <c r="G290" s="133"/>
      <c r="H290" s="133"/>
    </row>
    <row r="291" customFormat="false" ht="12.75" hidden="false" customHeight="false" outlineLevel="0" collapsed="false">
      <c r="A291" s="0" t="n">
        <v>0.174712432148056</v>
      </c>
      <c r="B291" s="0" t="e">
        <f aca="false">(D291&amp;E291&amp;F291&amp;G291&amp;H291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1" s="134"/>
      <c r="D291" s="135"/>
      <c r="E291" s="135"/>
      <c r="F291" s="133"/>
      <c r="G291" s="133"/>
      <c r="H291" s="133"/>
    </row>
    <row r="292" customFormat="false" ht="12.75" hidden="false" customHeight="false" outlineLevel="0" collapsed="false">
      <c r="B292" s="0" t="e">
        <f aca="false">(D292&amp;E292&amp;F292&amp;G292&amp;H292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2" s="134"/>
      <c r="D292" s="135"/>
      <c r="E292" s="135"/>
    </row>
    <row r="293" customFormat="false" ht="12.75" hidden="false" customHeight="false" outlineLevel="0" collapsed="false">
      <c r="C293" s="134"/>
      <c r="D293" s="135"/>
      <c r="E293" s="135"/>
    </row>
    <row r="294" customFormat="false" ht="12.75" hidden="false" customHeight="false" outlineLevel="0" collapsed="false">
      <c r="C294" s="134"/>
      <c r="D294" s="135"/>
      <c r="E294" s="135"/>
    </row>
    <row r="295" customFormat="false" ht="12.75" hidden="false" customHeight="false" outlineLevel="0" collapsed="false">
      <c r="C295" s="134"/>
      <c r="D295" s="135"/>
      <c r="E295" s="135"/>
    </row>
    <row r="296" customFormat="false" ht="12.75" hidden="false" customHeight="false" outlineLevel="0" collapsed="false">
      <c r="C296" s="134"/>
      <c r="D296" s="135"/>
      <c r="E296" s="135"/>
    </row>
    <row r="297" customFormat="false" ht="12.75" hidden="false" customHeight="false" outlineLevel="0" collapsed="false">
      <c r="C297" s="134"/>
      <c r="D297" s="135"/>
      <c r="E297" s="135"/>
    </row>
    <row r="298" customFormat="false" ht="12.75" hidden="false" customHeight="false" outlineLevel="0" collapsed="false">
      <c r="C298" s="134"/>
      <c r="D298" s="135"/>
      <c r="E298" s="135"/>
    </row>
    <row r="299" customFormat="false" ht="12.75" hidden="false" customHeight="false" outlineLevel="0" collapsed="false">
      <c r="C299" s="134"/>
      <c r="D299" s="135"/>
      <c r="E299" s="135"/>
    </row>
    <row r="300" customFormat="false" ht="12.75" hidden="false" customHeight="false" outlineLevel="0" collapsed="false">
      <c r="C300" s="134"/>
      <c r="D300" s="135"/>
      <c r="E300" s="135"/>
    </row>
    <row r="301" customFormat="false" ht="12.75" hidden="false" customHeight="false" outlineLevel="0" collapsed="false">
      <c r="C301" s="134"/>
      <c r="D301" s="135"/>
      <c r="E301" s="135"/>
    </row>
    <row r="302" customFormat="false" ht="12.75" hidden="false" customHeight="false" outlineLevel="0" collapsed="false">
      <c r="C302" s="134"/>
      <c r="D302" s="135"/>
      <c r="E302" s="135"/>
    </row>
    <row r="303" customFormat="false" ht="12.75" hidden="false" customHeight="false" outlineLevel="0" collapsed="false">
      <c r="C303" s="134"/>
      <c r="D303" s="135"/>
      <c r="E303" s="135"/>
    </row>
    <row r="304" customFormat="false" ht="12.75" hidden="false" customHeight="false" outlineLevel="0" collapsed="false">
      <c r="C304" s="134"/>
      <c r="D304" s="135"/>
      <c r="E304" s="135"/>
    </row>
    <row r="305" customFormat="false" ht="12.75" hidden="false" customHeight="false" outlineLevel="0" collapsed="false">
      <c r="C305" s="134"/>
      <c r="D305" s="135"/>
      <c r="E305" s="135"/>
    </row>
    <row r="306" customFormat="false" ht="12.75" hidden="false" customHeight="false" outlineLevel="0" collapsed="false">
      <c r="C306" s="134"/>
      <c r="D306" s="135"/>
      <c r="E306" s="135"/>
    </row>
    <row r="307" customFormat="false" ht="12.75" hidden="false" customHeight="false" outlineLevel="0" collapsed="false">
      <c r="C307" s="134"/>
      <c r="D307" s="135"/>
      <c r="E307" s="135"/>
    </row>
    <row r="308" customFormat="false" ht="12.75" hidden="false" customHeight="false" outlineLevel="0" collapsed="false">
      <c r="C308" s="134"/>
      <c r="D308" s="135"/>
      <c r="E308" s="135"/>
    </row>
    <row r="309" customFormat="false" ht="12.75" hidden="false" customHeight="false" outlineLevel="0" collapsed="false">
      <c r="C309" s="134"/>
      <c r="D309" s="135"/>
      <c r="E309" s="135"/>
    </row>
    <row r="310" customFormat="false" ht="12.75" hidden="false" customHeight="false" outlineLevel="0" collapsed="false">
      <c r="C310" s="134"/>
      <c r="D310" s="135"/>
      <c r="E310" s="135"/>
    </row>
    <row r="311" customFormat="false" ht="12.75" hidden="false" customHeight="false" outlineLevel="0" collapsed="false">
      <c r="C311" s="134"/>
      <c r="D311" s="135"/>
      <c r="E311" s="135"/>
    </row>
    <row r="312" customFormat="false" ht="12.75" hidden="false" customHeight="false" outlineLevel="0" collapsed="false">
      <c r="C312" s="134"/>
      <c r="D312" s="135"/>
      <c r="E312" s="135"/>
    </row>
    <row r="313" customFormat="false" ht="12.75" hidden="false" customHeight="false" outlineLevel="0" collapsed="false">
      <c r="C313" s="134"/>
      <c r="D313" s="135"/>
      <c r="E313" s="135"/>
    </row>
    <row r="314" customFormat="false" ht="12.75" hidden="false" customHeight="false" outlineLevel="0" collapsed="false">
      <c r="C314" s="134"/>
      <c r="D314" s="135"/>
      <c r="E314" s="135"/>
    </row>
    <row r="315" customFormat="false" ht="12.75" hidden="false" customHeight="false" outlineLevel="0" collapsed="false">
      <c r="C315" s="134"/>
      <c r="D315" s="135"/>
      <c r="E315" s="135"/>
    </row>
    <row r="316" customFormat="false" ht="12.75" hidden="false" customHeight="false" outlineLevel="0" collapsed="false">
      <c r="C316" s="134"/>
      <c r="D316" s="135"/>
      <c r="E316" s="135"/>
    </row>
    <row r="317" customFormat="false" ht="12.75" hidden="false" customHeight="false" outlineLevel="0" collapsed="false">
      <c r="C317" s="134"/>
      <c r="D317" s="135"/>
      <c r="E317" s="135"/>
    </row>
    <row r="318" customFormat="false" ht="12.75" hidden="false" customHeight="false" outlineLevel="0" collapsed="false">
      <c r="C318" s="134"/>
      <c r="D318" s="135"/>
      <c r="E318" s="135"/>
    </row>
    <row r="319" customFormat="false" ht="12.75" hidden="false" customHeight="false" outlineLevel="0" collapsed="false">
      <c r="C319" s="134"/>
      <c r="D319" s="135"/>
      <c r="E319" s="135"/>
    </row>
    <row r="320" customFormat="false" ht="12.75" hidden="false" customHeight="false" outlineLevel="0" collapsed="false">
      <c r="C320" s="134"/>
      <c r="D320" s="135"/>
      <c r="E320" s="135"/>
    </row>
    <row r="321" customFormat="false" ht="12.75" hidden="false" customHeight="false" outlineLevel="0" collapsed="false">
      <c r="C321" s="134"/>
      <c r="D321" s="135"/>
      <c r="E321" s="135"/>
    </row>
    <row r="322" customFormat="false" ht="12.75" hidden="false" customHeight="false" outlineLevel="0" collapsed="false">
      <c r="C322" s="134"/>
      <c r="D322" s="135"/>
      <c r="E322" s="135"/>
    </row>
    <row r="323" customFormat="false" ht="12.75" hidden="false" customHeight="false" outlineLevel="0" collapsed="false">
      <c r="C323" s="134"/>
      <c r="D323" s="135"/>
      <c r="E323" s="135"/>
    </row>
    <row r="324" customFormat="false" ht="12.75" hidden="false" customHeight="false" outlineLevel="0" collapsed="false">
      <c r="C324" s="134"/>
      <c r="D324" s="135"/>
      <c r="E324" s="135"/>
    </row>
    <row r="325" customFormat="false" ht="12.75" hidden="false" customHeight="false" outlineLevel="0" collapsed="false">
      <c r="C325" s="134"/>
      <c r="D325" s="135"/>
      <c r="E325" s="135"/>
    </row>
    <row r="326" customFormat="false" ht="12.75" hidden="false" customHeight="false" outlineLevel="0" collapsed="false">
      <c r="C326" s="134"/>
      <c r="D326" s="135"/>
      <c r="E326" s="135"/>
    </row>
    <row r="327" customFormat="false" ht="12.75" hidden="false" customHeight="false" outlineLevel="0" collapsed="false">
      <c r="C327" s="134"/>
      <c r="D327" s="135"/>
      <c r="E327" s="135"/>
    </row>
    <row r="328" customFormat="false" ht="12.75" hidden="false" customHeight="false" outlineLevel="0" collapsed="false">
      <c r="C328" s="134"/>
      <c r="D328" s="135"/>
      <c r="E328" s="135"/>
    </row>
    <row r="329" customFormat="false" ht="12.75" hidden="false" customHeight="false" outlineLevel="0" collapsed="false">
      <c r="C329" s="134"/>
      <c r="D329" s="135"/>
      <c r="E329" s="135"/>
    </row>
    <row r="330" customFormat="false" ht="12.75" hidden="false" customHeight="false" outlineLevel="0" collapsed="false">
      <c r="C330" s="134"/>
      <c r="D330" s="135"/>
      <c r="E330" s="135"/>
    </row>
    <row r="331" customFormat="false" ht="12.75" hidden="false" customHeight="false" outlineLevel="0" collapsed="false">
      <c r="C331" s="134"/>
      <c r="D331" s="135"/>
      <c r="E331" s="135"/>
    </row>
    <row r="332" customFormat="false" ht="12.75" hidden="false" customHeight="false" outlineLevel="0" collapsed="false">
      <c r="C332" s="134"/>
      <c r="D332" s="135"/>
      <c r="E332" s="135"/>
    </row>
    <row r="333" customFormat="false" ht="12.75" hidden="false" customHeight="false" outlineLevel="0" collapsed="false">
      <c r="C333" s="134"/>
      <c r="D333" s="135"/>
      <c r="E333" s="135"/>
    </row>
    <row r="334" customFormat="false" ht="12.75" hidden="false" customHeight="false" outlineLevel="0" collapsed="false">
      <c r="C334" s="134"/>
      <c r="D334" s="135"/>
      <c r="E334" s="135"/>
    </row>
    <row r="335" customFormat="false" ht="12.75" hidden="false" customHeight="false" outlineLevel="0" collapsed="false">
      <c r="C335" s="134"/>
      <c r="D335" s="135"/>
      <c r="E335" s="135"/>
    </row>
    <row r="336" customFormat="false" ht="12.75" hidden="false" customHeight="false" outlineLevel="0" collapsed="false">
      <c r="C336" s="134"/>
      <c r="D336" s="135"/>
      <c r="E336" s="135"/>
    </row>
    <row r="337" customFormat="false" ht="12.75" hidden="false" customHeight="false" outlineLevel="0" collapsed="false">
      <c r="C337" s="134"/>
      <c r="D337" s="135"/>
      <c r="E337" s="135"/>
    </row>
    <row r="338" customFormat="false" ht="12.75" hidden="false" customHeight="false" outlineLevel="0" collapsed="false">
      <c r="C338" s="134"/>
      <c r="D338" s="135"/>
      <c r="E338" s="135"/>
    </row>
    <row r="339" customFormat="false" ht="12.75" hidden="false" customHeight="false" outlineLevel="0" collapsed="false">
      <c r="C339" s="134"/>
      <c r="D339" s="135"/>
      <c r="E339" s="135"/>
    </row>
    <row r="340" customFormat="false" ht="12.75" hidden="false" customHeight="false" outlineLevel="0" collapsed="false">
      <c r="C340" s="134"/>
      <c r="D340" s="135"/>
      <c r="E340" s="135"/>
    </row>
    <row r="341" customFormat="false" ht="12.75" hidden="false" customHeight="false" outlineLevel="0" collapsed="false">
      <c r="C341" s="134"/>
      <c r="D341" s="135"/>
      <c r="E341" s="135"/>
    </row>
    <row r="342" customFormat="false" ht="12.75" hidden="false" customHeight="false" outlineLevel="0" collapsed="false">
      <c r="C342" s="134"/>
      <c r="D342" s="135"/>
      <c r="E342" s="135"/>
    </row>
    <row r="343" customFormat="false" ht="12.75" hidden="false" customHeight="false" outlineLevel="0" collapsed="false">
      <c r="C343" s="134"/>
      <c r="D343" s="135"/>
      <c r="E343" s="135"/>
    </row>
    <row r="344" customFormat="false" ht="12.75" hidden="false" customHeight="false" outlineLevel="0" collapsed="false">
      <c r="C344" s="134"/>
      <c r="D344" s="135"/>
      <c r="E344" s="135"/>
    </row>
    <row r="345" customFormat="false" ht="12.75" hidden="false" customHeight="false" outlineLevel="0" collapsed="false">
      <c r="C345" s="134"/>
      <c r="D345" s="135"/>
      <c r="E345" s="135"/>
    </row>
    <row r="346" customFormat="false" ht="12.75" hidden="false" customHeight="false" outlineLevel="0" collapsed="false">
      <c r="C346" s="134"/>
      <c r="D346" s="135"/>
      <c r="E346" s="135"/>
    </row>
    <row r="347" customFormat="false" ht="12.75" hidden="false" customHeight="false" outlineLevel="0" collapsed="false">
      <c r="C347" s="134"/>
      <c r="D347" s="135"/>
      <c r="E347" s="135"/>
    </row>
    <row r="348" customFormat="false" ht="12.75" hidden="false" customHeight="false" outlineLevel="0" collapsed="false">
      <c r="C348" s="134"/>
      <c r="D348" s="135"/>
      <c r="E348" s="135"/>
    </row>
    <row r="349" customFormat="false" ht="12.75" hidden="false" customHeight="false" outlineLevel="0" collapsed="false">
      <c r="C349" s="134"/>
      <c r="D349" s="135"/>
      <c r="E349" s="135"/>
    </row>
    <row r="350" customFormat="false" ht="12.75" hidden="false" customHeight="false" outlineLevel="0" collapsed="false">
      <c r="C350" s="134"/>
      <c r="D350" s="135"/>
      <c r="E350" s="135"/>
    </row>
    <row r="351" customFormat="false" ht="12.75" hidden="false" customHeight="false" outlineLevel="0" collapsed="false">
      <c r="C351" s="134"/>
      <c r="D351" s="135"/>
      <c r="E351" s="135"/>
    </row>
    <row r="352" customFormat="false" ht="12.75" hidden="false" customHeight="false" outlineLevel="0" collapsed="false">
      <c r="C352" s="134"/>
      <c r="D352" s="135"/>
      <c r="E352" s="135"/>
    </row>
    <row r="353" customFormat="false" ht="12.75" hidden="false" customHeight="false" outlineLevel="0" collapsed="false">
      <c r="C353" s="134"/>
      <c r="D353" s="135"/>
      <c r="E353" s="135"/>
    </row>
    <row r="354" customFormat="false" ht="12.75" hidden="false" customHeight="false" outlineLevel="0" collapsed="false">
      <c r="C354" s="134"/>
      <c r="D354" s="135"/>
      <c r="E354" s="135"/>
    </row>
    <row r="355" customFormat="false" ht="12.75" hidden="false" customHeight="false" outlineLevel="0" collapsed="false">
      <c r="C355" s="134"/>
      <c r="D355" s="135"/>
      <c r="E355" s="135"/>
    </row>
    <row r="356" customFormat="false" ht="12.75" hidden="false" customHeight="false" outlineLevel="0" collapsed="false">
      <c r="C356" s="134"/>
      <c r="D356" s="135"/>
      <c r="E356" s="135"/>
    </row>
    <row r="357" customFormat="false" ht="12.75" hidden="false" customHeight="false" outlineLevel="0" collapsed="false">
      <c r="C357" s="134"/>
      <c r="D357" s="135"/>
      <c r="E357" s="135"/>
    </row>
    <row r="358" customFormat="false" ht="12.75" hidden="false" customHeight="false" outlineLevel="0" collapsed="false">
      <c r="C358" s="134"/>
      <c r="D358" s="135"/>
      <c r="E358" s="135"/>
    </row>
    <row r="359" customFormat="false" ht="12.75" hidden="false" customHeight="false" outlineLevel="0" collapsed="false">
      <c r="C359" s="134"/>
    </row>
    <row r="360" customFormat="false" ht="12.75" hidden="false" customHeight="false" outlineLevel="0" collapsed="false">
      <c r="C360" s="134"/>
    </row>
    <row r="361" customFormat="false" ht="12.75" hidden="false" customHeight="false" outlineLevel="0" collapsed="false">
      <c r="C361" s="134"/>
    </row>
    <row r="362" customFormat="false" ht="12.75" hidden="false" customHeight="false" outlineLevel="0" collapsed="false">
      <c r="C362" s="134"/>
    </row>
    <row r="363" customFormat="false" ht="12.75" hidden="false" customHeight="false" outlineLevel="0" collapsed="false">
      <c r="C363" s="134"/>
    </row>
    <row r="364" customFormat="false" ht="12.75" hidden="false" customHeight="false" outlineLevel="0" collapsed="false">
      <c r="C364" s="134"/>
    </row>
    <row r="365" customFormat="false" ht="12.75" hidden="false" customHeight="false" outlineLevel="0" collapsed="false">
      <c r="C365" s="136"/>
    </row>
    <row r="366" customFormat="false" ht="12.75" hidden="false" customHeight="false" outlineLevel="0" collapsed="false">
      <c r="C366" s="136"/>
    </row>
    <row r="367" customFormat="false" ht="12.75" hidden="false" customHeight="false" outlineLevel="0" collapsed="false">
      <c r="C367" s="136"/>
    </row>
    <row r="368" customFormat="false" ht="12.75" hidden="false" customHeight="false" outlineLevel="0" collapsed="false">
      <c r="C368" s="136"/>
    </row>
    <row r="369" customFormat="false" ht="12.75" hidden="false" customHeight="false" outlineLevel="0" collapsed="false">
      <c r="C369" s="136"/>
    </row>
    <row r="370" customFormat="false" ht="12.75" hidden="false" customHeight="false" outlineLevel="0" collapsed="false">
      <c r="C370" s="136"/>
    </row>
    <row r="371" customFormat="false" ht="12.75" hidden="false" customHeight="false" outlineLevel="0" collapsed="false">
      <c r="C371" s="136"/>
    </row>
    <row r="372" customFormat="false" ht="12.75" hidden="false" customHeight="false" outlineLevel="0" collapsed="false">
      <c r="C372" s="136"/>
    </row>
    <row r="373" customFormat="false" ht="12.75" hidden="false" customHeight="false" outlineLevel="0" collapsed="false">
      <c r="C373" s="136"/>
    </row>
    <row r="374" customFormat="false" ht="12.75" hidden="false" customHeight="false" outlineLevel="0" collapsed="false">
      <c r="C374" s="136"/>
    </row>
    <row r="375" customFormat="false" ht="12.75" hidden="false" customHeight="false" outlineLevel="0" collapsed="false">
      <c r="C375" s="136"/>
    </row>
    <row r="376" customFormat="false" ht="12.75" hidden="false" customHeight="false" outlineLevel="0" collapsed="false">
      <c r="C376" s="136"/>
    </row>
    <row r="377" customFormat="false" ht="12.75" hidden="false" customHeight="false" outlineLevel="0" collapsed="false">
      <c r="C377" s="136"/>
    </row>
    <row r="378" customFormat="false" ht="12.75" hidden="false" customHeight="false" outlineLevel="0" collapsed="false">
      <c r="C378" s="136"/>
    </row>
    <row r="379" customFormat="false" ht="12.75" hidden="false" customHeight="false" outlineLevel="0" collapsed="false">
      <c r="C379" s="136"/>
    </row>
    <row r="380" customFormat="false" ht="12.75" hidden="false" customHeight="false" outlineLevel="0" collapsed="false">
      <c r="C380" s="136"/>
    </row>
    <row r="381" customFormat="false" ht="12.75" hidden="false" customHeight="false" outlineLevel="0" collapsed="false">
      <c r="C381" s="136"/>
    </row>
    <row r="382" customFormat="false" ht="12.75" hidden="false" customHeight="false" outlineLevel="0" collapsed="false">
      <c r="C382" s="136"/>
    </row>
    <row r="383" customFormat="false" ht="12.75" hidden="false" customHeight="false" outlineLevel="0" collapsed="false">
      <c r="C383" s="136"/>
    </row>
    <row r="384" customFormat="false" ht="12.75" hidden="false" customHeight="false" outlineLevel="0" collapsed="false">
      <c r="C384" s="136"/>
    </row>
    <row r="385" customFormat="false" ht="12.75" hidden="false" customHeight="false" outlineLevel="0" collapsed="false">
      <c r="C385" s="136"/>
    </row>
    <row r="386" customFormat="false" ht="12.75" hidden="false" customHeight="false" outlineLevel="0" collapsed="false">
      <c r="C386" s="136"/>
    </row>
    <row r="387" customFormat="false" ht="12.75" hidden="false" customHeight="false" outlineLevel="0" collapsed="false">
      <c r="C387" s="136"/>
    </row>
    <row r="388" customFormat="false" ht="12.75" hidden="false" customHeight="false" outlineLevel="0" collapsed="false">
      <c r="C388" s="136"/>
    </row>
    <row r="389" customFormat="false" ht="12.75" hidden="false" customHeight="false" outlineLevel="0" collapsed="false">
      <c r="C389" s="136"/>
    </row>
    <row r="390" customFormat="false" ht="12.75" hidden="false" customHeight="false" outlineLevel="0" collapsed="false">
      <c r="C390" s="136"/>
    </row>
    <row r="391" customFormat="false" ht="12.75" hidden="false" customHeight="false" outlineLevel="0" collapsed="false">
      <c r="C391" s="136"/>
    </row>
    <row r="392" customFormat="false" ht="12.75" hidden="false" customHeight="false" outlineLevel="0" collapsed="false">
      <c r="C392" s="136"/>
    </row>
    <row r="393" customFormat="false" ht="12.75" hidden="false" customHeight="false" outlineLevel="0" collapsed="false">
      <c r="C393" s="136"/>
    </row>
    <row r="394" customFormat="false" ht="12.75" hidden="false" customHeight="false" outlineLevel="0" collapsed="false">
      <c r="C394" s="136"/>
    </row>
    <row r="395" customFormat="false" ht="12.75" hidden="false" customHeight="false" outlineLevel="0" collapsed="false">
      <c r="C395" s="136"/>
    </row>
    <row r="396" customFormat="false" ht="12.75" hidden="false" customHeight="false" outlineLevel="0" collapsed="false">
      <c r="C396" s="136"/>
    </row>
    <row r="397" customFormat="false" ht="12.75" hidden="false" customHeight="false" outlineLevel="0" collapsed="false">
      <c r="C397" s="136"/>
    </row>
    <row r="398" customFormat="false" ht="12.75" hidden="false" customHeight="false" outlineLevel="0" collapsed="false">
      <c r="C398" s="136"/>
    </row>
    <row r="399" customFormat="false" ht="12.75" hidden="false" customHeight="false" outlineLevel="0" collapsed="false">
      <c r="C399" s="136"/>
    </row>
    <row r="400" customFormat="false" ht="12.75" hidden="false" customHeight="false" outlineLevel="0" collapsed="false">
      <c r="C400" s="136"/>
    </row>
    <row r="401" customFormat="false" ht="12.75" hidden="false" customHeight="false" outlineLevel="0" collapsed="false">
      <c r="C401" s="136"/>
    </row>
    <row r="402" customFormat="false" ht="12.75" hidden="false" customHeight="false" outlineLevel="0" collapsed="false">
      <c r="C402" s="136"/>
    </row>
    <row r="403" customFormat="false" ht="12.75" hidden="false" customHeight="false" outlineLevel="0" collapsed="false">
      <c r="C403" s="136"/>
    </row>
    <row r="404" customFormat="false" ht="12.75" hidden="false" customHeight="false" outlineLevel="0" collapsed="false">
      <c r="C404" s="136"/>
    </row>
    <row r="405" customFormat="false" ht="12.75" hidden="false" customHeight="false" outlineLevel="0" collapsed="false">
      <c r="C405" s="136"/>
    </row>
    <row r="406" customFormat="false" ht="12.75" hidden="false" customHeight="false" outlineLevel="0" collapsed="false">
      <c r="C406" s="136"/>
    </row>
    <row r="407" customFormat="false" ht="12.75" hidden="false" customHeight="false" outlineLevel="0" collapsed="false">
      <c r="C407" s="136"/>
    </row>
    <row r="408" customFormat="false" ht="12.75" hidden="false" customHeight="false" outlineLevel="0" collapsed="false">
      <c r="C408" s="136"/>
    </row>
    <row r="409" customFormat="false" ht="12.75" hidden="false" customHeight="false" outlineLevel="0" collapsed="false">
      <c r="C409" s="136"/>
    </row>
    <row r="410" customFormat="false" ht="12.75" hidden="false" customHeight="false" outlineLevel="0" collapsed="false">
      <c r="C410" s="136"/>
    </row>
    <row r="411" customFormat="false" ht="12.75" hidden="false" customHeight="false" outlineLevel="0" collapsed="false">
      <c r="C411" s="136"/>
    </row>
    <row r="412" customFormat="false" ht="12.75" hidden="false" customHeight="false" outlineLevel="0" collapsed="false">
      <c r="C412" s="136"/>
    </row>
    <row r="413" customFormat="false" ht="12.75" hidden="false" customHeight="false" outlineLevel="0" collapsed="false">
      <c r="C413" s="136"/>
    </row>
    <row r="414" customFormat="false" ht="12.75" hidden="false" customHeight="false" outlineLevel="0" collapsed="false">
      <c r="C414" s="136"/>
    </row>
    <row r="415" customFormat="false" ht="12.75" hidden="false" customHeight="false" outlineLevel="0" collapsed="false">
      <c r="C415" s="136"/>
    </row>
    <row r="416" customFormat="false" ht="12.75" hidden="false" customHeight="false" outlineLevel="0" collapsed="false">
      <c r="C416" s="136"/>
    </row>
    <row r="417" customFormat="false" ht="12.75" hidden="false" customHeight="false" outlineLevel="0" collapsed="false">
      <c r="C417" s="136"/>
    </row>
    <row r="418" customFormat="false" ht="12.75" hidden="false" customHeight="false" outlineLevel="0" collapsed="false">
      <c r="C418" s="136"/>
    </row>
    <row r="419" customFormat="false" ht="12.75" hidden="false" customHeight="false" outlineLevel="0" collapsed="false">
      <c r="C419" s="136"/>
    </row>
    <row r="420" customFormat="false" ht="12.75" hidden="false" customHeight="false" outlineLevel="0" collapsed="false">
      <c r="C420" s="136"/>
    </row>
    <row r="421" customFormat="false" ht="12.75" hidden="false" customHeight="false" outlineLevel="0" collapsed="false">
      <c r="C421" s="136"/>
    </row>
    <row r="422" customFormat="false" ht="12.75" hidden="false" customHeight="false" outlineLevel="0" collapsed="false">
      <c r="C422" s="136"/>
    </row>
    <row r="423" customFormat="false" ht="12.75" hidden="false" customHeight="false" outlineLevel="0" collapsed="false">
      <c r="C423" s="136"/>
    </row>
    <row r="424" customFormat="false" ht="12.75" hidden="false" customHeight="false" outlineLevel="0" collapsed="false">
      <c r="C424" s="136"/>
    </row>
    <row r="425" customFormat="false" ht="12.75" hidden="false" customHeight="false" outlineLevel="0" collapsed="false">
      <c r="C425" s="136"/>
    </row>
    <row r="426" customFormat="false" ht="12.75" hidden="false" customHeight="false" outlineLevel="0" collapsed="false">
      <c r="C426" s="136"/>
    </row>
    <row r="427" customFormat="false" ht="12.75" hidden="false" customHeight="false" outlineLevel="0" collapsed="false">
      <c r="C427" s="136"/>
    </row>
    <row r="428" customFormat="false" ht="12.75" hidden="false" customHeight="false" outlineLevel="0" collapsed="false">
      <c r="C428" s="136"/>
    </row>
    <row r="429" customFormat="false" ht="12.75" hidden="false" customHeight="false" outlineLevel="0" collapsed="false">
      <c r="C429" s="136"/>
    </row>
    <row r="430" customFormat="false" ht="12.75" hidden="false" customHeight="false" outlineLevel="0" collapsed="false">
      <c r="C430" s="136"/>
    </row>
    <row r="431" customFormat="false" ht="12.75" hidden="false" customHeight="false" outlineLevel="0" collapsed="false">
      <c r="C431" s="136"/>
    </row>
    <row r="432" customFormat="false" ht="12.75" hidden="false" customHeight="false" outlineLevel="0" collapsed="false">
      <c r="C432" s="136"/>
    </row>
    <row r="433" customFormat="false" ht="12.75" hidden="false" customHeight="false" outlineLevel="0" collapsed="false">
      <c r="C433" s="136"/>
    </row>
    <row r="434" customFormat="false" ht="12.75" hidden="false" customHeight="false" outlineLevel="0" collapsed="false">
      <c r="C434" s="136"/>
    </row>
    <row r="435" customFormat="false" ht="12.75" hidden="false" customHeight="false" outlineLevel="0" collapsed="false">
      <c r="C435" s="136"/>
    </row>
    <row r="436" customFormat="false" ht="12.75" hidden="false" customHeight="false" outlineLevel="0" collapsed="false">
      <c r="C436" s="136"/>
    </row>
    <row r="437" customFormat="false" ht="12.75" hidden="false" customHeight="false" outlineLevel="0" collapsed="false">
      <c r="C437" s="136"/>
    </row>
    <row r="438" customFormat="false" ht="12.75" hidden="false" customHeight="false" outlineLevel="0" collapsed="false">
      <c r="C438" s="136"/>
    </row>
    <row r="439" customFormat="false" ht="12.75" hidden="false" customHeight="false" outlineLevel="0" collapsed="false">
      <c r="C439" s="136"/>
    </row>
    <row r="440" customFormat="false" ht="12.75" hidden="false" customHeight="false" outlineLevel="0" collapsed="false">
      <c r="C440" s="136"/>
    </row>
    <row r="441" customFormat="false" ht="12.75" hidden="false" customHeight="false" outlineLevel="0" collapsed="false">
      <c r="C441" s="136"/>
    </row>
    <row r="442" customFormat="false" ht="12.75" hidden="false" customHeight="false" outlineLevel="0" collapsed="false">
      <c r="C442" s="136"/>
    </row>
    <row r="443" customFormat="false" ht="12.75" hidden="false" customHeight="false" outlineLevel="0" collapsed="false">
      <c r="C443" s="136"/>
    </row>
    <row r="444" customFormat="false" ht="12.75" hidden="false" customHeight="false" outlineLevel="0" collapsed="false">
      <c r="C444" s="136"/>
    </row>
    <row r="445" customFormat="false" ht="12.75" hidden="false" customHeight="false" outlineLevel="0" collapsed="false">
      <c r="C445" s="136"/>
    </row>
    <row r="446" customFormat="false" ht="12.75" hidden="false" customHeight="false" outlineLevel="0" collapsed="false">
      <c r="C446" s="136"/>
    </row>
    <row r="447" customFormat="false" ht="12.75" hidden="false" customHeight="false" outlineLevel="0" collapsed="false">
      <c r="C447" s="136"/>
    </row>
    <row r="448" customFormat="false" ht="12.75" hidden="false" customHeight="false" outlineLevel="0" collapsed="false">
      <c r="C448" s="136"/>
    </row>
    <row r="449" customFormat="false" ht="12.75" hidden="false" customHeight="false" outlineLevel="0" collapsed="false">
      <c r="C449" s="136"/>
    </row>
    <row r="450" customFormat="false" ht="12.75" hidden="false" customHeight="false" outlineLevel="0" collapsed="false">
      <c r="C450" s="137"/>
    </row>
    <row r="451" customFormat="false" ht="12.75" hidden="false" customHeight="false" outlineLevel="0" collapsed="false">
      <c r="C451" s="137"/>
    </row>
    <row r="452" customFormat="false" ht="12.75" hidden="false" customHeight="false" outlineLevel="0" collapsed="false">
      <c r="C452" s="137"/>
    </row>
    <row r="453" customFormat="false" ht="12.75" hidden="false" customHeight="false" outlineLevel="0" collapsed="false">
      <c r="C453" s="137"/>
    </row>
    <row r="454" customFormat="false" ht="12.75" hidden="false" customHeight="false" outlineLevel="0" collapsed="false">
      <c r="C454" s="137"/>
    </row>
    <row r="455" customFormat="false" ht="12.75" hidden="false" customHeight="false" outlineLevel="0" collapsed="false">
      <c r="C455" s="137"/>
    </row>
    <row r="456" customFormat="false" ht="12.75" hidden="false" customHeight="false" outlineLevel="0" collapsed="false">
      <c r="C456" s="137"/>
    </row>
    <row r="457" customFormat="false" ht="12.75" hidden="false" customHeight="false" outlineLevel="0" collapsed="false">
      <c r="C457" s="137"/>
    </row>
    <row r="458" customFormat="false" ht="12.75" hidden="false" customHeight="false" outlineLevel="0" collapsed="false">
      <c r="C458" s="137"/>
    </row>
    <row r="459" customFormat="false" ht="12.75" hidden="false" customHeight="false" outlineLevel="0" collapsed="false">
      <c r="C459" s="137"/>
    </row>
    <row r="460" customFormat="false" ht="12.75" hidden="false" customHeight="false" outlineLevel="0" collapsed="false">
      <c r="C460" s="137"/>
    </row>
    <row r="461" customFormat="false" ht="12.75" hidden="false" customHeight="false" outlineLevel="0" collapsed="false">
      <c r="C461" s="137"/>
    </row>
    <row r="462" customFormat="false" ht="12.75" hidden="false" customHeight="false" outlineLevel="0" collapsed="false">
      <c r="C462" s="137"/>
    </row>
    <row r="463" customFormat="false" ht="12.75" hidden="false" customHeight="false" outlineLevel="0" collapsed="false">
      <c r="C463" s="137"/>
    </row>
    <row r="464" customFormat="false" ht="12.75" hidden="false" customHeight="false" outlineLevel="0" collapsed="false">
      <c r="C464" s="137"/>
    </row>
    <row r="465" customFormat="false" ht="12.75" hidden="false" customHeight="false" outlineLevel="0" collapsed="false">
      <c r="C465" s="137"/>
    </row>
    <row r="466" customFormat="false" ht="12.75" hidden="false" customHeight="false" outlineLevel="0" collapsed="false">
      <c r="C466" s="137"/>
    </row>
    <row r="467" customFormat="false" ht="12.75" hidden="false" customHeight="false" outlineLevel="0" collapsed="false">
      <c r="C467" s="137"/>
    </row>
    <row r="468" customFormat="false" ht="12.75" hidden="false" customHeight="false" outlineLevel="0" collapsed="false">
      <c r="C468" s="137"/>
    </row>
    <row r="469" customFormat="false" ht="12.75" hidden="false" customHeight="false" outlineLevel="0" collapsed="false">
      <c r="C469" s="137"/>
    </row>
    <row r="470" customFormat="false" ht="12.75" hidden="false" customHeight="false" outlineLevel="0" collapsed="false">
      <c r="C470" s="137"/>
    </row>
    <row r="471" customFormat="false" ht="12.75" hidden="false" customHeight="false" outlineLevel="0" collapsed="false">
      <c r="C471" s="137"/>
    </row>
    <row r="472" customFormat="false" ht="12.75" hidden="false" customHeight="false" outlineLevel="0" collapsed="false">
      <c r="C472" s="137"/>
    </row>
    <row r="473" customFormat="false" ht="12.75" hidden="false" customHeight="false" outlineLevel="0" collapsed="false">
      <c r="C473" s="137"/>
    </row>
    <row r="474" customFormat="false" ht="12.75" hidden="false" customHeight="false" outlineLevel="0" collapsed="false">
      <c r="C474" s="137"/>
    </row>
    <row r="475" customFormat="false" ht="12.75" hidden="false" customHeight="false" outlineLevel="0" collapsed="false">
      <c r="C475" s="137"/>
    </row>
    <row r="476" customFormat="false" ht="12.75" hidden="false" customHeight="false" outlineLevel="0" collapsed="false">
      <c r="C476" s="137"/>
    </row>
    <row r="477" customFormat="false" ht="12.75" hidden="false" customHeight="false" outlineLevel="0" collapsed="false">
      <c r="C477" s="137"/>
    </row>
    <row r="478" customFormat="false" ht="12.75" hidden="false" customHeight="false" outlineLevel="0" collapsed="false">
      <c r="C478" s="137"/>
    </row>
    <row r="479" customFormat="false" ht="12.75" hidden="false" customHeight="false" outlineLevel="0" collapsed="false">
      <c r="C479" s="137"/>
    </row>
    <row r="480" customFormat="false" ht="12.75" hidden="false" customHeight="false" outlineLevel="0" collapsed="false">
      <c r="C480" s="137"/>
    </row>
    <row r="481" customFormat="false" ht="12.75" hidden="false" customHeight="false" outlineLevel="0" collapsed="false">
      <c r="C481" s="137"/>
    </row>
    <row r="482" customFormat="false" ht="12.75" hidden="false" customHeight="false" outlineLevel="0" collapsed="false">
      <c r="C482" s="137"/>
    </row>
    <row r="483" customFormat="false" ht="12.75" hidden="false" customHeight="false" outlineLevel="0" collapsed="false">
      <c r="C483" s="137"/>
    </row>
    <row r="484" customFormat="false" ht="12.75" hidden="false" customHeight="false" outlineLevel="0" collapsed="false">
      <c r="C484" s="137"/>
    </row>
    <row r="485" customFormat="false" ht="12.75" hidden="false" customHeight="false" outlineLevel="0" collapsed="false">
      <c r="C485" s="137"/>
    </row>
    <row r="486" customFormat="false" ht="12.75" hidden="false" customHeight="false" outlineLevel="0" collapsed="false">
      <c r="C486" s="137"/>
    </row>
    <row r="487" customFormat="false" ht="12.75" hidden="false" customHeight="false" outlineLevel="0" collapsed="false">
      <c r="C487" s="137"/>
    </row>
    <row r="488" customFormat="false" ht="12.75" hidden="false" customHeight="false" outlineLevel="0" collapsed="false">
      <c r="C488" s="137"/>
    </row>
    <row r="489" customFormat="false" ht="12.75" hidden="false" customHeight="false" outlineLevel="0" collapsed="false">
      <c r="C489" s="137"/>
    </row>
    <row r="490" customFormat="false" ht="12.75" hidden="false" customHeight="false" outlineLevel="0" collapsed="false">
      <c r="C490" s="137"/>
    </row>
    <row r="491" customFormat="false" ht="12.75" hidden="false" customHeight="false" outlineLevel="0" collapsed="false">
      <c r="C491" s="137"/>
    </row>
    <row r="492" customFormat="false" ht="12.75" hidden="false" customHeight="false" outlineLevel="0" collapsed="false">
      <c r="C492" s="137"/>
    </row>
    <row r="493" customFormat="false" ht="12.75" hidden="false" customHeight="false" outlineLevel="0" collapsed="false">
      <c r="C493" s="137"/>
    </row>
    <row r="494" customFormat="false" ht="12.75" hidden="false" customHeight="false" outlineLevel="0" collapsed="false">
      <c r="C494" s="137"/>
    </row>
    <row r="495" customFormat="false" ht="12.75" hidden="false" customHeight="false" outlineLevel="0" collapsed="false">
      <c r="C495" s="137"/>
    </row>
    <row r="496" customFormat="false" ht="12.75" hidden="false" customHeight="false" outlineLevel="0" collapsed="false">
      <c r="C496" s="137"/>
    </row>
    <row r="497" customFormat="false" ht="12.75" hidden="false" customHeight="false" outlineLevel="0" collapsed="false">
      <c r="C497" s="137"/>
    </row>
    <row r="498" customFormat="false" ht="12.75" hidden="false" customHeight="false" outlineLevel="0" collapsed="false">
      <c r="C498" s="137"/>
    </row>
    <row r="499" customFormat="false" ht="12.75" hidden="false" customHeight="false" outlineLevel="0" collapsed="false">
      <c r="C499" s="137"/>
    </row>
    <row r="500" customFormat="false" ht="12.75" hidden="false" customHeight="false" outlineLevel="0" collapsed="false">
      <c r="C500" s="137"/>
    </row>
    <row r="501" customFormat="false" ht="12.75" hidden="false" customHeight="false" outlineLevel="0" collapsed="false">
      <c r="C501" s="137"/>
    </row>
    <row r="502" customFormat="false" ht="12.75" hidden="false" customHeight="false" outlineLevel="0" collapsed="false">
      <c r="C502" s="137"/>
    </row>
    <row r="503" customFormat="false" ht="12.75" hidden="false" customHeight="false" outlineLevel="0" collapsed="false">
      <c r="C503" s="137"/>
    </row>
    <row r="504" customFormat="false" ht="12.75" hidden="false" customHeight="false" outlineLevel="0" collapsed="false">
      <c r="C504" s="137"/>
    </row>
    <row r="505" customFormat="false" ht="12.75" hidden="false" customHeight="false" outlineLevel="0" collapsed="false">
      <c r="C505" s="137"/>
    </row>
    <row r="506" customFormat="false" ht="12.75" hidden="false" customHeight="false" outlineLevel="0" collapsed="false">
      <c r="C506" s="137"/>
    </row>
    <row r="507" customFormat="false" ht="12.75" hidden="false" customHeight="false" outlineLevel="0" collapsed="false">
      <c r="C507" s="137"/>
    </row>
    <row r="508" customFormat="false" ht="12.75" hidden="false" customHeight="false" outlineLevel="0" collapsed="false">
      <c r="C508" s="137"/>
    </row>
    <row r="509" customFormat="false" ht="12.75" hidden="false" customHeight="false" outlineLevel="0" collapsed="false">
      <c r="C509" s="137"/>
    </row>
    <row r="510" customFormat="false" ht="12.75" hidden="false" customHeight="false" outlineLevel="0" collapsed="false">
      <c r="C510" s="137"/>
    </row>
    <row r="511" customFormat="false" ht="12.75" hidden="false" customHeight="false" outlineLevel="0" collapsed="false">
      <c r="C511" s="137"/>
    </row>
    <row r="512" customFormat="false" ht="12.75" hidden="false" customHeight="false" outlineLevel="0" collapsed="false">
      <c r="C512" s="137"/>
    </row>
    <row r="513" customFormat="false" ht="12.75" hidden="false" customHeight="false" outlineLevel="0" collapsed="false">
      <c r="C513" s="137"/>
    </row>
    <row r="514" customFormat="false" ht="12.75" hidden="false" customHeight="false" outlineLevel="0" collapsed="false">
      <c r="C514" s="137"/>
    </row>
    <row r="515" customFormat="false" ht="12.75" hidden="false" customHeight="false" outlineLevel="0" collapsed="false">
      <c r="C515" s="137"/>
    </row>
    <row r="516" customFormat="false" ht="12.75" hidden="false" customHeight="false" outlineLevel="0" collapsed="false">
      <c r="C516" s="137"/>
    </row>
    <row r="517" customFormat="false" ht="12.75" hidden="false" customHeight="false" outlineLevel="0" collapsed="false">
      <c r="C517" s="137"/>
    </row>
    <row r="518" customFormat="false" ht="12.75" hidden="false" customHeight="false" outlineLevel="0" collapsed="false">
      <c r="C518" s="137"/>
    </row>
    <row r="519" customFormat="false" ht="12.75" hidden="false" customHeight="false" outlineLevel="0" collapsed="false">
      <c r="C519" s="137"/>
    </row>
    <row r="520" customFormat="false" ht="12.75" hidden="false" customHeight="false" outlineLevel="0" collapsed="false">
      <c r="C520" s="137"/>
    </row>
    <row r="521" customFormat="false" ht="12.75" hidden="false" customHeight="false" outlineLevel="0" collapsed="false">
      <c r="C521" s="137"/>
    </row>
    <row r="522" customFormat="false" ht="12.75" hidden="false" customHeight="false" outlineLevel="0" collapsed="false">
      <c r="C522" s="137"/>
    </row>
    <row r="523" customFormat="false" ht="12.75" hidden="false" customHeight="false" outlineLevel="0" collapsed="false">
      <c r="C523" s="137"/>
    </row>
    <row r="524" customFormat="false" ht="12.75" hidden="false" customHeight="false" outlineLevel="0" collapsed="false">
      <c r="C524" s="137"/>
    </row>
    <row r="525" customFormat="false" ht="12.75" hidden="false" customHeight="false" outlineLevel="0" collapsed="false">
      <c r="C525" s="137"/>
    </row>
    <row r="526" customFormat="false" ht="12.75" hidden="false" customHeight="false" outlineLevel="0" collapsed="false">
      <c r="C526" s="137"/>
    </row>
    <row r="527" customFormat="false" ht="12.75" hidden="false" customHeight="false" outlineLevel="0" collapsed="false">
      <c r="C527" s="137"/>
    </row>
    <row r="528" customFormat="false" ht="12.75" hidden="false" customHeight="false" outlineLevel="0" collapsed="false">
      <c r="C528" s="137"/>
    </row>
    <row r="529" customFormat="false" ht="12.75" hidden="false" customHeight="false" outlineLevel="0" collapsed="false">
      <c r="C529" s="137"/>
    </row>
    <row r="530" customFormat="false" ht="12.75" hidden="false" customHeight="false" outlineLevel="0" collapsed="false">
      <c r="C530" s="137"/>
    </row>
    <row r="531" customFormat="false" ht="12.75" hidden="false" customHeight="false" outlineLevel="0" collapsed="false">
      <c r="C531" s="137"/>
    </row>
    <row r="532" customFormat="false" ht="12.75" hidden="false" customHeight="false" outlineLevel="0" collapsed="false">
      <c r="C532" s="137"/>
    </row>
    <row r="533" customFormat="false" ht="12.75" hidden="false" customHeight="false" outlineLevel="0" collapsed="false">
      <c r="C533" s="137"/>
    </row>
    <row r="534" customFormat="false" ht="12.75" hidden="false" customHeight="false" outlineLevel="0" collapsed="false">
      <c r="C534" s="137"/>
    </row>
    <row r="535" customFormat="false" ht="12.75" hidden="false" customHeight="false" outlineLevel="0" collapsed="false">
      <c r="C535" s="137"/>
    </row>
    <row r="536" customFormat="false" ht="12.75" hidden="false" customHeight="false" outlineLevel="0" collapsed="false">
      <c r="C536" s="137"/>
    </row>
    <row r="537" customFormat="false" ht="12.75" hidden="false" customHeight="false" outlineLevel="0" collapsed="false">
      <c r="C537" s="137"/>
    </row>
    <row r="538" customFormat="false" ht="12.75" hidden="false" customHeight="false" outlineLevel="0" collapsed="false">
      <c r="C538" s="137"/>
    </row>
    <row r="539" customFormat="false" ht="12.75" hidden="false" customHeight="false" outlineLevel="0" collapsed="false">
      <c r="C539" s="137"/>
    </row>
    <row r="540" customFormat="false" ht="12.75" hidden="false" customHeight="false" outlineLevel="0" collapsed="false">
      <c r="C540" s="137"/>
    </row>
    <row r="541" customFormat="false" ht="12.75" hidden="false" customHeight="false" outlineLevel="0" collapsed="false">
      <c r="C541" s="137"/>
    </row>
    <row r="542" customFormat="false" ht="12.75" hidden="false" customHeight="false" outlineLevel="0" collapsed="false">
      <c r="C542" s="137"/>
    </row>
    <row r="543" customFormat="false" ht="12.75" hidden="false" customHeight="false" outlineLevel="0" collapsed="false">
      <c r="C543" s="137"/>
    </row>
    <row r="544" customFormat="false" ht="12.75" hidden="false" customHeight="false" outlineLevel="0" collapsed="false">
      <c r="C544" s="137"/>
    </row>
    <row r="545" customFormat="false" ht="12.75" hidden="false" customHeight="false" outlineLevel="0" collapsed="false">
      <c r="C545" s="137"/>
    </row>
    <row r="546" customFormat="false" ht="12.75" hidden="false" customHeight="false" outlineLevel="0" collapsed="false">
      <c r="C546" s="137"/>
    </row>
    <row r="547" customFormat="false" ht="12.75" hidden="false" customHeight="false" outlineLevel="0" collapsed="false">
      <c r="C547" s="137"/>
    </row>
    <row r="548" customFormat="false" ht="12.75" hidden="false" customHeight="false" outlineLevel="0" collapsed="false">
      <c r="C548" s="137"/>
    </row>
    <row r="549" customFormat="false" ht="12.75" hidden="false" customHeight="false" outlineLevel="0" collapsed="false">
      <c r="C549" s="137"/>
    </row>
    <row r="550" customFormat="false" ht="12.75" hidden="false" customHeight="false" outlineLevel="0" collapsed="false">
      <c r="C550" s="137"/>
    </row>
    <row r="551" customFormat="false" ht="12.75" hidden="false" customHeight="false" outlineLevel="0" collapsed="false">
      <c r="C551" s="137"/>
    </row>
    <row r="552" customFormat="false" ht="12.75" hidden="false" customHeight="false" outlineLevel="0" collapsed="false">
      <c r="C552" s="137"/>
    </row>
    <row r="553" customFormat="false" ht="12.75" hidden="false" customHeight="false" outlineLevel="0" collapsed="false">
      <c r="C553" s="137"/>
    </row>
    <row r="554" customFormat="false" ht="12.75" hidden="false" customHeight="false" outlineLevel="0" collapsed="false">
      <c r="C554" s="137"/>
    </row>
    <row r="555" customFormat="false" ht="12.75" hidden="false" customHeight="false" outlineLevel="0" collapsed="false">
      <c r="C555" s="137"/>
    </row>
    <row r="556" customFormat="false" ht="12.75" hidden="false" customHeight="false" outlineLevel="0" collapsed="false">
      <c r="C556" s="137"/>
    </row>
    <row r="557" customFormat="false" ht="12.75" hidden="false" customHeight="false" outlineLevel="0" collapsed="false">
      <c r="C557" s="137"/>
    </row>
    <row r="558" customFormat="false" ht="12.75" hidden="false" customHeight="false" outlineLevel="0" collapsed="false">
      <c r="C558" s="137"/>
    </row>
    <row r="559" customFormat="false" ht="12.75" hidden="false" customHeight="false" outlineLevel="0" collapsed="false">
      <c r="C559" s="137"/>
    </row>
    <row r="560" customFormat="false" ht="12.75" hidden="false" customHeight="false" outlineLevel="0" collapsed="false">
      <c r="C560" s="137"/>
    </row>
    <row r="561" customFormat="false" ht="12.75" hidden="false" customHeight="false" outlineLevel="0" collapsed="false">
      <c r="C561" s="137"/>
    </row>
    <row r="562" customFormat="false" ht="12.75" hidden="false" customHeight="false" outlineLevel="0" collapsed="false">
      <c r="C562" s="137"/>
    </row>
    <row r="563" customFormat="false" ht="12.75" hidden="false" customHeight="false" outlineLevel="0" collapsed="false">
      <c r="C563" s="137"/>
    </row>
    <row r="564" customFormat="false" ht="12.75" hidden="false" customHeight="false" outlineLevel="0" collapsed="false">
      <c r="C564" s="137"/>
    </row>
    <row r="565" customFormat="false" ht="12.75" hidden="false" customHeight="false" outlineLevel="0" collapsed="false">
      <c r="C565" s="137"/>
    </row>
    <row r="566" customFormat="false" ht="12.75" hidden="false" customHeight="false" outlineLevel="0" collapsed="false">
      <c r="C566" s="137"/>
    </row>
    <row r="567" customFormat="false" ht="12.75" hidden="false" customHeight="false" outlineLevel="0" collapsed="false">
      <c r="C567" s="137"/>
    </row>
    <row r="568" customFormat="false" ht="12.75" hidden="false" customHeight="false" outlineLevel="0" collapsed="false">
      <c r="C568" s="137"/>
    </row>
    <row r="569" customFormat="false" ht="12.75" hidden="false" customHeight="false" outlineLevel="0" collapsed="false">
      <c r="C569" s="137"/>
    </row>
    <row r="570" customFormat="false" ht="12.75" hidden="false" customHeight="false" outlineLevel="0" collapsed="false">
      <c r="C570" s="137"/>
    </row>
    <row r="571" customFormat="false" ht="12.75" hidden="false" customHeight="false" outlineLevel="0" collapsed="false">
      <c r="C571" s="137"/>
    </row>
    <row r="572" customFormat="false" ht="12.75" hidden="false" customHeight="false" outlineLevel="0" collapsed="false">
      <c r="C572" s="137"/>
    </row>
    <row r="573" customFormat="false" ht="12.75" hidden="false" customHeight="false" outlineLevel="0" collapsed="false">
      <c r="C573" s="137"/>
    </row>
    <row r="574" customFormat="false" ht="12.75" hidden="false" customHeight="false" outlineLevel="0" collapsed="false">
      <c r="C574" s="137"/>
    </row>
    <row r="575" customFormat="false" ht="12.75" hidden="false" customHeight="false" outlineLevel="0" collapsed="false">
      <c r="C575" s="137"/>
    </row>
    <row r="576" customFormat="false" ht="12.75" hidden="false" customHeight="false" outlineLevel="0" collapsed="false">
      <c r="C576" s="137"/>
    </row>
    <row r="577" customFormat="false" ht="12.75" hidden="false" customHeight="false" outlineLevel="0" collapsed="false">
      <c r="C577" s="137"/>
    </row>
    <row r="578" customFormat="false" ht="12.75" hidden="false" customHeight="false" outlineLevel="0" collapsed="false">
      <c r="C578" s="137"/>
    </row>
    <row r="579" customFormat="false" ht="12.75" hidden="false" customHeight="false" outlineLevel="0" collapsed="false">
      <c r="C579" s="137"/>
    </row>
    <row r="580" customFormat="false" ht="12.75" hidden="false" customHeight="false" outlineLevel="0" collapsed="false">
      <c r="C580" s="137"/>
    </row>
    <row r="581" customFormat="false" ht="12.75" hidden="false" customHeight="false" outlineLevel="0" collapsed="false">
      <c r="C581" s="137"/>
    </row>
    <row r="582" customFormat="false" ht="12.75" hidden="false" customHeight="false" outlineLevel="0" collapsed="false">
      <c r="C582" s="137"/>
    </row>
    <row r="583" customFormat="false" ht="12.75" hidden="false" customHeight="false" outlineLevel="0" collapsed="false">
      <c r="C583" s="137"/>
    </row>
    <row r="584" customFormat="false" ht="12.75" hidden="false" customHeight="false" outlineLevel="0" collapsed="false">
      <c r="C584" s="137"/>
    </row>
    <row r="585" customFormat="false" ht="12.75" hidden="false" customHeight="false" outlineLevel="0" collapsed="false">
      <c r="C585" s="137"/>
    </row>
    <row r="586" customFormat="false" ht="12.75" hidden="false" customHeight="false" outlineLevel="0" collapsed="false">
      <c r="C586" s="137"/>
    </row>
    <row r="587" customFormat="false" ht="12.75" hidden="false" customHeight="false" outlineLevel="0" collapsed="false">
      <c r="C587" s="137"/>
    </row>
    <row r="588" customFormat="false" ht="12.75" hidden="false" customHeight="false" outlineLevel="0" collapsed="false">
      <c r="C588" s="137"/>
    </row>
    <row r="589" customFormat="false" ht="12.75" hidden="false" customHeight="false" outlineLevel="0" collapsed="false">
      <c r="C589" s="137"/>
    </row>
    <row r="590" customFormat="false" ht="12.75" hidden="false" customHeight="false" outlineLevel="0" collapsed="false">
      <c r="C590" s="137"/>
    </row>
    <row r="591" customFormat="false" ht="12.75" hidden="false" customHeight="false" outlineLevel="0" collapsed="false">
      <c r="C591" s="137"/>
    </row>
    <row r="592" customFormat="false" ht="12.75" hidden="false" customHeight="false" outlineLevel="0" collapsed="false">
      <c r="C592" s="137"/>
    </row>
    <row r="593" customFormat="false" ht="12.75" hidden="false" customHeight="false" outlineLevel="0" collapsed="false">
      <c r="C593" s="137"/>
    </row>
    <row r="594" customFormat="false" ht="12.75" hidden="false" customHeight="false" outlineLevel="0" collapsed="false">
      <c r="C594" s="137"/>
    </row>
    <row r="595" customFormat="false" ht="12.75" hidden="false" customHeight="false" outlineLevel="0" collapsed="false">
      <c r="C595" s="137"/>
    </row>
    <row r="596" customFormat="false" ht="12.75" hidden="false" customHeight="false" outlineLevel="0" collapsed="false">
      <c r="C596" s="137"/>
    </row>
    <row r="597" customFormat="false" ht="12.75" hidden="false" customHeight="false" outlineLevel="0" collapsed="false">
      <c r="C597" s="137"/>
    </row>
    <row r="598" customFormat="false" ht="12.75" hidden="false" customHeight="false" outlineLevel="0" collapsed="false">
      <c r="C598" s="137"/>
    </row>
    <row r="599" customFormat="false" ht="12.75" hidden="false" customHeight="false" outlineLevel="0" collapsed="false">
      <c r="C599" s="137"/>
    </row>
    <row r="600" customFormat="false" ht="12.75" hidden="false" customHeight="false" outlineLevel="0" collapsed="false">
      <c r="C600" s="137"/>
    </row>
    <row r="601" customFormat="false" ht="12.75" hidden="false" customHeight="false" outlineLevel="0" collapsed="false">
      <c r="C601" s="137"/>
    </row>
    <row r="602" customFormat="false" ht="12.75" hidden="false" customHeight="false" outlineLevel="0" collapsed="false">
      <c r="C602" s="137"/>
    </row>
    <row r="603" customFormat="false" ht="12.75" hidden="false" customHeight="false" outlineLevel="0" collapsed="false">
      <c r="C603" s="137"/>
    </row>
    <row r="604" customFormat="false" ht="12.75" hidden="false" customHeight="false" outlineLevel="0" collapsed="false">
      <c r="C604" s="137"/>
    </row>
    <row r="605" customFormat="false" ht="12.75" hidden="false" customHeight="false" outlineLevel="0" collapsed="false">
      <c r="C605" s="137"/>
    </row>
    <row r="606" customFormat="false" ht="12.75" hidden="false" customHeight="false" outlineLevel="0" collapsed="false">
      <c r="C606" s="137"/>
    </row>
    <row r="607" customFormat="false" ht="12.75" hidden="false" customHeight="false" outlineLevel="0" collapsed="false">
      <c r="C607" s="137"/>
    </row>
    <row r="608" customFormat="false" ht="12.75" hidden="false" customHeight="false" outlineLevel="0" collapsed="false">
      <c r="C608" s="137"/>
    </row>
    <row r="609" customFormat="false" ht="12.75" hidden="false" customHeight="false" outlineLevel="0" collapsed="false">
      <c r="C609" s="137"/>
    </row>
    <row r="610" customFormat="false" ht="12.75" hidden="false" customHeight="false" outlineLevel="0" collapsed="false">
      <c r="C610" s="137"/>
    </row>
    <row r="611" customFormat="false" ht="12.75" hidden="false" customHeight="false" outlineLevel="0" collapsed="false">
      <c r="C611" s="137"/>
    </row>
    <row r="612" customFormat="false" ht="12.75" hidden="false" customHeight="false" outlineLevel="0" collapsed="false">
      <c r="C612" s="137"/>
    </row>
    <row r="613" customFormat="false" ht="12.75" hidden="false" customHeight="false" outlineLevel="0" collapsed="false">
      <c r="C613" s="137"/>
    </row>
    <row r="614" customFormat="false" ht="12.75" hidden="false" customHeight="false" outlineLevel="0" collapsed="false">
      <c r="C614" s="137"/>
    </row>
    <row r="615" customFormat="false" ht="12.75" hidden="false" customHeight="false" outlineLevel="0" collapsed="false">
      <c r="C615" s="137"/>
    </row>
    <row r="616" customFormat="false" ht="12.75" hidden="false" customHeight="false" outlineLevel="0" collapsed="false">
      <c r="C616" s="137"/>
    </row>
    <row r="617" customFormat="false" ht="12.75" hidden="false" customHeight="false" outlineLevel="0" collapsed="false">
      <c r="C617" s="137"/>
    </row>
    <row r="618" customFormat="false" ht="12.75" hidden="false" customHeight="false" outlineLevel="0" collapsed="false">
      <c r="C618" s="137"/>
    </row>
    <row r="619" customFormat="false" ht="12.75" hidden="false" customHeight="false" outlineLevel="0" collapsed="false">
      <c r="C619" s="137"/>
    </row>
    <row r="620" customFormat="false" ht="12.75" hidden="false" customHeight="false" outlineLevel="0" collapsed="false">
      <c r="C620" s="137"/>
    </row>
    <row r="621" customFormat="false" ht="12.75" hidden="false" customHeight="false" outlineLevel="0" collapsed="false">
      <c r="C621" s="137"/>
    </row>
    <row r="622" customFormat="false" ht="12.75" hidden="false" customHeight="false" outlineLevel="0" collapsed="false">
      <c r="C622" s="137"/>
    </row>
    <row r="623" customFormat="false" ht="12.75" hidden="false" customHeight="false" outlineLevel="0" collapsed="false">
      <c r="C623" s="137"/>
    </row>
    <row r="624" customFormat="false" ht="12.75" hidden="false" customHeight="false" outlineLevel="0" collapsed="false">
      <c r="C624" s="137"/>
    </row>
    <row r="625" customFormat="false" ht="12.75" hidden="false" customHeight="false" outlineLevel="0" collapsed="false">
      <c r="C625" s="137"/>
    </row>
    <row r="626" customFormat="false" ht="12.75" hidden="false" customHeight="false" outlineLevel="0" collapsed="false">
      <c r="C626" s="137"/>
    </row>
    <row r="627" customFormat="false" ht="12.75" hidden="false" customHeight="false" outlineLevel="0" collapsed="false">
      <c r="C627" s="137"/>
    </row>
    <row r="628" customFormat="false" ht="12.75" hidden="false" customHeight="false" outlineLevel="0" collapsed="false">
      <c r="C628" s="137"/>
    </row>
    <row r="629" customFormat="false" ht="12.75" hidden="false" customHeight="false" outlineLevel="0" collapsed="false">
      <c r="C629" s="137"/>
    </row>
    <row r="630" customFormat="false" ht="12.75" hidden="false" customHeight="false" outlineLevel="0" collapsed="false">
      <c r="C630" s="137"/>
    </row>
    <row r="631" customFormat="false" ht="12.75" hidden="false" customHeight="false" outlineLevel="0" collapsed="false">
      <c r="C631" s="137"/>
    </row>
    <row r="632" customFormat="false" ht="12.75" hidden="false" customHeight="false" outlineLevel="0" collapsed="false">
      <c r="C632" s="137"/>
    </row>
    <row r="633" customFormat="false" ht="12.75" hidden="false" customHeight="false" outlineLevel="0" collapsed="false">
      <c r="C633" s="137"/>
    </row>
    <row r="634" customFormat="false" ht="12.75" hidden="false" customHeight="false" outlineLevel="0" collapsed="false">
      <c r="C634" s="137"/>
    </row>
    <row r="635" customFormat="false" ht="12.75" hidden="false" customHeight="false" outlineLevel="0" collapsed="false">
      <c r="C635" s="137"/>
    </row>
    <row r="636" customFormat="false" ht="12.75" hidden="false" customHeight="false" outlineLevel="0" collapsed="false">
      <c r="C636" s="137"/>
    </row>
    <row r="637" customFormat="false" ht="12.75" hidden="false" customHeight="false" outlineLevel="0" collapsed="false">
      <c r="C637" s="137"/>
    </row>
    <row r="638" customFormat="false" ht="12.75" hidden="false" customHeight="false" outlineLevel="0" collapsed="false">
      <c r="C638" s="137"/>
    </row>
    <row r="639" customFormat="false" ht="12.75" hidden="false" customHeight="false" outlineLevel="0" collapsed="false">
      <c r="C639" s="137"/>
    </row>
    <row r="640" customFormat="false" ht="12.75" hidden="false" customHeight="false" outlineLevel="0" collapsed="false">
      <c r="C640" s="137"/>
    </row>
    <row r="641" customFormat="false" ht="12.75" hidden="false" customHeight="false" outlineLevel="0" collapsed="false">
      <c r="C641" s="137"/>
    </row>
    <row r="642" customFormat="false" ht="12.75" hidden="false" customHeight="false" outlineLevel="0" collapsed="false">
      <c r="C642" s="137"/>
    </row>
    <row r="643" customFormat="false" ht="12.75" hidden="false" customHeight="false" outlineLevel="0" collapsed="false">
      <c r="C643" s="137"/>
    </row>
    <row r="644" customFormat="false" ht="12.75" hidden="false" customHeight="false" outlineLevel="0" collapsed="false">
      <c r="C644" s="137"/>
    </row>
    <row r="645" customFormat="false" ht="12.75" hidden="false" customHeight="false" outlineLevel="0" collapsed="false">
      <c r="C645" s="137"/>
    </row>
    <row r="646" customFormat="false" ht="12.75" hidden="false" customHeight="false" outlineLevel="0" collapsed="false">
      <c r="C646" s="137"/>
    </row>
    <row r="647" customFormat="false" ht="12.75" hidden="false" customHeight="false" outlineLevel="0" collapsed="false">
      <c r="C647" s="137"/>
    </row>
    <row r="648" customFormat="false" ht="12.75" hidden="false" customHeight="false" outlineLevel="0" collapsed="false">
      <c r="C648" s="137"/>
    </row>
    <row r="649" customFormat="false" ht="12.75" hidden="false" customHeight="false" outlineLevel="0" collapsed="false">
      <c r="C649" s="137"/>
    </row>
    <row r="650" customFormat="false" ht="12.75" hidden="false" customHeight="false" outlineLevel="0" collapsed="false">
      <c r="C650" s="137"/>
    </row>
    <row r="651" customFormat="false" ht="12.75" hidden="false" customHeight="false" outlineLevel="0" collapsed="false">
      <c r="C651" s="137"/>
    </row>
    <row r="652" customFormat="false" ht="12.75" hidden="false" customHeight="false" outlineLevel="0" collapsed="false">
      <c r="C652" s="137"/>
    </row>
    <row r="653" customFormat="false" ht="12.75" hidden="false" customHeight="false" outlineLevel="0" collapsed="false">
      <c r="C653" s="137"/>
    </row>
    <row r="654" customFormat="false" ht="12.75" hidden="false" customHeight="false" outlineLevel="0" collapsed="false">
      <c r="C654" s="137"/>
    </row>
    <row r="655" customFormat="false" ht="12.75" hidden="false" customHeight="false" outlineLevel="0" collapsed="false">
      <c r="C655" s="137"/>
    </row>
    <row r="656" customFormat="false" ht="12.75" hidden="false" customHeight="false" outlineLevel="0" collapsed="false">
      <c r="C656" s="137"/>
    </row>
    <row r="657" customFormat="false" ht="12.75" hidden="false" customHeight="false" outlineLevel="0" collapsed="false">
      <c r="C657" s="137"/>
    </row>
    <row r="658" customFormat="false" ht="12.75" hidden="false" customHeight="false" outlineLevel="0" collapsed="false">
      <c r="C658" s="137"/>
    </row>
    <row r="659" customFormat="false" ht="12.75" hidden="false" customHeight="false" outlineLevel="0" collapsed="false">
      <c r="C659" s="137"/>
    </row>
    <row r="660" customFormat="false" ht="12.75" hidden="false" customHeight="false" outlineLevel="0" collapsed="false">
      <c r="C660" s="137"/>
    </row>
    <row r="661" customFormat="false" ht="12.75" hidden="false" customHeight="false" outlineLevel="0" collapsed="false">
      <c r="C661" s="137"/>
    </row>
    <row r="662" customFormat="false" ht="12.75" hidden="false" customHeight="false" outlineLevel="0" collapsed="false">
      <c r="C662" s="13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81000</xdr:colOff>
                    <xdr:row>0</xdr:row>
                    <xdr:rowOff>114480</xdr:rowOff>
                  </from>
                  <to>
                    <xdr:col>6</xdr:col>
                    <xdr:colOff>735840</xdr:colOff>
                    <xdr:row>1</xdr:row>
                    <xdr:rowOff>171000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765720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26">
              <controlPr defaultSize="0" print="false" autoFill="0" autoPict="0" macro="admin.reloadModule">
                <anchor moveWithCells="true" sizeWithCells="false">
                  <from>
                    <xdr:col>5</xdr:col>
                    <xdr:colOff>81000</xdr:colOff>
                    <xdr:row>1</xdr:row>
                    <xdr:rowOff>209160</xdr:rowOff>
                  </from>
                  <to>
                    <xdr:col>6</xdr:col>
                    <xdr:colOff>111960</xdr:colOff>
                    <xdr:row>2</xdr:row>
                    <xdr:rowOff>190800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27">
              <controlPr defaultSize="0" print="false" autoFill="0" autoPict="0" macro="general.reInit">
                <anchor moveWithCells="true" sizeWithCells="false">
                  <from>
                    <xdr:col>6</xdr:col>
                    <xdr:colOff>140400</xdr:colOff>
                    <xdr:row>1</xdr:row>
                    <xdr:rowOff>209160</xdr:rowOff>
                  </from>
                  <to>
                    <xdr:col>7</xdr:col>
                    <xdr:colOff>-270360</xdr:colOff>
                    <xdr:row>2</xdr:row>
                    <xdr:rowOff>190800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cp:lastPrinted>2002-01-10T17:18:08Z</cp:lastPrinted>
  <dcterms:modified xsi:type="dcterms:W3CDTF">2002-01-18T14:24:44Z</dcterms:modified>
  <cp:revision>0</cp:revision>
  <dc:subject/>
  <dc:title/>
</cp:coreProperties>
</file>