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<sst xmlns="http://schemas.openxmlformats.org/spreadsheetml/2006/main" count="54" uniqueCount="43">
  <si>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</si>
  <si>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</si>
  <si>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</si>
  <si>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STOR9823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</si>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</sst>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</row>
        <row r="17">
          <cell r="D17">
            <v>473</v>
          </cell>
        </row>
        <row r="21">
          <cell r="D21">
            <v>236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59">
          <cell r="H59">
            <v>182</v>
          </cell>
        </row>
        <row r="59">
          <cell r="J59">
            <v>261</v>
          </cell>
        </row>
        <row r="59">
          <cell r="L59">
            <v>326</v>
          </cell>
        </row>
        <row r="59">
          <cell r="N59">
            <v>526</v>
          </cell>
        </row>
        <row r="59">
          <cell r="P59">
            <v>355</v>
          </cell>
        </row>
        <row r="59">
          <cell r="AD59">
            <v>217</v>
          </cell>
        </row>
        <row r="59">
          <cell r="AF59">
            <v>406</v>
          </cell>
        </row>
        <row r="59">
          <cell r="AH59">
            <v>528</v>
          </cell>
        </row>
        <row r="59">
          <cell r="AJ59">
            <v>589</v>
          </cell>
        </row>
        <row r="59">
          <cell r="AL59">
            <v>473</v>
          </cell>
        </row>
        <row r="59">
          <cell r="AZ59">
            <v>226</v>
          </cell>
        </row>
        <row r="59">
          <cell r="BB59">
            <v>165</v>
          </cell>
        </row>
        <row r="59">
          <cell r="BD59">
            <v>172</v>
          </cell>
        </row>
        <row r="59">
          <cell r="BF59">
            <v>257</v>
          </cell>
        </row>
        <row r="59">
          <cell r="BH59">
            <v>236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36966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225</v>
      </c>
      <c r="D13" s="11" t="n">
        <v>228</v>
      </c>
      <c r="E13" s="11" t="n">
        <f aca="false">+D13-C13</f>
        <v>3</v>
      </c>
      <c r="F13" s="14" t="n">
        <f aca="false">E13/C13</f>
        <v>0.0133333333333333</v>
      </c>
      <c r="G13" s="14" t="n">
        <f aca="false">D13/953</f>
        <v>0.239244491080797</v>
      </c>
      <c r="H13" s="14"/>
      <c r="I13" s="15"/>
      <c r="J13" s="16"/>
      <c r="L13" s="11" t="n">
        <f aca="false">[1]STOR951!$D$13</f>
        <v>355</v>
      </c>
      <c r="M13" s="11" t="n">
        <f aca="false">AVERAGE('[2]AGA Storage'!$L$59,'[2]AGA Storage'!$N$59,'[2]AGA Storage'!$P$59)</f>
        <v>402.333333333333</v>
      </c>
      <c r="N13" s="11" t="n">
        <f aca="false">AVERAGE('[2]AGA Storage'!$H$59,'[2]AGA Storage'!$J$59,'[2]AGA Storage'!$L$59,'[2]AGA Storage'!$N$59,'[2]AGA Storage'!$P$59)</f>
        <v>330</v>
      </c>
      <c r="O13" s="11" t="n">
        <f aca="false">D13-L13</f>
        <v>-127</v>
      </c>
      <c r="P13" s="11" t="n">
        <f aca="false">D13-M13</f>
        <v>-174.333333333333</v>
      </c>
      <c r="Q13" s="11" t="n">
        <f aca="false">D13-N13</f>
        <v>-102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341</v>
      </c>
      <c r="D17" s="11" t="n">
        <v>310</v>
      </c>
      <c r="E17" s="11" t="n">
        <f aca="false">+D17-C17</f>
        <v>-31</v>
      </c>
      <c r="F17" s="14" t="n">
        <f aca="false">E17/C17</f>
        <v>-0.0909090909090909</v>
      </c>
      <c r="G17" s="14" t="n">
        <f aca="false">D17/1835</f>
        <v>0.168937329700272</v>
      </c>
      <c r="H17" s="14"/>
      <c r="I17" s="15"/>
      <c r="J17" s="16"/>
      <c r="L17" s="11" t="n">
        <f aca="false">[1]STOR951!$D$17</f>
        <v>473</v>
      </c>
      <c r="M17" s="11" t="n">
        <f aca="false">AVERAGE('[2]AGA Storage'!$AH$59,'[2]AGA Storage'!$AJ$59,'[2]AGA Storage'!$AL$59)</f>
        <v>530</v>
      </c>
      <c r="N17" s="11" t="n">
        <f aca="false">AVERAGE('[2]AGA Storage'!$AD$59,'[2]AGA Storage'!$AF$59,'[2]AGA Storage'!$AH$59,'[2]AGA Storage'!$AJ$59,'[2]AGA Storage'!$AL$59)</f>
        <v>442.6</v>
      </c>
      <c r="O17" s="11" t="n">
        <f aca="false">D17-L17</f>
        <v>-163</v>
      </c>
      <c r="P17" s="11" t="n">
        <f aca="false">D17-M17</f>
        <v>-220</v>
      </c>
      <c r="Q17" s="11" t="n">
        <f aca="false">D17-N17</f>
        <v>-132.6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145</v>
      </c>
      <c r="D21" s="11" t="n">
        <v>150</v>
      </c>
      <c r="E21" s="11" t="n">
        <f aca="false">+D21-C21</f>
        <v>5</v>
      </c>
      <c r="F21" s="14" t="n">
        <f aca="false">E21/C21</f>
        <v>0.0344827586206897</v>
      </c>
      <c r="G21" s="14" t="n">
        <f aca="false">D21/506</f>
        <v>0.296442687747036</v>
      </c>
      <c r="H21" s="14"/>
      <c r="I21" s="15"/>
      <c r="J21" s="16"/>
      <c r="L21" s="11" t="n">
        <f aca="false">[1]STOR951!$D$21</f>
        <v>236</v>
      </c>
      <c r="M21" s="11" t="n">
        <f aca="false">AVERAGE('[2]AGA Storage'!$BD$59,'[2]AGA Storage'!$BF$59,'[2]AGA Storage'!$BH$59)</f>
        <v>221.666666666667</v>
      </c>
      <c r="N21" s="11" t="n">
        <f aca="false">AVERAGE('[2]AGA Storage'!$AZ$59,'[2]AGA Storage'!$BB$59,'[2]AGA Storage'!$BD$59,'[2]AGA Storage'!$BF$59,'[2]AGA Storage'!$H$59)</f>
        <v>200.4</v>
      </c>
      <c r="O21" s="11" t="n">
        <f aca="false">D21-L21</f>
        <v>-86</v>
      </c>
      <c r="P21" s="11" t="n">
        <f aca="false">D21-M21</f>
        <v>-71.6666666666667</v>
      </c>
      <c r="Q21" s="11" t="n">
        <f aca="false">D21-N21</f>
        <v>-50.4</v>
      </c>
    </row>
    <row r="22" customFormat="false" ht="15" hidden="false" customHeight="false" outlineLevel="0" collapsed="false">
      <c r="C22" s="17"/>
      <c r="D22" s="17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8" t="s">
        <v>33</v>
      </c>
      <c r="B25" s="18"/>
      <c r="C25" s="19" t="n">
        <f aca="false">SUM(C12:C24)</f>
        <v>711</v>
      </c>
      <c r="D25" s="19" t="n">
        <f aca="false">SUM(D12:D24)</f>
        <v>688</v>
      </c>
      <c r="E25" s="19" t="n">
        <f aca="false">SUM(E12:E24)</f>
        <v>-23</v>
      </c>
      <c r="F25" s="14" t="n">
        <f aca="false">E25/C25</f>
        <v>-0.0323488045007032</v>
      </c>
      <c r="G25" s="20" t="n">
        <f aca="false">D25/3294</f>
        <v>0.208864602307225</v>
      </c>
      <c r="H25" s="21"/>
      <c r="I25" s="22"/>
      <c r="J25" s="23"/>
      <c r="K25" s="11"/>
      <c r="L25" s="19" t="n">
        <f aca="false">SUM(L12:L24)</f>
        <v>1064</v>
      </c>
      <c r="M25" s="19" t="n">
        <f aca="false">SUM(M12:M24)</f>
        <v>1154</v>
      </c>
      <c r="N25" s="19" t="n">
        <f aca="false">SUM(N12:N24)</f>
        <v>973</v>
      </c>
      <c r="O25" s="19" t="n">
        <f aca="false">SUM(O12:O24)</f>
        <v>-376</v>
      </c>
      <c r="P25" s="19" t="n">
        <f aca="false">SUM(P12:P24)</f>
        <v>-466</v>
      </c>
      <c r="Q25" s="19" t="n">
        <f aca="false">SUM(Q12:Q24)</f>
        <v>-285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4"/>
      <c r="E27" s="24"/>
      <c r="F27" s="24"/>
      <c r="G27" s="24"/>
      <c r="H27" s="24"/>
      <c r="I27" s="24"/>
      <c r="J27" s="24"/>
    </row>
    <row r="28" customFormat="false" ht="16.5" hidden="true" customHeight="false" outlineLevel="0" collapsed="false">
      <c r="A28" s="25" t="s">
        <v>34</v>
      </c>
      <c r="D28" s="26"/>
      <c r="E28" s="26"/>
      <c r="F28" s="26"/>
      <c r="G28" s="26"/>
      <c r="H28" s="27"/>
      <c r="I28" s="27"/>
      <c r="J28" s="27"/>
    </row>
    <row r="29" customFormat="false" ht="10.5" hidden="false" customHeight="true" outlineLevel="0" collapsed="false">
      <c r="A29" s="28"/>
    </row>
    <row r="30" customFormat="false" ht="15" hidden="true" customHeight="false" outlineLevel="0" collapsed="false">
      <c r="A30" s="0" t="s">
        <v>35</v>
      </c>
      <c r="D30" s="29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30" t="s">
        <v>40</v>
      </c>
      <c r="B33" s="31"/>
      <c r="C33" s="31"/>
      <c r="D33" s="32" t="n">
        <v>3294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3" t="n">
        <v>3294</v>
      </c>
      <c r="P33" s="33" t="n">
        <v>3294</v>
      </c>
      <c r="Q33" s="34" t="n">
        <v>3294</v>
      </c>
      <c r="R33" s="5"/>
      <c r="S33" s="5"/>
      <c r="T33" s="5"/>
    </row>
    <row r="34" customFormat="false" ht="15.75" hidden="false" customHeight="false" outlineLevel="0" collapsed="false">
      <c r="A34" s="35" t="s">
        <v>41</v>
      </c>
      <c r="B34" s="36"/>
      <c r="C34" s="36"/>
      <c r="D34" s="37" t="n">
        <v>3127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8" t="n">
        <v>3127</v>
      </c>
      <c r="P34" s="38" t="n">
        <v>2832</v>
      </c>
      <c r="Q34" s="39" t="n">
        <v>2915</v>
      </c>
      <c r="R34" s="5"/>
      <c r="S34" s="5"/>
      <c r="T34" s="5"/>
    </row>
    <row r="35" customFormat="false" ht="15.75" hidden="false" customHeight="false" outlineLevel="0" collapsed="false">
      <c r="A35" s="40" t="s">
        <v>42</v>
      </c>
      <c r="B35" s="41"/>
      <c r="C35" s="41"/>
      <c r="D35" s="42" t="n">
        <v>831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3" t="n">
        <v>1006</v>
      </c>
      <c r="P35" s="43" t="n">
        <v>794</v>
      </c>
      <c r="Q35" s="44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2001-03-07T16:30:57Z</cp:lastPrinted>
  <cp:revision>0</cp:revision>
  <dc:subject/>
  <dc:title/>
</cp:coreProperties>
</file>