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<sst xmlns="http://schemas.openxmlformats.org/spreadsheetml/2006/main" count="54" uniqueCount="43">
  <si>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</si>
  <si>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</si>
  <si>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</si>
  <si>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STOR9822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</si>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</sst>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</row>
        <row r="17">
          <cell r="D17">
            <v>511</v>
          </cell>
        </row>
        <row r="21">
          <cell r="D21">
            <v>245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58">
          <cell r="H58">
            <v>194</v>
          </cell>
        </row>
        <row r="58">
          <cell r="J58">
            <v>254</v>
          </cell>
        </row>
        <row r="58">
          <cell r="L58">
            <v>341</v>
          </cell>
        </row>
        <row r="58">
          <cell r="N58">
            <v>548</v>
          </cell>
        </row>
        <row r="58">
          <cell r="P58">
            <v>370</v>
          </cell>
        </row>
        <row r="58">
          <cell r="AD58">
            <v>249</v>
          </cell>
        </row>
        <row r="58">
          <cell r="AF58">
            <v>469</v>
          </cell>
        </row>
        <row r="58">
          <cell r="AH58">
            <v>595</v>
          </cell>
        </row>
        <row r="58">
          <cell r="AJ58">
            <v>646</v>
          </cell>
        </row>
        <row r="58">
          <cell r="AL58">
            <v>511</v>
          </cell>
        </row>
        <row r="58">
          <cell r="AZ58">
            <v>225</v>
          </cell>
        </row>
        <row r="58">
          <cell r="BB58">
            <v>163</v>
          </cell>
        </row>
        <row r="58">
          <cell r="BD58">
            <v>168</v>
          </cell>
        </row>
        <row r="58">
          <cell r="BF58">
            <v>265</v>
          </cell>
        </row>
        <row r="58">
          <cell r="BH58">
            <v>245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36959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236</v>
      </c>
      <c r="D13" s="11" t="n">
        <v>225</v>
      </c>
      <c r="E13" s="11" t="n">
        <f aca="false">+D13-C13</f>
        <v>-11</v>
      </c>
      <c r="F13" s="14" t="n">
        <f aca="false">E13/C13</f>
        <v>-0.0466101694915254</v>
      </c>
      <c r="G13" s="14" t="n">
        <f aca="false">D13/953</f>
        <v>0.236096537250787</v>
      </c>
      <c r="H13" s="14"/>
      <c r="I13" s="15"/>
      <c r="J13" s="16"/>
      <c r="L13" s="11" t="n">
        <f aca="false">[1]STOR951!$D$13</f>
        <v>370</v>
      </c>
      <c r="M13" s="11" t="n">
        <f aca="false">AVERAGE('[2]AGA Storage'!$L$58,'[2]AGA Storage'!$N$58,'[2]AGA Storage'!$P$58)</f>
        <v>419.666666666667</v>
      </c>
      <c r="N13" s="11" t="n">
        <f aca="false">AVERAGE('[2]AGA Storage'!$H$58,'[2]AGA Storage'!$J$58,'[2]AGA Storage'!$L$58,'[2]AGA Storage'!$N$58,'[2]AGA Storage'!$P$58)</f>
        <v>341.4</v>
      </c>
      <c r="O13" s="11" t="n">
        <f aca="false">D13-L13</f>
        <v>-145</v>
      </c>
      <c r="P13" s="11" t="n">
        <f aca="false">D13-M13</f>
        <v>-194.666666666667</v>
      </c>
      <c r="Q13" s="11" t="n">
        <f aca="false">D13-N13</f>
        <v>-116.4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402</v>
      </c>
      <c r="D17" s="11" t="n">
        <v>341</v>
      </c>
      <c r="E17" s="11" t="n">
        <f aca="false">+D17-C17</f>
        <v>-61</v>
      </c>
      <c r="F17" s="14" t="n">
        <f aca="false">E17/C17</f>
        <v>-0.151741293532338</v>
      </c>
      <c r="G17" s="14" t="n">
        <f aca="false">D17/1835</f>
        <v>0.1858310626703</v>
      </c>
      <c r="H17" s="14"/>
      <c r="I17" s="15"/>
      <c r="J17" s="16"/>
      <c r="L17" s="11" t="n">
        <f aca="false">[1]STOR951!$D$17</f>
        <v>511</v>
      </c>
      <c r="M17" s="11" t="n">
        <f aca="false">AVERAGE('[2]AGA Storage'!$AH$58,'[2]AGA Storage'!$AJ$58,'[2]AGA Storage'!$AL$58)</f>
        <v>584</v>
      </c>
      <c r="N17" s="11" t="n">
        <f aca="false">AVERAGE('[2]AGA Storage'!$AD$58,'[2]AGA Storage'!$AF$58,'[2]AGA Storage'!$AH$58,'[2]AGA Storage'!$AJ$58,'[2]AGA Storage'!$AL$58)</f>
        <v>494</v>
      </c>
      <c r="O17" s="11" t="n">
        <f aca="false">D17-L17</f>
        <v>-170</v>
      </c>
      <c r="P17" s="11" t="n">
        <f aca="false">D17-M17</f>
        <v>-243</v>
      </c>
      <c r="Q17" s="11" t="n">
        <f aca="false">D17-N17</f>
        <v>-153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148</v>
      </c>
      <c r="D21" s="11" t="n">
        <v>145</v>
      </c>
      <c r="E21" s="11" t="n">
        <f aca="false">+D21-C21</f>
        <v>-3</v>
      </c>
      <c r="F21" s="14" t="n">
        <f aca="false">E21/C21</f>
        <v>-0.0202702702702703</v>
      </c>
      <c r="G21" s="14" t="n">
        <f aca="false">D21/506</f>
        <v>0.286561264822134</v>
      </c>
      <c r="H21" s="14"/>
      <c r="I21" s="15"/>
      <c r="J21" s="16"/>
      <c r="L21" s="11" t="n">
        <f aca="false">[1]STOR951!$D$21</f>
        <v>245</v>
      </c>
      <c r="M21" s="11" t="n">
        <f aca="false">AVERAGE('[2]AGA Storage'!$BD$58,'[2]AGA Storage'!$BF$58,'[2]AGA Storage'!$BH$58)</f>
        <v>226</v>
      </c>
      <c r="N21" s="11" t="n">
        <f aca="false">AVERAGE('[2]AGA Storage'!$AZ$58,'[2]AGA Storage'!$BB$58,'[2]AGA Storage'!$BD$58,'[2]AGA Storage'!$BF$58,'[2]AGA Storage'!$H$58)</f>
        <v>203</v>
      </c>
      <c r="O21" s="11" t="n">
        <f aca="false">D21-L21</f>
        <v>-100</v>
      </c>
      <c r="P21" s="11" t="n">
        <f aca="false">D21-M21</f>
        <v>-81</v>
      </c>
      <c r="Q21" s="11" t="n">
        <f aca="false">D21-N21</f>
        <v>-58</v>
      </c>
    </row>
    <row r="22" customFormat="false" ht="15" hidden="false" customHeight="false" outlineLevel="0" collapsed="false">
      <c r="C22" s="17"/>
      <c r="D22" s="17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8" t="s">
        <v>33</v>
      </c>
      <c r="B25" s="18"/>
      <c r="C25" s="19" t="n">
        <f aca="false">SUM(C12:C24)</f>
        <v>786</v>
      </c>
      <c r="D25" s="19" t="n">
        <f aca="false">SUM(D12:D24)</f>
        <v>711</v>
      </c>
      <c r="E25" s="19" t="n">
        <f aca="false">SUM(E12:E24)</f>
        <v>-75</v>
      </c>
      <c r="F25" s="14" t="n">
        <f aca="false">E25/C25</f>
        <v>-0.0954198473282443</v>
      </c>
      <c r="G25" s="20" t="n">
        <f aca="false">D25/3294</f>
        <v>0.215846994535519</v>
      </c>
      <c r="H25" s="21"/>
      <c r="I25" s="22"/>
      <c r="J25" s="23"/>
      <c r="K25" s="11"/>
      <c r="L25" s="19" t="n">
        <f aca="false">SUM(L12:L24)</f>
        <v>1126</v>
      </c>
      <c r="M25" s="19" t="n">
        <f aca="false">SUM(M12:M24)</f>
        <v>1229.66666666667</v>
      </c>
      <c r="N25" s="19" t="n">
        <f aca="false">SUM(N12:N24)</f>
        <v>1038.4</v>
      </c>
      <c r="O25" s="19" t="n">
        <f aca="false">SUM(O12:O24)</f>
        <v>-415</v>
      </c>
      <c r="P25" s="19" t="n">
        <f aca="false">SUM(P12:P24)</f>
        <v>-518.666666666667</v>
      </c>
      <c r="Q25" s="19" t="n">
        <f aca="false">SUM(Q12:Q24)</f>
        <v>-327.4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4"/>
      <c r="E27" s="24"/>
      <c r="F27" s="24"/>
      <c r="G27" s="24"/>
      <c r="H27" s="24"/>
      <c r="I27" s="24"/>
      <c r="J27" s="24"/>
    </row>
    <row r="28" customFormat="false" ht="16.5" hidden="true" customHeight="false" outlineLevel="0" collapsed="false">
      <c r="A28" s="25" t="s">
        <v>34</v>
      </c>
      <c r="D28" s="26"/>
      <c r="E28" s="26"/>
      <c r="F28" s="26"/>
      <c r="G28" s="26"/>
      <c r="H28" s="27"/>
      <c r="I28" s="27"/>
      <c r="J28" s="27"/>
    </row>
    <row r="29" customFormat="false" ht="10.5" hidden="false" customHeight="true" outlineLevel="0" collapsed="false">
      <c r="A29" s="28"/>
    </row>
    <row r="30" customFormat="false" ht="15" hidden="true" customHeight="false" outlineLevel="0" collapsed="false">
      <c r="A30" s="0" t="s">
        <v>35</v>
      </c>
      <c r="D30" s="29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30" t="s">
        <v>40</v>
      </c>
      <c r="B33" s="31"/>
      <c r="C33" s="31"/>
      <c r="D33" s="32" t="n">
        <v>3294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3" t="n">
        <v>3294</v>
      </c>
      <c r="P33" s="33" t="n">
        <v>3294</v>
      </c>
      <c r="Q33" s="34" t="n">
        <v>3294</v>
      </c>
      <c r="R33" s="5"/>
      <c r="S33" s="5"/>
      <c r="T33" s="5"/>
    </row>
    <row r="34" customFormat="false" ht="15.75" hidden="false" customHeight="false" outlineLevel="0" collapsed="false">
      <c r="A34" s="35" t="s">
        <v>41</v>
      </c>
      <c r="B34" s="36"/>
      <c r="C34" s="36"/>
      <c r="D34" s="37" t="n">
        <v>3127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8" t="n">
        <v>3127</v>
      </c>
      <c r="P34" s="38" t="n">
        <v>2832</v>
      </c>
      <c r="Q34" s="39" t="n">
        <v>2915</v>
      </c>
      <c r="R34" s="5"/>
      <c r="S34" s="5"/>
      <c r="T34" s="5"/>
    </row>
    <row r="35" customFormat="false" ht="15.75" hidden="false" customHeight="false" outlineLevel="0" collapsed="false">
      <c r="A35" s="40" t="s">
        <v>42</v>
      </c>
      <c r="B35" s="41"/>
      <c r="C35" s="41"/>
      <c r="D35" s="42" t="n">
        <v>831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3" t="n">
        <v>1006</v>
      </c>
      <c r="P35" s="43" t="n">
        <v>794</v>
      </c>
      <c r="Q35" s="44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2001-03-07T16:30:57Z</cp:lastPrinted>
  <cp:revision>0</cp:revision>
  <dc:subject/>
  <dc:title/>
</cp:coreProperties>
</file>