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G WD" sheetId="1" state="visible" r:id="rId3"/>
    <sheet name="AVG WE" sheetId="2" state="visible" r:id="rId4"/>
    <sheet name="Historical 99 Scalers WD" sheetId="3" state="visible" r:id="rId5"/>
    <sheet name="PX 99 + 00 WD" sheetId="4" state="visible" r:id="rId6"/>
    <sheet name="PX 99 + 00 WE" sheetId="5" state="visible" r:id="rId7"/>
    <sheet name="Historical 99 Scalers WE" sheetId="6" state="visible" r:id="rId8"/>
    <sheet name="Historical 00 Scalers WD" sheetId="7" state="visible" r:id="rId9"/>
    <sheet name="Historical 00 Scalers WE" sheetId="8" state="visible" r:id="rId10"/>
    <sheet name="Weekday 99 &amp; 00 vs AVG" sheetId="9" state="visible" r:id="rId11"/>
    <sheet name="Weekend 99 &amp; 00 vs AVG" sheetId="10" state="visible" r:id="rId12"/>
  </sheets>
  <externalReferences>
    <externalReference r:id="rId13"/>
  </externalReferences>
  <definedNames>
    <definedName function="false" hidden="false" localSheetId="8" name="_xlnm.Print_Area" vbProcedure="false">'Weekday 99 &amp; 00 vs AVG'!$P$1:$AF$136</definedName>
    <definedName function="false" hidden="false" localSheetId="8" name="_xlnm.Print_Titles" vbProcedure="false">'Weekday 99 &amp; 00 vs AVG'!$1:$1</definedName>
    <definedName function="false" hidden="false" localSheetId="9" name="_xlnm.Print_Area" vbProcedure="false">'Weekend 99 &amp; 00 vs AVG'!$P$1:$AF$136</definedName>
    <definedName function="false" hidden="false" localSheetId="9" name="_xlnm.Print_Titles" vbProcedure="false">'Weekend 99 &amp; 00 vs AVG'!$1:$1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<sst xmlns="http://schemas.openxmlformats.org/spreadsheetml/2006/main" count="473" uniqueCount="57">
  <si>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</si>
  <si>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</si>
  <si>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</si>
  <si>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</si>
  <si>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</si>
  <si>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</si>
  <si>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</si>
  <si>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</si>
  <si>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</si>
  <si>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</si>
  <si>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</si>
  <si>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</si>
  <si>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Check</t>
  </si>
  <si>
    <t xml:space="preserve">Hour</t>
  </si>
  <si>
    <t xml:space="preserve">On Peak</t>
  </si>
  <si>
    <t xml:space="preserve">Off Peak</t>
  </si>
  <si>
    <t xml:space="preserve">Definitions:</t>
  </si>
  <si>
    <t xml:space="preserve">On Peak                 -</t>
  </si>
  <si>
    <t xml:space="preserve">Monday through Saturday; Hours 7 through 22</t>
  </si>
  <si>
    <t xml:space="preserve">Off Peak                 -</t>
  </si>
  <si>
    <t xml:space="preserve">Monday through Saturday Hours 1 through 6, and Hours 23 &amp; 24</t>
  </si>
  <si>
    <t xml:space="preserve">Sunday/Holiday       -</t>
  </si>
  <si>
    <t xml:space="preserve">Sunday; Hours 1 through 24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</si>
  <si>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</si>
  <si>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</si>
  <si>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</si>
  <si>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</si>
  <si>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</si>
  <si>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</si>
  <si>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</si>
  <si>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</si>
  <si>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</si>
  <si>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</si>
  <si>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</si>
  <si>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</si>
  <si>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Note - Each four hour block scaler is created by finding the straight average of the associated hourly scalers.</t>
  </si>
  <si>
    <t xml:space="preserve">Weekday</t>
  </si>
  <si>
    <t xml:space="preserve">Saturday &amp; Sunday -</t>
  </si>
  <si>
    <t xml:space="preserve">Weekend</t>
  </si>
  <si>
    <t xml:space="preserve">Historical Scalers Broken Down into Weekday</t>
  </si>
  <si>
    <t xml:space="preserve">Region</t>
  </si>
  <si>
    <t xml:space="preserve">West</t>
  </si>
  <si>
    <t xml:space="preserve">Wholesale Hub</t>
  </si>
  <si>
    <t xml:space="preserve">SP 15 Dow Jones</t>
  </si>
  <si>
    <t xml:space="preserve">Note:  An arbitrary price of $100 was used for this comparison to show the relative movements of the scalers on Weekdays and Weekends</t>
  </si>
  <si>
    <t xml:space="preserve">Forward Price</t>
  </si>
  <si>
    <t xml:space="preserve">East</t>
  </si>
  <si>
    <t xml:space="preserve">On</t>
  </si>
  <si>
    <t xml:space="preserve">Off</t>
  </si>
  <si>
    <t xml:space="preserve">Old Scaler</t>
  </si>
  <si>
    <t xml:space="preserve">Historical 99 Weekday Scaler</t>
  </si>
  <si>
    <t xml:space="preserve">Historical 00 Weekday Scaler</t>
  </si>
  <si>
    <t xml:space="preserve">Curve Generator Purposal</t>
  </si>
  <si>
    <t xml:space="preserve">Historical Scalers Broken Down into Weekend</t>
  </si>
  <si>
    <t xml:space="preserve">AVG WE Scaler</t>
  </si>
  <si>
    <t xml:space="preserve">Historical 99 Weekened Scaler</t>
  </si>
  <si>
    <t xml:space="preserve">Historical 00 Weekend Scaler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</si>
</sst>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%"/>
    <numFmt numFmtId="167" formatCode="mmm\-yy_)"/>
    <numFmt numFmtId="168" formatCode="[$-409]mmm\-yy"/>
    <numFmt numFmtId="169" formatCode="_(\$* #,##0.00_);_(\$* \(#,##0.00\);_(\$* \-??_);_(@_)"/>
    <numFmt numFmtId="170" formatCode="_(\$* #,##0_);_(\$* \(#,##0\);_(\$* \-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Arial"/>
      <family val="2"/>
    </font>
    <font>
      <sz val="8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2"/>
      <color rgb="FFFF0000"/>
      <name val="Arial"/>
      <family val="2"/>
    </font>
    <font>
      <b val="true"/>
      <sz val="11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8.2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5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5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5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Price-January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3979075729232"/>
          <c:y val="0.02636036417531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0749670893092"/>
          <c:y val="0.0821511751005717"/>
          <c:w val="0.943601468856094"/>
          <c:h val="0.84946008892653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AVG'!$C$31:$C$54</c:f>
              <c:numCache>
                <c:formatCode>_(\$* #,##0.00_);_(\$* \(#,##0.00\);_(\$* \-??_);_(@_)</c:formatCode>
                <c:ptCount val="24"/>
                <c:pt idx="0">
                  <c:v>68.9856334298882</c:v>
                </c:pt>
                <c:pt idx="1">
                  <c:v>62.1760884299894</c:v>
                </c:pt>
                <c:pt idx="2">
                  <c:v>59.217954396157</c:v>
                </c:pt>
                <c:pt idx="3">
                  <c:v>58.0366432548427</c:v>
                </c:pt>
                <c:pt idx="4">
                  <c:v>65.0254912342673</c:v>
                </c:pt>
                <c:pt idx="5">
                  <c:v>77.6509559041328</c:v>
                </c:pt>
                <c:pt idx="6">
                  <c:v>73.1582847946707</c:v>
                </c:pt>
                <c:pt idx="7">
                  <c:v>77.2036971608516</c:v>
                </c:pt>
                <c:pt idx="8">
                  <c:v>79.9731872104115</c:v>
                </c:pt>
                <c:pt idx="9">
                  <c:v>80.5211556662658</c:v>
                </c:pt>
                <c:pt idx="10">
                  <c:v>79.8151979678149</c:v>
                </c:pt>
                <c:pt idx="11">
                  <c:v>77.8653520124777</c:v>
                </c:pt>
                <c:pt idx="12">
                  <c:v>76.6697198189501</c:v>
                </c:pt>
                <c:pt idx="13">
                  <c:v>75.6934020466336</c:v>
                </c:pt>
                <c:pt idx="14">
                  <c:v>73.928867878895</c:v>
                </c:pt>
                <c:pt idx="15">
                  <c:v>72.3129578183093</c:v>
                </c:pt>
                <c:pt idx="16">
                  <c:v>76.7908849962827</c:v>
                </c:pt>
                <c:pt idx="17">
                  <c:v>95.0807658340043</c:v>
                </c:pt>
                <c:pt idx="18">
                  <c:v>94.9036485001964</c:v>
                </c:pt>
                <c:pt idx="19">
                  <c:v>88.1902620336632</c:v>
                </c:pt>
                <c:pt idx="20">
                  <c:v>82.8796316996019</c:v>
                </c:pt>
                <c:pt idx="21">
                  <c:v>75.0129845609722</c:v>
                </c:pt>
                <c:pt idx="22">
                  <c:v>90.5200950848765</c:v>
                </c:pt>
                <c:pt idx="23">
                  <c:v>78.3871382658466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AVG'!$C$60:$C$83</c:f>
              <c:numCache>
                <c:formatCode>_(\$* #,##0.00_);_(\$* \(#,##0.00\);_(\$* \-??_);_(@_)</c:formatCode>
                <c:ptCount val="24"/>
                <c:pt idx="0">
                  <c:v>68.3506949070895</c:v>
                </c:pt>
                <c:pt idx="1">
                  <c:v>59.7984077608208</c:v>
                </c:pt>
                <c:pt idx="2">
                  <c:v>56.1960447692355</c:v>
                </c:pt>
                <c:pt idx="3">
                  <c:v>56.1281734602889</c:v>
                </c:pt>
                <c:pt idx="4">
                  <c:v>63.743212356637</c:v>
                </c:pt>
                <c:pt idx="5">
                  <c:v>79.4500932692407</c:v>
                </c:pt>
                <c:pt idx="6">
                  <c:v>72.7985551978254</c:v>
                </c:pt>
                <c:pt idx="7">
                  <c:v>77.9395709710735</c:v>
                </c:pt>
                <c:pt idx="8">
                  <c:v>80.1164695610229</c:v>
                </c:pt>
                <c:pt idx="9">
                  <c:v>80.9110202905512</c:v>
                </c:pt>
                <c:pt idx="10">
                  <c:v>80.495857041833</c:v>
                </c:pt>
                <c:pt idx="11">
                  <c:v>78.3156210657606</c:v>
                </c:pt>
                <c:pt idx="12">
                  <c:v>76.8215845447498</c:v>
                </c:pt>
                <c:pt idx="13">
                  <c:v>76.0693452976204</c:v>
                </c:pt>
                <c:pt idx="14">
                  <c:v>74.7013203859766</c:v>
                </c:pt>
                <c:pt idx="15">
                  <c:v>73.0285187999518</c:v>
                </c:pt>
                <c:pt idx="16">
                  <c:v>76.1654974144789</c:v>
                </c:pt>
                <c:pt idx="17">
                  <c:v>95.2305811153466</c:v>
                </c:pt>
                <c:pt idx="18">
                  <c:v>93.1308216546465</c:v>
                </c:pt>
                <c:pt idx="19">
                  <c:v>86.7134958800635</c:v>
                </c:pt>
                <c:pt idx="20">
                  <c:v>82.7376323953529</c:v>
                </c:pt>
                <c:pt idx="21">
                  <c:v>74.8241083837477</c:v>
                </c:pt>
                <c:pt idx="22">
                  <c:v>96.2299291768734</c:v>
                </c:pt>
                <c:pt idx="23">
                  <c:v>80.1034442998145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AVG'!$C$90:$C$113</c:f>
              <c:numCache>
                <c:formatCode>_(\$* #,##0.00_);_(\$* \(#,##0.00\);_(\$* \-??_);_(@_)</c:formatCode>
                <c:ptCount val="24"/>
                <c:pt idx="0">
                  <c:v>69.5961512402715</c:v>
                </c:pt>
                <c:pt idx="1">
                  <c:v>64.4623198426514</c:v>
                </c:pt>
                <c:pt idx="2">
                  <c:v>62.1236367297354</c:v>
                </c:pt>
                <c:pt idx="3">
                  <c:v>59.8717103649907</c:v>
                </c:pt>
                <c:pt idx="4">
                  <c:v>66.2584516935271</c:v>
                </c:pt>
                <c:pt idx="5">
                  <c:v>75.9210161299905</c:v>
                </c:pt>
                <c:pt idx="6">
                  <c:v>73.5041786377912</c:v>
                </c:pt>
                <c:pt idx="7">
                  <c:v>76.4961261894844</c:v>
                </c:pt>
                <c:pt idx="8">
                  <c:v>79.835415719439</c:v>
                </c:pt>
                <c:pt idx="9">
                  <c:v>80.1462858352221</c:v>
                </c:pt>
                <c:pt idx="10">
                  <c:v>79.1607180889514</c:v>
                </c:pt>
                <c:pt idx="11">
                  <c:v>77.4324009997056</c:v>
                </c:pt>
                <c:pt idx="12">
                  <c:v>76.5236960441426</c:v>
                </c:pt>
                <c:pt idx="13">
                  <c:v>75.3319181514541</c:v>
                </c:pt>
                <c:pt idx="14">
                  <c:v>73.1861250836242</c:v>
                </c:pt>
                <c:pt idx="15">
                  <c:v>71.6249184128838</c:v>
                </c:pt>
                <c:pt idx="16">
                  <c:v>77.3922192095557</c:v>
                </c:pt>
                <c:pt idx="17">
                  <c:v>94.9367126788675</c:v>
                </c:pt>
                <c:pt idx="18">
                  <c:v>96.6082896978405</c:v>
                </c:pt>
                <c:pt idx="19">
                  <c:v>89.6102294890475</c:v>
                </c:pt>
                <c:pt idx="20">
                  <c:v>83.0161694921489</c:v>
                </c:pt>
                <c:pt idx="21">
                  <c:v>75.194596269842</c:v>
                </c:pt>
                <c:pt idx="22">
                  <c:v>85.0298699964178</c:v>
                </c:pt>
                <c:pt idx="23">
                  <c:v>76.7368440024158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AVG'!$C$119:$C$142</c:f>
              <c:numCache>
                <c:formatCode>_(\$* #,##0.00_);_(\$* \(#,##0.00\);_(\$* \-??_);_(@_)</c:formatCode>
                <c:ptCount val="24"/>
                <c:pt idx="0">
                  <c:v>70.6500956794984</c:v>
                </c:pt>
                <c:pt idx="1">
                  <c:v>64.2308319648566</c:v>
                </c:pt>
                <c:pt idx="2">
                  <c:v>60.9735429218761</c:v>
                </c:pt>
                <c:pt idx="3">
                  <c:v>60.0078715870761</c:v>
                </c:pt>
                <c:pt idx="4">
                  <c:v>65.1061365684135</c:v>
                </c:pt>
                <c:pt idx="5">
                  <c:v>75.1578948039318</c:v>
                </c:pt>
                <c:pt idx="6">
                  <c:v>73.6473118611294</c:v>
                </c:pt>
                <c:pt idx="7">
                  <c:v>78.4707379717391</c:v>
                </c:pt>
                <c:pt idx="8">
                  <c:v>79.818060688879</c:v>
                </c:pt>
                <c:pt idx="9">
                  <c:v>81.6847150778308</c:v>
                </c:pt>
                <c:pt idx="10">
                  <c:v>79.9302352164276</c:v>
                </c:pt>
                <c:pt idx="11">
                  <c:v>77.9580417500934</c:v>
                </c:pt>
                <c:pt idx="12">
                  <c:v>76.8141404766811</c:v>
                </c:pt>
                <c:pt idx="13">
                  <c:v>75.623054438419</c:v>
                </c:pt>
                <c:pt idx="14">
                  <c:v>73.8097813630364</c:v>
                </c:pt>
                <c:pt idx="15">
                  <c:v>72.2663911424134</c:v>
                </c:pt>
                <c:pt idx="16">
                  <c:v>76.6742027254421</c:v>
                </c:pt>
                <c:pt idx="17">
                  <c:v>94.329506371023</c:v>
                </c:pt>
                <c:pt idx="18">
                  <c:v>94.0330758340895</c:v>
                </c:pt>
                <c:pt idx="19">
                  <c:v>87.4293630673081</c:v>
                </c:pt>
                <c:pt idx="20">
                  <c:v>82.4210874385815</c:v>
                </c:pt>
                <c:pt idx="21">
                  <c:v>75.0902945769072</c:v>
                </c:pt>
                <c:pt idx="22">
                  <c:v>87.5978743131488</c:v>
                </c:pt>
                <c:pt idx="23">
                  <c:v>76.2757521611987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41539"/>
        <c:axId val="36508742"/>
      </c:lineChart>
      <c:catAx>
        <c:axId val="470415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576456731102335"/>
              <c:y val="0.86724539487613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08742"/>
        <c:crossesAt val="0"/>
        <c:auto val="1"/>
        <c:lblAlgn val="ctr"/>
        <c:lblOffset val="100"/>
        <c:noMultiLvlLbl val="0"/>
      </c:catAx>
      <c:valAx>
        <c:axId val="36508742"/>
        <c:scaling>
          <c:orientation val="minMax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3214161989884"/>
              <c:y val="0.24433622697438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415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2289198364858"/>
          <c:y val="0.877408426847343"/>
          <c:w val="0.845700824499411"/>
          <c:h val="0.11200508151598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Price-October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1902199822925"/>
          <c:y val="0.02844221105527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8535721582783"/>
          <c:y val="0.0773869346733668"/>
          <c:w val="0.933732888374311"/>
          <c:h val="0.80914572864321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AVG'!$L$31:$L$54</c:f>
              <c:numCache>
                <c:formatCode>_(\$* #,##0.00_);_(\$* \(#,##0.00\);_(\$* \-??_);_(@_)</c:formatCode>
                <c:ptCount val="24"/>
                <c:pt idx="0">
                  <c:v>50.7977555094422</c:v>
                </c:pt>
                <c:pt idx="1">
                  <c:v>45.2355334594651</c:v>
                </c:pt>
                <c:pt idx="2">
                  <c:v>42.5415236492054</c:v>
                </c:pt>
                <c:pt idx="3">
                  <c:v>42.5350970107511</c:v>
                </c:pt>
                <c:pt idx="4">
                  <c:v>44.1164857016259</c:v>
                </c:pt>
                <c:pt idx="5">
                  <c:v>53.9209799390251</c:v>
                </c:pt>
                <c:pt idx="6">
                  <c:v>57.0278276303281</c:v>
                </c:pt>
                <c:pt idx="7">
                  <c:v>61.4267619623493</c:v>
                </c:pt>
                <c:pt idx="8">
                  <c:v>59.4784964739264</c:v>
                </c:pt>
                <c:pt idx="9">
                  <c:v>64.2918597379645</c:v>
                </c:pt>
                <c:pt idx="10">
                  <c:v>73.0036274244545</c:v>
                </c:pt>
                <c:pt idx="11">
                  <c:v>76.004774844246</c:v>
                </c:pt>
                <c:pt idx="12">
                  <c:v>80.5711272917141</c:v>
                </c:pt>
                <c:pt idx="13">
                  <c:v>87.9077705541654</c:v>
                </c:pt>
                <c:pt idx="14">
                  <c:v>93.1987636282849</c:v>
                </c:pt>
                <c:pt idx="15">
                  <c:v>93.8047488162595</c:v>
                </c:pt>
                <c:pt idx="16">
                  <c:v>92.0092980190658</c:v>
                </c:pt>
                <c:pt idx="17">
                  <c:v>89.0160963903641</c:v>
                </c:pt>
                <c:pt idx="18">
                  <c:v>94.2974264039828</c:v>
                </c:pt>
                <c:pt idx="19">
                  <c:v>98.8106955351613</c:v>
                </c:pt>
                <c:pt idx="20">
                  <c:v>88.873338201227</c:v>
                </c:pt>
                <c:pt idx="21">
                  <c:v>70.2773870865076</c:v>
                </c:pt>
                <c:pt idx="22">
                  <c:v>65.871648834077</c:v>
                </c:pt>
                <c:pt idx="23">
                  <c:v>54.9809758964084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AVG'!$L$60:$L$83</c:f>
              <c:numCache>
                <c:formatCode>_(\$* #,##0.00_);_(\$* \(#,##0.00\);_(\$* \-??_);_(@_)</c:formatCode>
                <c:ptCount val="24"/>
                <c:pt idx="0">
                  <c:v>50.9731138159378</c:v>
                </c:pt>
                <c:pt idx="1">
                  <c:v>46.4570887452953</c:v>
                </c:pt>
                <c:pt idx="2">
                  <c:v>42.1219887046103</c:v>
                </c:pt>
                <c:pt idx="3">
                  <c:v>40.5597952197261</c:v>
                </c:pt>
                <c:pt idx="4">
                  <c:v>45.5366182706649</c:v>
                </c:pt>
                <c:pt idx="5">
                  <c:v>54.637379962259</c:v>
                </c:pt>
                <c:pt idx="6">
                  <c:v>57.1883386671681</c:v>
                </c:pt>
                <c:pt idx="7">
                  <c:v>56.9849596031001</c:v>
                </c:pt>
                <c:pt idx="8">
                  <c:v>52.6476370324253</c:v>
                </c:pt>
                <c:pt idx="9">
                  <c:v>59.0033601299321</c:v>
                </c:pt>
                <c:pt idx="10">
                  <c:v>66.3539325153207</c:v>
                </c:pt>
                <c:pt idx="11">
                  <c:v>71.1950605825224</c:v>
                </c:pt>
                <c:pt idx="12">
                  <c:v>78.1455103831242</c:v>
                </c:pt>
                <c:pt idx="13">
                  <c:v>88.8360431024427</c:v>
                </c:pt>
                <c:pt idx="14">
                  <c:v>100.32351340729</c:v>
                </c:pt>
                <c:pt idx="15">
                  <c:v>103.71284299875</c:v>
                </c:pt>
                <c:pt idx="16">
                  <c:v>100.498890070919</c:v>
                </c:pt>
                <c:pt idx="17">
                  <c:v>93.866029464336</c:v>
                </c:pt>
                <c:pt idx="18">
                  <c:v>95.9401087878697</c:v>
                </c:pt>
                <c:pt idx="19">
                  <c:v>97.9432889946959</c:v>
                </c:pt>
                <c:pt idx="20">
                  <c:v>88.2079960557739</c:v>
                </c:pt>
                <c:pt idx="21">
                  <c:v>69.1524882043289</c:v>
                </c:pt>
                <c:pt idx="22">
                  <c:v>63.1027921820837</c:v>
                </c:pt>
                <c:pt idx="23">
                  <c:v>56.6112230994234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AVG'!$L$90:$L$113</c:f>
              <c:numCache>
                <c:formatCode>_(\$* #,##0.00_);_(\$* \(#,##0.00\);_(\$* \-??_);_(@_)</c:formatCode>
                <c:ptCount val="24"/>
                <c:pt idx="0">
                  <c:v>50.6288919550391</c:v>
                </c:pt>
                <c:pt idx="1">
                  <c:v>44.0592209619989</c:v>
                </c:pt>
                <c:pt idx="2">
                  <c:v>42.9455202625193</c:v>
                </c:pt>
                <c:pt idx="3">
                  <c:v>44.4372394761827</c:v>
                </c:pt>
                <c:pt idx="4">
                  <c:v>42.7489506351438</c:v>
                </c:pt>
                <c:pt idx="5">
                  <c:v>53.2311132499851</c:v>
                </c:pt>
                <c:pt idx="6">
                  <c:v>56.8732614467044</c:v>
                </c:pt>
                <c:pt idx="7">
                  <c:v>65.7040531231078</c:v>
                </c:pt>
                <c:pt idx="8">
                  <c:v>66.0563611212979</c:v>
                </c:pt>
                <c:pt idx="9">
                  <c:v>69.3844889901438</c:v>
                </c:pt>
                <c:pt idx="10">
                  <c:v>79.4070373369536</c:v>
                </c:pt>
                <c:pt idx="11">
                  <c:v>80.6363515407207</c:v>
                </c:pt>
                <c:pt idx="12">
                  <c:v>82.9069065370228</c:v>
                </c:pt>
                <c:pt idx="13">
                  <c:v>87.013878470639</c:v>
                </c:pt>
                <c:pt idx="14">
                  <c:v>86.337893470724</c:v>
                </c:pt>
                <c:pt idx="15">
                  <c:v>84.2636210849728</c:v>
                </c:pt>
                <c:pt idx="16">
                  <c:v>83.8341353024661</c:v>
                </c:pt>
                <c:pt idx="17">
                  <c:v>84.34579046728</c:v>
                </c:pt>
                <c:pt idx="18">
                  <c:v>92.715584108388</c:v>
                </c:pt>
                <c:pt idx="19">
                  <c:v>99.6459759074615</c:v>
                </c:pt>
                <c:pt idx="20">
                  <c:v>89.5140380449966</c:v>
                </c:pt>
                <c:pt idx="21">
                  <c:v>71.360623047124</c:v>
                </c:pt>
                <c:pt idx="22">
                  <c:v>68.5379552397001</c:v>
                </c:pt>
                <c:pt idx="23">
                  <c:v>53.411108219431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AVG'!$L$119:$L$142</c:f>
              <c:numCache>
                <c:formatCode>_(\$* #,##0.00_);_(\$* \(#,##0.00\);_(\$* \-??_);_(@_)</c:formatCode>
                <c:ptCount val="24"/>
                <c:pt idx="0">
                  <c:v>51.4535447141989</c:v>
                </c:pt>
                <c:pt idx="1">
                  <c:v>46.8211798988463</c:v>
                </c:pt>
                <c:pt idx="2">
                  <c:v>44.8284806953302</c:v>
                </c:pt>
                <c:pt idx="3">
                  <c:v>44.0188389398384</c:v>
                </c:pt>
                <c:pt idx="4">
                  <c:v>45.3819250330484</c:v>
                </c:pt>
                <c:pt idx="5">
                  <c:v>52.2446248413457</c:v>
                </c:pt>
                <c:pt idx="6">
                  <c:v>60.841484759562</c:v>
                </c:pt>
                <c:pt idx="7">
                  <c:v>64.7013310693548</c:v>
                </c:pt>
                <c:pt idx="8">
                  <c:v>65.7313347665613</c:v>
                </c:pt>
                <c:pt idx="9">
                  <c:v>74.8555342715631</c:v>
                </c:pt>
                <c:pt idx="10">
                  <c:v>76.3257068345615</c:v>
                </c:pt>
                <c:pt idx="11">
                  <c:v>77.8420554195782</c:v>
                </c:pt>
                <c:pt idx="12">
                  <c:v>79.7313295256864</c:v>
                </c:pt>
                <c:pt idx="13">
                  <c:v>83.764337297924</c:v>
                </c:pt>
                <c:pt idx="14">
                  <c:v>87.0314353396986</c:v>
                </c:pt>
                <c:pt idx="15">
                  <c:v>88.5485674860463</c:v>
                </c:pt>
                <c:pt idx="16">
                  <c:v>86.308526902486</c:v>
                </c:pt>
                <c:pt idx="17">
                  <c:v>83.0751512145623</c:v>
                </c:pt>
                <c:pt idx="18">
                  <c:v>94.5758473129281</c:v>
                </c:pt>
                <c:pt idx="19">
                  <c:v>98.6878264769348</c:v>
                </c:pt>
                <c:pt idx="20">
                  <c:v>90.3933879285447</c:v>
                </c:pt>
                <c:pt idx="21">
                  <c:v>67.5861433940087</c:v>
                </c:pt>
                <c:pt idx="22">
                  <c:v>61.9248103634466</c:v>
                </c:pt>
                <c:pt idx="23">
                  <c:v>53.3265955139457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957044"/>
        <c:axId val="72188661"/>
      </c:lineChart>
      <c:catAx>
        <c:axId val="359570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690185929306"/>
              <c:y val="0.81266331658291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88661"/>
        <c:crossesAt val="0"/>
        <c:auto val="1"/>
        <c:lblAlgn val="ctr"/>
        <c:lblOffset val="100"/>
        <c:noMultiLvlLbl val="0"/>
      </c:catAx>
      <c:valAx>
        <c:axId val="72188661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570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6109105768576"/>
          <c:y val="0.843316582914573"/>
          <c:w val="0.831301505142001"/>
          <c:h val="0.1063316582914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Price-November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73944667255795"/>
          <c:y val="0.02560688313018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732173203725"/>
          <c:y val="0.105090648366281"/>
          <c:w val="0.901638229895996"/>
          <c:h val="0.8121479053569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AVG'!$M$31:$M$54</c:f>
              <c:numCache>
                <c:formatCode>_(\$* #,##0.00_);_(\$* \(#,##0.00\);_(\$* \-??_);_(@_)</c:formatCode>
                <c:ptCount val="24"/>
                <c:pt idx="0">
                  <c:v>50.0519109243578</c:v>
                </c:pt>
                <c:pt idx="1">
                  <c:v>41.6436312571244</c:v>
                </c:pt>
                <c:pt idx="2">
                  <c:v>35.6290847760329</c:v>
                </c:pt>
                <c:pt idx="3">
                  <c:v>36.0075321642085</c:v>
                </c:pt>
                <c:pt idx="4">
                  <c:v>44.4184760624052</c:v>
                </c:pt>
                <c:pt idx="5">
                  <c:v>62.226867287731</c:v>
                </c:pt>
                <c:pt idx="6">
                  <c:v>61.5848454077201</c:v>
                </c:pt>
                <c:pt idx="7">
                  <c:v>71.6391620427588</c:v>
                </c:pt>
                <c:pt idx="8">
                  <c:v>70.9445681353386</c:v>
                </c:pt>
                <c:pt idx="9">
                  <c:v>73.6047776849215</c:v>
                </c:pt>
                <c:pt idx="10">
                  <c:v>77.2058198033762</c:v>
                </c:pt>
                <c:pt idx="11">
                  <c:v>76.409089301403</c:v>
                </c:pt>
                <c:pt idx="12">
                  <c:v>74.3129560684252</c:v>
                </c:pt>
                <c:pt idx="13">
                  <c:v>74.2514259970554</c:v>
                </c:pt>
                <c:pt idx="14">
                  <c:v>72.3475214798065</c:v>
                </c:pt>
                <c:pt idx="15">
                  <c:v>73.1846601032192</c:v>
                </c:pt>
                <c:pt idx="16">
                  <c:v>81.7134078385178</c:v>
                </c:pt>
                <c:pt idx="17">
                  <c:v>106.418332925217</c:v>
                </c:pt>
                <c:pt idx="18">
                  <c:v>105.257138784144</c:v>
                </c:pt>
                <c:pt idx="19">
                  <c:v>97.759228977433</c:v>
                </c:pt>
                <c:pt idx="20">
                  <c:v>87.3514546370638</c:v>
                </c:pt>
                <c:pt idx="21">
                  <c:v>76.0156108136007</c:v>
                </c:pt>
                <c:pt idx="22">
                  <c:v>71.2144935753911</c:v>
                </c:pt>
                <c:pt idx="23">
                  <c:v>58.8080039527492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AVG'!$M$60:$M$83</c:f>
              <c:numCache>
                <c:formatCode>_(\$* #,##0.00_);_(\$* \(#,##0.00\);_(\$* \-??_);_(@_)</c:formatCode>
                <c:ptCount val="24"/>
                <c:pt idx="0">
                  <c:v>52.6805752674053</c:v>
                </c:pt>
                <c:pt idx="1">
                  <c:v>41.351397215239</c:v>
                </c:pt>
                <c:pt idx="2">
                  <c:v>32.9268996696503</c:v>
                </c:pt>
                <c:pt idx="3">
                  <c:v>32.1547824052649</c:v>
                </c:pt>
                <c:pt idx="4">
                  <c:v>42.9305413011762</c:v>
                </c:pt>
                <c:pt idx="5">
                  <c:v>60.249788662418</c:v>
                </c:pt>
                <c:pt idx="6">
                  <c:v>51.2144726829583</c:v>
                </c:pt>
                <c:pt idx="7">
                  <c:v>65.9855833468214</c:v>
                </c:pt>
                <c:pt idx="8">
                  <c:v>65.1599569338921</c:v>
                </c:pt>
                <c:pt idx="9">
                  <c:v>70.4543879631581</c:v>
                </c:pt>
                <c:pt idx="10">
                  <c:v>75.4008095036595</c:v>
                </c:pt>
                <c:pt idx="11">
                  <c:v>77.2742389276183</c:v>
                </c:pt>
                <c:pt idx="12">
                  <c:v>75.970862995276</c:v>
                </c:pt>
                <c:pt idx="13">
                  <c:v>76.942768486162</c:v>
                </c:pt>
                <c:pt idx="14">
                  <c:v>77.0987270172467</c:v>
                </c:pt>
                <c:pt idx="15">
                  <c:v>79.0650968706009</c:v>
                </c:pt>
                <c:pt idx="16">
                  <c:v>84.2429324781696</c:v>
                </c:pt>
                <c:pt idx="17">
                  <c:v>114.578480016332</c:v>
                </c:pt>
                <c:pt idx="18">
                  <c:v>108.760987251457</c:v>
                </c:pt>
                <c:pt idx="19">
                  <c:v>100.612072235212</c:v>
                </c:pt>
                <c:pt idx="20">
                  <c:v>86.2831490451599</c:v>
                </c:pt>
                <c:pt idx="21">
                  <c:v>70.955474246277</c:v>
                </c:pt>
                <c:pt idx="22">
                  <c:v>75.4062041419009</c:v>
                </c:pt>
                <c:pt idx="23">
                  <c:v>62.2998113369454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AVG'!$M$90:$M$113</c:f>
              <c:numCache>
                <c:formatCode>_(\$* #,##0.00_);_(\$* \(#,##0.00\);_(\$* \-??_);_(@_)</c:formatCode>
                <c:ptCount val="24"/>
                <c:pt idx="0">
                  <c:v>47.4232465813103</c:v>
                </c:pt>
                <c:pt idx="1">
                  <c:v>41.9358652990098</c:v>
                </c:pt>
                <c:pt idx="2">
                  <c:v>38.3312698824155</c:v>
                </c:pt>
                <c:pt idx="3">
                  <c:v>39.8602819231521</c:v>
                </c:pt>
                <c:pt idx="4">
                  <c:v>45.9064108236341</c:v>
                </c:pt>
                <c:pt idx="5">
                  <c:v>64.2039459130439</c:v>
                </c:pt>
                <c:pt idx="6">
                  <c:v>71.955218132482</c:v>
                </c:pt>
                <c:pt idx="7">
                  <c:v>77.2927407386962</c:v>
                </c:pt>
                <c:pt idx="8">
                  <c:v>76.729179336785</c:v>
                </c:pt>
                <c:pt idx="9">
                  <c:v>76.7551674066848</c:v>
                </c:pt>
                <c:pt idx="10">
                  <c:v>79.0108301030929</c:v>
                </c:pt>
                <c:pt idx="11">
                  <c:v>75.5439396751877</c:v>
                </c:pt>
                <c:pt idx="12">
                  <c:v>72.6550491415743</c:v>
                </c:pt>
                <c:pt idx="13">
                  <c:v>71.5600835079487</c:v>
                </c:pt>
                <c:pt idx="14">
                  <c:v>67.5963159423663</c:v>
                </c:pt>
                <c:pt idx="15">
                  <c:v>67.3042233358374</c:v>
                </c:pt>
                <c:pt idx="16">
                  <c:v>79.1838831988662</c:v>
                </c:pt>
                <c:pt idx="17">
                  <c:v>98.2581858341018</c:v>
                </c:pt>
                <c:pt idx="18">
                  <c:v>101.753290316832</c:v>
                </c:pt>
                <c:pt idx="19">
                  <c:v>94.9063857196543</c:v>
                </c:pt>
                <c:pt idx="20">
                  <c:v>88.4197602289678</c:v>
                </c:pt>
                <c:pt idx="21">
                  <c:v>81.0757473809244</c:v>
                </c:pt>
                <c:pt idx="22">
                  <c:v>67.0227830088813</c:v>
                </c:pt>
                <c:pt idx="23">
                  <c:v>55.3161965685529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AVG'!$M$119:$M$142</c:f>
              <c:numCache>
                <c:formatCode>_(\$* #,##0.00_);_(\$* \(#,##0.00\);_(\$* \-??_);_(@_)</c:formatCode>
                <c:ptCount val="24"/>
                <c:pt idx="0">
                  <c:v>50.7246948448164</c:v>
                </c:pt>
                <c:pt idx="1">
                  <c:v>45.1138266588696</c:v>
                </c:pt>
                <c:pt idx="2">
                  <c:v>41.3079122670892</c:v>
                </c:pt>
                <c:pt idx="3">
                  <c:v>41.0651902018164</c:v>
                </c:pt>
                <c:pt idx="4">
                  <c:v>46.2392030451472</c:v>
                </c:pt>
                <c:pt idx="5">
                  <c:v>57.0534721888594</c:v>
                </c:pt>
                <c:pt idx="6">
                  <c:v>67.6200748369125</c:v>
                </c:pt>
                <c:pt idx="7">
                  <c:v>75.848712745021</c:v>
                </c:pt>
                <c:pt idx="8">
                  <c:v>75.5849217925899</c:v>
                </c:pt>
                <c:pt idx="9">
                  <c:v>77.601676970296</c:v>
                </c:pt>
                <c:pt idx="10">
                  <c:v>79.6057867595993</c:v>
                </c:pt>
                <c:pt idx="11">
                  <c:v>77.3302319833546</c:v>
                </c:pt>
                <c:pt idx="12">
                  <c:v>75.6040814891377</c:v>
                </c:pt>
                <c:pt idx="13">
                  <c:v>75.8193965920615</c:v>
                </c:pt>
                <c:pt idx="14">
                  <c:v>73.6051939510354</c:v>
                </c:pt>
                <c:pt idx="15">
                  <c:v>73.6736903017292</c:v>
                </c:pt>
                <c:pt idx="16">
                  <c:v>79.8913878539437</c:v>
                </c:pt>
                <c:pt idx="17">
                  <c:v>99.7609545479027</c:v>
                </c:pt>
                <c:pt idx="18">
                  <c:v>99.2751806949731</c:v>
                </c:pt>
                <c:pt idx="19">
                  <c:v>91.9389267154996</c:v>
                </c:pt>
                <c:pt idx="20">
                  <c:v>83.0747948460525</c:v>
                </c:pt>
                <c:pt idx="21">
                  <c:v>73.764987919892</c:v>
                </c:pt>
                <c:pt idx="22">
                  <c:v>63.3858959796698</c:v>
                </c:pt>
                <c:pt idx="23">
                  <c:v>55.1098048137321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611163"/>
        <c:axId val="72117580"/>
      </c:lineChart>
      <c:catAx>
        <c:axId val="766111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69940860580518"/>
              <c:y val="0.85701116460104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17580"/>
        <c:crossesAt val="0"/>
        <c:auto val="1"/>
        <c:lblAlgn val="ctr"/>
        <c:lblOffset val="100"/>
        <c:noMultiLvlLbl val="0"/>
      </c:catAx>
      <c:valAx>
        <c:axId val="72117580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69940860580518"/>
              <c:y val="0.254429990781522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111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58541227652777"/>
          <c:y val="0.870531598893783"/>
          <c:w val="0.829719257698321"/>
          <c:h val="0.1083683294069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Price-December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68353915049532"/>
          <c:y val="0.0285945235930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732121047632"/>
          <c:y val="0.10407194099222"/>
          <c:w val="0.900936355000679"/>
          <c:h val="0.79599878751136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AVG'!$N$31:$N$54</c:f>
              <c:numCache>
                <c:formatCode>_(\$* #,##0.00_);_(\$* \(#,##0.00\);_(\$* \-??_);_(@_)</c:formatCode>
                <c:ptCount val="24"/>
                <c:pt idx="0">
                  <c:v>51.4710039899445</c:v>
                </c:pt>
                <c:pt idx="1">
                  <c:v>45.6576681067073</c:v>
                </c:pt>
                <c:pt idx="2">
                  <c:v>41.8811193399576</c:v>
                </c:pt>
                <c:pt idx="3">
                  <c:v>41.7159438191541</c:v>
                </c:pt>
                <c:pt idx="4">
                  <c:v>45.5982246588894</c:v>
                </c:pt>
                <c:pt idx="5">
                  <c:v>54.4313216062493</c:v>
                </c:pt>
                <c:pt idx="6">
                  <c:v>72.1252729896217</c:v>
                </c:pt>
                <c:pt idx="7">
                  <c:v>78.1015150596875</c:v>
                </c:pt>
                <c:pt idx="8">
                  <c:v>78.4306984803203</c:v>
                </c:pt>
                <c:pt idx="9">
                  <c:v>78.9692302992249</c:v>
                </c:pt>
                <c:pt idx="10">
                  <c:v>74.5358980064916</c:v>
                </c:pt>
                <c:pt idx="11">
                  <c:v>72.1519882052608</c:v>
                </c:pt>
                <c:pt idx="12">
                  <c:v>70.5624402446255</c:v>
                </c:pt>
                <c:pt idx="13">
                  <c:v>69.8625336821323</c:v>
                </c:pt>
                <c:pt idx="14">
                  <c:v>68.1653485524046</c:v>
                </c:pt>
                <c:pt idx="15">
                  <c:v>67.4550141865354</c:v>
                </c:pt>
                <c:pt idx="16">
                  <c:v>79.3435732224743</c:v>
                </c:pt>
                <c:pt idx="17">
                  <c:v>98.1769917399886</c:v>
                </c:pt>
                <c:pt idx="18">
                  <c:v>101.224574363464</c:v>
                </c:pt>
                <c:pt idx="19">
                  <c:v>96.2459603292566</c:v>
                </c:pt>
                <c:pt idx="20">
                  <c:v>90.0197694182475</c:v>
                </c:pt>
                <c:pt idx="21">
                  <c:v>84.629191220264</c:v>
                </c:pt>
                <c:pt idx="22">
                  <c:v>62.4464986854253</c:v>
                </c:pt>
                <c:pt idx="23">
                  <c:v>57.8245242185436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AVG'!$N$60:$N$83</c:f>
              <c:numCache>
                <c:formatCode>_(\$* #,##0.00_);_(\$* \(#,##0.00\);_(\$* \-??_);_(@_)</c:formatCode>
                <c:ptCount val="24"/>
                <c:pt idx="0">
                  <c:v>52.4624075147836</c:v>
                </c:pt>
                <c:pt idx="1">
                  <c:v>44.0135951573973</c:v>
                </c:pt>
                <c:pt idx="2">
                  <c:v>40.5613072384714</c:v>
                </c:pt>
                <c:pt idx="3">
                  <c:v>38.034222639229</c:v>
                </c:pt>
                <c:pt idx="4">
                  <c:v>42.7480679357605</c:v>
                </c:pt>
                <c:pt idx="5">
                  <c:v>54.7353236701398</c:v>
                </c:pt>
                <c:pt idx="6">
                  <c:v>69.600395825172</c:v>
                </c:pt>
                <c:pt idx="7">
                  <c:v>73.3732533842337</c:v>
                </c:pt>
                <c:pt idx="8">
                  <c:v>77.1447493452719</c:v>
                </c:pt>
                <c:pt idx="9">
                  <c:v>77.9374978274213</c:v>
                </c:pt>
                <c:pt idx="10">
                  <c:v>77.0994062658849</c:v>
                </c:pt>
                <c:pt idx="11">
                  <c:v>74.4265520416018</c:v>
                </c:pt>
                <c:pt idx="12">
                  <c:v>72.8762701056381</c:v>
                </c:pt>
                <c:pt idx="13">
                  <c:v>71.8196327353083</c:v>
                </c:pt>
                <c:pt idx="14">
                  <c:v>70.815221042594</c:v>
                </c:pt>
                <c:pt idx="15">
                  <c:v>70.3349966109047</c:v>
                </c:pt>
                <c:pt idx="16">
                  <c:v>77.7956864606672</c:v>
                </c:pt>
                <c:pt idx="17">
                  <c:v>102.685092140252</c:v>
                </c:pt>
                <c:pt idx="18">
                  <c:v>101.669806315377</c:v>
                </c:pt>
                <c:pt idx="19">
                  <c:v>93.0595546931842</c:v>
                </c:pt>
                <c:pt idx="20">
                  <c:v>87.8212166421872</c:v>
                </c:pt>
                <c:pt idx="21">
                  <c:v>81.5406685643016</c:v>
                </c:pt>
                <c:pt idx="22">
                  <c:v>67.4402435433697</c:v>
                </c:pt>
                <c:pt idx="23">
                  <c:v>60.0048323008493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AVG'!$N$90:$N$113</c:f>
              <c:numCache>
                <c:formatCode>_(\$* #,##0.00_);_(\$* \(#,##0.00\);_(\$* \-??_);_(@_)</c:formatCode>
                <c:ptCount val="24"/>
                <c:pt idx="0">
                  <c:v>50.3556750245006</c:v>
                </c:pt>
                <c:pt idx="1">
                  <c:v>47.5072501746811</c:v>
                </c:pt>
                <c:pt idx="2">
                  <c:v>43.3065164095628</c:v>
                </c:pt>
                <c:pt idx="3">
                  <c:v>45.6922026934731</c:v>
                </c:pt>
                <c:pt idx="4">
                  <c:v>48.6763939198686</c:v>
                </c:pt>
                <c:pt idx="5">
                  <c:v>54.1029993772477</c:v>
                </c:pt>
                <c:pt idx="6">
                  <c:v>74.8521403272275</c:v>
                </c:pt>
                <c:pt idx="7">
                  <c:v>83.2080376691776</c:v>
                </c:pt>
                <c:pt idx="8">
                  <c:v>79.8195235461727</c:v>
                </c:pt>
                <c:pt idx="9">
                  <c:v>80.0835013687728</c:v>
                </c:pt>
                <c:pt idx="10">
                  <c:v>71.7673090863468</c:v>
                </c:pt>
                <c:pt idx="11">
                  <c:v>69.6954592620126</c:v>
                </c:pt>
                <c:pt idx="12">
                  <c:v>68.0635039947319</c:v>
                </c:pt>
                <c:pt idx="13">
                  <c:v>67.7488667047023</c:v>
                </c:pt>
                <c:pt idx="14">
                  <c:v>65.3034862630001</c:v>
                </c:pt>
                <c:pt idx="15">
                  <c:v>64.3446331682165</c:v>
                </c:pt>
                <c:pt idx="16">
                  <c:v>81.015290925226</c:v>
                </c:pt>
                <c:pt idx="17">
                  <c:v>93.3082433077043</c:v>
                </c:pt>
                <c:pt idx="18">
                  <c:v>100.743723855398</c:v>
                </c:pt>
                <c:pt idx="19">
                  <c:v>99.6872784162147</c:v>
                </c:pt>
                <c:pt idx="20">
                  <c:v>92.3942064163926</c:v>
                </c:pt>
                <c:pt idx="21">
                  <c:v>87.9647956887034</c:v>
                </c:pt>
                <c:pt idx="22">
                  <c:v>57.0532542388453</c:v>
                </c:pt>
                <c:pt idx="23">
                  <c:v>55.4697914896533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AVG'!$N$119:$N$142</c:f>
              <c:numCache>
                <c:formatCode>_(\$* #,##0.00_);_(\$* \(#,##0.00\);_(\$* \-??_);_(@_)</c:formatCode>
                <c:ptCount val="24"/>
                <c:pt idx="0">
                  <c:v>50.7645472482018</c:v>
                </c:pt>
                <c:pt idx="1">
                  <c:v>46.7842310627083</c:v>
                </c:pt>
                <c:pt idx="2">
                  <c:v>44.0162182664495</c:v>
                </c:pt>
                <c:pt idx="3">
                  <c:v>44.1760174425222</c:v>
                </c:pt>
                <c:pt idx="4">
                  <c:v>46.6159703173443</c:v>
                </c:pt>
                <c:pt idx="5">
                  <c:v>52.2799273562255</c:v>
                </c:pt>
                <c:pt idx="6">
                  <c:v>73.0723708229385</c:v>
                </c:pt>
                <c:pt idx="7">
                  <c:v>78.8762465722012</c:v>
                </c:pt>
                <c:pt idx="8">
                  <c:v>79.098025480334</c:v>
                </c:pt>
                <c:pt idx="9">
                  <c:v>79.7274653515283</c:v>
                </c:pt>
                <c:pt idx="10">
                  <c:v>75.6260518902454</c:v>
                </c:pt>
                <c:pt idx="11">
                  <c:v>73.8314087068367</c:v>
                </c:pt>
                <c:pt idx="12">
                  <c:v>72.9476839238335</c:v>
                </c:pt>
                <c:pt idx="13">
                  <c:v>72.1228311402671</c:v>
                </c:pt>
                <c:pt idx="14">
                  <c:v>70.5306950377594</c:v>
                </c:pt>
                <c:pt idx="15">
                  <c:v>69.5221965826288</c:v>
                </c:pt>
                <c:pt idx="16">
                  <c:v>79.2000943739741</c:v>
                </c:pt>
                <c:pt idx="17">
                  <c:v>95.287935215893</c:v>
                </c:pt>
                <c:pt idx="18">
                  <c:v>96.9703978938519</c:v>
                </c:pt>
                <c:pt idx="19">
                  <c:v>92.4103979861863</c:v>
                </c:pt>
                <c:pt idx="20">
                  <c:v>87.3573113946774</c:v>
                </c:pt>
                <c:pt idx="21">
                  <c:v>83.4188876268447</c:v>
                </c:pt>
                <c:pt idx="22">
                  <c:v>59.4921314242539</c:v>
                </c:pt>
                <c:pt idx="23">
                  <c:v>55.8709568822945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171210"/>
        <c:axId val="44341402"/>
      </c:lineChart>
      <c:catAx>
        <c:axId val="921712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41294612566156"/>
              <c:y val="0.838739011821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41402"/>
        <c:crossesAt val="0"/>
        <c:auto val="1"/>
        <c:lblAlgn val="ctr"/>
        <c:lblOffset val="100"/>
        <c:noMultiLvlLbl val="0"/>
      </c:catAx>
      <c:valAx>
        <c:axId val="44341402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69629529108427"/>
              <c:y val="0.24795392543194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712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5383362735785"/>
          <c:y val="0.848438920885117"/>
          <c:w val="0.828199212918985"/>
          <c:h val="0.10690108113569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Price-January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1276934802189"/>
          <c:y val="0.02636036417531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0749670893092"/>
          <c:y val="0.0825746347660385"/>
          <c:w val="0.943809325850482"/>
          <c:h val="0.849036629261063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AVG'!$C$31:$C$54</c:f>
              <c:numCache>
                <c:formatCode>_(\$* #,##0.00_);_(\$* \(#,##0.00\);_(\$* \-??_);_(@_)</c:formatCode>
                <c:ptCount val="24"/>
                <c:pt idx="0">
                  <c:v>46.6157194251868</c:v>
                </c:pt>
                <c:pt idx="1">
                  <c:v>39.9301626949018</c:v>
                </c:pt>
                <c:pt idx="2">
                  <c:v>37.5604142719829</c:v>
                </c:pt>
                <c:pt idx="3">
                  <c:v>33.4812549421106</c:v>
                </c:pt>
                <c:pt idx="4">
                  <c:v>34.7225018120337</c:v>
                </c:pt>
                <c:pt idx="5">
                  <c:v>38.7478430597836</c:v>
                </c:pt>
                <c:pt idx="6">
                  <c:v>39.2114544397698</c:v>
                </c:pt>
                <c:pt idx="7">
                  <c:v>45.2532894803382</c:v>
                </c:pt>
                <c:pt idx="8">
                  <c:v>52.3167362931271</c:v>
                </c:pt>
                <c:pt idx="9">
                  <c:v>53.8372850215079</c:v>
                </c:pt>
                <c:pt idx="10">
                  <c:v>55.352964280653</c:v>
                </c:pt>
                <c:pt idx="11">
                  <c:v>54.1272832272124</c:v>
                </c:pt>
                <c:pt idx="12">
                  <c:v>54.0051111612621</c:v>
                </c:pt>
                <c:pt idx="13">
                  <c:v>52.1171089209943</c:v>
                </c:pt>
                <c:pt idx="14">
                  <c:v>50.820921565873</c:v>
                </c:pt>
                <c:pt idx="15">
                  <c:v>47.9875245220446</c:v>
                </c:pt>
                <c:pt idx="16">
                  <c:v>53.9487355570431</c:v>
                </c:pt>
                <c:pt idx="17">
                  <c:v>65.6042029387905</c:v>
                </c:pt>
                <c:pt idx="18">
                  <c:v>66.2124219231084</c:v>
                </c:pt>
                <c:pt idx="19">
                  <c:v>63.159679733505</c:v>
                </c:pt>
                <c:pt idx="20">
                  <c:v>60.3896698749646</c:v>
                </c:pt>
                <c:pt idx="21">
                  <c:v>56.7976798071563</c:v>
                </c:pt>
                <c:pt idx="22">
                  <c:v>53.9853850317791</c:v>
                </c:pt>
                <c:pt idx="23">
                  <c:v>43.814650014871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AVG'!$C$60:$C$83</c:f>
              <c:numCache>
                <c:formatCode>_(\$* #,##0.00_);_(\$* \(#,##0.00\);_(\$* \-??_);_(@_)</c:formatCode>
                <c:ptCount val="24"/>
                <c:pt idx="0">
                  <c:v>43.1122839434459</c:v>
                </c:pt>
                <c:pt idx="1">
                  <c:v>34.5323638411119</c:v>
                </c:pt>
                <c:pt idx="2">
                  <c:v>31.2871343120459</c:v>
                </c:pt>
                <c:pt idx="3">
                  <c:v>28.9496819276249</c:v>
                </c:pt>
                <c:pt idx="4">
                  <c:v>31.7287290443814</c:v>
                </c:pt>
                <c:pt idx="5">
                  <c:v>37.1221349974275</c:v>
                </c:pt>
                <c:pt idx="6">
                  <c:v>36.9299085153897</c:v>
                </c:pt>
                <c:pt idx="7">
                  <c:v>47.6174353697464</c:v>
                </c:pt>
                <c:pt idx="8">
                  <c:v>54.377375400395</c:v>
                </c:pt>
                <c:pt idx="9">
                  <c:v>56.3085901362833</c:v>
                </c:pt>
                <c:pt idx="10">
                  <c:v>57.4214777072726</c:v>
                </c:pt>
                <c:pt idx="11">
                  <c:v>57.5116161420578</c:v>
                </c:pt>
                <c:pt idx="12">
                  <c:v>56.4594109652447</c:v>
                </c:pt>
                <c:pt idx="13">
                  <c:v>53.4812036406978</c:v>
                </c:pt>
                <c:pt idx="14">
                  <c:v>52.940127155187</c:v>
                </c:pt>
                <c:pt idx="15">
                  <c:v>49.2796608867178</c:v>
                </c:pt>
                <c:pt idx="16">
                  <c:v>54.8345095464741</c:v>
                </c:pt>
                <c:pt idx="17">
                  <c:v>67.8529976377386</c:v>
                </c:pt>
                <c:pt idx="18">
                  <c:v>67.8044123821097</c:v>
                </c:pt>
                <c:pt idx="19">
                  <c:v>64.8324011529163</c:v>
                </c:pt>
                <c:pt idx="20">
                  <c:v>61.1885069807497</c:v>
                </c:pt>
                <c:pt idx="21">
                  <c:v>57.5878379499776</c:v>
                </c:pt>
                <c:pt idx="22">
                  <c:v>55.0642076527924</c:v>
                </c:pt>
                <c:pt idx="23">
                  <c:v>41.7759927122116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AVG'!$C$90:$C$113</c:f>
              <c:numCache>
                <c:formatCode>_(\$* #,##0.00_);_(\$* \(#,##0.00\);_(\$* \-??_);_(@_)</c:formatCode>
                <c:ptCount val="24"/>
                <c:pt idx="0">
                  <c:v>50.8198420032758</c:v>
                </c:pt>
                <c:pt idx="1">
                  <c:v>46.4075213194497</c:v>
                </c:pt>
                <c:pt idx="2">
                  <c:v>45.0883502239073</c:v>
                </c:pt>
                <c:pt idx="3">
                  <c:v>38.9191425594935</c:v>
                </c:pt>
                <c:pt idx="4">
                  <c:v>38.3150291332166</c:v>
                </c:pt>
                <c:pt idx="5">
                  <c:v>40.6986927346109</c:v>
                </c:pt>
                <c:pt idx="6">
                  <c:v>41.949309549026</c:v>
                </c:pt>
                <c:pt idx="7">
                  <c:v>42.4163144130482</c:v>
                </c:pt>
                <c:pt idx="8">
                  <c:v>49.8439693644056</c:v>
                </c:pt>
                <c:pt idx="9">
                  <c:v>50.8717188837774</c:v>
                </c:pt>
                <c:pt idx="10">
                  <c:v>52.8707481687094</c:v>
                </c:pt>
                <c:pt idx="11">
                  <c:v>50.0660837293981</c:v>
                </c:pt>
                <c:pt idx="12">
                  <c:v>51.0599513964829</c:v>
                </c:pt>
                <c:pt idx="13">
                  <c:v>50.4801952573501</c:v>
                </c:pt>
                <c:pt idx="14">
                  <c:v>48.2778748586962</c:v>
                </c:pt>
                <c:pt idx="15">
                  <c:v>46.4369608844368</c:v>
                </c:pt>
                <c:pt idx="16">
                  <c:v>52.8858067697259</c:v>
                </c:pt>
                <c:pt idx="17">
                  <c:v>62.9056493000527</c:v>
                </c:pt>
                <c:pt idx="18">
                  <c:v>64.3020333723069</c:v>
                </c:pt>
                <c:pt idx="19">
                  <c:v>61.1524140302115</c:v>
                </c:pt>
                <c:pt idx="20">
                  <c:v>59.4310653480226</c:v>
                </c:pt>
                <c:pt idx="21">
                  <c:v>55.8494900357708</c:v>
                </c:pt>
                <c:pt idx="22">
                  <c:v>52.690797886563</c:v>
                </c:pt>
                <c:pt idx="23">
                  <c:v>46.2610387780623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AVG'!$C$119:$C$142</c:f>
              <c:numCache>
                <c:formatCode>_(\$* #,##0.00_);_(\$* \(#,##0.00\);_(\$* \-??_);_(@_)</c:formatCode>
                <c:ptCount val="24"/>
                <c:pt idx="0">
                  <c:v>40.3714832454276</c:v>
                </c:pt>
                <c:pt idx="1">
                  <c:v>36.7033325513466</c:v>
                </c:pt>
                <c:pt idx="2">
                  <c:v>34.8420245267864</c:v>
                </c:pt>
                <c:pt idx="3">
                  <c:v>34.290212335472</c:v>
                </c:pt>
                <c:pt idx="4">
                  <c:v>37.203506610522</c:v>
                </c:pt>
                <c:pt idx="5">
                  <c:v>42.9473684593896</c:v>
                </c:pt>
                <c:pt idx="6">
                  <c:v>44.9064400887539</c:v>
                </c:pt>
                <c:pt idx="7">
                  <c:v>51.8173386539224</c:v>
                </c:pt>
                <c:pt idx="8">
                  <c:v>58.7187368319702</c:v>
                </c:pt>
                <c:pt idx="9">
                  <c:v>60.2082115001966</c:v>
                </c:pt>
                <c:pt idx="10">
                  <c:v>61.4435401160512</c:v>
                </c:pt>
                <c:pt idx="11">
                  <c:v>60.7108125477395</c:v>
                </c:pt>
                <c:pt idx="12">
                  <c:v>59.8448566783</c:v>
                </c:pt>
                <c:pt idx="13">
                  <c:v>57.7317453090886</c:v>
                </c:pt>
                <c:pt idx="14">
                  <c:v>55.9836840988504</c:v>
                </c:pt>
                <c:pt idx="15">
                  <c:v>53.003166633059</c:v>
                </c:pt>
                <c:pt idx="16">
                  <c:v>58.3583434684576</c:v>
                </c:pt>
                <c:pt idx="17">
                  <c:v>70.7576769160612</c:v>
                </c:pt>
                <c:pt idx="18">
                  <c:v>71.4299744401479</c:v>
                </c:pt>
                <c:pt idx="19">
                  <c:v>68.1329680375035</c:v>
                </c:pt>
                <c:pt idx="20">
                  <c:v>65.3007942190598</c:v>
                </c:pt>
                <c:pt idx="21">
                  <c:v>61.6517104608382</c:v>
                </c:pt>
                <c:pt idx="22">
                  <c:v>50.0559281789421</c:v>
                </c:pt>
                <c:pt idx="23">
                  <c:v>43.5861440921135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441894"/>
        <c:axId val="70941437"/>
      </c:lineChart>
      <c:catAx>
        <c:axId val="764418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51049677821659"/>
              <c:y val="0.86724539487613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41437"/>
        <c:crossesAt val="0"/>
        <c:auto val="1"/>
        <c:lblAlgn val="ctr"/>
        <c:lblOffset val="100"/>
        <c:noMultiLvlLbl val="0"/>
      </c:catAx>
      <c:valAx>
        <c:axId val="70941437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3214161989884"/>
              <c:y val="0.24433622697438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418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917134344904"/>
          <c:y val="0.873809019690874"/>
          <c:w val="0.845700824499411"/>
          <c:h val="0.11200508151598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Scaled Price-February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8990457751348"/>
          <c:y val="0.025957844460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2749273959342"/>
          <c:y val="0.0849340670750701"/>
          <c:w val="0.937353063200111"/>
          <c:h val="0.84300695670231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AVG'!$D$31:$D$54</c:f>
              <c:numCache>
                <c:formatCode>_(\$* #,##0.00_);_(\$* \(#,##0.00\);_(\$* \-??_);_(@_)</c:formatCode>
                <c:ptCount val="24"/>
                <c:pt idx="0">
                  <c:v>44.8328637126321</c:v>
                </c:pt>
                <c:pt idx="1">
                  <c:v>43.1599559909984</c:v>
                </c:pt>
                <c:pt idx="2">
                  <c:v>42.4515142506906</c:v>
                </c:pt>
                <c:pt idx="3">
                  <c:v>41.6604879762301</c:v>
                </c:pt>
                <c:pt idx="4">
                  <c:v>41.9510649013916</c:v>
                </c:pt>
                <c:pt idx="5">
                  <c:v>41.6013689827426</c:v>
                </c:pt>
                <c:pt idx="6">
                  <c:v>43.2911996717687</c:v>
                </c:pt>
                <c:pt idx="7">
                  <c:v>49.625233960461</c:v>
                </c:pt>
                <c:pt idx="8">
                  <c:v>53.2012744047822</c:v>
                </c:pt>
                <c:pt idx="9">
                  <c:v>54.5636280206</c:v>
                </c:pt>
                <c:pt idx="10">
                  <c:v>55.0431415318129</c:v>
                </c:pt>
                <c:pt idx="11">
                  <c:v>54.3850498794394</c:v>
                </c:pt>
                <c:pt idx="12">
                  <c:v>52.8848281455639</c:v>
                </c:pt>
                <c:pt idx="13">
                  <c:v>52.1927981075414</c:v>
                </c:pt>
                <c:pt idx="14">
                  <c:v>50.0848722907539</c:v>
                </c:pt>
                <c:pt idx="15">
                  <c:v>49.1600826745742</c:v>
                </c:pt>
                <c:pt idx="16">
                  <c:v>50.7090044554757</c:v>
                </c:pt>
                <c:pt idx="17">
                  <c:v>57.5212409235873</c:v>
                </c:pt>
                <c:pt idx="18">
                  <c:v>59.8276095810649</c:v>
                </c:pt>
                <c:pt idx="19">
                  <c:v>58.2903753269532</c:v>
                </c:pt>
                <c:pt idx="20">
                  <c:v>56.162873635084</c:v>
                </c:pt>
                <c:pt idx="21">
                  <c:v>54.4895341047242</c:v>
                </c:pt>
                <c:pt idx="22">
                  <c:v>49.72428502292</c:v>
                </c:pt>
                <c:pt idx="23">
                  <c:v>43.1857124482079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AVG'!$D$60:$D$83</c:f>
              <c:numCache>
                <c:formatCode>_(\$* #,##0.00_);_(\$* \(#,##0.00\);_(\$* \-??_);_(@_)</c:formatCode>
                <c:ptCount val="24"/>
                <c:pt idx="0">
                  <c:v>40.6521698373168</c:v>
                </c:pt>
                <c:pt idx="1">
                  <c:v>38.6491957835158</c:v>
                </c:pt>
                <c:pt idx="2">
                  <c:v>38.3275682682313</c:v>
                </c:pt>
                <c:pt idx="3">
                  <c:v>36.8425548553294</c:v>
                </c:pt>
                <c:pt idx="4">
                  <c:v>37.9708554302042</c:v>
                </c:pt>
                <c:pt idx="5">
                  <c:v>35.9057405676697</c:v>
                </c:pt>
                <c:pt idx="6">
                  <c:v>36.2032062318285</c:v>
                </c:pt>
                <c:pt idx="7">
                  <c:v>48.5573632668607</c:v>
                </c:pt>
                <c:pt idx="8">
                  <c:v>54.7441716316116</c:v>
                </c:pt>
                <c:pt idx="9">
                  <c:v>57.4685288573464</c:v>
                </c:pt>
                <c:pt idx="10">
                  <c:v>57.9333912984662</c:v>
                </c:pt>
                <c:pt idx="11">
                  <c:v>57.2441998144095</c:v>
                </c:pt>
                <c:pt idx="12">
                  <c:v>54.8623042749898</c:v>
                </c:pt>
                <c:pt idx="13">
                  <c:v>54.5924004829235</c:v>
                </c:pt>
                <c:pt idx="14">
                  <c:v>51.7915789558717</c:v>
                </c:pt>
                <c:pt idx="15">
                  <c:v>51.1117194442557</c:v>
                </c:pt>
                <c:pt idx="16">
                  <c:v>52.8175895382561</c:v>
                </c:pt>
                <c:pt idx="17">
                  <c:v>61.857160175892</c:v>
                </c:pt>
                <c:pt idx="18">
                  <c:v>63.9365985310101</c:v>
                </c:pt>
                <c:pt idx="19">
                  <c:v>63.1579937296138</c:v>
                </c:pt>
                <c:pt idx="20">
                  <c:v>59.7751175493951</c:v>
                </c:pt>
                <c:pt idx="21">
                  <c:v>56.6938304630183</c:v>
                </c:pt>
                <c:pt idx="22">
                  <c:v>49.4917903057565</c:v>
                </c:pt>
                <c:pt idx="23">
                  <c:v>39.4129707062272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AVG'!$D$90:$D$113</c:f>
              <c:numCache>
                <c:formatCode>_(\$* #,##0.00_);_(\$* \(#,##0.00\);_(\$* \-??_);_(@_)</c:formatCode>
                <c:ptCount val="24"/>
                <c:pt idx="0">
                  <c:v>49.0135575879474</c:v>
                </c:pt>
                <c:pt idx="1">
                  <c:v>47.6707161984809</c:v>
                </c:pt>
                <c:pt idx="2">
                  <c:v>46.5754602331499</c:v>
                </c:pt>
                <c:pt idx="3">
                  <c:v>46.4784210971307</c:v>
                </c:pt>
                <c:pt idx="4">
                  <c:v>45.9312743725789</c:v>
                </c:pt>
                <c:pt idx="5">
                  <c:v>47.2969973978155</c:v>
                </c:pt>
                <c:pt idx="6">
                  <c:v>50.3791931117089</c:v>
                </c:pt>
                <c:pt idx="7">
                  <c:v>50.6931046540613</c:v>
                </c:pt>
                <c:pt idx="8">
                  <c:v>51.6583771779527</c:v>
                </c:pt>
                <c:pt idx="9">
                  <c:v>51.6587271838536</c:v>
                </c:pt>
                <c:pt idx="10">
                  <c:v>52.1528917651596</c:v>
                </c:pt>
                <c:pt idx="11">
                  <c:v>51.5258999444694</c:v>
                </c:pt>
                <c:pt idx="12">
                  <c:v>50.9073520161379</c:v>
                </c:pt>
                <c:pt idx="13">
                  <c:v>49.7931957321593</c:v>
                </c:pt>
                <c:pt idx="14">
                  <c:v>48.3781656256361</c:v>
                </c:pt>
                <c:pt idx="15">
                  <c:v>47.2084459048927</c:v>
                </c:pt>
                <c:pt idx="16">
                  <c:v>48.6004193726954</c:v>
                </c:pt>
                <c:pt idx="17">
                  <c:v>53.1853216712825</c:v>
                </c:pt>
                <c:pt idx="18">
                  <c:v>55.7186206311197</c:v>
                </c:pt>
                <c:pt idx="19">
                  <c:v>53.4227569242925</c:v>
                </c:pt>
                <c:pt idx="20">
                  <c:v>52.5506297207729</c:v>
                </c:pt>
                <c:pt idx="21">
                  <c:v>52.2852377464301</c:v>
                </c:pt>
                <c:pt idx="22">
                  <c:v>49.9567797400834</c:v>
                </c:pt>
                <c:pt idx="23">
                  <c:v>46.9584541901886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AVG'!$D$119:$D$142</c:f>
              <c:numCache>
                <c:formatCode>_(\$* #,##0.00_);_(\$* \(#,##0.00\);_(\$* \-??_);_(@_)</c:formatCode>
                <c:ptCount val="24"/>
                <c:pt idx="0">
                  <c:v>39.0810844926159</c:v>
                </c:pt>
                <c:pt idx="1">
                  <c:v>37.1226850350649</c:v>
                </c:pt>
                <c:pt idx="2">
                  <c:v>35.7016277272433</c:v>
                </c:pt>
                <c:pt idx="3">
                  <c:v>35.7623389266892</c:v>
                </c:pt>
                <c:pt idx="4">
                  <c:v>38.0368335642636</c:v>
                </c:pt>
                <c:pt idx="5">
                  <c:v>43.6035821426521</c:v>
                </c:pt>
                <c:pt idx="6">
                  <c:v>49.1628396419191</c:v>
                </c:pt>
                <c:pt idx="7">
                  <c:v>56.064099131305</c:v>
                </c:pt>
                <c:pt idx="8">
                  <c:v>59.9863919042853</c:v>
                </c:pt>
                <c:pt idx="9">
                  <c:v>61.4679850980935</c:v>
                </c:pt>
                <c:pt idx="10">
                  <c:v>62.0161751195568</c:v>
                </c:pt>
                <c:pt idx="11">
                  <c:v>61.2759884326248</c:v>
                </c:pt>
                <c:pt idx="12">
                  <c:v>59.6203205903811</c:v>
                </c:pt>
                <c:pt idx="13">
                  <c:v>58.8474861929969</c:v>
                </c:pt>
                <c:pt idx="14">
                  <c:v>56.5595514938489</c:v>
                </c:pt>
                <c:pt idx="15">
                  <c:v>55.5070105811639</c:v>
                </c:pt>
                <c:pt idx="16">
                  <c:v>57.1464373403804</c:v>
                </c:pt>
                <c:pt idx="17">
                  <c:v>64.7420887269778</c:v>
                </c:pt>
                <c:pt idx="18">
                  <c:v>67.3544639147656</c:v>
                </c:pt>
                <c:pt idx="19">
                  <c:v>65.5882963531217</c:v>
                </c:pt>
                <c:pt idx="20">
                  <c:v>63.2451399770407</c:v>
                </c:pt>
                <c:pt idx="21">
                  <c:v>61.4157255015387</c:v>
                </c:pt>
                <c:pt idx="22">
                  <c:v>48.5535342143441</c:v>
                </c:pt>
                <c:pt idx="23">
                  <c:v>42.1383138971271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81176"/>
        <c:axId val="21043038"/>
      </c:lineChart>
      <c:catAx>
        <c:axId val="52811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26469367998894"/>
              <c:y val="0.86242342435884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43038"/>
        <c:crossesAt val="0"/>
        <c:auto val="1"/>
        <c:lblAlgn val="ctr"/>
        <c:lblOffset val="100"/>
        <c:noMultiLvlLbl val="0"/>
      </c:catAx>
      <c:valAx>
        <c:axId val="21043038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2866823399253"/>
              <c:y val="0.250752777489357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11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0055317383488"/>
          <c:y val="0.874260201432873"/>
          <c:w val="0.844004978564514"/>
          <c:h val="0.10985359775724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Price-March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4859548623093"/>
          <c:y val="0.025885276454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346538753537"/>
          <c:y val="0.0924622074963761"/>
          <c:w val="0.950376147422182"/>
          <c:h val="0.829053634292814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AVG'!$E$31:$E$54</c:f>
              <c:numCache>
                <c:formatCode>_(\$* #,##0.00_);_(\$* \(#,##0.00\);_(\$* \-??_);_(@_)</c:formatCode>
                <c:ptCount val="24"/>
                <c:pt idx="0">
                  <c:v>45.1988598873271</c:v>
                </c:pt>
                <c:pt idx="1">
                  <c:v>38.9348593420932</c:v>
                </c:pt>
                <c:pt idx="2">
                  <c:v>33.4883198672418</c:v>
                </c:pt>
                <c:pt idx="3">
                  <c:v>33.2871967277753</c:v>
                </c:pt>
                <c:pt idx="4">
                  <c:v>36.6476332724892</c:v>
                </c:pt>
                <c:pt idx="5">
                  <c:v>41.8115206406469</c:v>
                </c:pt>
                <c:pt idx="6">
                  <c:v>39.5400216933651</c:v>
                </c:pt>
                <c:pt idx="7">
                  <c:v>46.8090078398446</c:v>
                </c:pt>
                <c:pt idx="8">
                  <c:v>53.0291408194354</c:v>
                </c:pt>
                <c:pt idx="9">
                  <c:v>55.9966681112897</c:v>
                </c:pt>
                <c:pt idx="10">
                  <c:v>57.4817386692636</c:v>
                </c:pt>
                <c:pt idx="11">
                  <c:v>56.7586482305887</c:v>
                </c:pt>
                <c:pt idx="12">
                  <c:v>56.2313263508263</c:v>
                </c:pt>
                <c:pt idx="13">
                  <c:v>55.6353514086852</c:v>
                </c:pt>
                <c:pt idx="14">
                  <c:v>52.7720791766057</c:v>
                </c:pt>
                <c:pt idx="15">
                  <c:v>49.7159262610956</c:v>
                </c:pt>
                <c:pt idx="16">
                  <c:v>51.0445895875178</c:v>
                </c:pt>
                <c:pt idx="17">
                  <c:v>55.8638398611638</c:v>
                </c:pt>
                <c:pt idx="18">
                  <c:v>64.5253940011504</c:v>
                </c:pt>
                <c:pt idx="19">
                  <c:v>63.6471805491134</c:v>
                </c:pt>
                <c:pt idx="20">
                  <c:v>59.9150869339657</c:v>
                </c:pt>
                <c:pt idx="21">
                  <c:v>55.5257065211736</c:v>
                </c:pt>
                <c:pt idx="22">
                  <c:v>52.761940568468</c:v>
                </c:pt>
                <c:pt idx="23">
                  <c:v>43.3779636788741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AVG'!$E$60:$E$83</c:f>
              <c:numCache>
                <c:formatCode>_(\$* #,##0.00_);_(\$* \(#,##0.00\);_(\$* \-??_);_(@_)</c:formatCode>
                <c:ptCount val="24"/>
                <c:pt idx="0">
                  <c:v>43.5065367897226</c:v>
                </c:pt>
                <c:pt idx="1">
                  <c:v>37.5945035917828</c:v>
                </c:pt>
                <c:pt idx="2">
                  <c:v>34.8264609177623</c:v>
                </c:pt>
                <c:pt idx="3">
                  <c:v>34.4029567904437</c:v>
                </c:pt>
                <c:pt idx="4">
                  <c:v>36.6053189515459</c:v>
                </c:pt>
                <c:pt idx="5">
                  <c:v>39.2453958435743</c:v>
                </c:pt>
                <c:pt idx="6">
                  <c:v>39.4630572671497</c:v>
                </c:pt>
                <c:pt idx="7">
                  <c:v>46.5879162383407</c:v>
                </c:pt>
                <c:pt idx="8">
                  <c:v>53.9912186208152</c:v>
                </c:pt>
                <c:pt idx="9">
                  <c:v>56.1173922487137</c:v>
                </c:pt>
                <c:pt idx="10">
                  <c:v>57.6707097123672</c:v>
                </c:pt>
                <c:pt idx="11">
                  <c:v>57.9680067957639</c:v>
                </c:pt>
                <c:pt idx="12">
                  <c:v>56.9911333220188</c:v>
                </c:pt>
                <c:pt idx="13">
                  <c:v>56.4742753779308</c:v>
                </c:pt>
                <c:pt idx="14">
                  <c:v>54.3125048914903</c:v>
                </c:pt>
                <c:pt idx="15">
                  <c:v>52.5799368437159</c:v>
                </c:pt>
                <c:pt idx="16">
                  <c:v>52.4680107529246</c:v>
                </c:pt>
                <c:pt idx="17">
                  <c:v>56.4457134716698</c:v>
                </c:pt>
                <c:pt idx="18">
                  <c:v>64.8789328680885</c:v>
                </c:pt>
                <c:pt idx="19">
                  <c:v>63.8769446147001</c:v>
                </c:pt>
                <c:pt idx="20">
                  <c:v>59.7747935901032</c:v>
                </c:pt>
                <c:pt idx="21">
                  <c:v>54.1701878068448</c:v>
                </c:pt>
                <c:pt idx="22">
                  <c:v>50.0915335228667</c:v>
                </c:pt>
                <c:pt idx="23">
                  <c:v>39.9565591696646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AVG'!$E$90:$E$113</c:f>
              <c:numCache>
                <c:formatCode>_(\$* #,##0.00_);_(\$* \(#,##0.00\);_(\$* \-??_);_(@_)</c:formatCode>
                <c:ptCount val="24"/>
                <c:pt idx="0">
                  <c:v>46.8911829849315</c:v>
                </c:pt>
                <c:pt idx="1">
                  <c:v>40.2752150924036</c:v>
                </c:pt>
                <c:pt idx="2">
                  <c:v>32.1501788167213</c:v>
                </c:pt>
                <c:pt idx="3">
                  <c:v>32.171436665107</c:v>
                </c:pt>
                <c:pt idx="4">
                  <c:v>36.6899475934324</c:v>
                </c:pt>
                <c:pt idx="5">
                  <c:v>44.3776454377194</c:v>
                </c:pt>
                <c:pt idx="6">
                  <c:v>39.6169861195804</c:v>
                </c:pt>
                <c:pt idx="7">
                  <c:v>47.0300994413485</c:v>
                </c:pt>
                <c:pt idx="8">
                  <c:v>52.0670630180556</c:v>
                </c:pt>
                <c:pt idx="9">
                  <c:v>55.8759439738657</c:v>
                </c:pt>
                <c:pt idx="10">
                  <c:v>57.2927676261599</c:v>
                </c:pt>
                <c:pt idx="11">
                  <c:v>55.5492896654134</c:v>
                </c:pt>
                <c:pt idx="12">
                  <c:v>55.4715193796339</c:v>
                </c:pt>
                <c:pt idx="13">
                  <c:v>54.7964274394396</c:v>
                </c:pt>
                <c:pt idx="14">
                  <c:v>51.2316534617212</c:v>
                </c:pt>
                <c:pt idx="15">
                  <c:v>46.8519156784753</c:v>
                </c:pt>
                <c:pt idx="16">
                  <c:v>49.6211684221111</c:v>
                </c:pt>
                <c:pt idx="17">
                  <c:v>55.2819662506577</c:v>
                </c:pt>
                <c:pt idx="18">
                  <c:v>64.1718551342122</c:v>
                </c:pt>
                <c:pt idx="19">
                  <c:v>63.4174164835267</c:v>
                </c:pt>
                <c:pt idx="20">
                  <c:v>60.0553802778281</c:v>
                </c:pt>
                <c:pt idx="21">
                  <c:v>56.8812252355023</c:v>
                </c:pt>
                <c:pt idx="22">
                  <c:v>55.4323476140692</c:v>
                </c:pt>
                <c:pt idx="23">
                  <c:v>46.7993681880837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AVG'!$E$119:$E$142</c:f>
              <c:numCache>
                <c:formatCode>_(\$* #,##0.00_);_(\$* \(#,##0.00\);_(\$* \-??_);_(@_)</c:formatCode>
                <c:ptCount val="24"/>
                <c:pt idx="0">
                  <c:v>40.1777048171695</c:v>
                </c:pt>
                <c:pt idx="1">
                  <c:v>35.4759470545647</c:v>
                </c:pt>
                <c:pt idx="2">
                  <c:v>32.40829859943</c:v>
                </c:pt>
                <c:pt idx="3">
                  <c:v>32.6865118674271</c:v>
                </c:pt>
                <c:pt idx="4">
                  <c:v>37.5039350857021</c:v>
                </c:pt>
                <c:pt idx="5">
                  <c:v>45.0005142724639</c:v>
                </c:pt>
                <c:pt idx="6">
                  <c:v>45.4889150511667</c:v>
                </c:pt>
                <c:pt idx="7">
                  <c:v>52.1233642088249</c:v>
                </c:pt>
                <c:pt idx="8">
                  <c:v>57.900855726543</c:v>
                </c:pt>
                <c:pt idx="9">
                  <c:v>61.0630603969753</c:v>
                </c:pt>
                <c:pt idx="10">
                  <c:v>62.6400198970483</c:v>
                </c:pt>
                <c:pt idx="11">
                  <c:v>62.1069809696915</c:v>
                </c:pt>
                <c:pt idx="12">
                  <c:v>61.3950002225488</c:v>
                </c:pt>
                <c:pt idx="13">
                  <c:v>60.6770950614826</c:v>
                </c:pt>
                <c:pt idx="14">
                  <c:v>58.1460194416724</c:v>
                </c:pt>
                <c:pt idx="15">
                  <c:v>55.7099658379959</c:v>
                </c:pt>
                <c:pt idx="16">
                  <c:v>56.3925119289979</c:v>
                </c:pt>
                <c:pt idx="17">
                  <c:v>60.8755428620964</c:v>
                </c:pt>
                <c:pt idx="18">
                  <c:v>70.3152627428235</c:v>
                </c:pt>
                <c:pt idx="19">
                  <c:v>69.3586628626172</c:v>
                </c:pt>
                <c:pt idx="20">
                  <c:v>65.2929099534998</c:v>
                </c:pt>
                <c:pt idx="21">
                  <c:v>60.5138328360159</c:v>
                </c:pt>
                <c:pt idx="22">
                  <c:v>52.4832064563813</c:v>
                </c:pt>
                <c:pt idx="23">
                  <c:v>44.2638818468616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54086"/>
        <c:axId val="69971449"/>
      </c:lineChart>
      <c:catAx>
        <c:axId val="730540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98157222720685"/>
              <c:y val="0.84872644439842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71449"/>
        <c:crossesAt val="0"/>
        <c:auto val="1"/>
        <c:lblAlgn val="ctr"/>
        <c:lblOffset val="100"/>
        <c:noMultiLvlLbl val="0"/>
      </c:catAx>
      <c:valAx>
        <c:axId val="69971449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540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606667126785838"/>
          <c:y val="0.870987782149513"/>
          <c:w val="0.842432189937194"/>
          <c:h val="0.1095464899565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Price-April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2404077977544"/>
          <c:y val="0.02624947501049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0201832334504"/>
          <c:y val="0.113187736245275"/>
          <c:w val="0.895639594957636"/>
          <c:h val="0.80176396472070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AVG'!$F$31:$F$54</c:f>
              <c:numCache>
                <c:formatCode>_(\$* #,##0.00_);_(\$* \(#,##0.00\);_(\$* \-??_);_(@_)</c:formatCode>
                <c:ptCount val="24"/>
                <c:pt idx="0">
                  <c:v>44.6020144787806</c:v>
                </c:pt>
                <c:pt idx="1">
                  <c:v>38.1357575863392</c:v>
                </c:pt>
                <c:pt idx="2">
                  <c:v>31.9325449683698</c:v>
                </c:pt>
                <c:pt idx="3">
                  <c:v>31.0714564964528</c:v>
                </c:pt>
                <c:pt idx="4">
                  <c:v>31.8769889111178</c:v>
                </c:pt>
                <c:pt idx="5">
                  <c:v>35.6182260480181</c:v>
                </c:pt>
                <c:pt idx="6">
                  <c:v>43.0548850370697</c:v>
                </c:pt>
                <c:pt idx="7">
                  <c:v>48.9871367738711</c:v>
                </c:pt>
                <c:pt idx="8">
                  <c:v>54.7747792031383</c:v>
                </c:pt>
                <c:pt idx="9">
                  <c:v>57.7434631457579</c:v>
                </c:pt>
                <c:pt idx="10">
                  <c:v>60.3983538094861</c:v>
                </c:pt>
                <c:pt idx="11">
                  <c:v>59.748679279869</c:v>
                </c:pt>
                <c:pt idx="12">
                  <c:v>56.885801782027</c:v>
                </c:pt>
                <c:pt idx="13">
                  <c:v>56.8150773142611</c:v>
                </c:pt>
                <c:pt idx="14">
                  <c:v>55.5013557518008</c:v>
                </c:pt>
                <c:pt idx="15">
                  <c:v>53.9919168118066</c:v>
                </c:pt>
                <c:pt idx="16">
                  <c:v>53.0024992802118</c:v>
                </c:pt>
                <c:pt idx="17">
                  <c:v>52.8289160073405</c:v>
                </c:pt>
                <c:pt idx="18">
                  <c:v>54.5507764970908</c:v>
                </c:pt>
                <c:pt idx="19">
                  <c:v>58.7608080370292</c:v>
                </c:pt>
                <c:pt idx="20">
                  <c:v>64.1010974749179</c:v>
                </c:pt>
                <c:pt idx="21">
                  <c:v>58.250629396757</c:v>
                </c:pt>
                <c:pt idx="22">
                  <c:v>53.9459169955905</c:v>
                </c:pt>
                <c:pt idx="23">
                  <c:v>43.420918912896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AVG'!$F$60:$F$83</c:f>
              <c:numCache>
                <c:formatCode>_(\$* #,##0.00_);_(\$* \(#,##0.00\);_(\$* \-??_);_(@_)</c:formatCode>
                <c:ptCount val="24"/>
                <c:pt idx="0">
                  <c:v>46.6201110456557</c:v>
                </c:pt>
                <c:pt idx="1">
                  <c:v>43.064294048001</c:v>
                </c:pt>
                <c:pt idx="2">
                  <c:v>39.4364877332195</c:v>
                </c:pt>
                <c:pt idx="3">
                  <c:v>38.9967553589597</c:v>
                </c:pt>
                <c:pt idx="4">
                  <c:v>39.363360245071</c:v>
                </c:pt>
                <c:pt idx="5">
                  <c:v>41.0340814879234</c:v>
                </c:pt>
                <c:pt idx="6">
                  <c:v>44.1449874331692</c:v>
                </c:pt>
                <c:pt idx="7">
                  <c:v>48.6754202767634</c:v>
                </c:pt>
                <c:pt idx="8">
                  <c:v>54.6167868274915</c:v>
                </c:pt>
                <c:pt idx="9">
                  <c:v>55.8610353884876</c:v>
                </c:pt>
                <c:pt idx="10">
                  <c:v>56.0063229194163</c:v>
                </c:pt>
                <c:pt idx="11">
                  <c:v>55.9753646676242</c:v>
                </c:pt>
                <c:pt idx="12">
                  <c:v>53.7704428557052</c:v>
                </c:pt>
                <c:pt idx="13">
                  <c:v>53.4818595931361</c:v>
                </c:pt>
                <c:pt idx="14">
                  <c:v>52.4003125797016</c:v>
                </c:pt>
                <c:pt idx="15">
                  <c:v>51.312221082892</c:v>
                </c:pt>
                <c:pt idx="16">
                  <c:v>50.8185394022003</c:v>
                </c:pt>
                <c:pt idx="17">
                  <c:v>50.4305938094309</c:v>
                </c:pt>
                <c:pt idx="18">
                  <c:v>53.0544763744624</c:v>
                </c:pt>
                <c:pt idx="19">
                  <c:v>57.1617941407146</c:v>
                </c:pt>
                <c:pt idx="20">
                  <c:v>60.8413872369865</c:v>
                </c:pt>
                <c:pt idx="21">
                  <c:v>55.9721777887632</c:v>
                </c:pt>
                <c:pt idx="22">
                  <c:v>52.0922665926603</c:v>
                </c:pt>
                <c:pt idx="23">
                  <c:v>44.8689211115644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AVG'!$F$90:$F$113</c:f>
              <c:numCache>
                <c:formatCode>_(\$* #,##0.00_);_(\$* \(#,##0.00\);_(\$* \-??_);_(@_)</c:formatCode>
                <c:ptCount val="24"/>
                <c:pt idx="0">
                  <c:v>42.9875372252805</c:v>
                </c:pt>
                <c:pt idx="1">
                  <c:v>34.1929284170097</c:v>
                </c:pt>
                <c:pt idx="2">
                  <c:v>25.9293907564901</c:v>
                </c:pt>
                <c:pt idx="3">
                  <c:v>24.7312174064473</c:v>
                </c:pt>
                <c:pt idx="4">
                  <c:v>25.8878918439552</c:v>
                </c:pt>
                <c:pt idx="5">
                  <c:v>31.2855416960939</c:v>
                </c:pt>
                <c:pt idx="6">
                  <c:v>42.1828031201901</c:v>
                </c:pt>
                <c:pt idx="7">
                  <c:v>49.2365099715572</c:v>
                </c:pt>
                <c:pt idx="8">
                  <c:v>54.9011731036558</c:v>
                </c:pt>
                <c:pt idx="9">
                  <c:v>59.2494053515742</c:v>
                </c:pt>
                <c:pt idx="10">
                  <c:v>63.911978521542</c:v>
                </c:pt>
                <c:pt idx="11">
                  <c:v>62.7673309696649</c:v>
                </c:pt>
                <c:pt idx="12">
                  <c:v>59.3780889230844</c:v>
                </c:pt>
                <c:pt idx="13">
                  <c:v>59.4816514911611</c:v>
                </c:pt>
                <c:pt idx="14">
                  <c:v>57.9821902894802</c:v>
                </c:pt>
                <c:pt idx="15">
                  <c:v>56.1356733949384</c:v>
                </c:pt>
                <c:pt idx="16">
                  <c:v>54.749667182621</c:v>
                </c:pt>
                <c:pt idx="17">
                  <c:v>54.7475737656682</c:v>
                </c:pt>
                <c:pt idx="18">
                  <c:v>55.7478165951935</c:v>
                </c:pt>
                <c:pt idx="19">
                  <c:v>60.040019154081</c:v>
                </c:pt>
                <c:pt idx="20">
                  <c:v>66.7088656652631</c:v>
                </c:pt>
                <c:pt idx="21">
                  <c:v>60.0733906831521</c:v>
                </c:pt>
                <c:pt idx="22">
                  <c:v>55.4288373179347</c:v>
                </c:pt>
                <c:pt idx="23">
                  <c:v>42.2625171539613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AVG'!$F$119:$F$142</c:f>
              <c:numCache>
                <c:formatCode>_(\$* #,##0.00_);_(\$* \(#,##0.00\);_(\$* \-??_);_(@_)</c:formatCode>
                <c:ptCount val="24"/>
                <c:pt idx="0">
                  <c:v>41.9911214786204</c:v>
                </c:pt>
                <c:pt idx="1">
                  <c:v>35.9756922311283</c:v>
                </c:pt>
                <c:pt idx="2">
                  <c:v>30.4211286459648</c:v>
                </c:pt>
                <c:pt idx="3">
                  <c:v>31.1717329225599</c:v>
                </c:pt>
                <c:pt idx="4">
                  <c:v>33.113439020755</c:v>
                </c:pt>
                <c:pt idx="5">
                  <c:v>40.8289990737148</c:v>
                </c:pt>
                <c:pt idx="6">
                  <c:v>46.8761829908353</c:v>
                </c:pt>
                <c:pt idx="7">
                  <c:v>53.2909987113268</c:v>
                </c:pt>
                <c:pt idx="8">
                  <c:v>59.5925217082709</c:v>
                </c:pt>
                <c:pt idx="9">
                  <c:v>62.5780006919459</c:v>
                </c:pt>
                <c:pt idx="10">
                  <c:v>64.5563671163507</c:v>
                </c:pt>
                <c:pt idx="11">
                  <c:v>64.2450194904179</c:v>
                </c:pt>
                <c:pt idx="12">
                  <c:v>61.4300944854778</c:v>
                </c:pt>
                <c:pt idx="13">
                  <c:v>61.0766233209846</c:v>
                </c:pt>
                <c:pt idx="14">
                  <c:v>60.0208125420888</c:v>
                </c:pt>
                <c:pt idx="15">
                  <c:v>58.423447318692</c:v>
                </c:pt>
                <c:pt idx="16">
                  <c:v>57.3609617903064</c:v>
                </c:pt>
                <c:pt idx="17">
                  <c:v>57.1660267414571</c:v>
                </c:pt>
                <c:pt idx="18">
                  <c:v>58.9023169716779</c:v>
                </c:pt>
                <c:pt idx="19">
                  <c:v>63.7895764589592</c:v>
                </c:pt>
                <c:pt idx="20">
                  <c:v>68.025071625377</c:v>
                </c:pt>
                <c:pt idx="21">
                  <c:v>62.665978035832</c:v>
                </c:pt>
                <c:pt idx="22">
                  <c:v>59.297229608392</c:v>
                </c:pt>
                <c:pt idx="23">
                  <c:v>47.2006570188649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73514"/>
        <c:axId val="53056856"/>
      </c:lineChart>
      <c:catAx>
        <c:axId val="901735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573121168285458"/>
              <c:y val="0.84397312053758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56856"/>
        <c:crossesAt val="0"/>
        <c:auto val="1"/>
        <c:lblAlgn val="ctr"/>
        <c:lblOffset val="100"/>
        <c:noMultiLvlLbl val="0"/>
      </c:catAx>
      <c:valAx>
        <c:axId val="53056856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523041950816"/>
              <c:y val="0.2442251154976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735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467038644348006"/>
          <c:y val="0.868542629147417"/>
          <c:w val="0.840807329338018"/>
          <c:h val="0.11108777824443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Price-May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6703334479202"/>
          <c:y val="0.0257440016476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7390855964249"/>
          <c:y val="0.105859334774997"/>
          <c:w val="0.918116191130973"/>
          <c:h val="0.81351045206466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AVG'!$G$31:$G$54</c:f>
              <c:numCache>
                <c:formatCode>_(\$* #,##0.00_);_(\$* \(#,##0.00\);_(\$* \-??_);_(@_)</c:formatCode>
                <c:ptCount val="24"/>
                <c:pt idx="0">
                  <c:v>43.5691521891625</c:v>
                </c:pt>
                <c:pt idx="1">
                  <c:v>34.0988571398536</c:v>
                </c:pt>
                <c:pt idx="2">
                  <c:v>27.5842488662253</c:v>
                </c:pt>
                <c:pt idx="3">
                  <c:v>26.0150873645589</c:v>
                </c:pt>
                <c:pt idx="4">
                  <c:v>25.0422778716983</c:v>
                </c:pt>
                <c:pt idx="5">
                  <c:v>24.8962502858042</c:v>
                </c:pt>
                <c:pt idx="6">
                  <c:v>26.8064387673845</c:v>
                </c:pt>
                <c:pt idx="7">
                  <c:v>40.5105536740738</c:v>
                </c:pt>
                <c:pt idx="8">
                  <c:v>51.9070072351853</c:v>
                </c:pt>
                <c:pt idx="9">
                  <c:v>58.2379736473342</c:v>
                </c:pt>
                <c:pt idx="10">
                  <c:v>60.587392327556</c:v>
                </c:pt>
                <c:pt idx="11">
                  <c:v>61.0965604197462</c:v>
                </c:pt>
                <c:pt idx="12">
                  <c:v>61.916876938045</c:v>
                </c:pt>
                <c:pt idx="13">
                  <c:v>62.5146185315485</c:v>
                </c:pt>
                <c:pt idx="14">
                  <c:v>62.2114238459859</c:v>
                </c:pt>
                <c:pt idx="15">
                  <c:v>63.6486721418814</c:v>
                </c:pt>
                <c:pt idx="16">
                  <c:v>62.9205304851931</c:v>
                </c:pt>
                <c:pt idx="17">
                  <c:v>63.3359520499385</c:v>
                </c:pt>
                <c:pt idx="18">
                  <c:v>61.4670057044499</c:v>
                </c:pt>
                <c:pt idx="19">
                  <c:v>61.419378595617</c:v>
                </c:pt>
                <c:pt idx="20">
                  <c:v>65.5176083999992</c:v>
                </c:pt>
                <c:pt idx="21">
                  <c:v>59.8054560086652</c:v>
                </c:pt>
                <c:pt idx="22">
                  <c:v>52.9367628472511</c:v>
                </c:pt>
                <c:pt idx="23">
                  <c:v>41.9539146628423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AVG'!$G$60:$G$83</c:f>
              <c:numCache>
                <c:formatCode>_(\$* #,##0.00_);_(\$* \(#,##0.00\);_(\$* \-??_);_(@_)</c:formatCode>
                <c:ptCount val="24"/>
                <c:pt idx="0">
                  <c:v>44.2014427965215</c:v>
                </c:pt>
                <c:pt idx="1">
                  <c:v>33.7555977062615</c:v>
                </c:pt>
                <c:pt idx="2">
                  <c:v>27.1749253818907</c:v>
                </c:pt>
                <c:pt idx="3">
                  <c:v>25.061633544523</c:v>
                </c:pt>
                <c:pt idx="4">
                  <c:v>23.0651596519101</c:v>
                </c:pt>
                <c:pt idx="5">
                  <c:v>23.4055191733707</c:v>
                </c:pt>
                <c:pt idx="6">
                  <c:v>24.2390764652823</c:v>
                </c:pt>
                <c:pt idx="7">
                  <c:v>41.0468837691646</c:v>
                </c:pt>
                <c:pt idx="8">
                  <c:v>54.0359348908197</c:v>
                </c:pt>
                <c:pt idx="9">
                  <c:v>60.9621864454085</c:v>
                </c:pt>
                <c:pt idx="10">
                  <c:v>63.1099024777224</c:v>
                </c:pt>
                <c:pt idx="11">
                  <c:v>64.1520755675786</c:v>
                </c:pt>
                <c:pt idx="12">
                  <c:v>63.7238868971075</c:v>
                </c:pt>
                <c:pt idx="13">
                  <c:v>62.7094947365061</c:v>
                </c:pt>
                <c:pt idx="14">
                  <c:v>61.3723002566285</c:v>
                </c:pt>
                <c:pt idx="15">
                  <c:v>61.345295812974</c:v>
                </c:pt>
                <c:pt idx="16">
                  <c:v>61.5848416206635</c:v>
                </c:pt>
                <c:pt idx="17">
                  <c:v>62.3370836149891</c:v>
                </c:pt>
                <c:pt idx="18">
                  <c:v>61.2405565331126</c:v>
                </c:pt>
                <c:pt idx="19">
                  <c:v>61.7459623827237</c:v>
                </c:pt>
                <c:pt idx="20">
                  <c:v>67.6999676895714</c:v>
                </c:pt>
                <c:pt idx="21">
                  <c:v>61.9299894699925</c:v>
                </c:pt>
                <c:pt idx="22">
                  <c:v>51.6494495364165</c:v>
                </c:pt>
                <c:pt idx="23">
                  <c:v>38.450833578861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AVG'!$G$90:$G$113</c:f>
              <c:numCache>
                <c:formatCode>_(\$* #,##0.00_);_(\$* \(#,##0.00\);_(\$* \-??_);_(@_)</c:formatCode>
                <c:ptCount val="24"/>
                <c:pt idx="0">
                  <c:v>42.8104034603318</c:v>
                </c:pt>
                <c:pt idx="1">
                  <c:v>34.5107684601641</c:v>
                </c:pt>
                <c:pt idx="2">
                  <c:v>28.0754370474267</c:v>
                </c:pt>
                <c:pt idx="3">
                  <c:v>27.1592319486019</c:v>
                </c:pt>
                <c:pt idx="4">
                  <c:v>27.4148197354441</c:v>
                </c:pt>
                <c:pt idx="5">
                  <c:v>26.6851276207244</c:v>
                </c:pt>
                <c:pt idx="6">
                  <c:v>29.8872735299072</c:v>
                </c:pt>
                <c:pt idx="7">
                  <c:v>39.8669575599647</c:v>
                </c:pt>
                <c:pt idx="8">
                  <c:v>49.352294048424</c:v>
                </c:pt>
                <c:pt idx="9">
                  <c:v>54.9689182896449</c:v>
                </c:pt>
                <c:pt idx="10">
                  <c:v>57.5603801473563</c:v>
                </c:pt>
                <c:pt idx="11">
                  <c:v>57.4299422423472</c:v>
                </c:pt>
                <c:pt idx="12">
                  <c:v>59.74846498717</c:v>
                </c:pt>
                <c:pt idx="13">
                  <c:v>62.2807670855994</c:v>
                </c:pt>
                <c:pt idx="14">
                  <c:v>63.2183721532148</c:v>
                </c:pt>
                <c:pt idx="15">
                  <c:v>66.4127237365704</c:v>
                </c:pt>
                <c:pt idx="16">
                  <c:v>64.5233571226287</c:v>
                </c:pt>
                <c:pt idx="17">
                  <c:v>64.5345941718778</c:v>
                </c:pt>
                <c:pt idx="18">
                  <c:v>61.7387447100546</c:v>
                </c:pt>
                <c:pt idx="19">
                  <c:v>61.027478051089</c:v>
                </c:pt>
                <c:pt idx="20">
                  <c:v>62.8987772525125</c:v>
                </c:pt>
                <c:pt idx="21">
                  <c:v>57.2560158550725</c:v>
                </c:pt>
                <c:pt idx="22">
                  <c:v>54.4815388202526</c:v>
                </c:pt>
                <c:pt idx="23">
                  <c:v>46.1576119636199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AVG'!$G$119:$G$142</c:f>
              <c:numCache>
                <c:formatCode>_(\$* #,##0.00_);_(\$* \(#,##0.00\);_(\$* \-??_);_(@_)</c:formatCode>
                <c:ptCount val="24"/>
                <c:pt idx="0">
                  <c:v>44.8809725706715</c:v>
                </c:pt>
                <c:pt idx="1">
                  <c:v>37.0888532183278</c:v>
                </c:pt>
                <c:pt idx="2">
                  <c:v>31.3139349660982</c:v>
                </c:pt>
                <c:pt idx="3">
                  <c:v>29.9405632416481</c:v>
                </c:pt>
                <c:pt idx="4">
                  <c:v>31.4317501820925</c:v>
                </c:pt>
                <c:pt idx="5">
                  <c:v>37.0917536044348</c:v>
                </c:pt>
                <c:pt idx="6">
                  <c:v>30.2633209506765</c:v>
                </c:pt>
                <c:pt idx="7">
                  <c:v>43.9576639355743</c:v>
                </c:pt>
                <c:pt idx="8">
                  <c:v>55.4976184270063</c:v>
                </c:pt>
                <c:pt idx="9">
                  <c:v>61.4339598975381</c:v>
                </c:pt>
                <c:pt idx="10">
                  <c:v>63.3616670767569</c:v>
                </c:pt>
                <c:pt idx="11">
                  <c:v>63.8826735316711</c:v>
                </c:pt>
                <c:pt idx="12">
                  <c:v>64.2551115358105</c:v>
                </c:pt>
                <c:pt idx="13">
                  <c:v>64.3532513412832</c:v>
                </c:pt>
                <c:pt idx="14">
                  <c:v>64.2527124408103</c:v>
                </c:pt>
                <c:pt idx="15">
                  <c:v>65.0535581219064</c:v>
                </c:pt>
                <c:pt idx="16">
                  <c:v>64.4748729711471</c:v>
                </c:pt>
                <c:pt idx="17">
                  <c:v>64.1175423445377</c:v>
                </c:pt>
                <c:pt idx="18">
                  <c:v>62.3442672704413</c:v>
                </c:pt>
                <c:pt idx="19">
                  <c:v>63.0314812866829</c:v>
                </c:pt>
                <c:pt idx="20">
                  <c:v>67.8173811494266</c:v>
                </c:pt>
                <c:pt idx="21">
                  <c:v>61.9029177187308</c:v>
                </c:pt>
                <c:pt idx="22">
                  <c:v>59.794565252908</c:v>
                </c:pt>
                <c:pt idx="23">
                  <c:v>48.4576069638194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55531"/>
        <c:axId val="38943998"/>
      </c:lineChart>
      <c:catAx>
        <c:axId val="333555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71949123410107"/>
              <c:y val="0.85665739882607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43998"/>
        <c:crossesAt val="0"/>
        <c:auto val="1"/>
        <c:lblAlgn val="ctr"/>
        <c:lblOffset val="100"/>
        <c:noMultiLvlLbl val="0"/>
      </c:catAx>
      <c:valAx>
        <c:axId val="38943998"/>
        <c:scaling>
          <c:orientation val="minMax"/>
          <c:max val="70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880371261602"/>
              <c:y val="0.25517454433117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555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67170849089034"/>
          <c:y val="0.870353207702605"/>
          <c:w val="0.839188724647645"/>
          <c:h val="0.1089486149727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Price-June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0780209977355"/>
          <c:y val="0.02566998665160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652302202704"/>
          <c:y val="0.101550467193757"/>
          <c:w val="0.900020586015234"/>
          <c:h val="0.78365335250025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AVG'!$H$31:$H$54</c:f>
              <c:numCache>
                <c:formatCode>_(\$* #,##0.00_);_(\$* \(#,##0.00\);_(\$* \-??_);_(@_)</c:formatCode>
                <c:ptCount val="24"/>
                <c:pt idx="0">
                  <c:v>36.5887146553427</c:v>
                </c:pt>
                <c:pt idx="1">
                  <c:v>29.6145661160742</c:v>
                </c:pt>
                <c:pt idx="2">
                  <c:v>25.6325208182415</c:v>
                </c:pt>
                <c:pt idx="3">
                  <c:v>23.8029324680859</c:v>
                </c:pt>
                <c:pt idx="4">
                  <c:v>21.3407778629066</c:v>
                </c:pt>
                <c:pt idx="5">
                  <c:v>19.0562824248645</c:v>
                </c:pt>
                <c:pt idx="6">
                  <c:v>20.1173230236462</c:v>
                </c:pt>
                <c:pt idx="7">
                  <c:v>28.722027238962</c:v>
                </c:pt>
                <c:pt idx="8">
                  <c:v>40.9862230836778</c:v>
                </c:pt>
                <c:pt idx="9">
                  <c:v>49.2038813942516</c:v>
                </c:pt>
                <c:pt idx="10">
                  <c:v>61.6840034270058</c:v>
                </c:pt>
                <c:pt idx="11">
                  <c:v>64.0079432548156</c:v>
                </c:pt>
                <c:pt idx="12">
                  <c:v>65.8864664390135</c:v>
                </c:pt>
                <c:pt idx="13">
                  <c:v>70.657411975113</c:v>
                </c:pt>
                <c:pt idx="14">
                  <c:v>74.7886007440357</c:v>
                </c:pt>
                <c:pt idx="15">
                  <c:v>78.8119952478664</c:v>
                </c:pt>
                <c:pt idx="16">
                  <c:v>81.8958694879142</c:v>
                </c:pt>
                <c:pt idx="17">
                  <c:v>72.6205897472368</c:v>
                </c:pt>
                <c:pt idx="18">
                  <c:v>65.0120186001109</c:v>
                </c:pt>
                <c:pt idx="19">
                  <c:v>60.0198506081659</c:v>
                </c:pt>
                <c:pt idx="20">
                  <c:v>64.9222918283512</c:v>
                </c:pt>
                <c:pt idx="21">
                  <c:v>58.958222425742</c:v>
                </c:pt>
                <c:pt idx="22">
                  <c:v>49.1095399335801</c:v>
                </c:pt>
                <c:pt idx="23">
                  <c:v>36.5599471949962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AVG'!$H$60:$H$83</c:f>
              <c:numCache>
                <c:formatCode>_(\$* #,##0.00_);_(\$* \(#,##0.00\);_(\$* \-??_);_(@_)</c:formatCode>
                <c:ptCount val="24"/>
                <c:pt idx="0">
                  <c:v>35.5247758009132</c:v>
                </c:pt>
                <c:pt idx="1">
                  <c:v>27.47225394963</c:v>
                </c:pt>
                <c:pt idx="2">
                  <c:v>22.9545979032479</c:v>
                </c:pt>
                <c:pt idx="3">
                  <c:v>20.6034803099971</c:v>
                </c:pt>
                <c:pt idx="4">
                  <c:v>17.010895749754</c:v>
                </c:pt>
                <c:pt idx="5">
                  <c:v>14.1006012722906</c:v>
                </c:pt>
                <c:pt idx="6">
                  <c:v>15.5192134454682</c:v>
                </c:pt>
                <c:pt idx="7">
                  <c:v>29.3917803052929</c:v>
                </c:pt>
                <c:pt idx="8">
                  <c:v>49.4508911604583</c:v>
                </c:pt>
                <c:pt idx="9">
                  <c:v>58.7738300141356</c:v>
                </c:pt>
                <c:pt idx="10">
                  <c:v>69.3559443115749</c:v>
                </c:pt>
                <c:pt idx="11">
                  <c:v>69.5550891271262</c:v>
                </c:pt>
                <c:pt idx="12">
                  <c:v>68.3730936316067</c:v>
                </c:pt>
                <c:pt idx="13">
                  <c:v>71.6440245626042</c:v>
                </c:pt>
                <c:pt idx="14">
                  <c:v>72.3710995644501</c:v>
                </c:pt>
                <c:pt idx="15">
                  <c:v>70.8025999428454</c:v>
                </c:pt>
                <c:pt idx="16">
                  <c:v>72.3178532571661</c:v>
                </c:pt>
                <c:pt idx="17">
                  <c:v>68.2008439428901</c:v>
                </c:pt>
                <c:pt idx="18">
                  <c:v>64.2657544752937</c:v>
                </c:pt>
                <c:pt idx="19">
                  <c:v>62.877905492136</c:v>
                </c:pt>
                <c:pt idx="20">
                  <c:v>69.4702334910006</c:v>
                </c:pt>
                <c:pt idx="21">
                  <c:v>66.8296155437314</c:v>
                </c:pt>
                <c:pt idx="22">
                  <c:v>49.1638083459306</c:v>
                </c:pt>
                <c:pt idx="23">
                  <c:v>33.9698144004568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AVG'!$H$90:$H$113</c:f>
              <c:numCache>
                <c:formatCode>_(\$* #,##0.00_);_(\$* \(#,##0.00\);_(\$* \-??_);_(@_)</c:formatCode>
                <c:ptCount val="24"/>
                <c:pt idx="0">
                  <c:v>37.6526535097721</c:v>
                </c:pt>
                <c:pt idx="1">
                  <c:v>31.7568782825184</c:v>
                </c:pt>
                <c:pt idx="2">
                  <c:v>28.3104437332351</c:v>
                </c:pt>
                <c:pt idx="3">
                  <c:v>27.0023846261748</c:v>
                </c:pt>
                <c:pt idx="4">
                  <c:v>25.6706599760591</c:v>
                </c:pt>
                <c:pt idx="5">
                  <c:v>24.0119635774384</c:v>
                </c:pt>
                <c:pt idx="6">
                  <c:v>24.7154326018242</c:v>
                </c:pt>
                <c:pt idx="7">
                  <c:v>28.0522741726311</c:v>
                </c:pt>
                <c:pt idx="8">
                  <c:v>32.5215550068974</c:v>
                </c:pt>
                <c:pt idx="9">
                  <c:v>39.6339327743675</c:v>
                </c:pt>
                <c:pt idx="10">
                  <c:v>54.0120625424366</c:v>
                </c:pt>
                <c:pt idx="11">
                  <c:v>58.4607973825049</c:v>
                </c:pt>
                <c:pt idx="12">
                  <c:v>63.3998392464203</c:v>
                </c:pt>
                <c:pt idx="13">
                  <c:v>69.6707993876218</c:v>
                </c:pt>
                <c:pt idx="14">
                  <c:v>77.2061019236214</c:v>
                </c:pt>
                <c:pt idx="15">
                  <c:v>86.8213905528873</c:v>
                </c:pt>
                <c:pt idx="16">
                  <c:v>91.4738857186623</c:v>
                </c:pt>
                <c:pt idx="17">
                  <c:v>77.0403355515836</c:v>
                </c:pt>
                <c:pt idx="18">
                  <c:v>65.7582827249281</c:v>
                </c:pt>
                <c:pt idx="19">
                  <c:v>57.1617957241957</c:v>
                </c:pt>
                <c:pt idx="20">
                  <c:v>60.3743501657018</c:v>
                </c:pt>
                <c:pt idx="21">
                  <c:v>51.0868293077527</c:v>
                </c:pt>
                <c:pt idx="22">
                  <c:v>49.0552715212297</c:v>
                </c:pt>
                <c:pt idx="23">
                  <c:v>39.1500799895355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AVG'!$H$119:$H$142</c:f>
              <c:numCache>
                <c:formatCode>_(\$* #,##0.00_);_(\$* \(#,##0.00\);_(\$* \-??_);_(@_)</c:formatCode>
                <c:ptCount val="24"/>
                <c:pt idx="0">
                  <c:v>43.5491516384781</c:v>
                </c:pt>
                <c:pt idx="1">
                  <c:v>35.8678698621464</c:v>
                </c:pt>
                <c:pt idx="2">
                  <c:v>31.8482710491227</c:v>
                </c:pt>
                <c:pt idx="3">
                  <c:v>30.0031267937684</c:v>
                </c:pt>
                <c:pt idx="4">
                  <c:v>29.460063627042</c:v>
                </c:pt>
                <c:pt idx="5">
                  <c:v>29.9818080919157</c:v>
                </c:pt>
                <c:pt idx="6">
                  <c:v>23.1333663572902</c:v>
                </c:pt>
                <c:pt idx="7">
                  <c:v>31.1405474421213</c:v>
                </c:pt>
                <c:pt idx="8">
                  <c:v>42.7606477527709</c:v>
                </c:pt>
                <c:pt idx="9">
                  <c:v>51.6222406638108</c:v>
                </c:pt>
                <c:pt idx="10">
                  <c:v>61.2885462848019</c:v>
                </c:pt>
                <c:pt idx="11">
                  <c:v>64.0814854451771</c:v>
                </c:pt>
                <c:pt idx="12">
                  <c:v>66.3363966244002</c:v>
                </c:pt>
                <c:pt idx="13">
                  <c:v>70.6232399445408</c:v>
                </c:pt>
                <c:pt idx="14">
                  <c:v>73.1239345282462</c:v>
                </c:pt>
                <c:pt idx="15">
                  <c:v>75.841444425682</c:v>
                </c:pt>
                <c:pt idx="16">
                  <c:v>78.3279254941694</c:v>
                </c:pt>
                <c:pt idx="17">
                  <c:v>71.5177170540639</c:v>
                </c:pt>
                <c:pt idx="18">
                  <c:v>64.7428617741883</c:v>
                </c:pt>
                <c:pt idx="19">
                  <c:v>60.3219568781948</c:v>
                </c:pt>
                <c:pt idx="20">
                  <c:v>65.003258454962</c:v>
                </c:pt>
                <c:pt idx="21">
                  <c:v>60.1344308755803</c:v>
                </c:pt>
                <c:pt idx="22">
                  <c:v>67.7904500945458</c:v>
                </c:pt>
                <c:pt idx="23">
                  <c:v>51.4992588429812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934547"/>
        <c:axId val="31519503"/>
      </c:lineChart>
      <c:catAx>
        <c:axId val="479345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1550126947094"/>
              <c:y val="0.8669267891980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19503"/>
        <c:crossesAt val="0"/>
        <c:auto val="1"/>
        <c:lblAlgn val="ctr"/>
        <c:lblOffset val="100"/>
        <c:noMultiLvlLbl val="0"/>
      </c:catAx>
      <c:valAx>
        <c:axId val="31519503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345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968228916489398"/>
          <c:y val="0.870417907382688"/>
          <c:w val="0.837576339806492"/>
          <c:h val="0.1086353835096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Price-July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1506849315069"/>
          <c:y val="0.113373860182371"/>
          <c:w val="0.911164383561644"/>
          <c:h val="0.80587639311043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AVG'!$I$31:$I$54</c:f>
              <c:numCache>
                <c:formatCode>_(\$* #,##0.00_);_(\$* \(#,##0.00\);_(\$* \-??_);_(@_)</c:formatCode>
                <c:ptCount val="24"/>
                <c:pt idx="0">
                  <c:v>40.016203654016</c:v>
                </c:pt>
                <c:pt idx="1">
                  <c:v>32.8434158065469</c:v>
                </c:pt>
                <c:pt idx="2">
                  <c:v>28.3706828791899</c:v>
                </c:pt>
                <c:pt idx="3">
                  <c:v>27.4629582655008</c:v>
                </c:pt>
                <c:pt idx="4">
                  <c:v>25.6365191747811</c:v>
                </c:pt>
                <c:pt idx="5">
                  <c:v>22.1784379683943</c:v>
                </c:pt>
                <c:pt idx="6">
                  <c:v>18.4023111549155</c:v>
                </c:pt>
                <c:pt idx="7">
                  <c:v>26.2304007856948</c:v>
                </c:pt>
                <c:pt idx="8">
                  <c:v>35.3477758774452</c:v>
                </c:pt>
                <c:pt idx="9">
                  <c:v>44.2624699275542</c:v>
                </c:pt>
                <c:pt idx="10">
                  <c:v>54.2651064150474</c:v>
                </c:pt>
                <c:pt idx="11">
                  <c:v>61.2040302750913</c:v>
                </c:pt>
                <c:pt idx="12">
                  <c:v>69.6344731719994</c:v>
                </c:pt>
                <c:pt idx="13">
                  <c:v>73.1510424070804</c:v>
                </c:pt>
                <c:pt idx="14">
                  <c:v>76.6058554436342</c:v>
                </c:pt>
                <c:pt idx="15">
                  <c:v>81.6182096729367</c:v>
                </c:pt>
                <c:pt idx="16">
                  <c:v>83.6595746807568</c:v>
                </c:pt>
                <c:pt idx="17">
                  <c:v>75.5475630767673</c:v>
                </c:pt>
                <c:pt idx="18">
                  <c:v>65.950029071173</c:v>
                </c:pt>
                <c:pt idx="19">
                  <c:v>57.7037664187927</c:v>
                </c:pt>
                <c:pt idx="20">
                  <c:v>58.0092475792808</c:v>
                </c:pt>
                <c:pt idx="21">
                  <c:v>52.6812082383319</c:v>
                </c:pt>
                <c:pt idx="22">
                  <c:v>49.1792083331524</c:v>
                </c:pt>
                <c:pt idx="23">
                  <c:v>40.0395097219174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AVG'!$I$60:$I$83</c:f>
              <c:numCache>
                <c:formatCode>_(\$* #,##0.00_);_(\$* \(#,##0.00\);_(\$* \-??_);_(@_)</c:formatCode>
                <c:ptCount val="24"/>
                <c:pt idx="0">
                  <c:v>42.7256529915019</c:v>
                </c:pt>
                <c:pt idx="1">
                  <c:v>36.8659453775346</c:v>
                </c:pt>
                <c:pt idx="2">
                  <c:v>30.0015069672364</c:v>
                </c:pt>
                <c:pt idx="3">
                  <c:v>28.8010915011592</c:v>
                </c:pt>
                <c:pt idx="4">
                  <c:v>26.2042811379408</c:v>
                </c:pt>
                <c:pt idx="5">
                  <c:v>25.564059556033</c:v>
                </c:pt>
                <c:pt idx="6">
                  <c:v>20.759044781736</c:v>
                </c:pt>
                <c:pt idx="7">
                  <c:v>33.7722411231094</c:v>
                </c:pt>
                <c:pt idx="8">
                  <c:v>41.4046064561817</c:v>
                </c:pt>
                <c:pt idx="9">
                  <c:v>49.2950721680101</c:v>
                </c:pt>
                <c:pt idx="10">
                  <c:v>58.6849887026584</c:v>
                </c:pt>
                <c:pt idx="11">
                  <c:v>62.9472373556913</c:v>
                </c:pt>
                <c:pt idx="12">
                  <c:v>71.3296965518207</c:v>
                </c:pt>
                <c:pt idx="13">
                  <c:v>69.1108807333073</c:v>
                </c:pt>
                <c:pt idx="14">
                  <c:v>68.6391889347584</c:v>
                </c:pt>
                <c:pt idx="15">
                  <c:v>68.0817215927772</c:v>
                </c:pt>
                <c:pt idx="16">
                  <c:v>67.4587067027864</c:v>
                </c:pt>
                <c:pt idx="17">
                  <c:v>66.2992630598608</c:v>
                </c:pt>
                <c:pt idx="18">
                  <c:v>62.1418757455773</c:v>
                </c:pt>
                <c:pt idx="19">
                  <c:v>56.8748226058841</c:v>
                </c:pt>
                <c:pt idx="20">
                  <c:v>58.4302412338906</c:v>
                </c:pt>
                <c:pt idx="21">
                  <c:v>57.5424569903322</c:v>
                </c:pt>
                <c:pt idx="22">
                  <c:v>55.0788787426858</c:v>
                </c:pt>
                <c:pt idx="23">
                  <c:v>41.9865389875268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AVG'!$I$90:$I$113</c:f>
              <c:numCache>
                <c:formatCode>_(\$* #,##0.00_);_(\$* \(#,##0.00\);_(\$* \-??_);_(@_)</c:formatCode>
                <c:ptCount val="24"/>
                <c:pt idx="0">
                  <c:v>37.3067543165301</c:v>
                </c:pt>
                <c:pt idx="1">
                  <c:v>28.8208862355592</c:v>
                </c:pt>
                <c:pt idx="2">
                  <c:v>26.7398587911434</c:v>
                </c:pt>
                <c:pt idx="3">
                  <c:v>26.1248250298424</c:v>
                </c:pt>
                <c:pt idx="4">
                  <c:v>25.0687572116215</c:v>
                </c:pt>
                <c:pt idx="5">
                  <c:v>18.7928163807557</c:v>
                </c:pt>
                <c:pt idx="6">
                  <c:v>16.045577528095</c:v>
                </c:pt>
                <c:pt idx="7">
                  <c:v>18.6885604482801</c:v>
                </c:pt>
                <c:pt idx="8">
                  <c:v>29.2909452987087</c:v>
                </c:pt>
                <c:pt idx="9">
                  <c:v>39.2298676870984</c:v>
                </c:pt>
                <c:pt idx="10">
                  <c:v>49.8452241274364</c:v>
                </c:pt>
                <c:pt idx="11">
                  <c:v>59.4608231944913</c:v>
                </c:pt>
                <c:pt idx="12">
                  <c:v>67.9392497921781</c:v>
                </c:pt>
                <c:pt idx="13">
                  <c:v>77.1912040808536</c:v>
                </c:pt>
                <c:pt idx="14">
                  <c:v>84.5725219525099</c:v>
                </c:pt>
                <c:pt idx="15">
                  <c:v>95.1546977530962</c:v>
                </c:pt>
                <c:pt idx="16">
                  <c:v>99.8604426587271</c:v>
                </c:pt>
                <c:pt idx="17">
                  <c:v>84.7958630936737</c:v>
                </c:pt>
                <c:pt idx="18">
                  <c:v>69.7581823967686</c:v>
                </c:pt>
                <c:pt idx="19">
                  <c:v>58.5327102317013</c:v>
                </c:pt>
                <c:pt idx="20">
                  <c:v>57.588253924671</c:v>
                </c:pt>
                <c:pt idx="21">
                  <c:v>47.8199594863315</c:v>
                </c:pt>
                <c:pt idx="22">
                  <c:v>43.2795379236189</c:v>
                </c:pt>
                <c:pt idx="23">
                  <c:v>38.0924804563079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AVG'!$I$119:$I$142</c:f>
              <c:numCache>
                <c:formatCode>_(\$* #,##0.00_);_(\$* \(#,##0.00\);_(\$* \-??_);_(@_)</c:formatCode>
                <c:ptCount val="24"/>
                <c:pt idx="0">
                  <c:v>43.8483505082439</c:v>
                </c:pt>
                <c:pt idx="1">
                  <c:v>37.3023180341447</c:v>
                </c:pt>
                <c:pt idx="2">
                  <c:v>33.702143804411</c:v>
                </c:pt>
                <c:pt idx="3">
                  <c:v>33.0169025008671</c:v>
                </c:pt>
                <c:pt idx="4">
                  <c:v>32.8267044327283</c:v>
                </c:pt>
                <c:pt idx="5">
                  <c:v>32.9668695067572</c:v>
                </c:pt>
                <c:pt idx="6">
                  <c:v>22.078934926443</c:v>
                </c:pt>
                <c:pt idx="7">
                  <c:v>30.3269087281558</c:v>
                </c:pt>
                <c:pt idx="8">
                  <c:v>40.6869785943247</c:v>
                </c:pt>
                <c:pt idx="9">
                  <c:v>48.0671087598885</c:v>
                </c:pt>
                <c:pt idx="10">
                  <c:v>56.0896846965141</c:v>
                </c:pt>
                <c:pt idx="11">
                  <c:v>62.1011508554307</c:v>
                </c:pt>
                <c:pt idx="12">
                  <c:v>67.8091593397975</c:v>
                </c:pt>
                <c:pt idx="13">
                  <c:v>70.8268345275545</c:v>
                </c:pt>
                <c:pt idx="14">
                  <c:v>76.5191906677128</c:v>
                </c:pt>
                <c:pt idx="15">
                  <c:v>76.7222630799078</c:v>
                </c:pt>
                <c:pt idx="16">
                  <c:v>85.8418163726104</c:v>
                </c:pt>
                <c:pt idx="17">
                  <c:v>78.9433313793364</c:v>
                </c:pt>
                <c:pt idx="18">
                  <c:v>68.7339616680187</c:v>
                </c:pt>
                <c:pt idx="19">
                  <c:v>58.4665153255214</c:v>
                </c:pt>
                <c:pt idx="20">
                  <c:v>60.1809217011231</c:v>
                </c:pt>
                <c:pt idx="21">
                  <c:v>56.6052393776609</c:v>
                </c:pt>
                <c:pt idx="22">
                  <c:v>59.0739955997713</c:v>
                </c:pt>
                <c:pt idx="23">
                  <c:v>47.2627156130765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439596"/>
        <c:axId val="5208400"/>
      </c:lineChart>
      <c:catAx>
        <c:axId val="304395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1232876712329"/>
              <c:y val="0.8517730496453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8400"/>
        <c:crossesAt val="0"/>
        <c:auto val="1"/>
        <c:lblAlgn val="ctr"/>
        <c:lblOffset val="100"/>
        <c:noMultiLvlLbl val="0"/>
      </c:catAx>
      <c:valAx>
        <c:axId val="5208400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232876712329"/>
              <c:y val="0.25227963525835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395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44520547945206"/>
          <c:y val="0.873353596757852"/>
          <c:w val="0.836027397260274"/>
          <c:h val="0.10719351570415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Scaled Price-February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1410593278938"/>
          <c:y val="0.025957844460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674872078551"/>
          <c:y val="0.0849340670750701"/>
          <c:w val="0.937353063200111"/>
          <c:h val="0.84300695670231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AVG'!$D$31:$D$54</c:f>
              <c:numCache>
                <c:formatCode>_(\$* #,##0.00_);_(\$* \(#,##0.00\);_(\$* \-??_);_(@_)</c:formatCode>
                <c:ptCount val="24"/>
                <c:pt idx="0">
                  <c:v>53.2744775097005</c:v>
                </c:pt>
                <c:pt idx="1">
                  <c:v>50.2846835246779</c:v>
                </c:pt>
                <c:pt idx="2">
                  <c:v>47.7754123511427</c:v>
                </c:pt>
                <c:pt idx="3">
                  <c:v>48.0111426213742</c:v>
                </c:pt>
                <c:pt idx="4">
                  <c:v>52.1638097763489</c:v>
                </c:pt>
                <c:pt idx="5">
                  <c:v>61.5387147100705</c:v>
                </c:pt>
                <c:pt idx="6">
                  <c:v>57.9443333975401</c:v>
                </c:pt>
                <c:pt idx="7">
                  <c:v>59.728444038137</c:v>
                </c:pt>
                <c:pt idx="8">
                  <c:v>60.1069774331544</c:v>
                </c:pt>
                <c:pt idx="9">
                  <c:v>59.6140061007845</c:v>
                </c:pt>
                <c:pt idx="10">
                  <c:v>59.6108129986334</c:v>
                </c:pt>
                <c:pt idx="11">
                  <c:v>58.9632120552554</c:v>
                </c:pt>
                <c:pt idx="12">
                  <c:v>58.5084596968248</c:v>
                </c:pt>
                <c:pt idx="13">
                  <c:v>57.8665768669683</c:v>
                </c:pt>
                <c:pt idx="14">
                  <c:v>56.8621523034503</c:v>
                </c:pt>
                <c:pt idx="15">
                  <c:v>56.0180984626938</c:v>
                </c:pt>
                <c:pt idx="16">
                  <c:v>56.8391328840059</c:v>
                </c:pt>
                <c:pt idx="17">
                  <c:v>63.3762641652054</c:v>
                </c:pt>
                <c:pt idx="18">
                  <c:v>69.4997538808911</c:v>
                </c:pt>
                <c:pt idx="19">
                  <c:v>65.5485254498917</c:v>
                </c:pt>
                <c:pt idx="20">
                  <c:v>61.7438274278315</c:v>
                </c:pt>
                <c:pt idx="21">
                  <c:v>57.7694228387331</c:v>
                </c:pt>
                <c:pt idx="22">
                  <c:v>67.9814436819922</c:v>
                </c:pt>
                <c:pt idx="23">
                  <c:v>58.9703158246934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AVG'!$D$60:$D$83</c:f>
              <c:numCache>
                <c:formatCode>_(\$* #,##0.00_);_(\$* \(#,##0.00\);_(\$* \-??_);_(@_)</c:formatCode>
                <c:ptCount val="24"/>
                <c:pt idx="0">
                  <c:v>51.492810908043</c:v>
                </c:pt>
                <c:pt idx="1">
                  <c:v>48.9670777397909</c:v>
                </c:pt>
                <c:pt idx="2">
                  <c:v>46.7625913732074</c:v>
                </c:pt>
                <c:pt idx="3">
                  <c:v>47.1268329597203</c:v>
                </c:pt>
                <c:pt idx="4">
                  <c:v>50.840653190793</c:v>
                </c:pt>
                <c:pt idx="5">
                  <c:v>63.4483234612922</c:v>
                </c:pt>
                <c:pt idx="6">
                  <c:v>55.4321524027249</c:v>
                </c:pt>
                <c:pt idx="7">
                  <c:v>59.4826429837429</c:v>
                </c:pt>
                <c:pt idx="8">
                  <c:v>60.2627347945114</c:v>
                </c:pt>
                <c:pt idx="9">
                  <c:v>59.9847504482243</c:v>
                </c:pt>
                <c:pt idx="10">
                  <c:v>59.4943529264062</c:v>
                </c:pt>
                <c:pt idx="11">
                  <c:v>58.8326791787407</c:v>
                </c:pt>
                <c:pt idx="12">
                  <c:v>58.5478198901778</c:v>
                </c:pt>
                <c:pt idx="13">
                  <c:v>57.6517556924927</c:v>
                </c:pt>
                <c:pt idx="14">
                  <c:v>56.4201605005522</c:v>
                </c:pt>
                <c:pt idx="15">
                  <c:v>55.5972524509211</c:v>
                </c:pt>
                <c:pt idx="16">
                  <c:v>56.400606361456</c:v>
                </c:pt>
                <c:pt idx="17">
                  <c:v>64.6773606378116</c:v>
                </c:pt>
                <c:pt idx="18">
                  <c:v>71.2076992497332</c:v>
                </c:pt>
                <c:pt idx="19">
                  <c:v>67.5561469174695</c:v>
                </c:pt>
                <c:pt idx="20">
                  <c:v>61.7569640517886</c:v>
                </c:pt>
                <c:pt idx="21">
                  <c:v>56.6949215132476</c:v>
                </c:pt>
                <c:pt idx="22">
                  <c:v>72.5540717437947</c:v>
                </c:pt>
                <c:pt idx="23">
                  <c:v>58.807638623359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AVG'!$D$90:$D$113</c:f>
              <c:numCache>
                <c:formatCode>_(\$* #,##0.00_);_(\$* \(#,##0.00\);_(\$* \-??_);_(@_)</c:formatCode>
                <c:ptCount val="24"/>
                <c:pt idx="0">
                  <c:v>54.9848774472918</c:v>
                </c:pt>
                <c:pt idx="1">
                  <c:v>51.5495850781694</c:v>
                </c:pt>
                <c:pt idx="2">
                  <c:v>48.7477204899605</c:v>
                </c:pt>
                <c:pt idx="3">
                  <c:v>48.860079896562</c:v>
                </c:pt>
                <c:pt idx="4">
                  <c:v>53.4340400984825</c:v>
                </c:pt>
                <c:pt idx="5">
                  <c:v>59.7054903088977</c:v>
                </c:pt>
                <c:pt idx="6">
                  <c:v>60.3560271525626</c:v>
                </c:pt>
                <c:pt idx="7">
                  <c:v>59.9644130503553</c:v>
                </c:pt>
                <c:pt idx="8">
                  <c:v>59.9574503662516</c:v>
                </c:pt>
                <c:pt idx="9">
                  <c:v>59.2580915272424</c:v>
                </c:pt>
                <c:pt idx="10">
                  <c:v>59.7226146679716</c:v>
                </c:pt>
                <c:pt idx="11">
                  <c:v>59.0885236167094</c:v>
                </c:pt>
                <c:pt idx="12">
                  <c:v>58.4706739112059</c:v>
                </c:pt>
                <c:pt idx="13">
                  <c:v>58.0728051944648</c:v>
                </c:pt>
                <c:pt idx="14">
                  <c:v>57.2864644342325</c:v>
                </c:pt>
                <c:pt idx="15">
                  <c:v>56.4221106339957</c:v>
                </c:pt>
                <c:pt idx="16">
                  <c:v>57.2601183456539</c:v>
                </c:pt>
                <c:pt idx="17">
                  <c:v>62.1272115515036</c:v>
                </c:pt>
                <c:pt idx="18">
                  <c:v>67.8601263268027</c:v>
                </c:pt>
                <c:pt idx="19">
                  <c:v>63.6212088410169</c:v>
                </c:pt>
                <c:pt idx="20">
                  <c:v>61.7312162688327</c:v>
                </c:pt>
                <c:pt idx="21">
                  <c:v>58.8009441111992</c:v>
                </c:pt>
                <c:pt idx="22">
                  <c:v>63.5917207426618</c:v>
                </c:pt>
                <c:pt idx="23">
                  <c:v>59.1264859379745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AVG'!$D$119:$D$142</c:f>
              <c:numCache>
                <c:formatCode>_(\$* #,##0.00_);_(\$* \(#,##0.00\);_(\$* \-??_);_(@_)</c:formatCode>
                <c:ptCount val="24"/>
                <c:pt idx="0">
                  <c:v>53.7364911773469</c:v>
                </c:pt>
                <c:pt idx="1">
                  <c:v>51.0436919232143</c:v>
                </c:pt>
                <c:pt idx="2">
                  <c:v>49.0897381249595</c:v>
                </c:pt>
                <c:pt idx="3">
                  <c:v>49.1732160241977</c:v>
                </c:pt>
                <c:pt idx="4">
                  <c:v>52.3006461508625</c:v>
                </c:pt>
                <c:pt idx="5">
                  <c:v>59.9549254461467</c:v>
                </c:pt>
                <c:pt idx="6">
                  <c:v>57.7414557022155</c:v>
                </c:pt>
                <c:pt idx="7">
                  <c:v>59.8903242938334</c:v>
                </c:pt>
                <c:pt idx="8">
                  <c:v>60.2277394430169</c:v>
                </c:pt>
                <c:pt idx="9">
                  <c:v>59.8306082876495</c:v>
                </c:pt>
                <c:pt idx="10">
                  <c:v>59.8278967652809</c:v>
                </c:pt>
                <c:pt idx="11">
                  <c:v>59.1439008514802</c:v>
                </c:pt>
                <c:pt idx="12">
                  <c:v>58.6778821756537</c:v>
                </c:pt>
                <c:pt idx="13">
                  <c:v>58.0362078355521</c:v>
                </c:pt>
                <c:pt idx="14">
                  <c:v>57.0511363426733</c:v>
                </c:pt>
                <c:pt idx="15">
                  <c:v>56.26089309438</c:v>
                </c:pt>
                <c:pt idx="16">
                  <c:v>57.0517427520914</c:v>
                </c:pt>
                <c:pt idx="17">
                  <c:v>63.5216053816798</c:v>
                </c:pt>
                <c:pt idx="18">
                  <c:v>68.2886580333154</c:v>
                </c:pt>
                <c:pt idx="19">
                  <c:v>65.0307175823374</c:v>
                </c:pt>
                <c:pt idx="20">
                  <c:v>61.5875212831292</c:v>
                </c:pt>
                <c:pt idx="21">
                  <c:v>57.8317101757119</c:v>
                </c:pt>
                <c:pt idx="22">
                  <c:v>66.7611095447231</c:v>
                </c:pt>
                <c:pt idx="23">
                  <c:v>57.9401816085497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231803"/>
        <c:axId val="5563157"/>
      </c:lineChart>
      <c:catAx>
        <c:axId val="672318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26469367998894"/>
              <c:y val="0.86242342435884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3157"/>
        <c:crossesAt val="0"/>
        <c:auto val="1"/>
        <c:lblAlgn val="ctr"/>
        <c:lblOffset val="100"/>
        <c:noMultiLvlLbl val="0"/>
      </c:catAx>
      <c:valAx>
        <c:axId val="5563157"/>
        <c:scaling>
          <c:orientation val="minMax"/>
          <c:min val="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2866823399253"/>
              <c:y val="0.250752777489357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318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1023371594524"/>
          <c:y val="0.877063648634617"/>
          <c:w val="0.844004978564514"/>
          <c:h val="0.10985359775724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Price-August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7648345638502"/>
          <c:y val="0.02581044806937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065354115395"/>
          <c:y val="0.0791864546768532"/>
          <c:w val="0.941892261416462"/>
          <c:h val="0.81127400371670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AVG'!$J$31:$J$54</c:f>
              <c:numCache>
                <c:formatCode>_(\$* #,##0.00_);_(\$* \(#,##0.00\);_(\$* \-??_);_(@_)</c:formatCode>
                <c:ptCount val="24"/>
                <c:pt idx="0">
                  <c:v>37.0238631622217</c:v>
                </c:pt>
                <c:pt idx="1">
                  <c:v>34.0010933851294</c:v>
                </c:pt>
                <c:pt idx="2">
                  <c:v>29.4634953084276</c:v>
                </c:pt>
                <c:pt idx="3">
                  <c:v>25.8385356763144</c:v>
                </c:pt>
                <c:pt idx="4">
                  <c:v>25.0720047171925</c:v>
                </c:pt>
                <c:pt idx="5">
                  <c:v>26.4806740183882</c:v>
                </c:pt>
                <c:pt idx="6">
                  <c:v>19.3660076887118</c:v>
                </c:pt>
                <c:pt idx="7">
                  <c:v>24.9907675922834</c:v>
                </c:pt>
                <c:pt idx="8">
                  <c:v>38.0888824088546</c:v>
                </c:pt>
                <c:pt idx="9">
                  <c:v>47.5799736890759</c:v>
                </c:pt>
                <c:pt idx="10">
                  <c:v>54.0871865457476</c:v>
                </c:pt>
                <c:pt idx="11">
                  <c:v>60.0000999473457</c:v>
                </c:pt>
                <c:pt idx="12">
                  <c:v>69.400641777739</c:v>
                </c:pt>
                <c:pt idx="13">
                  <c:v>71.382944291596</c:v>
                </c:pt>
                <c:pt idx="14">
                  <c:v>78.8756011931598</c:v>
                </c:pt>
                <c:pt idx="15">
                  <c:v>80.6477151483298</c:v>
                </c:pt>
                <c:pt idx="16">
                  <c:v>80.4075328985599</c:v>
                </c:pt>
                <c:pt idx="17">
                  <c:v>76.5638181815777</c:v>
                </c:pt>
                <c:pt idx="18">
                  <c:v>65.5782679016335</c:v>
                </c:pt>
                <c:pt idx="19">
                  <c:v>58.631882442063</c:v>
                </c:pt>
                <c:pt idx="20">
                  <c:v>60.5709281610558</c:v>
                </c:pt>
                <c:pt idx="21">
                  <c:v>55.2780415675202</c:v>
                </c:pt>
                <c:pt idx="22">
                  <c:v>43.8900309593777</c:v>
                </c:pt>
                <c:pt idx="23">
                  <c:v>36.7800113376946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AVG'!$J$60:$J$83</c:f>
              <c:numCache>
                <c:formatCode>_(\$* #,##0.00_);_(\$* \(#,##0.00\);_(\$* \-??_);_(@_)</c:formatCode>
                <c:ptCount val="24"/>
                <c:pt idx="0">
                  <c:v>46.5787678163733</c:v>
                </c:pt>
                <c:pt idx="1">
                  <c:v>39.8835530804591</c:v>
                </c:pt>
                <c:pt idx="2">
                  <c:v>36.0828699237662</c:v>
                </c:pt>
                <c:pt idx="3">
                  <c:v>31.483399120582</c:v>
                </c:pt>
                <c:pt idx="4">
                  <c:v>31.2171365717516</c:v>
                </c:pt>
                <c:pt idx="5">
                  <c:v>36.5866214879245</c:v>
                </c:pt>
                <c:pt idx="6">
                  <c:v>27.8863209225997</c:v>
                </c:pt>
                <c:pt idx="7">
                  <c:v>39.1525335472023</c:v>
                </c:pt>
                <c:pt idx="8">
                  <c:v>45.3514263029821</c:v>
                </c:pt>
                <c:pt idx="9">
                  <c:v>48.0903660734273</c:v>
                </c:pt>
                <c:pt idx="10">
                  <c:v>51.3414317946472</c:v>
                </c:pt>
                <c:pt idx="11">
                  <c:v>51.6858552852311</c:v>
                </c:pt>
                <c:pt idx="12">
                  <c:v>57.0151860912175</c:v>
                </c:pt>
                <c:pt idx="13">
                  <c:v>60.5854233064548</c:v>
                </c:pt>
                <c:pt idx="14">
                  <c:v>71.7952483945066</c:v>
                </c:pt>
                <c:pt idx="15">
                  <c:v>73.2259801387464</c:v>
                </c:pt>
                <c:pt idx="16">
                  <c:v>73.3252273565444</c:v>
                </c:pt>
                <c:pt idx="17">
                  <c:v>71.2150537114906</c:v>
                </c:pt>
                <c:pt idx="18">
                  <c:v>57.5004710592472</c:v>
                </c:pt>
                <c:pt idx="19">
                  <c:v>53.3579840918863</c:v>
                </c:pt>
                <c:pt idx="20">
                  <c:v>54.1270104567101</c:v>
                </c:pt>
                <c:pt idx="21">
                  <c:v>50.7517461401325</c:v>
                </c:pt>
                <c:pt idx="22">
                  <c:v>49.9228107018219</c:v>
                </c:pt>
                <c:pt idx="23">
                  <c:v>41.8375766242955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AVG'!$J$90:$J$113</c:f>
              <c:numCache>
                <c:formatCode>_(\$* #,##0.00_);_(\$* \(#,##0.00\);_(\$* \-??_);_(@_)</c:formatCode>
                <c:ptCount val="24"/>
                <c:pt idx="0">
                  <c:v>27.4689585080702</c:v>
                </c:pt>
                <c:pt idx="1">
                  <c:v>28.1186336897997</c:v>
                </c:pt>
                <c:pt idx="2">
                  <c:v>22.8441206930889</c:v>
                </c:pt>
                <c:pt idx="3">
                  <c:v>20.1936722320469</c:v>
                </c:pt>
                <c:pt idx="4">
                  <c:v>18.9268728626335</c:v>
                </c:pt>
                <c:pt idx="5">
                  <c:v>16.374726548852</c:v>
                </c:pt>
                <c:pt idx="6">
                  <c:v>10.8456944548238</c:v>
                </c:pt>
                <c:pt idx="7">
                  <c:v>10.8290016373645</c:v>
                </c:pt>
                <c:pt idx="8">
                  <c:v>30.8263385147272</c:v>
                </c:pt>
                <c:pt idx="9">
                  <c:v>47.0695813047245</c:v>
                </c:pt>
                <c:pt idx="10">
                  <c:v>56.832941296848</c:v>
                </c:pt>
                <c:pt idx="11">
                  <c:v>68.3143446094603</c:v>
                </c:pt>
                <c:pt idx="12">
                  <c:v>81.7860974642606</c:v>
                </c:pt>
                <c:pt idx="13">
                  <c:v>82.1804652767371</c:v>
                </c:pt>
                <c:pt idx="14">
                  <c:v>85.9559539918129</c:v>
                </c:pt>
                <c:pt idx="15">
                  <c:v>88.0694501579133</c:v>
                </c:pt>
                <c:pt idx="16">
                  <c:v>87.4898384405755</c:v>
                </c:pt>
                <c:pt idx="17">
                  <c:v>81.9125826516649</c:v>
                </c:pt>
                <c:pt idx="18">
                  <c:v>73.6560647440199</c:v>
                </c:pt>
                <c:pt idx="19">
                  <c:v>63.9057807922396</c:v>
                </c:pt>
                <c:pt idx="20">
                  <c:v>67.0148458654016</c:v>
                </c:pt>
                <c:pt idx="21">
                  <c:v>59.804336994908</c:v>
                </c:pt>
                <c:pt idx="22">
                  <c:v>37.8572512169334</c:v>
                </c:pt>
                <c:pt idx="23">
                  <c:v>31.7224460510938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AVG'!$J$119:$J$142</c:f>
              <c:numCache>
                <c:formatCode>_(\$* #,##0.00_);_(\$* \(#,##0.00\);_(\$* \-??_);_(@_)</c:formatCode>
                <c:ptCount val="24"/>
                <c:pt idx="0">
                  <c:v>41.5437602866925</c:v>
                </c:pt>
                <c:pt idx="1">
                  <c:v>37.6560537752313</c:v>
                </c:pt>
                <c:pt idx="2">
                  <c:v>33.1211066748167</c:v>
                </c:pt>
                <c:pt idx="3">
                  <c:v>32.3290697230794</c:v>
                </c:pt>
                <c:pt idx="4">
                  <c:v>33.379075582415</c:v>
                </c:pt>
                <c:pt idx="5">
                  <c:v>38.9558993288577</c:v>
                </c:pt>
                <c:pt idx="6">
                  <c:v>24.980810578578</c:v>
                </c:pt>
                <c:pt idx="7">
                  <c:v>31.6771281934251</c:v>
                </c:pt>
                <c:pt idx="8">
                  <c:v>43.1600264138878</c:v>
                </c:pt>
                <c:pt idx="9">
                  <c:v>50.766178817504</c:v>
                </c:pt>
                <c:pt idx="10">
                  <c:v>57.8512165007755</c:v>
                </c:pt>
                <c:pt idx="11">
                  <c:v>62.5409761881246</c:v>
                </c:pt>
                <c:pt idx="12">
                  <c:v>69.8779785522728</c:v>
                </c:pt>
                <c:pt idx="13">
                  <c:v>70.9203297010463</c:v>
                </c:pt>
                <c:pt idx="14">
                  <c:v>76.8392230988441</c:v>
                </c:pt>
                <c:pt idx="15">
                  <c:v>76.8829683053573</c:v>
                </c:pt>
                <c:pt idx="16">
                  <c:v>76.0528437809987</c:v>
                </c:pt>
                <c:pt idx="17">
                  <c:v>72.915374885526</c:v>
                </c:pt>
                <c:pt idx="18">
                  <c:v>65.2282677255955</c:v>
                </c:pt>
                <c:pt idx="19">
                  <c:v>59.8600749712311</c:v>
                </c:pt>
                <c:pt idx="20">
                  <c:v>62.6540038646423</c:v>
                </c:pt>
                <c:pt idx="21">
                  <c:v>57.7925984221907</c:v>
                </c:pt>
                <c:pt idx="22">
                  <c:v>56.126374501649</c:v>
                </c:pt>
                <c:pt idx="23">
                  <c:v>46.8886601272585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316575"/>
        <c:axId val="52557504"/>
      </c:lineChart>
      <c:catAx>
        <c:axId val="493165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17309269893355"/>
              <c:y val="0.82479867850505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57504"/>
        <c:crossesAt val="0"/>
        <c:auto val="1"/>
        <c:lblAlgn val="ctr"/>
        <c:lblOffset val="100"/>
        <c:noMultiLvlLbl val="0"/>
      </c:catAx>
      <c:valAx>
        <c:axId val="52557504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165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6888159693738"/>
          <c:y val="0.86919264918439"/>
          <c:w val="0.834427126059612"/>
          <c:h val="0.1092298162296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Scaled Price-September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72057318321392"/>
          <c:y val="0.02882460786310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5581712726032"/>
          <c:y val="0.0755754736198818"/>
          <c:w val="0.944796997611737"/>
          <c:h val="0.84233041352617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AVG'!$K$31:$K$54</c:f>
              <c:numCache>
                <c:formatCode>_(\$* #,##0.00_);_(\$* \(#,##0.00\);_(\$* \-??_);_(@_)</c:formatCode>
                <c:ptCount val="24"/>
                <c:pt idx="0">
                  <c:v>48.076827505277</c:v>
                </c:pt>
                <c:pt idx="1">
                  <c:v>40.0856016750179</c:v>
                </c:pt>
                <c:pt idx="2">
                  <c:v>33.4698447449179</c:v>
                </c:pt>
                <c:pt idx="3">
                  <c:v>30.2496632291792</c:v>
                </c:pt>
                <c:pt idx="4">
                  <c:v>30.7210638440381</c:v>
                </c:pt>
                <c:pt idx="5">
                  <c:v>29.6890494550083</c:v>
                </c:pt>
                <c:pt idx="6">
                  <c:v>24.2602479115507</c:v>
                </c:pt>
                <c:pt idx="7">
                  <c:v>31.659446265578</c:v>
                </c:pt>
                <c:pt idx="8">
                  <c:v>39.5588223146163</c:v>
                </c:pt>
                <c:pt idx="9">
                  <c:v>43.5357460216326</c:v>
                </c:pt>
                <c:pt idx="10">
                  <c:v>55.2940267382328</c:v>
                </c:pt>
                <c:pt idx="11">
                  <c:v>60.5919565188914</c:v>
                </c:pt>
                <c:pt idx="12">
                  <c:v>64.763212320975</c:v>
                </c:pt>
                <c:pt idx="13">
                  <c:v>66.1605308480559</c:v>
                </c:pt>
                <c:pt idx="14">
                  <c:v>67.1694871703436</c:v>
                </c:pt>
                <c:pt idx="15">
                  <c:v>67.4974970675276</c:v>
                </c:pt>
                <c:pt idx="16">
                  <c:v>66.8763896198595</c:v>
                </c:pt>
                <c:pt idx="17">
                  <c:v>67.2055591504887</c:v>
                </c:pt>
                <c:pt idx="18">
                  <c:v>62.4574661462528</c:v>
                </c:pt>
                <c:pt idx="19">
                  <c:v>64.2128672317596</c:v>
                </c:pt>
                <c:pt idx="20">
                  <c:v>61.6119961156605</c:v>
                </c:pt>
                <c:pt idx="21">
                  <c:v>54.9089723981068</c:v>
                </c:pt>
                <c:pt idx="22">
                  <c:v>47.504656816136</c:v>
                </c:pt>
                <c:pt idx="23">
                  <c:v>42.4390688908936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AVG'!$K$60:$K$83</c:f>
              <c:numCache>
                <c:formatCode>_(\$* #,##0.00_);_(\$* \(#,##0.00\);_(\$* \-??_);_(@_)</c:formatCode>
                <c:ptCount val="24"/>
                <c:pt idx="0">
                  <c:v>52.3880341411835</c:v>
                </c:pt>
                <c:pt idx="1">
                  <c:v>42.1735406002202</c:v>
                </c:pt>
                <c:pt idx="2">
                  <c:v>33.6349278699153</c:v>
                </c:pt>
                <c:pt idx="3">
                  <c:v>26.7931444604022</c:v>
                </c:pt>
                <c:pt idx="4">
                  <c:v>28.980252712352</c:v>
                </c:pt>
                <c:pt idx="5">
                  <c:v>25.6242175949679</c:v>
                </c:pt>
                <c:pt idx="6">
                  <c:v>29.5290198838021</c:v>
                </c:pt>
                <c:pt idx="7">
                  <c:v>39.4334754747936</c:v>
                </c:pt>
                <c:pt idx="8">
                  <c:v>41.3062722807045</c:v>
                </c:pt>
                <c:pt idx="9">
                  <c:v>46.2124133539071</c:v>
                </c:pt>
                <c:pt idx="10">
                  <c:v>55.2242110311014</c:v>
                </c:pt>
                <c:pt idx="11">
                  <c:v>56.8514494012305</c:v>
                </c:pt>
                <c:pt idx="12">
                  <c:v>61.5335671070684</c:v>
                </c:pt>
                <c:pt idx="13">
                  <c:v>62.0269883147465</c:v>
                </c:pt>
                <c:pt idx="14">
                  <c:v>65.2276692809825</c:v>
                </c:pt>
                <c:pt idx="15">
                  <c:v>65.4192643546611</c:v>
                </c:pt>
                <c:pt idx="16">
                  <c:v>64.5433233519502</c:v>
                </c:pt>
                <c:pt idx="17">
                  <c:v>65.4783391532368</c:v>
                </c:pt>
                <c:pt idx="18">
                  <c:v>61.3346819518635</c:v>
                </c:pt>
                <c:pt idx="19">
                  <c:v>60.041195245177</c:v>
                </c:pt>
                <c:pt idx="20">
                  <c:v>60.9182674674351</c:v>
                </c:pt>
                <c:pt idx="21">
                  <c:v>57.4124086055781</c:v>
                </c:pt>
                <c:pt idx="22">
                  <c:v>52.6058986465691</c:v>
                </c:pt>
                <c:pt idx="23">
                  <c:v>45.3074377161515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AVG'!$K$90:$K$113</c:f>
              <c:numCache>
                <c:formatCode>_(\$* #,##0.00_);_(\$* \(#,##0.00\);_(\$* \-??_);_(@_)</c:formatCode>
                <c:ptCount val="24"/>
                <c:pt idx="0">
                  <c:v>44.4841553086883</c:v>
                </c:pt>
                <c:pt idx="1">
                  <c:v>38.3456525706827</c:v>
                </c:pt>
                <c:pt idx="2">
                  <c:v>33.3322754740867</c:v>
                </c:pt>
                <c:pt idx="3">
                  <c:v>33.1300955364933</c:v>
                </c:pt>
                <c:pt idx="4">
                  <c:v>32.1717397871099</c:v>
                </c:pt>
                <c:pt idx="5">
                  <c:v>33.0764093383753</c:v>
                </c:pt>
                <c:pt idx="6">
                  <c:v>19.8696046013412</c:v>
                </c:pt>
                <c:pt idx="7">
                  <c:v>25.1810885912317</c:v>
                </c:pt>
                <c:pt idx="8">
                  <c:v>38.1026140095429</c:v>
                </c:pt>
                <c:pt idx="9">
                  <c:v>41.3051899114039</c:v>
                </c:pt>
                <c:pt idx="10">
                  <c:v>55.3522064941757</c:v>
                </c:pt>
                <c:pt idx="11">
                  <c:v>63.7090457836088</c:v>
                </c:pt>
                <c:pt idx="12">
                  <c:v>67.4545833325639</c:v>
                </c:pt>
                <c:pt idx="13">
                  <c:v>69.6051496258138</c:v>
                </c:pt>
                <c:pt idx="14">
                  <c:v>68.7876687448111</c:v>
                </c:pt>
                <c:pt idx="15">
                  <c:v>69.229357661583</c:v>
                </c:pt>
                <c:pt idx="16">
                  <c:v>68.820611509784</c:v>
                </c:pt>
                <c:pt idx="17">
                  <c:v>68.6449091481986</c:v>
                </c:pt>
                <c:pt idx="18">
                  <c:v>63.3931196415772</c:v>
                </c:pt>
                <c:pt idx="19">
                  <c:v>67.6892605539117</c:v>
                </c:pt>
                <c:pt idx="20">
                  <c:v>62.190103322515</c:v>
                </c:pt>
                <c:pt idx="21">
                  <c:v>52.8227755585473</c:v>
                </c:pt>
                <c:pt idx="22">
                  <c:v>43.2536219574418</c:v>
                </c:pt>
                <c:pt idx="23">
                  <c:v>40.0487615365119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AVG'!$K$119:$K$142</c:f>
              <c:numCache>
                <c:formatCode>_(\$* #,##0.00_);_(\$* \(#,##0.00\);_(\$* \-??_);_(@_)</c:formatCode>
                <c:ptCount val="24"/>
                <c:pt idx="0">
                  <c:v>44.1444524288678</c:v>
                </c:pt>
                <c:pt idx="1">
                  <c:v>38.4481849220496</c:v>
                </c:pt>
                <c:pt idx="2">
                  <c:v>33.6640398252149</c:v>
                </c:pt>
                <c:pt idx="3">
                  <c:v>32.718050827396</c:v>
                </c:pt>
                <c:pt idx="4">
                  <c:v>34.3963186534569</c:v>
                </c:pt>
                <c:pt idx="5">
                  <c:v>39.5660531889253</c:v>
                </c:pt>
                <c:pt idx="6">
                  <c:v>32.6998697006614</c:v>
                </c:pt>
                <c:pt idx="7">
                  <c:v>39.7377337407748</c:v>
                </c:pt>
                <c:pt idx="8">
                  <c:v>47.3139860900753</c:v>
                </c:pt>
                <c:pt idx="9">
                  <c:v>51.2717554290149</c:v>
                </c:pt>
                <c:pt idx="10">
                  <c:v>60.2018925739034</c:v>
                </c:pt>
                <c:pt idx="11">
                  <c:v>63.5052904751756</c:v>
                </c:pt>
                <c:pt idx="12">
                  <c:v>66.9197272409726</c:v>
                </c:pt>
                <c:pt idx="13">
                  <c:v>68.5946036284331</c:v>
                </c:pt>
                <c:pt idx="14">
                  <c:v>68.8933666602769</c:v>
                </c:pt>
                <c:pt idx="15">
                  <c:v>69.4391029449713</c:v>
                </c:pt>
                <c:pt idx="16">
                  <c:v>69.0236506188023</c:v>
                </c:pt>
                <c:pt idx="17">
                  <c:v>68.759631711414</c:v>
                </c:pt>
                <c:pt idx="18">
                  <c:v>64.7495546891668</c:v>
                </c:pt>
                <c:pt idx="19">
                  <c:v>67.2440040884291</c:v>
                </c:pt>
                <c:pt idx="20">
                  <c:v>64.4673707119853</c:v>
                </c:pt>
                <c:pt idx="21">
                  <c:v>57.1784596959434</c:v>
                </c:pt>
                <c:pt idx="22">
                  <c:v>51.2110364056869</c:v>
                </c:pt>
                <c:pt idx="23">
                  <c:v>45.8518637484026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811393"/>
        <c:axId val="79263313"/>
      </c:lineChart>
      <c:catAx>
        <c:axId val="80811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69907881269191"/>
              <c:y val="0.85119168873497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63313"/>
        <c:crossesAt val="0"/>
        <c:auto val="1"/>
        <c:lblAlgn val="ctr"/>
        <c:lblOffset val="100"/>
        <c:noMultiLvlLbl val="0"/>
      </c:catAx>
      <c:valAx>
        <c:axId val="79263313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113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6919140225179"/>
          <c:y val="0.870340191485028"/>
          <c:w val="0.832889798703514"/>
          <c:h val="0.10776125483805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Price-October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89450384798747"/>
          <c:y val="0.02844221105527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85173329701"/>
          <c:y val="0.075678391959799"/>
          <c:w val="0.946264387386774"/>
          <c:h val="0.83095477386934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AVG'!$L$31:$L$54</c:f>
              <c:numCache>
                <c:formatCode>_(\$* #,##0.00_);_(\$* \(#,##0.00\);_(\$* \-??_);_(@_)</c:formatCode>
                <c:ptCount val="24"/>
                <c:pt idx="0">
                  <c:v>54.56761579739</c:v>
                </c:pt>
                <c:pt idx="1">
                  <c:v>49.9812381536025</c:v>
                </c:pt>
                <c:pt idx="2">
                  <c:v>47.6062437479905</c:v>
                </c:pt>
                <c:pt idx="3">
                  <c:v>43.5856431740543</c:v>
                </c:pt>
                <c:pt idx="4">
                  <c:v>41.9311392336155</c:v>
                </c:pt>
                <c:pt idx="5">
                  <c:v>41.114517013148</c:v>
                </c:pt>
                <c:pt idx="6">
                  <c:v>32.2019861453719</c:v>
                </c:pt>
                <c:pt idx="7">
                  <c:v>32.3320398073775</c:v>
                </c:pt>
                <c:pt idx="8">
                  <c:v>31.455434648718</c:v>
                </c:pt>
                <c:pt idx="9">
                  <c:v>40.6326105129541</c:v>
                </c:pt>
                <c:pt idx="10">
                  <c:v>46.9279227393545</c:v>
                </c:pt>
                <c:pt idx="11">
                  <c:v>48.8597308290606</c:v>
                </c:pt>
                <c:pt idx="12">
                  <c:v>53.8391511610032</c:v>
                </c:pt>
                <c:pt idx="13">
                  <c:v>57.3316795302896</c:v>
                </c:pt>
                <c:pt idx="14">
                  <c:v>57.8014992385928</c:v>
                </c:pt>
                <c:pt idx="15">
                  <c:v>57.5780526149919</c:v>
                </c:pt>
                <c:pt idx="16">
                  <c:v>58.0811969829297</c:v>
                </c:pt>
                <c:pt idx="17">
                  <c:v>58.2275277872604</c:v>
                </c:pt>
                <c:pt idx="18">
                  <c:v>60.9709878203695</c:v>
                </c:pt>
                <c:pt idx="19">
                  <c:v>64.405052848279</c:v>
                </c:pt>
                <c:pt idx="20">
                  <c:v>63.2565830017216</c:v>
                </c:pt>
                <c:pt idx="21">
                  <c:v>55.2152850594729</c:v>
                </c:pt>
                <c:pt idx="22">
                  <c:v>52.015545705695</c:v>
                </c:pt>
                <c:pt idx="23">
                  <c:v>50.0813164467585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AVG'!$L$60:$L$83</c:f>
              <c:numCache>
                <c:formatCode>_(\$* #,##0.00_);_(\$* \(#,##0.00\);_(\$* \-??_);_(@_)</c:formatCode>
                <c:ptCount val="24"/>
                <c:pt idx="0">
                  <c:v>54.6050807272683</c:v>
                </c:pt>
                <c:pt idx="1">
                  <c:v>45.8853444059043</c:v>
                </c:pt>
                <c:pt idx="2">
                  <c:v>42.283250148303</c:v>
                </c:pt>
                <c:pt idx="3">
                  <c:v>39.446934447688</c:v>
                </c:pt>
                <c:pt idx="4">
                  <c:v>39.9645687335951</c:v>
                </c:pt>
                <c:pt idx="5">
                  <c:v>39.5323174226829</c:v>
                </c:pt>
                <c:pt idx="6">
                  <c:v>35.4125888791744</c:v>
                </c:pt>
                <c:pt idx="7">
                  <c:v>34.2732598065849</c:v>
                </c:pt>
                <c:pt idx="8">
                  <c:v>30.3616522646267</c:v>
                </c:pt>
                <c:pt idx="9">
                  <c:v>41.1892807811796</c:v>
                </c:pt>
                <c:pt idx="10">
                  <c:v>46.6457865269535</c:v>
                </c:pt>
                <c:pt idx="11">
                  <c:v>48.2867405776386</c:v>
                </c:pt>
                <c:pt idx="12">
                  <c:v>53.3536864999979</c:v>
                </c:pt>
                <c:pt idx="13">
                  <c:v>60.4137912448966</c:v>
                </c:pt>
                <c:pt idx="14">
                  <c:v>62.1694786682312</c:v>
                </c:pt>
                <c:pt idx="15">
                  <c:v>65.571456578188</c:v>
                </c:pt>
                <c:pt idx="16">
                  <c:v>64.8376966368248</c:v>
                </c:pt>
                <c:pt idx="17">
                  <c:v>63.2447705095744</c:v>
                </c:pt>
                <c:pt idx="18">
                  <c:v>60.7286409651906</c:v>
                </c:pt>
                <c:pt idx="19">
                  <c:v>64.3574174024779</c:v>
                </c:pt>
                <c:pt idx="20">
                  <c:v>61.3129807003126</c:v>
                </c:pt>
                <c:pt idx="21">
                  <c:v>51.9048441430515</c:v>
                </c:pt>
                <c:pt idx="22">
                  <c:v>48.0866242299941</c:v>
                </c:pt>
                <c:pt idx="23">
                  <c:v>46.1318076996633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AVG'!$L$90:$L$113</c:f>
              <c:numCache>
                <c:formatCode>_(\$* #,##0.00_);_(\$* \(#,##0.00\);_(\$* \-??_);_(@_)</c:formatCode>
                <c:ptCount val="24"/>
                <c:pt idx="0">
                  <c:v>54.5207846350422</c:v>
                </c:pt>
                <c:pt idx="1">
                  <c:v>55.1011053382251</c:v>
                </c:pt>
                <c:pt idx="2">
                  <c:v>54.2599857475999</c:v>
                </c:pt>
                <c:pt idx="3">
                  <c:v>48.7590290820121</c:v>
                </c:pt>
                <c:pt idx="4">
                  <c:v>44.389352358641</c:v>
                </c:pt>
                <c:pt idx="5">
                  <c:v>43.0922665012292</c:v>
                </c:pt>
                <c:pt idx="6">
                  <c:v>28.1887327281187</c:v>
                </c:pt>
                <c:pt idx="7">
                  <c:v>29.9055148083681</c:v>
                </c:pt>
                <c:pt idx="8">
                  <c:v>32.8226626288321</c:v>
                </c:pt>
                <c:pt idx="9">
                  <c:v>39.9367726776723</c:v>
                </c:pt>
                <c:pt idx="10">
                  <c:v>47.2805930048557</c:v>
                </c:pt>
                <c:pt idx="11">
                  <c:v>49.575968643338</c:v>
                </c:pt>
                <c:pt idx="12">
                  <c:v>54.4459819872599</c:v>
                </c:pt>
                <c:pt idx="13">
                  <c:v>53.4790398870309</c:v>
                </c:pt>
                <c:pt idx="14">
                  <c:v>52.341524951545</c:v>
                </c:pt>
                <c:pt idx="15">
                  <c:v>47.5862976609967</c:v>
                </c:pt>
                <c:pt idx="16">
                  <c:v>49.6355724155607</c:v>
                </c:pt>
                <c:pt idx="17">
                  <c:v>51.9559743843678</c:v>
                </c:pt>
                <c:pt idx="18">
                  <c:v>61.273921389343</c:v>
                </c:pt>
                <c:pt idx="19">
                  <c:v>64.4645971555304</c:v>
                </c:pt>
                <c:pt idx="20">
                  <c:v>65.6860858784829</c:v>
                </c:pt>
                <c:pt idx="21">
                  <c:v>59.3533362049997</c:v>
                </c:pt>
                <c:pt idx="22">
                  <c:v>56.9266975503212</c:v>
                </c:pt>
                <c:pt idx="23">
                  <c:v>55.0182023806275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AVG'!$L$119:$L$142</c:f>
              <c:numCache>
                <c:formatCode>_(\$* #,##0.00_);_(\$* \(#,##0.00\);_(\$* \-??_);_(@_)</c:formatCode>
                <c:ptCount val="24"/>
                <c:pt idx="0">
                  <c:v>41.1628357713591</c:v>
                </c:pt>
                <c:pt idx="1">
                  <c:v>37.456943919077</c:v>
                </c:pt>
                <c:pt idx="2">
                  <c:v>35.8627845562642</c:v>
                </c:pt>
                <c:pt idx="3">
                  <c:v>35.2150711518707</c:v>
                </c:pt>
                <c:pt idx="4">
                  <c:v>36.3055400264387</c:v>
                </c:pt>
                <c:pt idx="5">
                  <c:v>41.7956998730765</c:v>
                </c:pt>
                <c:pt idx="6">
                  <c:v>44.487659892967</c:v>
                </c:pt>
                <c:pt idx="7">
                  <c:v>43.6242159524509</c:v>
                </c:pt>
                <c:pt idx="8">
                  <c:v>45.3076259318953</c:v>
                </c:pt>
                <c:pt idx="9">
                  <c:v>52.6223094520348</c:v>
                </c:pt>
                <c:pt idx="10">
                  <c:v>59.1122999681603</c:v>
                </c:pt>
                <c:pt idx="11">
                  <c:v>58.8397818025741</c:v>
                </c:pt>
                <c:pt idx="12">
                  <c:v>61.3861571976097</c:v>
                </c:pt>
                <c:pt idx="13">
                  <c:v>64.4690203999762</c:v>
                </c:pt>
                <c:pt idx="14">
                  <c:v>64.694148144325</c:v>
                </c:pt>
                <c:pt idx="15">
                  <c:v>64.3559043387511</c:v>
                </c:pt>
                <c:pt idx="16">
                  <c:v>65.2529660976543</c:v>
                </c:pt>
                <c:pt idx="17">
                  <c:v>65.3572860227247</c:v>
                </c:pt>
                <c:pt idx="18">
                  <c:v>68.2178233662709</c:v>
                </c:pt>
                <c:pt idx="19">
                  <c:v>72.2910144040947</c:v>
                </c:pt>
                <c:pt idx="20">
                  <c:v>69.6818106633257</c:v>
                </c:pt>
                <c:pt idx="21">
                  <c:v>60.2999763651855</c:v>
                </c:pt>
                <c:pt idx="22">
                  <c:v>49.5398482907573</c:v>
                </c:pt>
                <c:pt idx="23">
                  <c:v>42.6612764111566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236686"/>
        <c:axId val="86932203"/>
      </c:lineChart>
      <c:catAx>
        <c:axId val="682366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0264932234557"/>
              <c:y val="0.832864321608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32203"/>
        <c:crossesAt val="0"/>
        <c:auto val="1"/>
        <c:lblAlgn val="ctr"/>
        <c:lblOffset val="100"/>
        <c:noMultiLvlLbl val="0"/>
      </c:catAx>
      <c:valAx>
        <c:axId val="86932203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366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0263570115099"/>
          <c:y val="0.851155778894472"/>
          <c:w val="0.831301505142001"/>
          <c:h val="0.1063316582914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Price-November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8541227652777"/>
          <c:y val="0.12567858240295"/>
          <c:w val="0.869485419074162"/>
          <c:h val="0.80887022431629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AVG'!$M$31:$M$54</c:f>
              <c:numCache>
                <c:formatCode>_(\$* #,##0.00_);_(\$* \(#,##0.00\);_(\$* \-??_);_(@_)</c:formatCode>
                <c:ptCount val="24"/>
                <c:pt idx="0">
                  <c:v>51.150983713619</c:v>
                </c:pt>
                <c:pt idx="1">
                  <c:v>39.562222499979</c:v>
                </c:pt>
                <c:pt idx="2">
                  <c:v>31.8750597943232</c:v>
                </c:pt>
                <c:pt idx="3">
                  <c:v>29.9010781152661</c:v>
                </c:pt>
                <c:pt idx="4">
                  <c:v>33.3256246338743</c:v>
                </c:pt>
                <c:pt idx="5">
                  <c:v>39.8707891677001</c:v>
                </c:pt>
                <c:pt idx="6">
                  <c:v>40.3161959785379</c:v>
                </c:pt>
                <c:pt idx="7">
                  <c:v>46.5665129191357</c:v>
                </c:pt>
                <c:pt idx="8">
                  <c:v>47.8008800929985</c:v>
                </c:pt>
                <c:pt idx="9">
                  <c:v>47.7632856856112</c:v>
                </c:pt>
                <c:pt idx="10">
                  <c:v>50.6530515849917</c:v>
                </c:pt>
                <c:pt idx="11">
                  <c:v>48.7902771592993</c:v>
                </c:pt>
                <c:pt idx="12">
                  <c:v>46.1807853875782</c:v>
                </c:pt>
                <c:pt idx="13">
                  <c:v>44.5919029224501</c:v>
                </c:pt>
                <c:pt idx="14">
                  <c:v>43.286491493448</c:v>
                </c:pt>
                <c:pt idx="15">
                  <c:v>42.2964434558239</c:v>
                </c:pt>
                <c:pt idx="16">
                  <c:v>49.8223808598456</c:v>
                </c:pt>
                <c:pt idx="17">
                  <c:v>80.0713200920213</c:v>
                </c:pt>
                <c:pt idx="18">
                  <c:v>79.721826792394</c:v>
                </c:pt>
                <c:pt idx="19">
                  <c:v>76.4938981453668</c:v>
                </c:pt>
                <c:pt idx="20">
                  <c:v>67.8145311265744</c:v>
                </c:pt>
                <c:pt idx="21">
                  <c:v>60.6172401309772</c:v>
                </c:pt>
                <c:pt idx="22">
                  <c:v>56.1822888788445</c:v>
                </c:pt>
                <c:pt idx="23">
                  <c:v>45.3449293693406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AVG'!$M$60:$M$83</c:f>
              <c:numCache>
                <c:formatCode>_(\$* #,##0.00_);_(\$* \(#,##0.00\);_(\$* \-??_);_(@_)</c:formatCode>
                <c:ptCount val="24"/>
                <c:pt idx="0">
                  <c:v>51.4497783119251</c:v>
                </c:pt>
                <c:pt idx="1">
                  <c:v>38.1813004917356</c:v>
                </c:pt>
                <c:pt idx="2">
                  <c:v>31.3445512363999</c:v>
                </c:pt>
                <c:pt idx="3">
                  <c:v>27.0391812965765</c:v>
                </c:pt>
                <c:pt idx="4">
                  <c:v>32.0938395137916</c:v>
                </c:pt>
                <c:pt idx="5">
                  <c:v>38.2380033884031</c:v>
                </c:pt>
                <c:pt idx="6">
                  <c:v>39.4206638046105</c:v>
                </c:pt>
                <c:pt idx="7">
                  <c:v>45.0206013774214</c:v>
                </c:pt>
                <c:pt idx="8">
                  <c:v>45.9941496111329</c:v>
                </c:pt>
                <c:pt idx="9">
                  <c:v>49.9582896192252</c:v>
                </c:pt>
                <c:pt idx="10">
                  <c:v>54.076621004184</c:v>
                </c:pt>
                <c:pt idx="11">
                  <c:v>53.0231621882404</c:v>
                </c:pt>
                <c:pt idx="12">
                  <c:v>50.5650916177053</c:v>
                </c:pt>
                <c:pt idx="13">
                  <c:v>49.2166562328837</c:v>
                </c:pt>
                <c:pt idx="14">
                  <c:v>49.2514880122651</c:v>
                </c:pt>
                <c:pt idx="15">
                  <c:v>50.2046637052454</c:v>
                </c:pt>
                <c:pt idx="16">
                  <c:v>52.8932315507338</c:v>
                </c:pt>
                <c:pt idx="17">
                  <c:v>76.6670550365066</c:v>
                </c:pt>
                <c:pt idx="18">
                  <c:v>74.2307340770504</c:v>
                </c:pt>
                <c:pt idx="19">
                  <c:v>73.4373390464652</c:v>
                </c:pt>
                <c:pt idx="20">
                  <c:v>63.9901909389042</c:v>
                </c:pt>
                <c:pt idx="21">
                  <c:v>55.6397983590992</c:v>
                </c:pt>
                <c:pt idx="22">
                  <c:v>55.3582279750761</c:v>
                </c:pt>
                <c:pt idx="23">
                  <c:v>42.7053816044193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AVG'!$M$90:$M$113</c:f>
              <c:numCache>
                <c:formatCode>_(\$* #,##0.00_);_(\$* \(#,##0.00\);_(\$* \-??_);_(@_)</c:formatCode>
                <c:ptCount val="24"/>
                <c:pt idx="0">
                  <c:v>50.852189115313</c:v>
                </c:pt>
                <c:pt idx="1">
                  <c:v>40.9431445082223</c:v>
                </c:pt>
                <c:pt idx="2">
                  <c:v>32.4055683522464</c:v>
                </c:pt>
                <c:pt idx="3">
                  <c:v>32.7629749339556</c:v>
                </c:pt>
                <c:pt idx="4">
                  <c:v>34.5574097539569</c:v>
                </c:pt>
                <c:pt idx="5">
                  <c:v>41.503574946997</c:v>
                </c:pt>
                <c:pt idx="6">
                  <c:v>41.2117281524653</c:v>
                </c:pt>
                <c:pt idx="7">
                  <c:v>48.11242446085</c:v>
                </c:pt>
                <c:pt idx="8">
                  <c:v>49.6076105748642</c:v>
                </c:pt>
                <c:pt idx="9">
                  <c:v>45.5682817519972</c:v>
                </c:pt>
                <c:pt idx="10">
                  <c:v>47.2294821657993</c:v>
                </c:pt>
                <c:pt idx="11">
                  <c:v>44.5573921303582</c:v>
                </c:pt>
                <c:pt idx="12">
                  <c:v>41.796479157451</c:v>
                </c:pt>
                <c:pt idx="13">
                  <c:v>39.9671496120165</c:v>
                </c:pt>
                <c:pt idx="14">
                  <c:v>37.3214949746308</c:v>
                </c:pt>
                <c:pt idx="15">
                  <c:v>34.3882232064023</c:v>
                </c:pt>
                <c:pt idx="16">
                  <c:v>46.7515301689574</c:v>
                </c:pt>
                <c:pt idx="17">
                  <c:v>83.4755851475359</c:v>
                </c:pt>
                <c:pt idx="18">
                  <c:v>85.2129195077376</c:v>
                </c:pt>
                <c:pt idx="19">
                  <c:v>79.5504572442683</c:v>
                </c:pt>
                <c:pt idx="20">
                  <c:v>71.6388713142446</c:v>
                </c:pt>
                <c:pt idx="21">
                  <c:v>65.5946819028552</c:v>
                </c:pt>
                <c:pt idx="22">
                  <c:v>57.0063497826129</c:v>
                </c:pt>
                <c:pt idx="23">
                  <c:v>47.9844771342619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AVG'!$M$90:$M$113</c:f>
              <c:numCache>
                <c:formatCode>_(\$* #,##0.00_);_(\$* \(#,##0.00\);_(\$* \-??_);_(@_)</c:formatCode>
                <c:ptCount val="24"/>
                <c:pt idx="0">
                  <c:v>50.852189115313</c:v>
                </c:pt>
                <c:pt idx="1">
                  <c:v>40.9431445082223</c:v>
                </c:pt>
                <c:pt idx="2">
                  <c:v>32.4055683522464</c:v>
                </c:pt>
                <c:pt idx="3">
                  <c:v>32.7629749339556</c:v>
                </c:pt>
                <c:pt idx="4">
                  <c:v>34.5574097539569</c:v>
                </c:pt>
                <c:pt idx="5">
                  <c:v>41.503574946997</c:v>
                </c:pt>
                <c:pt idx="6">
                  <c:v>41.2117281524653</c:v>
                </c:pt>
                <c:pt idx="7">
                  <c:v>48.11242446085</c:v>
                </c:pt>
                <c:pt idx="8">
                  <c:v>49.6076105748642</c:v>
                </c:pt>
                <c:pt idx="9">
                  <c:v>45.5682817519972</c:v>
                </c:pt>
                <c:pt idx="10">
                  <c:v>47.2294821657993</c:v>
                </c:pt>
                <c:pt idx="11">
                  <c:v>44.5573921303582</c:v>
                </c:pt>
                <c:pt idx="12">
                  <c:v>41.796479157451</c:v>
                </c:pt>
                <c:pt idx="13">
                  <c:v>39.9671496120165</c:v>
                </c:pt>
                <c:pt idx="14">
                  <c:v>37.3214949746308</c:v>
                </c:pt>
                <c:pt idx="15">
                  <c:v>34.3882232064023</c:v>
                </c:pt>
                <c:pt idx="16">
                  <c:v>46.7515301689574</c:v>
                </c:pt>
                <c:pt idx="17">
                  <c:v>83.4755851475359</c:v>
                </c:pt>
                <c:pt idx="18">
                  <c:v>85.2129195077376</c:v>
                </c:pt>
                <c:pt idx="19">
                  <c:v>79.5504572442683</c:v>
                </c:pt>
                <c:pt idx="20">
                  <c:v>71.6388713142446</c:v>
                </c:pt>
                <c:pt idx="21">
                  <c:v>65.5946819028552</c:v>
                </c:pt>
                <c:pt idx="22">
                  <c:v>57.0063497826129</c:v>
                </c:pt>
                <c:pt idx="23">
                  <c:v>47.9844771342619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78650"/>
        <c:axId val="52257826"/>
      </c:lineChart>
      <c:catAx>
        <c:axId val="431786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69940860580518"/>
              <c:y val="0.8811840622759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57826"/>
        <c:crossesAt val="0"/>
        <c:auto val="1"/>
        <c:lblAlgn val="ctr"/>
        <c:lblOffset val="100"/>
        <c:noMultiLvlLbl val="0"/>
      </c:catAx>
      <c:valAx>
        <c:axId val="52257826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786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587995377608592"/>
          <c:y val="0.870941309023866"/>
          <c:w val="0.829719257698321"/>
          <c:h val="0.1083683294069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Price-December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65979101642014"/>
          <c:y val="0.0285945235930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570090921428"/>
          <c:y val="0.10336465595635"/>
          <c:w val="0.900461392319175"/>
          <c:h val="0.789330100030312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AVG'!$N$31:$N$54</c:f>
              <c:numCache>
                <c:formatCode>_(\$* #,##0.00_);_(\$* \(#,##0.00\);_(\$* \-??_);_(@_)</c:formatCode>
                <c:ptCount val="24"/>
                <c:pt idx="0">
                  <c:v>50.301796509443</c:v>
                </c:pt>
                <c:pt idx="1">
                  <c:v>46.0273319624253</c:v>
                </c:pt>
                <c:pt idx="2">
                  <c:v>39.2757235568022</c:v>
                </c:pt>
                <c:pt idx="3">
                  <c:v>40.2914758950107</c:v>
                </c:pt>
                <c:pt idx="4">
                  <c:v>42.5471374319429</c:v>
                </c:pt>
                <c:pt idx="5">
                  <c:v>42.9768923136994</c:v>
                </c:pt>
                <c:pt idx="6">
                  <c:v>36.4351135231541</c:v>
                </c:pt>
                <c:pt idx="7">
                  <c:v>42.1706114997722</c:v>
                </c:pt>
                <c:pt idx="8">
                  <c:v>49.7858690972994</c:v>
                </c:pt>
                <c:pt idx="9">
                  <c:v>50.6731853359707</c:v>
                </c:pt>
                <c:pt idx="10">
                  <c:v>50.9922446539001</c:v>
                </c:pt>
                <c:pt idx="11">
                  <c:v>50.547966525253</c:v>
                </c:pt>
                <c:pt idx="12">
                  <c:v>49.4962870019854</c:v>
                </c:pt>
                <c:pt idx="13">
                  <c:v>46.7227984347101</c:v>
                </c:pt>
                <c:pt idx="14">
                  <c:v>39.5244228780954</c:v>
                </c:pt>
                <c:pt idx="15">
                  <c:v>38.1874215513599</c:v>
                </c:pt>
                <c:pt idx="16">
                  <c:v>50.8832371625626</c:v>
                </c:pt>
                <c:pt idx="17">
                  <c:v>67.2579873948024</c:v>
                </c:pt>
                <c:pt idx="18">
                  <c:v>67.9193190215103</c:v>
                </c:pt>
                <c:pt idx="19">
                  <c:v>63.2583483425621</c:v>
                </c:pt>
                <c:pt idx="20">
                  <c:v>60.5560351403301</c:v>
                </c:pt>
                <c:pt idx="21">
                  <c:v>59.2108219401976</c:v>
                </c:pt>
                <c:pt idx="22">
                  <c:v>60.6409990971324</c:v>
                </c:pt>
                <c:pt idx="23">
                  <c:v>54.3169737300795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AVG'!$N$60:$N$83</c:f>
              <c:numCache>
                <c:formatCode>_(\$* #,##0.00_);_(\$* \(#,##0.00\);_(\$* \-??_);_(@_)</c:formatCode>
                <c:ptCount val="24"/>
                <c:pt idx="0">
                  <c:v>47.6443057012921</c:v>
                </c:pt>
                <c:pt idx="1">
                  <c:v>39.1309806634685</c:v>
                </c:pt>
                <c:pt idx="2">
                  <c:v>35.7003885562386</c:v>
                </c:pt>
                <c:pt idx="3">
                  <c:v>31.8100263727821</c:v>
                </c:pt>
                <c:pt idx="4">
                  <c:v>32.7800907094362</c:v>
                </c:pt>
                <c:pt idx="5">
                  <c:v>30.1124137836374</c:v>
                </c:pt>
                <c:pt idx="6">
                  <c:v>36.9938076717774</c:v>
                </c:pt>
                <c:pt idx="7">
                  <c:v>42.1927462260329</c:v>
                </c:pt>
                <c:pt idx="8">
                  <c:v>50.0239947771467</c:v>
                </c:pt>
                <c:pt idx="9">
                  <c:v>52.1712726056779</c:v>
                </c:pt>
                <c:pt idx="10">
                  <c:v>52.8786111844882</c:v>
                </c:pt>
                <c:pt idx="11">
                  <c:v>51.5548775584289</c:v>
                </c:pt>
                <c:pt idx="12">
                  <c:v>49.8673698061244</c:v>
                </c:pt>
                <c:pt idx="13">
                  <c:v>49.3772852193773</c:v>
                </c:pt>
                <c:pt idx="14">
                  <c:v>48.326382188002</c:v>
                </c:pt>
                <c:pt idx="15">
                  <c:v>48.6749990589871</c:v>
                </c:pt>
                <c:pt idx="16">
                  <c:v>54.186126547419</c:v>
                </c:pt>
                <c:pt idx="17">
                  <c:v>72.6335672069751</c:v>
                </c:pt>
                <c:pt idx="18">
                  <c:v>71.2997287440758</c:v>
                </c:pt>
                <c:pt idx="19">
                  <c:v>67.4710565895284</c:v>
                </c:pt>
                <c:pt idx="20">
                  <c:v>66.1770817079634</c:v>
                </c:pt>
                <c:pt idx="21">
                  <c:v>59.2240445266267</c:v>
                </c:pt>
                <c:pt idx="22">
                  <c:v>58.4615335386693</c:v>
                </c:pt>
                <c:pt idx="23">
                  <c:v>51.3073090558453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AVG'!$N$90:$N$113</c:f>
              <c:numCache>
                <c:formatCode>_(\$* #,##0.00_);_(\$* \(#,##0.00\);_(\$* \-??_);_(@_)</c:formatCode>
                <c:ptCount val="24"/>
                <c:pt idx="0">
                  <c:v>52.0734570482102</c:v>
                </c:pt>
                <c:pt idx="1">
                  <c:v>50.6248994950632</c:v>
                </c:pt>
                <c:pt idx="2">
                  <c:v>41.6592802238446</c:v>
                </c:pt>
                <c:pt idx="3">
                  <c:v>45.9457755764964</c:v>
                </c:pt>
                <c:pt idx="4">
                  <c:v>49.058501913614</c:v>
                </c:pt>
                <c:pt idx="5">
                  <c:v>51.5532113337408</c:v>
                </c:pt>
                <c:pt idx="6">
                  <c:v>36.0626507574052</c:v>
                </c:pt>
                <c:pt idx="7">
                  <c:v>42.1558550155984</c:v>
                </c:pt>
                <c:pt idx="8">
                  <c:v>49.6271186440678</c:v>
                </c:pt>
                <c:pt idx="9">
                  <c:v>49.6744604894993</c:v>
                </c:pt>
                <c:pt idx="10">
                  <c:v>49.7346669668414</c:v>
                </c:pt>
                <c:pt idx="11">
                  <c:v>49.8766925031358</c:v>
                </c:pt>
                <c:pt idx="12">
                  <c:v>49.2488984658927</c:v>
                </c:pt>
                <c:pt idx="13">
                  <c:v>44.9531405782652</c:v>
                </c:pt>
                <c:pt idx="14">
                  <c:v>33.6564500048243</c:v>
                </c:pt>
                <c:pt idx="15">
                  <c:v>31.1957032129418</c:v>
                </c:pt>
                <c:pt idx="16">
                  <c:v>48.6813109059917</c:v>
                </c:pt>
                <c:pt idx="17">
                  <c:v>63.6742675200206</c:v>
                </c:pt>
                <c:pt idx="18">
                  <c:v>65.6657125398</c:v>
                </c:pt>
                <c:pt idx="19">
                  <c:v>60.4498761779179</c:v>
                </c:pt>
                <c:pt idx="20">
                  <c:v>56.8086707619079</c:v>
                </c:pt>
                <c:pt idx="21">
                  <c:v>59.2020068825781</c:v>
                </c:pt>
                <c:pt idx="22">
                  <c:v>62.0939761361078</c:v>
                </c:pt>
                <c:pt idx="23">
                  <c:v>56.3234168462355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AVG'!$N$119:$N$142</c:f>
              <c:numCache>
                <c:formatCode>_(\$* #,##0.00_);_(\$* \(#,##0.00\);_(\$* \-??_);_(@_)</c:formatCode>
                <c:ptCount val="24"/>
                <c:pt idx="0">
                  <c:v>40.6116377985615</c:v>
                </c:pt>
                <c:pt idx="1">
                  <c:v>37.4273848501667</c:v>
                </c:pt>
                <c:pt idx="2">
                  <c:v>35.2129746131596</c:v>
                </c:pt>
                <c:pt idx="3">
                  <c:v>35.3408139540178</c:v>
                </c:pt>
                <c:pt idx="4">
                  <c:v>37.2927762538755</c:v>
                </c:pt>
                <c:pt idx="5">
                  <c:v>41.8239418849804</c:v>
                </c:pt>
                <c:pt idx="6">
                  <c:v>47.9786257066475</c:v>
                </c:pt>
                <c:pt idx="7">
                  <c:v>52.5286744859346</c:v>
                </c:pt>
                <c:pt idx="8">
                  <c:v>58.7556202573497</c:v>
                </c:pt>
                <c:pt idx="9">
                  <c:v>59.9728827125369</c:v>
                </c:pt>
                <c:pt idx="10">
                  <c:v>59.8007232579678</c:v>
                </c:pt>
                <c:pt idx="11">
                  <c:v>59.1548432474438</c:v>
                </c:pt>
                <c:pt idx="12">
                  <c:v>58.2444277919844</c:v>
                </c:pt>
                <c:pt idx="13">
                  <c:v>55.4019527000007</c:v>
                </c:pt>
                <c:pt idx="14">
                  <c:v>50.3115773958438</c:v>
                </c:pt>
                <c:pt idx="15">
                  <c:v>48.9183701573123</c:v>
                </c:pt>
                <c:pt idx="16">
                  <c:v>58.6339084517433</c:v>
                </c:pt>
                <c:pt idx="17">
                  <c:v>73.0956692955987</c:v>
                </c:pt>
                <c:pt idx="18">
                  <c:v>73.2272668476106</c:v>
                </c:pt>
                <c:pt idx="19">
                  <c:v>69.2021648818221</c:v>
                </c:pt>
                <c:pt idx="20">
                  <c:v>67.901033082063</c:v>
                </c:pt>
                <c:pt idx="21">
                  <c:v>66.8722597281409</c:v>
                </c:pt>
                <c:pt idx="22">
                  <c:v>47.5937051394032</c:v>
                </c:pt>
                <c:pt idx="23">
                  <c:v>44.6967655058356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24102"/>
        <c:axId val="86014246"/>
      </c:lineChart>
      <c:catAx>
        <c:axId val="591241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16867960374542"/>
              <c:y val="0.8285338991613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14246"/>
        <c:crossesAt val="0"/>
        <c:auto val="1"/>
        <c:lblAlgn val="ctr"/>
        <c:lblOffset val="100"/>
        <c:noMultiLvlLbl val="0"/>
      </c:catAx>
      <c:valAx>
        <c:axId val="86014246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69629529108427"/>
              <c:y val="0.241083156512074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241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30085493282671"/>
          <c:y val="0.84470041426695"/>
          <c:w val="0.828199212918985"/>
          <c:h val="0.10690108113569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Price-March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7551245772655"/>
          <c:y val="0.025885276454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3477810752985"/>
          <c:y val="0.110064195485608"/>
          <c:w val="0.939264269445786"/>
          <c:h val="0.785462828743011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AVG'!$E$31:$E$54</c:f>
              <c:numCache>
                <c:formatCode>_(\$* #,##0.00_);_(\$* \(#,##0.00\);_(\$* \-??_);_(@_)</c:formatCode>
                <c:ptCount val="24"/>
                <c:pt idx="0">
                  <c:v>49.3244676976626</c:v>
                </c:pt>
                <c:pt idx="1">
                  <c:v>42.935168513831</c:v>
                </c:pt>
                <c:pt idx="2">
                  <c:v>39.3810320849712</c:v>
                </c:pt>
                <c:pt idx="3">
                  <c:v>39.9423779304537</c:v>
                </c:pt>
                <c:pt idx="4">
                  <c:v>46.6172627854902</c:v>
                </c:pt>
                <c:pt idx="5">
                  <c:v>57.5176568808073</c:v>
                </c:pt>
                <c:pt idx="6">
                  <c:v>53.3082602669217</c:v>
                </c:pt>
                <c:pt idx="7">
                  <c:v>57.0730008634469</c:v>
                </c:pt>
                <c:pt idx="8">
                  <c:v>58.2983754461804</c:v>
                </c:pt>
                <c:pt idx="9">
                  <c:v>59.192361657878</c:v>
                </c:pt>
                <c:pt idx="10">
                  <c:v>60.2931734946116</c:v>
                </c:pt>
                <c:pt idx="11">
                  <c:v>59.4292581464676</c:v>
                </c:pt>
                <c:pt idx="12">
                  <c:v>59.0632045457569</c:v>
                </c:pt>
                <c:pt idx="13">
                  <c:v>58.5146174266188</c:v>
                </c:pt>
                <c:pt idx="14">
                  <c:v>57.2848666234644</c:v>
                </c:pt>
                <c:pt idx="15">
                  <c:v>56.2372185072879</c:v>
                </c:pt>
                <c:pt idx="16">
                  <c:v>55.7226922063872</c:v>
                </c:pt>
                <c:pt idx="17">
                  <c:v>58.4605014205381</c:v>
                </c:pt>
                <c:pt idx="18">
                  <c:v>75.8044222750482</c:v>
                </c:pt>
                <c:pt idx="19">
                  <c:v>69.9217171246038</c:v>
                </c:pt>
                <c:pt idx="20">
                  <c:v>63.513430998875</c:v>
                </c:pt>
                <c:pt idx="21">
                  <c:v>57.882898995914</c:v>
                </c:pt>
                <c:pt idx="22">
                  <c:v>67.468013382872</c:v>
                </c:pt>
                <c:pt idx="23">
                  <c:v>56.8140207239122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AVG'!$E$60:$E$83</c:f>
              <c:numCache>
                <c:formatCode>_(\$* #,##0.00_);_(\$* \(#,##0.00\);_(\$* \-??_);_(@_)</c:formatCode>
                <c:ptCount val="24"/>
                <c:pt idx="0">
                  <c:v>48.4796112606578</c:v>
                </c:pt>
                <c:pt idx="1">
                  <c:v>42.3206952075421</c:v>
                </c:pt>
                <c:pt idx="2">
                  <c:v>39.9870529477079</c:v>
                </c:pt>
                <c:pt idx="3">
                  <c:v>39.8256703991871</c:v>
                </c:pt>
                <c:pt idx="4">
                  <c:v>47.401983848962</c:v>
                </c:pt>
                <c:pt idx="5">
                  <c:v>56.2024001212762</c:v>
                </c:pt>
                <c:pt idx="6">
                  <c:v>52.8757505873258</c:v>
                </c:pt>
                <c:pt idx="7">
                  <c:v>57.0521120242584</c:v>
                </c:pt>
                <c:pt idx="8">
                  <c:v>58.6512114195689</c:v>
                </c:pt>
                <c:pt idx="9">
                  <c:v>60.342534706314</c:v>
                </c:pt>
                <c:pt idx="10">
                  <c:v>61.3219490822626</c:v>
                </c:pt>
                <c:pt idx="11">
                  <c:v>60.3539382589901</c:v>
                </c:pt>
                <c:pt idx="12">
                  <c:v>59.9257481617916</c:v>
                </c:pt>
                <c:pt idx="13">
                  <c:v>59.4466905318696</c:v>
                </c:pt>
                <c:pt idx="14">
                  <c:v>57.7919138080656</c:v>
                </c:pt>
                <c:pt idx="15">
                  <c:v>56.7739717852624</c:v>
                </c:pt>
                <c:pt idx="16">
                  <c:v>55.7953754688404</c:v>
                </c:pt>
                <c:pt idx="17">
                  <c:v>57.9319793975897</c:v>
                </c:pt>
                <c:pt idx="18">
                  <c:v>73.8416306365757</c:v>
                </c:pt>
                <c:pt idx="19">
                  <c:v>68.8628415094369</c:v>
                </c:pt>
                <c:pt idx="20">
                  <c:v>61.7404210265323</c:v>
                </c:pt>
                <c:pt idx="21">
                  <c:v>57.2919315953162</c:v>
                </c:pt>
                <c:pt idx="22">
                  <c:v>68.7429870816279</c:v>
                </c:pt>
                <c:pt idx="23">
                  <c:v>57.0395991330392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AVG'!$E$90:$E$113</c:f>
              <c:numCache>
                <c:formatCode>_(\$* #,##0.00_);_(\$* \(#,##0.00\);_(\$* \-??_);_(@_)</c:formatCode>
                <c:ptCount val="24"/>
                <c:pt idx="0">
                  <c:v>50.1693241346675</c:v>
                </c:pt>
                <c:pt idx="1">
                  <c:v>43.5496418201199</c:v>
                </c:pt>
                <c:pt idx="2">
                  <c:v>38.7750112222346</c:v>
                </c:pt>
                <c:pt idx="3">
                  <c:v>40.0590854617202</c:v>
                </c:pt>
                <c:pt idx="4">
                  <c:v>45.8325417220185</c:v>
                </c:pt>
                <c:pt idx="5">
                  <c:v>58.8329136403384</c:v>
                </c:pt>
                <c:pt idx="6">
                  <c:v>53.7407699465176</c:v>
                </c:pt>
                <c:pt idx="7">
                  <c:v>57.0938897026354</c:v>
                </c:pt>
                <c:pt idx="8">
                  <c:v>57.945539472792</c:v>
                </c:pt>
                <c:pt idx="9">
                  <c:v>58.042188609442</c:v>
                </c:pt>
                <c:pt idx="10">
                  <c:v>59.2643979069606</c:v>
                </c:pt>
                <c:pt idx="11">
                  <c:v>58.5045780339451</c:v>
                </c:pt>
                <c:pt idx="12">
                  <c:v>58.2006609297223</c:v>
                </c:pt>
                <c:pt idx="13">
                  <c:v>57.582544321368</c:v>
                </c:pt>
                <c:pt idx="14">
                  <c:v>56.7778194388633</c:v>
                </c:pt>
                <c:pt idx="15">
                  <c:v>55.7004652293134</c:v>
                </c:pt>
                <c:pt idx="16">
                  <c:v>55.6500089439341</c:v>
                </c:pt>
                <c:pt idx="17">
                  <c:v>58.9890234434864</c:v>
                </c:pt>
                <c:pt idx="18">
                  <c:v>77.7672139135208</c:v>
                </c:pt>
                <c:pt idx="19">
                  <c:v>70.9805927397709</c:v>
                </c:pt>
                <c:pt idx="20">
                  <c:v>65.2864409712178</c:v>
                </c:pt>
                <c:pt idx="21">
                  <c:v>58.4738663965118</c:v>
                </c:pt>
                <c:pt idx="22">
                  <c:v>66.193039684116</c:v>
                </c:pt>
                <c:pt idx="23">
                  <c:v>56.5884423147852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AVG'!$E$119:$E$142</c:f>
              <c:numCache>
                <c:formatCode>_(\$* #,##0.00_);_(\$* \(#,##0.00\);_(\$* \-??_);_(@_)</c:formatCode>
                <c:ptCount val="24"/>
                <c:pt idx="0">
                  <c:v>50.2221310214619</c:v>
                </c:pt>
                <c:pt idx="1">
                  <c:v>44.3449338182059</c:v>
                </c:pt>
                <c:pt idx="2">
                  <c:v>40.5103732492875</c:v>
                </c:pt>
                <c:pt idx="3">
                  <c:v>40.8581398342838</c:v>
                </c:pt>
                <c:pt idx="4">
                  <c:v>46.8799188571276</c:v>
                </c:pt>
                <c:pt idx="5">
                  <c:v>56.2506428405799</c:v>
                </c:pt>
                <c:pt idx="6">
                  <c:v>54.6034119227165</c:v>
                </c:pt>
                <c:pt idx="7">
                  <c:v>58.1523840366968</c:v>
                </c:pt>
                <c:pt idx="8">
                  <c:v>58.8297490079745</c:v>
                </c:pt>
                <c:pt idx="9">
                  <c:v>59.8362119251828</c:v>
                </c:pt>
                <c:pt idx="10">
                  <c:v>60.8137754745658</c:v>
                </c:pt>
                <c:pt idx="11">
                  <c:v>60.0143865073782</c:v>
                </c:pt>
                <c:pt idx="12">
                  <c:v>59.5283744821658</c:v>
                </c:pt>
                <c:pt idx="13">
                  <c:v>59.0666606385668</c:v>
                </c:pt>
                <c:pt idx="14">
                  <c:v>57.8722710224189</c:v>
                </c:pt>
                <c:pt idx="15">
                  <c:v>56.9043693730246</c:v>
                </c:pt>
                <c:pt idx="16">
                  <c:v>56.420405876682</c:v>
                </c:pt>
                <c:pt idx="17">
                  <c:v>58.6167434977573</c:v>
                </c:pt>
                <c:pt idx="18">
                  <c:v>71.8097848261787</c:v>
                </c:pt>
                <c:pt idx="19">
                  <c:v>67.3648956115322</c:v>
                </c:pt>
                <c:pt idx="20">
                  <c:v>61.8992054835972</c:v>
                </c:pt>
                <c:pt idx="21">
                  <c:v>58.2673703135623</c:v>
                </c:pt>
                <c:pt idx="22">
                  <c:v>65.6040080704766</c:v>
                </c:pt>
                <c:pt idx="23">
                  <c:v>55.329852308577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567564"/>
        <c:axId val="33305660"/>
      </c:lineChart>
      <c:catAx>
        <c:axId val="405675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96852784871282"/>
              <c:y val="0.82760405881134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05660"/>
        <c:crossesAt val="0"/>
        <c:auto val="1"/>
        <c:lblAlgn val="ctr"/>
        <c:lblOffset val="100"/>
        <c:noMultiLvlLbl val="0"/>
      </c:catAx>
      <c:valAx>
        <c:axId val="33305660"/>
        <c:scaling>
          <c:orientation val="minMax"/>
          <c:min val="3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675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193664159017185"/>
          <c:y val="0.849658314350797"/>
          <c:w val="0.842432189937194"/>
          <c:h val="0.1095464899565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Price-April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5021698698078"/>
          <c:y val="0.02624947501049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0201832334504"/>
          <c:y val="0.113187736245275"/>
          <c:w val="0.895639594957636"/>
          <c:h val="0.802498950021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AVG'!$F$31:$F$54</c:f>
              <c:numCache>
                <c:formatCode>_(\$* #,##0.00_);_(\$* \(#,##0.00\);_(\$* \-??_);_(@_)</c:formatCode>
                <c:ptCount val="24"/>
                <c:pt idx="0">
                  <c:v>61.9538672382278</c:v>
                </c:pt>
                <c:pt idx="1">
                  <c:v>53.1921025262271</c:v>
                </c:pt>
                <c:pt idx="2">
                  <c:v>44.8216390956465</c:v>
                </c:pt>
                <c:pt idx="3">
                  <c:v>46.4322701855338</c:v>
                </c:pt>
                <c:pt idx="4">
                  <c:v>49.4301555159575</c:v>
                </c:pt>
                <c:pt idx="5">
                  <c:v>62.1496367941028</c:v>
                </c:pt>
                <c:pt idx="6">
                  <c:v>68.4421568281027</c:v>
                </c:pt>
                <c:pt idx="7">
                  <c:v>76.2800998549387</c:v>
                </c:pt>
                <c:pt idx="8">
                  <c:v>79.3834061053041</c:v>
                </c:pt>
                <c:pt idx="9">
                  <c:v>81.6900730081587</c:v>
                </c:pt>
                <c:pt idx="10">
                  <c:v>86.1074731325694</c:v>
                </c:pt>
                <c:pt idx="11">
                  <c:v>90.3033790679844</c:v>
                </c:pt>
                <c:pt idx="12">
                  <c:v>94.4637622928375</c:v>
                </c:pt>
                <c:pt idx="13">
                  <c:v>100.900976390607</c:v>
                </c:pt>
                <c:pt idx="14">
                  <c:v>99.1823097844478</c:v>
                </c:pt>
                <c:pt idx="15">
                  <c:v>97.0347568027562</c:v>
                </c:pt>
                <c:pt idx="16">
                  <c:v>90.5867758547539</c:v>
                </c:pt>
                <c:pt idx="17">
                  <c:v>86.0305276366329</c:v>
                </c:pt>
                <c:pt idx="18">
                  <c:v>86.0180887440715</c:v>
                </c:pt>
                <c:pt idx="19">
                  <c:v>105.990607941657</c:v>
                </c:pt>
                <c:pt idx="20">
                  <c:v>111.762736576601</c:v>
                </c:pt>
                <c:pt idx="21">
                  <c:v>85.8228699785771</c:v>
                </c:pt>
                <c:pt idx="22">
                  <c:v>90.3174238436882</c:v>
                </c:pt>
                <c:pt idx="23">
                  <c:v>71.7029048006162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AVG'!$F$60:$F$83</c:f>
              <c:numCache>
                <c:formatCode>_(\$* #,##0.00_);_(\$* \(#,##0.00\);_(\$* \-??_);_(@_)</c:formatCode>
                <c:ptCount val="24"/>
                <c:pt idx="0">
                  <c:v>59.1263070219776</c:v>
                </c:pt>
                <c:pt idx="1">
                  <c:v>55.7237822048442</c:v>
                </c:pt>
                <c:pt idx="2">
                  <c:v>51.6446120412373</c:v>
                </c:pt>
                <c:pt idx="3">
                  <c:v>52.9169732660126</c:v>
                </c:pt>
                <c:pt idx="4">
                  <c:v>53.8464560196903</c:v>
                </c:pt>
                <c:pt idx="5">
                  <c:v>61.3414621793655</c:v>
                </c:pt>
                <c:pt idx="6">
                  <c:v>76.1727552680673</c:v>
                </c:pt>
                <c:pt idx="7">
                  <c:v>85.9820898412482</c:v>
                </c:pt>
                <c:pt idx="8">
                  <c:v>88.0644263841476</c:v>
                </c:pt>
                <c:pt idx="9">
                  <c:v>90.327437419257</c:v>
                </c:pt>
                <c:pt idx="10">
                  <c:v>92.2635671414126</c:v>
                </c:pt>
                <c:pt idx="11">
                  <c:v>92.7858609335426</c:v>
                </c:pt>
                <c:pt idx="12">
                  <c:v>92.7421835801281</c:v>
                </c:pt>
                <c:pt idx="13">
                  <c:v>92.9875005553913</c:v>
                </c:pt>
                <c:pt idx="14">
                  <c:v>92.5317086536458</c:v>
                </c:pt>
                <c:pt idx="15">
                  <c:v>90.2438015270902</c:v>
                </c:pt>
                <c:pt idx="16">
                  <c:v>88.0232698379874</c:v>
                </c:pt>
                <c:pt idx="17">
                  <c:v>85.7177919361154</c:v>
                </c:pt>
                <c:pt idx="18">
                  <c:v>87.7082313274309</c:v>
                </c:pt>
                <c:pt idx="19">
                  <c:v>94.0280448646494</c:v>
                </c:pt>
                <c:pt idx="20">
                  <c:v>99.6003641755331</c:v>
                </c:pt>
                <c:pt idx="21">
                  <c:v>90.8209665543526</c:v>
                </c:pt>
                <c:pt idx="22">
                  <c:v>79.2103887814675</c:v>
                </c:pt>
                <c:pt idx="23">
                  <c:v>66.190018485405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AVG'!$F$90:$F$113</c:f>
              <c:numCache>
                <c:formatCode>_(\$* #,##0.00_);_(\$* \(#,##0.00\);_(\$* \-??_);_(@_)</c:formatCode>
                <c:ptCount val="24"/>
                <c:pt idx="0">
                  <c:v>64.894529863128</c:v>
                </c:pt>
                <c:pt idx="1">
                  <c:v>50.5591556604654</c:v>
                </c:pt>
                <c:pt idx="2">
                  <c:v>37.7257472322322</c:v>
                </c:pt>
                <c:pt idx="3">
                  <c:v>39.6881789818358</c:v>
                </c:pt>
                <c:pt idx="4">
                  <c:v>44.8372029920752</c:v>
                </c:pt>
                <c:pt idx="5">
                  <c:v>62.9901383934295</c:v>
                </c:pt>
                <c:pt idx="6">
                  <c:v>60.4023344505395</c:v>
                </c:pt>
                <c:pt idx="7">
                  <c:v>66.1900302691769</c:v>
                </c:pt>
                <c:pt idx="8">
                  <c:v>70.3551450153068</c:v>
                </c:pt>
                <c:pt idx="9">
                  <c:v>72.7072140206164</c:v>
                </c:pt>
                <c:pt idx="10">
                  <c:v>79.7051353633725</c:v>
                </c:pt>
                <c:pt idx="11">
                  <c:v>87.7215979278039</c:v>
                </c:pt>
                <c:pt idx="12">
                  <c:v>96.2542041540553</c:v>
                </c:pt>
                <c:pt idx="13">
                  <c:v>109.130991259231</c:v>
                </c:pt>
                <c:pt idx="14">
                  <c:v>106.098934960482</c:v>
                </c:pt>
                <c:pt idx="15">
                  <c:v>104.097350289449</c:v>
                </c:pt>
                <c:pt idx="16">
                  <c:v>93.252822112191</c:v>
                </c:pt>
                <c:pt idx="17">
                  <c:v>86.3557727651712</c:v>
                </c:pt>
                <c:pt idx="18">
                  <c:v>84.2603404573777</c:v>
                </c:pt>
                <c:pt idx="19">
                  <c:v>118.431673541745</c:v>
                </c:pt>
                <c:pt idx="20">
                  <c:v>124.411603873711</c:v>
                </c:pt>
                <c:pt idx="21">
                  <c:v>80.6248495397706</c:v>
                </c:pt>
                <c:pt idx="22">
                  <c:v>101.868740308398</c:v>
                </c:pt>
                <c:pt idx="23">
                  <c:v>77.4363065684359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AVG'!$F$119:$F$142</c:f>
              <c:numCache>
                <c:formatCode>_(\$* #,##0.00_);_(\$* \(#,##0.00\);_(\$* \-??_);_(@_)</c:formatCode>
                <c:ptCount val="24"/>
                <c:pt idx="0">
                  <c:v>62.9866822179307</c:v>
                </c:pt>
                <c:pt idx="1">
                  <c:v>53.9635383466924</c:v>
                </c:pt>
                <c:pt idx="2">
                  <c:v>45.6316929689472</c:v>
                </c:pt>
                <c:pt idx="3">
                  <c:v>46.7575993838398</c:v>
                </c:pt>
                <c:pt idx="4">
                  <c:v>49.6701585311325</c:v>
                </c:pt>
                <c:pt idx="5">
                  <c:v>61.2434986105722</c:v>
                </c:pt>
                <c:pt idx="6">
                  <c:v>72.1900092623957</c:v>
                </c:pt>
                <c:pt idx="7">
                  <c:v>80.4323338009511</c:v>
                </c:pt>
                <c:pt idx="8">
                  <c:v>83.5299492720192</c:v>
                </c:pt>
                <c:pt idx="9">
                  <c:v>85.972066831758</c:v>
                </c:pt>
                <c:pt idx="10">
                  <c:v>89.3605919710917</c:v>
                </c:pt>
                <c:pt idx="11">
                  <c:v>91.7302296353106</c:v>
                </c:pt>
                <c:pt idx="12">
                  <c:v>93.6136567340441</c:v>
                </c:pt>
                <c:pt idx="13">
                  <c:v>97.1529053196699</c:v>
                </c:pt>
                <c:pt idx="14">
                  <c:v>95.9048272570808</c:v>
                </c:pt>
                <c:pt idx="15">
                  <c:v>94.1566235846632</c:v>
                </c:pt>
                <c:pt idx="16">
                  <c:v>89.8165770787479</c:v>
                </c:pt>
                <c:pt idx="17">
                  <c:v>86.2897670881914</c:v>
                </c:pt>
                <c:pt idx="18">
                  <c:v>86.5895791552836</c:v>
                </c:pt>
                <c:pt idx="19">
                  <c:v>99.9696566419267</c:v>
                </c:pt>
                <c:pt idx="20">
                  <c:v>104.861281355444</c:v>
                </c:pt>
                <c:pt idx="21">
                  <c:v>88.4299450114214</c:v>
                </c:pt>
                <c:pt idx="22">
                  <c:v>88.9458444125879</c:v>
                </c:pt>
                <c:pt idx="23">
                  <c:v>70.8009855282973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5343"/>
        <c:axId val="40963533"/>
      </c:lineChart>
      <c:catAx>
        <c:axId val="1753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71626369084522"/>
              <c:y val="0.84397312053758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63533"/>
        <c:crossesAt val="0"/>
        <c:auto val="1"/>
        <c:lblAlgn val="ctr"/>
        <c:lblOffset val="100"/>
        <c:noMultiLvlLbl val="0"/>
      </c:catAx>
      <c:valAx>
        <c:axId val="40963533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523041950816"/>
              <c:y val="0.2442251154976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3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553833436660467"/>
          <c:y val="0.856257874842503"/>
          <c:w val="0.840807329338018"/>
          <c:h val="0.11108777824443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Price-May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9109659676865"/>
          <c:y val="0.0257440016476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2578205568924"/>
          <c:y val="0.10637421480795"/>
          <c:w val="0.918597456170505"/>
          <c:h val="0.81134795592626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AVG'!$G$31:$G$54</c:f>
              <c:numCache>
                <c:formatCode>_(\$* #,##0.00_);_(\$* \(#,##0.00\);_(\$* \-??_);_(@_)</c:formatCode>
                <c:ptCount val="24"/>
                <c:pt idx="0">
                  <c:v>66.2554586066843</c:v>
                </c:pt>
                <c:pt idx="1">
                  <c:v>54.9547771923263</c:v>
                </c:pt>
                <c:pt idx="2">
                  <c:v>45.9005389897031</c:v>
                </c:pt>
                <c:pt idx="3">
                  <c:v>44.0225942961117</c:v>
                </c:pt>
                <c:pt idx="4">
                  <c:v>47.1815553333783</c:v>
                </c:pt>
                <c:pt idx="5">
                  <c:v>57.8316181521989</c:v>
                </c:pt>
                <c:pt idx="6">
                  <c:v>52.65287347605</c:v>
                </c:pt>
                <c:pt idx="7">
                  <c:v>62.914230548991</c:v>
                </c:pt>
                <c:pt idx="8">
                  <c:v>71.891308215215</c:v>
                </c:pt>
                <c:pt idx="9">
                  <c:v>79.1501280884321</c:v>
                </c:pt>
                <c:pt idx="10">
                  <c:v>87.2481140653165</c:v>
                </c:pt>
                <c:pt idx="11">
                  <c:v>90.969633557136</c:v>
                </c:pt>
                <c:pt idx="12">
                  <c:v>96.7575168333009</c:v>
                </c:pt>
                <c:pt idx="13">
                  <c:v>107.638881326618</c:v>
                </c:pt>
                <c:pt idx="14">
                  <c:v>111.299240754449</c:v>
                </c:pt>
                <c:pt idx="15">
                  <c:v>122.843321251473</c:v>
                </c:pt>
                <c:pt idx="16">
                  <c:v>104.175068282626</c:v>
                </c:pt>
                <c:pt idx="17">
                  <c:v>92.0048966184287</c:v>
                </c:pt>
                <c:pt idx="18">
                  <c:v>86.9273923862874</c:v>
                </c:pt>
                <c:pt idx="19">
                  <c:v>88.5449016781871</c:v>
                </c:pt>
                <c:pt idx="20">
                  <c:v>100.31182118855</c:v>
                </c:pt>
                <c:pt idx="21">
                  <c:v>84.6706717289393</c:v>
                </c:pt>
                <c:pt idx="22">
                  <c:v>90.381887218975</c:v>
                </c:pt>
                <c:pt idx="23">
                  <c:v>73.4715702106226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AVG'!$G$60:$G$83</c:f>
              <c:numCache>
                <c:formatCode>_(\$* #,##0.00_);_(\$* \(#,##0.00\);_(\$* \-??_);_(@_)</c:formatCode>
                <c:ptCount val="24"/>
                <c:pt idx="0">
                  <c:v>63.9685710206939</c:v>
                </c:pt>
                <c:pt idx="1">
                  <c:v>54.9689686353507</c:v>
                </c:pt>
                <c:pt idx="2">
                  <c:v>47.967360509065</c:v>
                </c:pt>
                <c:pt idx="3">
                  <c:v>45.2265415509163</c:v>
                </c:pt>
                <c:pt idx="4">
                  <c:v>48.1346800070006</c:v>
                </c:pt>
                <c:pt idx="5">
                  <c:v>59.5190838721918</c:v>
                </c:pt>
                <c:pt idx="6">
                  <c:v>64.6551597976856</c:v>
                </c:pt>
                <c:pt idx="7">
                  <c:v>76.7586221673429</c:v>
                </c:pt>
                <c:pt idx="8">
                  <c:v>83.8084125719758</c:v>
                </c:pt>
                <c:pt idx="9">
                  <c:v>86.7151156483725</c:v>
                </c:pt>
                <c:pt idx="10">
                  <c:v>94.7955597881448</c:v>
                </c:pt>
                <c:pt idx="11">
                  <c:v>95.7969845811604</c:v>
                </c:pt>
                <c:pt idx="12">
                  <c:v>95.7318561914487</c:v>
                </c:pt>
                <c:pt idx="13">
                  <c:v>98.6683339785981</c:v>
                </c:pt>
                <c:pt idx="14">
                  <c:v>98.5454996525273</c:v>
                </c:pt>
                <c:pt idx="15">
                  <c:v>98.2000523668369</c:v>
                </c:pt>
                <c:pt idx="16">
                  <c:v>92.9368537610938</c:v>
                </c:pt>
                <c:pt idx="17">
                  <c:v>88.7402932354202</c:v>
                </c:pt>
                <c:pt idx="18">
                  <c:v>86.0518854823793</c:v>
                </c:pt>
                <c:pt idx="19">
                  <c:v>87.801073937904</c:v>
                </c:pt>
                <c:pt idx="20">
                  <c:v>103.65562835016</c:v>
                </c:pt>
                <c:pt idx="21">
                  <c:v>87.13866848895</c:v>
                </c:pt>
                <c:pt idx="22">
                  <c:v>89.4088173681825</c:v>
                </c:pt>
                <c:pt idx="23">
                  <c:v>70.8059770365993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AVG'!$G$90:$G$113</c:f>
              <c:numCache>
                <c:formatCode>_(\$* #,##0.00_);_(\$* \(#,##0.00\);_(\$* \-??_);_(@_)</c:formatCode>
                <c:ptCount val="24"/>
                <c:pt idx="0">
                  <c:v>68.454388977829</c:v>
                </c:pt>
                <c:pt idx="1">
                  <c:v>54.9411315740337</c:v>
                </c:pt>
                <c:pt idx="2">
                  <c:v>43.9132106057013</c:v>
                </c:pt>
                <c:pt idx="3">
                  <c:v>42.8649527049534</c:v>
                </c:pt>
                <c:pt idx="4">
                  <c:v>46.2650893010491</c:v>
                </c:pt>
                <c:pt idx="5">
                  <c:v>56.2090549598979</c:v>
                </c:pt>
                <c:pt idx="6">
                  <c:v>41.1122135514004</c:v>
                </c:pt>
                <c:pt idx="7">
                  <c:v>49.6023155313449</c:v>
                </c:pt>
                <c:pt idx="8">
                  <c:v>60.432554026022</c:v>
                </c:pt>
                <c:pt idx="9">
                  <c:v>71.8761015884895</c:v>
                </c:pt>
                <c:pt idx="10">
                  <c:v>79.9909547164431</c:v>
                </c:pt>
                <c:pt idx="11">
                  <c:v>86.3279498801893</c:v>
                </c:pt>
                <c:pt idx="12">
                  <c:v>97.743728988928</c:v>
                </c:pt>
                <c:pt idx="13">
                  <c:v>116.26440762279</c:v>
                </c:pt>
                <c:pt idx="14">
                  <c:v>123.56245335245</c:v>
                </c:pt>
                <c:pt idx="15">
                  <c:v>146.538772102086</c:v>
                </c:pt>
                <c:pt idx="16">
                  <c:v>114.9810437841</c:v>
                </c:pt>
                <c:pt idx="17">
                  <c:v>95.14393833286</c:v>
                </c:pt>
                <c:pt idx="18">
                  <c:v>87.7692259477375</c:v>
                </c:pt>
                <c:pt idx="19">
                  <c:v>89.2601206592286</c:v>
                </c:pt>
                <c:pt idx="20">
                  <c:v>97.0966219946943</c:v>
                </c:pt>
                <c:pt idx="21">
                  <c:v>82.2975979212368</c:v>
                </c:pt>
                <c:pt idx="22">
                  <c:v>91.3175313062754</c:v>
                </c:pt>
                <c:pt idx="23">
                  <c:v>76.0346405702603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AVG'!$G$119:$G$142</c:f>
              <c:numCache>
                <c:formatCode>_(\$* #,##0.00_);_(\$* \(#,##0.00\);_(\$* \-??_);_(@_)</c:formatCode>
                <c:ptCount val="24"/>
                <c:pt idx="0">
                  <c:v>67.3214588560072</c:v>
                </c:pt>
                <c:pt idx="1">
                  <c:v>55.6332798274917</c:v>
                </c:pt>
                <c:pt idx="2">
                  <c:v>46.9709024491473</c:v>
                </c:pt>
                <c:pt idx="3">
                  <c:v>44.9108448624721</c:v>
                </c:pt>
                <c:pt idx="4">
                  <c:v>47.1476252731387</c:v>
                </c:pt>
                <c:pt idx="5">
                  <c:v>55.6376304066522</c:v>
                </c:pt>
                <c:pt idx="6">
                  <c:v>54.827215253531</c:v>
                </c:pt>
                <c:pt idx="7">
                  <c:v>65.2761459053752</c:v>
                </c:pt>
                <c:pt idx="8">
                  <c:v>72.9027793302726</c:v>
                </c:pt>
                <c:pt idx="9">
                  <c:v>80.253393539282</c:v>
                </c:pt>
                <c:pt idx="10">
                  <c:v>89.658385053703</c:v>
                </c:pt>
                <c:pt idx="11">
                  <c:v>92.7088045568272</c:v>
                </c:pt>
                <c:pt idx="12">
                  <c:v>97.0638993847278</c:v>
                </c:pt>
                <c:pt idx="13">
                  <c:v>105.545130105085</c:v>
                </c:pt>
                <c:pt idx="14">
                  <c:v>108.260733046552</c:v>
                </c:pt>
                <c:pt idx="15">
                  <c:v>114.544146008566</c:v>
                </c:pt>
                <c:pt idx="16">
                  <c:v>103.081406515526</c:v>
                </c:pt>
                <c:pt idx="17">
                  <c:v>93.332808888179</c:v>
                </c:pt>
                <c:pt idx="18">
                  <c:v>87.7754956924804</c:v>
                </c:pt>
                <c:pt idx="19">
                  <c:v>89.1160612219805</c:v>
                </c:pt>
                <c:pt idx="20">
                  <c:v>100.339924162029</c:v>
                </c:pt>
                <c:pt idx="21">
                  <c:v>85.3136713358839</c:v>
                </c:pt>
                <c:pt idx="22">
                  <c:v>89.691847879362</c:v>
                </c:pt>
                <c:pt idx="23">
                  <c:v>72.686410445729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877876"/>
        <c:axId val="67581483"/>
      </c:lineChart>
      <c:catAx>
        <c:axId val="808778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20763148848402"/>
              <c:y val="0.85305323859540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81483"/>
        <c:crossesAt val="0"/>
        <c:auto val="1"/>
        <c:lblAlgn val="ctr"/>
        <c:lblOffset val="100"/>
        <c:noMultiLvlLbl val="0"/>
      </c:catAx>
      <c:valAx>
        <c:axId val="67581483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880371261602"/>
              <c:y val="0.25517454433117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778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428325885183912"/>
          <c:y val="0.84924312635156"/>
          <c:w val="0.839188724647645"/>
          <c:h val="0.1089486149727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Price-June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345639195773"/>
          <c:y val="0.02566998665160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4612639813353"/>
          <c:y val="0.104836225485163"/>
          <c:w val="0.876140808344198"/>
          <c:h val="0.75942088510114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AVG'!$H$31:$H$54</c:f>
              <c:numCache>
                <c:formatCode>_(\$* #,##0.00_);_(\$* \(#,##0.00\);_(\$* \-??_);_(@_)</c:formatCode>
                <c:ptCount val="24"/>
                <c:pt idx="0">
                  <c:v>76.6351634338006</c:v>
                </c:pt>
                <c:pt idx="1">
                  <c:v>60.7058432630941</c:v>
                </c:pt>
                <c:pt idx="2">
                  <c:v>51.9459189677613</c:v>
                </c:pt>
                <c:pt idx="3">
                  <c:v>49.0479828329939</c:v>
                </c:pt>
                <c:pt idx="4">
                  <c:v>49.0945472232247</c:v>
                </c:pt>
                <c:pt idx="5">
                  <c:v>50.7555162134848</c:v>
                </c:pt>
                <c:pt idx="6">
                  <c:v>30.4323409002329</c:v>
                </c:pt>
                <c:pt idx="7">
                  <c:v>47.653191555986</c:v>
                </c:pt>
                <c:pt idx="8">
                  <c:v>59.2439828291058</c:v>
                </c:pt>
                <c:pt idx="9">
                  <c:v>74.490821675544</c:v>
                </c:pt>
                <c:pt idx="10">
                  <c:v>87.6926450136805</c:v>
                </c:pt>
                <c:pt idx="11">
                  <c:v>102.737161730135</c:v>
                </c:pt>
                <c:pt idx="12">
                  <c:v>116.136258784444</c:v>
                </c:pt>
                <c:pt idx="13">
                  <c:v>130.670026093723</c:v>
                </c:pt>
                <c:pt idx="14">
                  <c:v>140.08204579219</c:v>
                </c:pt>
                <c:pt idx="15">
                  <c:v>146.443806265016</c:v>
                </c:pt>
                <c:pt idx="16">
                  <c:v>141.917959484223</c:v>
                </c:pt>
                <c:pt idx="17">
                  <c:v>128.052881885602</c:v>
                </c:pt>
                <c:pt idx="18">
                  <c:v>114.557865737883</c:v>
                </c:pt>
                <c:pt idx="19">
                  <c:v>99.0940998251643</c:v>
                </c:pt>
                <c:pt idx="20">
                  <c:v>98.4771485167329</c:v>
                </c:pt>
                <c:pt idx="21">
                  <c:v>82.3177639103352</c:v>
                </c:pt>
                <c:pt idx="22">
                  <c:v>126.7523443503</c:v>
                </c:pt>
                <c:pt idx="23">
                  <c:v>95.0626837153411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AVG'!$H$60:$H$83</c:f>
              <c:numCache>
                <c:formatCode>_(\$* #,##0.00_);_(\$* \(#,##0.00\);_(\$* \-??_);_(@_)</c:formatCode>
                <c:ptCount val="24"/>
                <c:pt idx="0">
                  <c:v>79.0963255044481</c:v>
                </c:pt>
                <c:pt idx="1">
                  <c:v>58.4974260779951</c:v>
                </c:pt>
                <c:pt idx="2">
                  <c:v>49.7009175526957</c:v>
                </c:pt>
                <c:pt idx="3">
                  <c:v>45.4688121674087</c:v>
                </c:pt>
                <c:pt idx="4">
                  <c:v>45.5980675134929</c:v>
                </c:pt>
                <c:pt idx="5">
                  <c:v>47.3894126138038</c:v>
                </c:pt>
                <c:pt idx="6">
                  <c:v>41.2337752412254</c:v>
                </c:pt>
                <c:pt idx="7">
                  <c:v>65.0084371719493</c:v>
                </c:pt>
                <c:pt idx="8">
                  <c:v>75.416815402453</c:v>
                </c:pt>
                <c:pt idx="9">
                  <c:v>89.381976496696</c:v>
                </c:pt>
                <c:pt idx="10">
                  <c:v>98.2800558099701</c:v>
                </c:pt>
                <c:pt idx="11">
                  <c:v>102.188353392567</c:v>
                </c:pt>
                <c:pt idx="12">
                  <c:v>107.625567777331</c:v>
                </c:pt>
                <c:pt idx="13">
                  <c:v>117.941095435148</c:v>
                </c:pt>
                <c:pt idx="14">
                  <c:v>126.735362125994</c:v>
                </c:pt>
                <c:pt idx="15">
                  <c:v>132.693701292803</c:v>
                </c:pt>
                <c:pt idx="16">
                  <c:v>124.801226618167</c:v>
                </c:pt>
                <c:pt idx="17">
                  <c:v>114.965791482816</c:v>
                </c:pt>
                <c:pt idx="18">
                  <c:v>104.905609185469</c:v>
                </c:pt>
                <c:pt idx="19">
                  <c:v>96.056481961288</c:v>
                </c:pt>
                <c:pt idx="20">
                  <c:v>106.10043489371</c:v>
                </c:pt>
                <c:pt idx="21">
                  <c:v>96.6653157124146</c:v>
                </c:pt>
                <c:pt idx="22">
                  <c:v>135.615568291151</c:v>
                </c:pt>
                <c:pt idx="23">
                  <c:v>98.6334702790053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AVG'!$H$90:$H$113</c:f>
              <c:numCache>
                <c:formatCode>_(\$* #,##0.00_);_(\$* \(#,##0.00\);_(\$* \-??_);_(@_)</c:formatCode>
                <c:ptCount val="24"/>
                <c:pt idx="0">
                  <c:v>74.174001363153</c:v>
                </c:pt>
                <c:pt idx="1">
                  <c:v>62.9142604481932</c:v>
                </c:pt>
                <c:pt idx="2">
                  <c:v>54.1909203828269</c:v>
                </c:pt>
                <c:pt idx="3">
                  <c:v>52.627153498579</c:v>
                </c:pt>
                <c:pt idx="4">
                  <c:v>52.5910269329565</c:v>
                </c:pt>
                <c:pt idx="5">
                  <c:v>54.1216198131659</c:v>
                </c:pt>
                <c:pt idx="6">
                  <c:v>19.6309065592403</c:v>
                </c:pt>
                <c:pt idx="7">
                  <c:v>30.2979459400227</c:v>
                </c:pt>
                <c:pt idx="8">
                  <c:v>43.0711502557587</c:v>
                </c:pt>
                <c:pt idx="9">
                  <c:v>59.5996668543921</c:v>
                </c:pt>
                <c:pt idx="10">
                  <c:v>77.1052342173909</c:v>
                </c:pt>
                <c:pt idx="11">
                  <c:v>103.285970067704</c:v>
                </c:pt>
                <c:pt idx="12">
                  <c:v>124.646949791557</c:v>
                </c:pt>
                <c:pt idx="13">
                  <c:v>143.398956752299</c:v>
                </c:pt>
                <c:pt idx="14">
                  <c:v>153.428729458387</c:v>
                </c:pt>
                <c:pt idx="15">
                  <c:v>160.19391123723</c:v>
                </c:pt>
                <c:pt idx="16">
                  <c:v>159.034692350279</c:v>
                </c:pt>
                <c:pt idx="17">
                  <c:v>141.139972288389</c:v>
                </c:pt>
                <c:pt idx="18">
                  <c:v>124.210122290298</c:v>
                </c:pt>
                <c:pt idx="19">
                  <c:v>102.131717689041</c:v>
                </c:pt>
                <c:pt idx="20">
                  <c:v>90.853862139756</c:v>
                </c:pt>
                <c:pt idx="21">
                  <c:v>67.9702121082558</c:v>
                </c:pt>
                <c:pt idx="22">
                  <c:v>117.889120409449</c:v>
                </c:pt>
                <c:pt idx="23">
                  <c:v>91.491897151677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AVG'!$H$119:$H$142</c:f>
              <c:numCache>
                <c:formatCode>_(\$* #,##0.00_);_(\$* \(#,##0.00\);_(\$* \-??_);_(@_)</c:formatCode>
                <c:ptCount val="24"/>
                <c:pt idx="0">
                  <c:v>76.2110153673366</c:v>
                </c:pt>
                <c:pt idx="1">
                  <c:v>62.7687722587562</c:v>
                </c:pt>
                <c:pt idx="2">
                  <c:v>55.7344743359648</c:v>
                </c:pt>
                <c:pt idx="3">
                  <c:v>52.5054718890946</c:v>
                </c:pt>
                <c:pt idx="4">
                  <c:v>51.5551113473235</c:v>
                </c:pt>
                <c:pt idx="5">
                  <c:v>52.4681641608524</c:v>
                </c:pt>
                <c:pt idx="6">
                  <c:v>34.0962234596216</c:v>
                </c:pt>
                <c:pt idx="7">
                  <c:v>50.4874241828017</c:v>
                </c:pt>
                <c:pt idx="8">
                  <c:v>60.1524830091406</c:v>
                </c:pt>
                <c:pt idx="9">
                  <c:v>74.1564069654454</c:v>
                </c:pt>
                <c:pt idx="10">
                  <c:v>87.0894619310144</c:v>
                </c:pt>
                <c:pt idx="11">
                  <c:v>101.671461636758</c:v>
                </c:pt>
                <c:pt idx="12">
                  <c:v>114.895420183939</c:v>
                </c:pt>
                <c:pt idx="13">
                  <c:v>129.294840414298</c:v>
                </c:pt>
                <c:pt idx="14">
                  <c:v>140.19780791705</c:v>
                </c:pt>
                <c:pt idx="15">
                  <c:v>146.536737075951</c:v>
                </c:pt>
                <c:pt idx="16">
                  <c:v>142.593292481154</c:v>
                </c:pt>
                <c:pt idx="17">
                  <c:v>128.01490719591</c:v>
                </c:pt>
                <c:pt idx="18">
                  <c:v>113.379942526771</c:v>
                </c:pt>
                <c:pt idx="19">
                  <c:v>98.1439445602764</c:v>
                </c:pt>
                <c:pt idx="20">
                  <c:v>97.6314296727581</c:v>
                </c:pt>
                <c:pt idx="21">
                  <c:v>81.6582167871104</c:v>
                </c:pt>
                <c:pt idx="22">
                  <c:v>118.633287665455</c:v>
                </c:pt>
                <c:pt idx="23">
                  <c:v>90.123702975217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488608"/>
        <c:axId val="79567186"/>
      </c:lineChart>
      <c:catAx>
        <c:axId val="284886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7036300006862"/>
              <c:y val="0.84628811993017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67186"/>
        <c:crossesAt val="0"/>
        <c:auto val="1"/>
        <c:lblAlgn val="ctr"/>
        <c:lblOffset val="100"/>
        <c:noMultiLvlLbl val="0"/>
      </c:catAx>
      <c:valAx>
        <c:axId val="79567186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886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239483977218143"/>
          <c:y val="0.831810247458671"/>
          <c:w val="0.837576339806492"/>
          <c:h val="0.1086353835096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Price-July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"/>
          <c:y val="0.13596757852077"/>
          <c:w val="0.895958904109589"/>
          <c:h val="0.759878419452888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AVG'!$I$31:$I$54</c:f>
              <c:numCache>
                <c:formatCode>_(\$* #,##0.00_);_(\$* \(#,##0.00\);_(\$* \-??_);_(@_)</c:formatCode>
                <c:ptCount val="24"/>
                <c:pt idx="0">
                  <c:v>77.4112102726426</c:v>
                </c:pt>
                <c:pt idx="1">
                  <c:v>64.611005656613</c:v>
                </c:pt>
                <c:pt idx="2">
                  <c:v>57.7553646051578</c:v>
                </c:pt>
                <c:pt idx="3">
                  <c:v>55.4249828551461</c:v>
                </c:pt>
                <c:pt idx="4">
                  <c:v>54.2732137537647</c:v>
                </c:pt>
                <c:pt idx="5">
                  <c:v>57.0944213373725</c:v>
                </c:pt>
                <c:pt idx="6">
                  <c:v>31.8131081644498</c:v>
                </c:pt>
                <c:pt idx="7">
                  <c:v>44.6780835109492</c:v>
                </c:pt>
                <c:pt idx="8">
                  <c:v>52.9247576745788</c:v>
                </c:pt>
                <c:pt idx="9">
                  <c:v>62.9981201958097</c:v>
                </c:pt>
                <c:pt idx="10">
                  <c:v>78.0666060958503</c:v>
                </c:pt>
                <c:pt idx="11">
                  <c:v>97.1388244924638</c:v>
                </c:pt>
                <c:pt idx="12">
                  <c:v>117.184864619517</c:v>
                </c:pt>
                <c:pt idx="13">
                  <c:v>140.554989025915</c:v>
                </c:pt>
                <c:pt idx="14">
                  <c:v>151.203002817358</c:v>
                </c:pt>
                <c:pt idx="15">
                  <c:v>159.900481138618</c:v>
                </c:pt>
                <c:pt idx="16">
                  <c:v>154.814831639622</c:v>
                </c:pt>
                <c:pt idx="17">
                  <c:v>138.944325841788</c:v>
                </c:pt>
                <c:pt idx="18">
                  <c:v>111.774287715615</c:v>
                </c:pt>
                <c:pt idx="19">
                  <c:v>95.8073409783061</c:v>
                </c:pt>
                <c:pt idx="20">
                  <c:v>91.6376237651957</c:v>
                </c:pt>
                <c:pt idx="21">
                  <c:v>70.5587523239644</c:v>
                </c:pt>
                <c:pt idx="22">
                  <c:v>107.148336905063</c:v>
                </c:pt>
                <c:pt idx="23">
                  <c:v>86.2814646142406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AVG'!$I$60:$I$83</c:f>
              <c:numCache>
                <c:formatCode>_(\$* #,##0.00_);_(\$* \(#,##0.00\);_(\$* \-??_);_(@_)</c:formatCode>
                <c:ptCount val="24"/>
                <c:pt idx="0">
                  <c:v>78.5420076030683</c:v>
                </c:pt>
                <c:pt idx="1">
                  <c:v>62.8981549929403</c:v>
                </c:pt>
                <c:pt idx="2">
                  <c:v>53.2782880842587</c:v>
                </c:pt>
                <c:pt idx="3">
                  <c:v>49.4993962902568</c:v>
                </c:pt>
                <c:pt idx="4">
                  <c:v>49.7769110833837</c:v>
                </c:pt>
                <c:pt idx="5">
                  <c:v>58.6104630096443</c:v>
                </c:pt>
                <c:pt idx="6">
                  <c:v>40.1539449400411</c:v>
                </c:pt>
                <c:pt idx="7">
                  <c:v>57.343648677028</c:v>
                </c:pt>
                <c:pt idx="8">
                  <c:v>64.8104164681809</c:v>
                </c:pt>
                <c:pt idx="9">
                  <c:v>73.4848319653417</c:v>
                </c:pt>
                <c:pt idx="10">
                  <c:v>84.8048345090852</c:v>
                </c:pt>
                <c:pt idx="11">
                  <c:v>93.9456168790356</c:v>
                </c:pt>
                <c:pt idx="12">
                  <c:v>111.136591966736</c:v>
                </c:pt>
                <c:pt idx="13">
                  <c:v>130.122182795587</c:v>
                </c:pt>
                <c:pt idx="14">
                  <c:v>147.74794940639</c:v>
                </c:pt>
                <c:pt idx="15">
                  <c:v>154.558189604921</c:v>
                </c:pt>
                <c:pt idx="16">
                  <c:v>147.684850811553</c:v>
                </c:pt>
                <c:pt idx="17">
                  <c:v>130.740069663245</c:v>
                </c:pt>
                <c:pt idx="18">
                  <c:v>104.461323361984</c:v>
                </c:pt>
                <c:pt idx="19">
                  <c:v>88.6594656632791</c:v>
                </c:pt>
                <c:pt idx="20">
                  <c:v>90.8329543379541</c:v>
                </c:pt>
                <c:pt idx="21">
                  <c:v>79.5131289496379</c:v>
                </c:pt>
                <c:pt idx="22">
                  <c:v>118.196249414429</c:v>
                </c:pt>
                <c:pt idx="23">
                  <c:v>89.1985295220189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AVG'!$I$90:$I$113</c:f>
              <c:numCache>
                <c:formatCode>_(\$* #,##0.00_);_(\$* \(#,##0.00\);_(\$* \-??_);_(@_)</c:formatCode>
                <c:ptCount val="24"/>
                <c:pt idx="0">
                  <c:v>76.280412942217</c:v>
                </c:pt>
                <c:pt idx="1">
                  <c:v>66.3238563202856</c:v>
                </c:pt>
                <c:pt idx="2">
                  <c:v>62.2324411260569</c:v>
                </c:pt>
                <c:pt idx="3">
                  <c:v>61.3505694200354</c:v>
                </c:pt>
                <c:pt idx="4">
                  <c:v>58.7695164241456</c:v>
                </c:pt>
                <c:pt idx="5">
                  <c:v>55.5783796651008</c:v>
                </c:pt>
                <c:pt idx="6">
                  <c:v>23.4722713888585</c:v>
                </c:pt>
                <c:pt idx="7">
                  <c:v>32.0125183448703</c:v>
                </c:pt>
                <c:pt idx="8">
                  <c:v>41.0390988809767</c:v>
                </c:pt>
                <c:pt idx="9">
                  <c:v>52.5114084262777</c:v>
                </c:pt>
                <c:pt idx="10">
                  <c:v>71.3283776826155</c:v>
                </c:pt>
                <c:pt idx="11">
                  <c:v>100.332032105892</c:v>
                </c:pt>
                <c:pt idx="12">
                  <c:v>123.233137272299</c:v>
                </c:pt>
                <c:pt idx="13">
                  <c:v>150.987795256242</c:v>
                </c:pt>
                <c:pt idx="14">
                  <c:v>154.658056228325</c:v>
                </c:pt>
                <c:pt idx="15">
                  <c:v>165.242772672315</c:v>
                </c:pt>
                <c:pt idx="16">
                  <c:v>161.944812467691</c:v>
                </c:pt>
                <c:pt idx="17">
                  <c:v>147.14858202033</c:v>
                </c:pt>
                <c:pt idx="18">
                  <c:v>119.087252069247</c:v>
                </c:pt>
                <c:pt idx="19">
                  <c:v>102.955216293333</c:v>
                </c:pt>
                <c:pt idx="20">
                  <c:v>92.4422931924372</c:v>
                </c:pt>
                <c:pt idx="21">
                  <c:v>61.604375698291</c:v>
                </c:pt>
                <c:pt idx="22">
                  <c:v>96.1004243956961</c:v>
                </c:pt>
                <c:pt idx="23">
                  <c:v>83.3643997064622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AVG'!$I$119:$I$142</c:f>
              <c:numCache>
                <c:formatCode>_(\$* #,##0.00_);_(\$* \(#,##0.00\);_(\$* \-??_);_(@_)</c:formatCode>
                <c:ptCount val="24"/>
                <c:pt idx="0">
                  <c:v>76.7346133894269</c:v>
                </c:pt>
                <c:pt idx="1">
                  <c:v>65.2790565597531</c:v>
                </c:pt>
                <c:pt idx="2">
                  <c:v>58.9787516577193</c:v>
                </c:pt>
                <c:pt idx="3">
                  <c:v>57.7795793765174</c:v>
                </c:pt>
                <c:pt idx="4">
                  <c:v>57.4467327572745</c:v>
                </c:pt>
                <c:pt idx="5">
                  <c:v>57.6920216368251</c:v>
                </c:pt>
                <c:pt idx="6">
                  <c:v>37.6851057758945</c:v>
                </c:pt>
                <c:pt idx="7">
                  <c:v>50.356826569014</c:v>
                </c:pt>
                <c:pt idx="8">
                  <c:v>58.2483382952508</c:v>
                </c:pt>
                <c:pt idx="9">
                  <c:v>68.9008961206784</c:v>
                </c:pt>
                <c:pt idx="10">
                  <c:v>83.2519673646304</c:v>
                </c:pt>
                <c:pt idx="11">
                  <c:v>100.010082654844</c:v>
                </c:pt>
                <c:pt idx="12">
                  <c:v>115.354692843222</c:v>
                </c:pt>
                <c:pt idx="13">
                  <c:v>133.710958180308</c:v>
                </c:pt>
                <c:pt idx="14">
                  <c:v>142.982976041472</c:v>
                </c:pt>
                <c:pt idx="15">
                  <c:v>149.576468414461</c:v>
                </c:pt>
                <c:pt idx="16">
                  <c:v>146.679494925497</c:v>
                </c:pt>
                <c:pt idx="17">
                  <c:v>132.7590411721</c:v>
                </c:pt>
                <c:pt idx="18">
                  <c:v>109.566073770313</c:v>
                </c:pt>
                <c:pt idx="19">
                  <c:v>97.6383513798549</c:v>
                </c:pt>
                <c:pt idx="20">
                  <c:v>97.0313661719505</c:v>
                </c:pt>
                <c:pt idx="21">
                  <c:v>76.2473603205093</c:v>
                </c:pt>
                <c:pt idx="22">
                  <c:v>103.3794922996</c:v>
                </c:pt>
                <c:pt idx="23">
                  <c:v>82.7097523228839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708906"/>
        <c:axId val="64231416"/>
      </c:lineChart>
      <c:catAx>
        <c:axId val="807089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519178082191781"/>
              <c:y val="0.82776089159067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31416"/>
        <c:crossesAt val="0"/>
        <c:auto val="1"/>
        <c:lblAlgn val="ctr"/>
        <c:lblOffset val="100"/>
        <c:noMultiLvlLbl val="0"/>
      </c:catAx>
      <c:valAx>
        <c:axId val="64231416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232876712329"/>
              <c:y val="0.25227963525835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089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35958904109589"/>
          <c:y val="0.839817629179331"/>
          <c:w val="0.836027397260274"/>
          <c:h val="0.10719351570415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Price-August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0109379272628"/>
          <c:y val="0.02581044806937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065354115395"/>
          <c:y val="0.0791864546768532"/>
          <c:w val="0.941892261416462"/>
          <c:h val="0.81395829031592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AVG'!$J$31:$J$54</c:f>
              <c:numCache>
                <c:formatCode>_(\$* #,##0.00_);_(\$* \(#,##0.00\);_(\$* \-??_);_(@_)</c:formatCode>
                <c:ptCount val="24"/>
                <c:pt idx="0">
                  <c:v>81.9225782388507</c:v>
                </c:pt>
                <c:pt idx="1">
                  <c:v>73.2534257933531</c:v>
                </c:pt>
                <c:pt idx="2">
                  <c:v>63.0022450920789</c:v>
                </c:pt>
                <c:pt idx="3">
                  <c:v>61.4874020003402</c:v>
                </c:pt>
                <c:pt idx="4">
                  <c:v>63.7726552920896</c:v>
                </c:pt>
                <c:pt idx="5">
                  <c:v>78.6091998902812</c:v>
                </c:pt>
                <c:pt idx="6">
                  <c:v>40.5995989814305</c:v>
                </c:pt>
                <c:pt idx="7">
                  <c:v>51.1310399251584</c:v>
                </c:pt>
                <c:pt idx="8">
                  <c:v>64.456653594067</c:v>
                </c:pt>
                <c:pt idx="9">
                  <c:v>76.7457043818371</c:v>
                </c:pt>
                <c:pt idx="10">
                  <c:v>95.015443054438</c:v>
                </c:pt>
                <c:pt idx="11">
                  <c:v>112.51552185627</c:v>
                </c:pt>
                <c:pt idx="12">
                  <c:v>121.707969832695</c:v>
                </c:pt>
                <c:pt idx="13">
                  <c:v>139.125809919553</c:v>
                </c:pt>
                <c:pt idx="14">
                  <c:v>155.819109974322</c:v>
                </c:pt>
                <c:pt idx="15">
                  <c:v>164.855628022327</c:v>
                </c:pt>
                <c:pt idx="16">
                  <c:v>160.980383762816</c:v>
                </c:pt>
                <c:pt idx="17">
                  <c:v>144.883828267322</c:v>
                </c:pt>
                <c:pt idx="18">
                  <c:v>123.540421182968</c:v>
                </c:pt>
                <c:pt idx="19">
                  <c:v>112.855585756531</c:v>
                </c:pt>
                <c:pt idx="20">
                  <c:v>110.291910584469</c:v>
                </c:pt>
                <c:pt idx="21">
                  <c:v>85.475390903796</c:v>
                </c:pt>
                <c:pt idx="22">
                  <c:v>122.329014642972</c:v>
                </c:pt>
                <c:pt idx="23">
                  <c:v>95.6234790500352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AVG'!$J$60:$J$83</c:f>
              <c:numCache>
                <c:formatCode>_(\$* #,##0.00_);_(\$* \(#,##0.00\);_(\$* \-??_);_(@_)</c:formatCode>
                <c:ptCount val="24"/>
                <c:pt idx="0">
                  <c:v>88.0622204440903</c:v>
                </c:pt>
                <c:pt idx="1">
                  <c:v>77.7448386619834</c:v>
                </c:pt>
                <c:pt idx="2">
                  <c:v>65.731207189206</c:v>
                </c:pt>
                <c:pt idx="3">
                  <c:v>62.5042417204866</c:v>
                </c:pt>
                <c:pt idx="4">
                  <c:v>63.5237307279671</c:v>
                </c:pt>
                <c:pt idx="5">
                  <c:v>78.7969375396802</c:v>
                </c:pt>
                <c:pt idx="6">
                  <c:v>55.3331025275227</c:v>
                </c:pt>
                <c:pt idx="7">
                  <c:v>64.8467123694029</c:v>
                </c:pt>
                <c:pt idx="8">
                  <c:v>75.6657306417014</c:v>
                </c:pt>
                <c:pt idx="9">
                  <c:v>83.0654225547125</c:v>
                </c:pt>
                <c:pt idx="10">
                  <c:v>90.6639358823192</c:v>
                </c:pt>
                <c:pt idx="11">
                  <c:v>95.5659711372332</c:v>
                </c:pt>
                <c:pt idx="12">
                  <c:v>105.159841339687</c:v>
                </c:pt>
                <c:pt idx="13">
                  <c:v>133.036850585025</c:v>
                </c:pt>
                <c:pt idx="14">
                  <c:v>164.526730436581</c:v>
                </c:pt>
                <c:pt idx="15">
                  <c:v>180.348225367901</c:v>
                </c:pt>
                <c:pt idx="16">
                  <c:v>173.133636294948</c:v>
                </c:pt>
                <c:pt idx="17">
                  <c:v>146.344517225304</c:v>
                </c:pt>
                <c:pt idx="18">
                  <c:v>110.194372669491</c:v>
                </c:pt>
                <c:pt idx="19">
                  <c:v>97.715685166304</c:v>
                </c:pt>
                <c:pt idx="20">
                  <c:v>97.7610358259319</c:v>
                </c:pt>
                <c:pt idx="21">
                  <c:v>86.6382299759357</c:v>
                </c:pt>
                <c:pt idx="22">
                  <c:v>112.426000310085</c:v>
                </c:pt>
                <c:pt idx="23">
                  <c:v>91.210823406502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AVG'!$J$90:$J$113</c:f>
              <c:numCache>
                <c:formatCode>_(\$* #,##0.00_);_(\$* \(#,##0.00\);_(\$* \-??_);_(@_)</c:formatCode>
                <c:ptCount val="24"/>
                <c:pt idx="0">
                  <c:v>75.7829360336112</c:v>
                </c:pt>
                <c:pt idx="1">
                  <c:v>68.7620129247228</c:v>
                </c:pt>
                <c:pt idx="2">
                  <c:v>60.2732829949518</c:v>
                </c:pt>
                <c:pt idx="3">
                  <c:v>60.4705622801937</c:v>
                </c:pt>
                <c:pt idx="4">
                  <c:v>64.0215798562122</c:v>
                </c:pt>
                <c:pt idx="5">
                  <c:v>78.4214622408821</c:v>
                </c:pt>
                <c:pt idx="6">
                  <c:v>25.8660954353384</c:v>
                </c:pt>
                <c:pt idx="7">
                  <c:v>37.4153674809138</c:v>
                </c:pt>
                <c:pt idx="8">
                  <c:v>53.2475765464327</c:v>
                </c:pt>
                <c:pt idx="9">
                  <c:v>70.4259862089618</c:v>
                </c:pt>
                <c:pt idx="10">
                  <c:v>99.3669502265568</c:v>
                </c:pt>
                <c:pt idx="11">
                  <c:v>129.465072575306</c:v>
                </c:pt>
                <c:pt idx="12">
                  <c:v>138.256098325703</c:v>
                </c:pt>
                <c:pt idx="13">
                  <c:v>145.21476925408</c:v>
                </c:pt>
                <c:pt idx="14">
                  <c:v>147.111489512063</c:v>
                </c:pt>
                <c:pt idx="15">
                  <c:v>149.363030676754</c:v>
                </c:pt>
                <c:pt idx="16">
                  <c:v>148.827131230685</c:v>
                </c:pt>
                <c:pt idx="17">
                  <c:v>143.423139309341</c:v>
                </c:pt>
                <c:pt idx="18">
                  <c:v>136.886469696445</c:v>
                </c:pt>
                <c:pt idx="19">
                  <c:v>127.995486346759</c:v>
                </c:pt>
                <c:pt idx="20">
                  <c:v>122.822785343006</c:v>
                </c:pt>
                <c:pt idx="21">
                  <c:v>84.3125518316563</c:v>
                </c:pt>
                <c:pt idx="22">
                  <c:v>132.232028975858</c:v>
                </c:pt>
                <c:pt idx="23">
                  <c:v>100.036134693568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AVG'!$J$119:$J$142</c:f>
              <c:numCache>
                <c:formatCode>_(\$* #,##0.00_);_(\$* \(#,##0.00\);_(\$* \-??_);_(@_)</c:formatCode>
                <c:ptCount val="24"/>
                <c:pt idx="0">
                  <c:v>83.0875205733851</c:v>
                </c:pt>
                <c:pt idx="1">
                  <c:v>75.3121075504625</c:v>
                </c:pt>
                <c:pt idx="2">
                  <c:v>66.2422133496334</c:v>
                </c:pt>
                <c:pt idx="3">
                  <c:v>64.6581394461588</c:v>
                </c:pt>
                <c:pt idx="4">
                  <c:v>66.75815116483</c:v>
                </c:pt>
                <c:pt idx="5">
                  <c:v>77.9117986577154</c:v>
                </c:pt>
                <c:pt idx="6">
                  <c:v>51.9395238380747</c:v>
                </c:pt>
                <c:pt idx="7">
                  <c:v>62.2414676711006</c:v>
                </c:pt>
                <c:pt idx="8">
                  <c:v>72.5676039717164</c:v>
                </c:pt>
                <c:pt idx="9">
                  <c:v>83.1294351173248</c:v>
                </c:pt>
                <c:pt idx="10">
                  <c:v>99.0547642163116</c:v>
                </c:pt>
                <c:pt idx="11">
                  <c:v>112.829501513353</c:v>
                </c:pt>
                <c:pt idx="12">
                  <c:v>117.440766687717</c:v>
                </c:pt>
                <c:pt idx="13">
                  <c:v>132.684250464289</c:v>
                </c:pt>
                <c:pt idx="14">
                  <c:v>148.050317733424</c:v>
                </c:pt>
                <c:pt idx="15">
                  <c:v>156.052395728509</c:v>
                </c:pt>
                <c:pt idx="16">
                  <c:v>153.179889418731</c:v>
                </c:pt>
                <c:pt idx="17">
                  <c:v>138.326985436573</c:v>
                </c:pt>
                <c:pt idx="18">
                  <c:v>120.347051054462</c:v>
                </c:pt>
                <c:pt idx="19">
                  <c:v>110.511187249253</c:v>
                </c:pt>
                <c:pt idx="20">
                  <c:v>113.004102377167</c:v>
                </c:pt>
                <c:pt idx="21">
                  <c:v>88.640757521995</c:v>
                </c:pt>
                <c:pt idx="22">
                  <c:v>112.252749003298</c:v>
                </c:pt>
                <c:pt idx="23">
                  <c:v>93.777320254517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469717"/>
        <c:axId val="86438160"/>
      </c:lineChart>
      <c:catAx>
        <c:axId val="234697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92507519824993"/>
              <c:y val="0.8284121412347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38160"/>
        <c:crossesAt val="0"/>
        <c:auto val="1"/>
        <c:lblAlgn val="ctr"/>
        <c:lblOffset val="100"/>
        <c:noMultiLvlLbl val="0"/>
      </c:catAx>
      <c:valAx>
        <c:axId val="86438160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697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54525567404977"/>
          <c:y val="0.87290935370638"/>
          <c:w val="0.834427126059612"/>
          <c:h val="0.1092298162296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Scaled Price-September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74718526100307"/>
          <c:y val="0.02882460786310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3981576253838"/>
          <c:y val="0.0755754736198818"/>
          <c:w val="0.94575230296827"/>
          <c:h val="0.845487879405174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AVG'!$K$31:$K$54</c:f>
              <c:numCache>
                <c:formatCode>_(\$* #,##0.00_);_(\$* \(#,##0.00\);_(\$* \-??_);_(@_)</c:formatCode>
                <c:ptCount val="24"/>
                <c:pt idx="0">
                  <c:v>68.7686750672855</c:v>
                </c:pt>
                <c:pt idx="1">
                  <c:v>56.0080374884021</c:v>
                </c:pt>
                <c:pt idx="2">
                  <c:v>45.1423718527277</c:v>
                </c:pt>
                <c:pt idx="3">
                  <c:v>42.5024312102587</c:v>
                </c:pt>
                <c:pt idx="4">
                  <c:v>46.754983452483</c:v>
                </c:pt>
                <c:pt idx="5">
                  <c:v>60.8531256316422</c:v>
                </c:pt>
                <c:pt idx="6">
                  <c:v>47.0298151444057</c:v>
                </c:pt>
                <c:pt idx="7">
                  <c:v>58.9641989820742</c:v>
                </c:pt>
                <c:pt idx="8">
                  <c:v>64.652483301556</c:v>
                </c:pt>
                <c:pt idx="9">
                  <c:v>73.6027131982205</c:v>
                </c:pt>
                <c:pt idx="10">
                  <c:v>84.9052317727909</c:v>
                </c:pt>
                <c:pt idx="11">
                  <c:v>91.6435149548041</c:v>
                </c:pt>
                <c:pt idx="12">
                  <c:v>99.1444009892196</c:v>
                </c:pt>
                <c:pt idx="13">
                  <c:v>104.251879852919</c:v>
                </c:pt>
                <c:pt idx="14">
                  <c:v>109.770818958245</c:v>
                </c:pt>
                <c:pt idx="15">
                  <c:v>111.754061275313</c:v>
                </c:pt>
                <c:pt idx="16">
                  <c:v>108.647424590384</c:v>
                </c:pt>
                <c:pt idx="17">
                  <c:v>104.811914436141</c:v>
                </c:pt>
                <c:pt idx="18">
                  <c:v>99.8439796685763</c:v>
                </c:pt>
                <c:pt idx="19">
                  <c:v>100.287187176178</c:v>
                </c:pt>
                <c:pt idx="20">
                  <c:v>98.9403994680393</c:v>
                </c:pt>
                <c:pt idx="21">
                  <c:v>81.7499762311336</c:v>
                </c:pt>
                <c:pt idx="22">
                  <c:v>85.5979582175837</c:v>
                </c:pt>
                <c:pt idx="23">
                  <c:v>74.3724170796171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AVG'!$K$60:$K$83</c:f>
              <c:numCache>
                <c:formatCode>_(\$* #,##0.00_);_(\$* \(#,##0.00\);_(\$* \-??_);_(@_)</c:formatCode>
                <c:ptCount val="24"/>
                <c:pt idx="0">
                  <c:v>74.2606620088664</c:v>
                </c:pt>
                <c:pt idx="1">
                  <c:v>54.987073011143</c:v>
                </c:pt>
                <c:pt idx="2">
                  <c:v>42.265445607397</c:v>
                </c:pt>
                <c:pt idx="3">
                  <c:v>37.4273454213954</c:v>
                </c:pt>
                <c:pt idx="4">
                  <c:v>43.7205221768314</c:v>
                </c:pt>
                <c:pt idx="5">
                  <c:v>61.6531351930227</c:v>
                </c:pt>
                <c:pt idx="6">
                  <c:v>57.7220586209874</c:v>
                </c:pt>
                <c:pt idx="7">
                  <c:v>66.6330160293491</c:v>
                </c:pt>
                <c:pt idx="8">
                  <c:v>64.9072629883334</c:v>
                </c:pt>
                <c:pt idx="9">
                  <c:v>72.8697693452278</c:v>
                </c:pt>
                <c:pt idx="10">
                  <c:v>80.1186656134736</c:v>
                </c:pt>
                <c:pt idx="11">
                  <c:v>86.4725847246576</c:v>
                </c:pt>
                <c:pt idx="12">
                  <c:v>98.0324304267602</c:v>
                </c:pt>
                <c:pt idx="13">
                  <c:v>103.590587899575</c:v>
                </c:pt>
                <c:pt idx="14">
                  <c:v>111.248673050025</c:v>
                </c:pt>
                <c:pt idx="15">
                  <c:v>113.081648940844</c:v>
                </c:pt>
                <c:pt idx="16">
                  <c:v>108.436245715154</c:v>
                </c:pt>
                <c:pt idx="17">
                  <c:v>104.345294137972</c:v>
                </c:pt>
                <c:pt idx="18">
                  <c:v>98.4438809215687</c:v>
                </c:pt>
                <c:pt idx="19">
                  <c:v>93.724476101487</c:v>
                </c:pt>
                <c:pt idx="20">
                  <c:v>96.7008194129219</c:v>
                </c:pt>
                <c:pt idx="21">
                  <c:v>83.6725860716641</c:v>
                </c:pt>
                <c:pt idx="22">
                  <c:v>88.3209128047033</c:v>
                </c:pt>
                <c:pt idx="23">
                  <c:v>77.3649037766413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AVG'!$K$90:$K$113</c:f>
              <c:numCache>
                <c:formatCode>_(\$* #,##0.00_);_(\$* \(#,##0.00\);_(\$* \-??_);_(@_)</c:formatCode>
                <c:ptCount val="24"/>
                <c:pt idx="0">
                  <c:v>63.047855336472</c:v>
                </c:pt>
                <c:pt idx="1">
                  <c:v>57.0715421522137</c:v>
                </c:pt>
                <c:pt idx="2">
                  <c:v>48.1391700249473</c:v>
                </c:pt>
                <c:pt idx="3">
                  <c:v>47.7889789069914</c:v>
                </c:pt>
                <c:pt idx="4">
                  <c:v>49.91588061462</c:v>
                </c:pt>
                <c:pt idx="5">
                  <c:v>60.0197823385376</c:v>
                </c:pt>
                <c:pt idx="6">
                  <c:v>35.8920615229665</c:v>
                </c:pt>
                <c:pt idx="7">
                  <c:v>50.9758478911629</c:v>
                </c:pt>
                <c:pt idx="8">
                  <c:v>64.3870877944962</c:v>
                </c:pt>
                <c:pt idx="9">
                  <c:v>74.3661963784214</c:v>
                </c:pt>
                <c:pt idx="10">
                  <c:v>89.8912381887464</c:v>
                </c:pt>
                <c:pt idx="11">
                  <c:v>97.0299006112068</c:v>
                </c:pt>
                <c:pt idx="12">
                  <c:v>100.302703658448</c:v>
                </c:pt>
                <c:pt idx="13">
                  <c:v>104.940725637653</c:v>
                </c:pt>
                <c:pt idx="14">
                  <c:v>108.231387612641</c:v>
                </c:pt>
                <c:pt idx="15">
                  <c:v>110.371157457052</c:v>
                </c:pt>
                <c:pt idx="16">
                  <c:v>108.867402585415</c:v>
                </c:pt>
                <c:pt idx="17">
                  <c:v>105.297977246734</c:v>
                </c:pt>
                <c:pt idx="18">
                  <c:v>101.302415863376</c:v>
                </c:pt>
                <c:pt idx="19">
                  <c:v>107.123344545648</c:v>
                </c:pt>
                <c:pt idx="20">
                  <c:v>101.273295358787</c:v>
                </c:pt>
                <c:pt idx="21">
                  <c:v>79.7472576472476</c:v>
                </c:pt>
                <c:pt idx="22">
                  <c:v>82.7615471893343</c:v>
                </c:pt>
                <c:pt idx="23">
                  <c:v>71.2552434368837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AVG'!$K$119:$K$142</c:f>
              <c:numCache>
                <c:formatCode>_(\$* #,##0.00_);_(\$* \(#,##0.00\);_(\$* \-??_);_(@_)</c:formatCode>
                <c:ptCount val="24"/>
                <c:pt idx="0">
                  <c:v>66.2166786433017</c:v>
                </c:pt>
                <c:pt idx="1">
                  <c:v>57.6722773830744</c:v>
                </c:pt>
                <c:pt idx="2">
                  <c:v>50.4960597378223</c:v>
                </c:pt>
                <c:pt idx="3">
                  <c:v>49.077076241094</c:v>
                </c:pt>
                <c:pt idx="4">
                  <c:v>51.5944779801853</c:v>
                </c:pt>
                <c:pt idx="5">
                  <c:v>59.349079783388</c:v>
                </c:pt>
                <c:pt idx="6">
                  <c:v>55.8755864322065</c:v>
                </c:pt>
                <c:pt idx="7">
                  <c:v>66.1448699722477</c:v>
                </c:pt>
                <c:pt idx="8">
                  <c:v>74.8090243551114</c:v>
                </c:pt>
                <c:pt idx="9">
                  <c:v>81.4510619295258</c:v>
                </c:pt>
                <c:pt idx="10">
                  <c:v>89.1294219332671</c:v>
                </c:pt>
                <c:pt idx="11">
                  <c:v>91.7255880047879</c:v>
                </c:pt>
                <c:pt idx="12">
                  <c:v>95.6992524492156</c:v>
                </c:pt>
                <c:pt idx="13">
                  <c:v>99.3784385976518</c:v>
                </c:pt>
                <c:pt idx="14">
                  <c:v>102.842491101991</c:v>
                </c:pt>
                <c:pt idx="15">
                  <c:v>104.169485252452</c:v>
                </c:pt>
                <c:pt idx="16">
                  <c:v>101.720411690023</c:v>
                </c:pt>
                <c:pt idx="17">
                  <c:v>100.382727016393</c:v>
                </c:pt>
                <c:pt idx="18">
                  <c:v>96.8385961360018</c:v>
                </c:pt>
                <c:pt idx="19">
                  <c:v>100.450691994019</c:v>
                </c:pt>
                <c:pt idx="20">
                  <c:v>96.546222887003</c:v>
                </c:pt>
                <c:pt idx="21">
                  <c:v>82.8361302481043</c:v>
                </c:pt>
                <c:pt idx="22">
                  <c:v>76.8165546085304</c:v>
                </c:pt>
                <c:pt idx="23">
                  <c:v>68.7777956226039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179796"/>
        <c:axId val="77677177"/>
      </c:lineChart>
      <c:catAx>
        <c:axId val="631797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20027294438758"/>
              <c:y val="0.8547565695661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77177"/>
        <c:crossesAt val="0"/>
        <c:auto val="1"/>
        <c:lblAlgn val="ctr"/>
        <c:lblOffset val="100"/>
        <c:noMultiLvlLbl val="0"/>
      </c:catAx>
      <c:valAx>
        <c:axId val="77677177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797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0535653360628"/>
          <c:y val="0.871766143817478"/>
          <c:w val="0.832889798703514"/>
          <c:h val="0.10776125483805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Relationship Id="rId8" Type="http://schemas.openxmlformats.org/officeDocument/2006/relationships/chart" Target="../charts/chart20.xml"/><Relationship Id="rId9" Type="http://schemas.openxmlformats.org/officeDocument/2006/relationships/chart" Target="../charts/chart21.xml"/><Relationship Id="rId10" Type="http://schemas.openxmlformats.org/officeDocument/2006/relationships/chart" Target="../charts/chart22.xml"/><Relationship Id="rId11" Type="http://schemas.openxmlformats.org/officeDocument/2006/relationships/chart" Target="../charts/chart23.xml"/><Relationship Id="rId12" Type="http://schemas.openxmlformats.org/officeDocument/2006/relationships/chart" Target="../charts/chart2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79920</xdr:colOff>
      <xdr:row>2</xdr:row>
      <xdr:rowOff>76320</xdr:rowOff>
    </xdr:from>
    <xdr:to>
      <xdr:col>23</xdr:col>
      <xdr:colOff>169920</xdr:colOff>
      <xdr:row>23</xdr:row>
      <xdr:rowOff>28440</xdr:rowOff>
    </xdr:to>
    <xdr:graphicFrame>
      <xdr:nvGraphicFramePr>
        <xdr:cNvPr id="0" name="Chart 1"/>
        <xdr:cNvGraphicFramePr/>
      </xdr:nvGraphicFramePr>
      <xdr:xfrm>
        <a:off x="12330360" y="486000"/>
        <a:ext cx="51955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49680</xdr:colOff>
      <xdr:row>23</xdr:row>
      <xdr:rowOff>142920</xdr:rowOff>
    </xdr:from>
    <xdr:to>
      <xdr:col>23</xdr:col>
      <xdr:colOff>150120</xdr:colOff>
      <xdr:row>45</xdr:row>
      <xdr:rowOff>9360</xdr:rowOff>
    </xdr:to>
    <xdr:graphicFrame>
      <xdr:nvGraphicFramePr>
        <xdr:cNvPr id="1" name="Chart 2"/>
        <xdr:cNvGraphicFramePr/>
      </xdr:nvGraphicFramePr>
      <xdr:xfrm>
        <a:off x="12300120" y="4000680"/>
        <a:ext cx="5205960" cy="346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69840</xdr:colOff>
      <xdr:row>45</xdr:row>
      <xdr:rowOff>123840</xdr:rowOff>
    </xdr:from>
    <xdr:to>
      <xdr:col>23</xdr:col>
      <xdr:colOff>180000</xdr:colOff>
      <xdr:row>66</xdr:row>
      <xdr:rowOff>162000</xdr:rowOff>
    </xdr:to>
    <xdr:graphicFrame>
      <xdr:nvGraphicFramePr>
        <xdr:cNvPr id="2" name="Chart 3"/>
        <xdr:cNvGraphicFramePr/>
      </xdr:nvGraphicFramePr>
      <xdr:xfrm>
        <a:off x="12320280" y="7581960"/>
        <a:ext cx="5215680" cy="347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468360</xdr:colOff>
      <xdr:row>2</xdr:row>
      <xdr:rowOff>66960</xdr:rowOff>
    </xdr:from>
    <xdr:to>
      <xdr:col>31</xdr:col>
      <xdr:colOff>588960</xdr:colOff>
      <xdr:row>23</xdr:row>
      <xdr:rowOff>47160</xdr:rowOff>
    </xdr:to>
    <xdr:graphicFrame>
      <xdr:nvGraphicFramePr>
        <xdr:cNvPr id="3" name="Chart 4"/>
        <xdr:cNvGraphicFramePr/>
      </xdr:nvGraphicFramePr>
      <xdr:xfrm>
        <a:off x="17824320" y="476640"/>
        <a:ext cx="5225760" cy="342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468360</xdr:colOff>
      <xdr:row>24</xdr:row>
      <xdr:rowOff>0</xdr:rowOff>
    </xdr:from>
    <xdr:to>
      <xdr:col>31</xdr:col>
      <xdr:colOff>599040</xdr:colOff>
      <xdr:row>45</xdr:row>
      <xdr:rowOff>56880</xdr:rowOff>
    </xdr:to>
    <xdr:graphicFrame>
      <xdr:nvGraphicFramePr>
        <xdr:cNvPr id="4" name="Chart 5"/>
        <xdr:cNvGraphicFramePr/>
      </xdr:nvGraphicFramePr>
      <xdr:xfrm>
        <a:off x="17824320" y="4019400"/>
        <a:ext cx="5235840" cy="34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23</xdr:col>
      <xdr:colOff>468360</xdr:colOff>
      <xdr:row>46</xdr:row>
      <xdr:rowOff>18720</xdr:rowOff>
    </xdr:from>
    <xdr:to>
      <xdr:col>31</xdr:col>
      <xdr:colOff>609120</xdr:colOff>
      <xdr:row>67</xdr:row>
      <xdr:rowOff>86040</xdr:rowOff>
    </xdr:to>
    <xdr:graphicFrame>
      <xdr:nvGraphicFramePr>
        <xdr:cNvPr id="5" name="Chart 6"/>
        <xdr:cNvGraphicFramePr/>
      </xdr:nvGraphicFramePr>
      <xdr:xfrm>
        <a:off x="17824320" y="7638840"/>
        <a:ext cx="5245920" cy="35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99720</xdr:colOff>
      <xdr:row>69</xdr:row>
      <xdr:rowOff>28440</xdr:rowOff>
    </xdr:from>
    <xdr:to>
      <xdr:col>23</xdr:col>
      <xdr:colOff>249840</xdr:colOff>
      <xdr:row>90</xdr:row>
      <xdr:rowOff>142920</xdr:rowOff>
    </xdr:to>
    <xdr:graphicFrame>
      <xdr:nvGraphicFramePr>
        <xdr:cNvPr id="6" name="Chart 7"/>
        <xdr:cNvGraphicFramePr/>
      </xdr:nvGraphicFramePr>
      <xdr:xfrm>
        <a:off x="12350160" y="11410920"/>
        <a:ext cx="525564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119520</xdr:colOff>
      <xdr:row>91</xdr:row>
      <xdr:rowOff>66240</xdr:rowOff>
    </xdr:from>
    <xdr:to>
      <xdr:col>23</xdr:col>
      <xdr:colOff>279720</xdr:colOff>
      <xdr:row>112</xdr:row>
      <xdr:rowOff>152280</xdr:rowOff>
    </xdr:to>
    <xdr:graphicFrame>
      <xdr:nvGraphicFramePr>
        <xdr:cNvPr id="7" name="Chart 8"/>
        <xdr:cNvGraphicFramePr/>
      </xdr:nvGraphicFramePr>
      <xdr:xfrm>
        <a:off x="12369960" y="15049080"/>
        <a:ext cx="52657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79920</xdr:colOff>
      <xdr:row>113</xdr:row>
      <xdr:rowOff>75960</xdr:rowOff>
    </xdr:from>
    <xdr:to>
      <xdr:col>23</xdr:col>
      <xdr:colOff>249840</xdr:colOff>
      <xdr:row>135</xdr:row>
      <xdr:rowOff>9360</xdr:rowOff>
    </xdr:to>
    <xdr:graphicFrame>
      <xdr:nvGraphicFramePr>
        <xdr:cNvPr id="8" name="Chart 9"/>
        <xdr:cNvGraphicFramePr/>
      </xdr:nvGraphicFramePr>
      <xdr:xfrm>
        <a:off x="12330360" y="18621000"/>
        <a:ext cx="527544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418680</xdr:colOff>
      <xdr:row>68</xdr:row>
      <xdr:rowOff>142920</xdr:rowOff>
    </xdr:from>
    <xdr:to>
      <xdr:col>31</xdr:col>
      <xdr:colOff>599040</xdr:colOff>
      <xdr:row>90</xdr:row>
      <xdr:rowOff>124200</xdr:rowOff>
    </xdr:to>
    <xdr:graphicFrame>
      <xdr:nvGraphicFramePr>
        <xdr:cNvPr id="9" name="Chart 10"/>
        <xdr:cNvGraphicFramePr/>
      </xdr:nvGraphicFramePr>
      <xdr:xfrm>
        <a:off x="17774640" y="11363400"/>
        <a:ext cx="5285520" cy="35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23</xdr:col>
      <xdr:colOff>448560</xdr:colOff>
      <xdr:row>91</xdr:row>
      <xdr:rowOff>95400</xdr:rowOff>
    </xdr:from>
    <xdr:to>
      <xdr:col>32</xdr:col>
      <xdr:colOff>720</xdr:colOff>
      <xdr:row>113</xdr:row>
      <xdr:rowOff>47520</xdr:rowOff>
    </xdr:to>
    <xdr:graphicFrame>
      <xdr:nvGraphicFramePr>
        <xdr:cNvPr id="10" name="Chart 11"/>
        <xdr:cNvGraphicFramePr/>
      </xdr:nvGraphicFramePr>
      <xdr:xfrm>
        <a:off x="17804520" y="15078240"/>
        <a:ext cx="5295600" cy="351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23</xdr:col>
      <xdr:colOff>428760</xdr:colOff>
      <xdr:row>113</xdr:row>
      <xdr:rowOff>75960</xdr:rowOff>
    </xdr:from>
    <xdr:to>
      <xdr:col>31</xdr:col>
      <xdr:colOff>628920</xdr:colOff>
      <xdr:row>135</xdr:row>
      <xdr:rowOff>37800</xdr:rowOff>
    </xdr:to>
    <xdr:graphicFrame>
      <xdr:nvGraphicFramePr>
        <xdr:cNvPr id="11" name="Chart 12"/>
        <xdr:cNvGraphicFramePr/>
      </xdr:nvGraphicFramePr>
      <xdr:xfrm>
        <a:off x="17784720" y="18621000"/>
        <a:ext cx="53053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79920</xdr:colOff>
      <xdr:row>2</xdr:row>
      <xdr:rowOff>76320</xdr:rowOff>
    </xdr:from>
    <xdr:to>
      <xdr:col>23</xdr:col>
      <xdr:colOff>169920</xdr:colOff>
      <xdr:row>23</xdr:row>
      <xdr:rowOff>28440</xdr:rowOff>
    </xdr:to>
    <xdr:graphicFrame>
      <xdr:nvGraphicFramePr>
        <xdr:cNvPr id="12" name="Chart 1"/>
        <xdr:cNvGraphicFramePr/>
      </xdr:nvGraphicFramePr>
      <xdr:xfrm>
        <a:off x="12330360" y="486000"/>
        <a:ext cx="51955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49680</xdr:colOff>
      <xdr:row>23</xdr:row>
      <xdr:rowOff>142920</xdr:rowOff>
    </xdr:from>
    <xdr:to>
      <xdr:col>23</xdr:col>
      <xdr:colOff>150120</xdr:colOff>
      <xdr:row>45</xdr:row>
      <xdr:rowOff>9360</xdr:rowOff>
    </xdr:to>
    <xdr:graphicFrame>
      <xdr:nvGraphicFramePr>
        <xdr:cNvPr id="13" name="Chart 2"/>
        <xdr:cNvGraphicFramePr/>
      </xdr:nvGraphicFramePr>
      <xdr:xfrm>
        <a:off x="12300120" y="4000680"/>
        <a:ext cx="5205960" cy="346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69840</xdr:colOff>
      <xdr:row>45</xdr:row>
      <xdr:rowOff>123840</xdr:rowOff>
    </xdr:from>
    <xdr:to>
      <xdr:col>23</xdr:col>
      <xdr:colOff>180000</xdr:colOff>
      <xdr:row>66</xdr:row>
      <xdr:rowOff>162000</xdr:rowOff>
    </xdr:to>
    <xdr:graphicFrame>
      <xdr:nvGraphicFramePr>
        <xdr:cNvPr id="14" name="Chart 3"/>
        <xdr:cNvGraphicFramePr/>
      </xdr:nvGraphicFramePr>
      <xdr:xfrm>
        <a:off x="12320280" y="7581960"/>
        <a:ext cx="5215680" cy="347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468360</xdr:colOff>
      <xdr:row>2</xdr:row>
      <xdr:rowOff>66960</xdr:rowOff>
    </xdr:from>
    <xdr:to>
      <xdr:col>31</xdr:col>
      <xdr:colOff>588960</xdr:colOff>
      <xdr:row>23</xdr:row>
      <xdr:rowOff>47160</xdr:rowOff>
    </xdr:to>
    <xdr:graphicFrame>
      <xdr:nvGraphicFramePr>
        <xdr:cNvPr id="15" name="Chart 4"/>
        <xdr:cNvGraphicFramePr/>
      </xdr:nvGraphicFramePr>
      <xdr:xfrm>
        <a:off x="17824320" y="476640"/>
        <a:ext cx="5225760" cy="342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468360</xdr:colOff>
      <xdr:row>24</xdr:row>
      <xdr:rowOff>0</xdr:rowOff>
    </xdr:from>
    <xdr:to>
      <xdr:col>31</xdr:col>
      <xdr:colOff>599040</xdr:colOff>
      <xdr:row>45</xdr:row>
      <xdr:rowOff>56880</xdr:rowOff>
    </xdr:to>
    <xdr:graphicFrame>
      <xdr:nvGraphicFramePr>
        <xdr:cNvPr id="16" name="Chart 5"/>
        <xdr:cNvGraphicFramePr/>
      </xdr:nvGraphicFramePr>
      <xdr:xfrm>
        <a:off x="17824320" y="4019400"/>
        <a:ext cx="5235840" cy="34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23</xdr:col>
      <xdr:colOff>468360</xdr:colOff>
      <xdr:row>46</xdr:row>
      <xdr:rowOff>18720</xdr:rowOff>
    </xdr:from>
    <xdr:to>
      <xdr:col>31</xdr:col>
      <xdr:colOff>609120</xdr:colOff>
      <xdr:row>67</xdr:row>
      <xdr:rowOff>86040</xdr:rowOff>
    </xdr:to>
    <xdr:graphicFrame>
      <xdr:nvGraphicFramePr>
        <xdr:cNvPr id="17" name="Chart 6"/>
        <xdr:cNvGraphicFramePr/>
      </xdr:nvGraphicFramePr>
      <xdr:xfrm>
        <a:off x="17824320" y="7638840"/>
        <a:ext cx="5245920" cy="35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99720</xdr:colOff>
      <xdr:row>69</xdr:row>
      <xdr:rowOff>28440</xdr:rowOff>
    </xdr:from>
    <xdr:to>
      <xdr:col>23</xdr:col>
      <xdr:colOff>249840</xdr:colOff>
      <xdr:row>90</xdr:row>
      <xdr:rowOff>142920</xdr:rowOff>
    </xdr:to>
    <xdr:graphicFrame>
      <xdr:nvGraphicFramePr>
        <xdr:cNvPr id="18" name="Chart 7"/>
        <xdr:cNvGraphicFramePr/>
      </xdr:nvGraphicFramePr>
      <xdr:xfrm>
        <a:off x="12350160" y="11410920"/>
        <a:ext cx="525564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119520</xdr:colOff>
      <xdr:row>91</xdr:row>
      <xdr:rowOff>66240</xdr:rowOff>
    </xdr:from>
    <xdr:to>
      <xdr:col>23</xdr:col>
      <xdr:colOff>279720</xdr:colOff>
      <xdr:row>112</xdr:row>
      <xdr:rowOff>152280</xdr:rowOff>
    </xdr:to>
    <xdr:graphicFrame>
      <xdr:nvGraphicFramePr>
        <xdr:cNvPr id="19" name="Chart 8"/>
        <xdr:cNvGraphicFramePr/>
      </xdr:nvGraphicFramePr>
      <xdr:xfrm>
        <a:off x="12369960" y="15049080"/>
        <a:ext cx="52657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79920</xdr:colOff>
      <xdr:row>113</xdr:row>
      <xdr:rowOff>75960</xdr:rowOff>
    </xdr:from>
    <xdr:to>
      <xdr:col>23</xdr:col>
      <xdr:colOff>249840</xdr:colOff>
      <xdr:row>135</xdr:row>
      <xdr:rowOff>9360</xdr:rowOff>
    </xdr:to>
    <xdr:graphicFrame>
      <xdr:nvGraphicFramePr>
        <xdr:cNvPr id="20" name="Chart 9"/>
        <xdr:cNvGraphicFramePr/>
      </xdr:nvGraphicFramePr>
      <xdr:xfrm>
        <a:off x="12330360" y="18621000"/>
        <a:ext cx="527544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418680</xdr:colOff>
      <xdr:row>68</xdr:row>
      <xdr:rowOff>142920</xdr:rowOff>
    </xdr:from>
    <xdr:to>
      <xdr:col>31</xdr:col>
      <xdr:colOff>599040</xdr:colOff>
      <xdr:row>90</xdr:row>
      <xdr:rowOff>124200</xdr:rowOff>
    </xdr:to>
    <xdr:graphicFrame>
      <xdr:nvGraphicFramePr>
        <xdr:cNvPr id="21" name="Chart 10"/>
        <xdr:cNvGraphicFramePr/>
      </xdr:nvGraphicFramePr>
      <xdr:xfrm>
        <a:off x="17774640" y="11363400"/>
        <a:ext cx="5285520" cy="35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23</xdr:col>
      <xdr:colOff>448560</xdr:colOff>
      <xdr:row>91</xdr:row>
      <xdr:rowOff>95400</xdr:rowOff>
    </xdr:from>
    <xdr:to>
      <xdr:col>32</xdr:col>
      <xdr:colOff>720</xdr:colOff>
      <xdr:row>113</xdr:row>
      <xdr:rowOff>47520</xdr:rowOff>
    </xdr:to>
    <xdr:graphicFrame>
      <xdr:nvGraphicFramePr>
        <xdr:cNvPr id="22" name="Chart 11"/>
        <xdr:cNvGraphicFramePr/>
      </xdr:nvGraphicFramePr>
      <xdr:xfrm>
        <a:off x="17804520" y="15078240"/>
        <a:ext cx="5295600" cy="351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23</xdr:col>
      <xdr:colOff>428760</xdr:colOff>
      <xdr:row>113</xdr:row>
      <xdr:rowOff>75960</xdr:rowOff>
    </xdr:from>
    <xdr:to>
      <xdr:col>31</xdr:col>
      <xdr:colOff>628920</xdr:colOff>
      <xdr:row>135</xdr:row>
      <xdr:rowOff>37800</xdr:rowOff>
    </xdr:to>
    <xdr:graphicFrame>
      <xdr:nvGraphicFramePr>
        <xdr:cNvPr id="23" name="Chart 12"/>
        <xdr:cNvGraphicFramePr/>
      </xdr:nvGraphicFramePr>
      <xdr:xfrm>
        <a:off x="17784720" y="18621000"/>
        <a:ext cx="53053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isc.%20Char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ld SP Scalers"/>
      <sheetName val="East + West WD"/>
      <sheetName val="East + West WE"/>
      <sheetName val="PX 99 + 00 WD"/>
      <sheetName val="PX 99 + 00 WE"/>
      <sheetName val="GraphsWDvWE"/>
      <sheetName val="Weekday Current vs H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J2" t="str">
            <v>West</v>
          </cell>
        </row>
        <row r="3">
          <cell r="J3" t="str">
            <v>NP 15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CONCATENATE("AVG WD 99 &amp; 00 PX ",'Weekday 99 &amp; 00 vs AVG'!$J$3," Scalers ")</f>
        <v>AVG WD 99 &amp; 00 PX SP 15 Dow Jones Scalers </v>
      </c>
      <c r="B1" s="2"/>
      <c r="IM1" s="1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4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P6" s="6" t="s">
        <v>12</v>
      </c>
      <c r="Q6" s="6"/>
      <c r="R6" s="6"/>
    </row>
    <row r="7" customFormat="false" ht="12.75" hidden="false" customHeight="false" outlineLevel="0" collapsed="false">
      <c r="A7" s="7" t="s">
        <v>13</v>
      </c>
      <c r="B7" s="7"/>
      <c r="Q7" s="7" t="s">
        <v>14</v>
      </c>
      <c r="R7" s="7" t="s">
        <v>15</v>
      </c>
    </row>
    <row r="8" customFormat="false" ht="12.75" hidden="false" customHeight="false" outlineLevel="0" collapsed="false">
      <c r="A8" s="8" t="n">
        <v>100</v>
      </c>
      <c r="B8" s="9"/>
      <c r="C8" s="10" t="n">
        <v>0.985509048998403</v>
      </c>
      <c r="D8" s="10" t="n">
        <v>0.968626863812737</v>
      </c>
      <c r="E8" s="10" t="n">
        <v>0.986489353953253</v>
      </c>
      <c r="F8" s="10" t="n">
        <v>1.03256445397046</v>
      </c>
      <c r="G8" s="10" t="n">
        <v>1.10425764344474</v>
      </c>
      <c r="H8" s="10" t="n">
        <v>1.09478804905429</v>
      </c>
      <c r="I8" s="10" t="n">
        <v>1.10587443246632</v>
      </c>
      <c r="J8" s="10" t="n">
        <v>1.02403222798563</v>
      </c>
      <c r="K8" s="10" t="n">
        <v>1.14614458445476</v>
      </c>
      <c r="L8" s="10" t="n">
        <v>1.01595511018884</v>
      </c>
      <c r="M8" s="10" t="n">
        <v>1.00103821848716</v>
      </c>
      <c r="N8" s="10" t="n">
        <v>1.02942007979889</v>
      </c>
      <c r="P8" s="11" t="s">
        <v>0</v>
      </c>
      <c r="Q8" s="12" t="n">
        <f aca="false">IF('Weekday 99 &amp; 00 vs AVG'!$J$2="East",AVERAGE(C15:C30),AVERAGE(C14:C29))</f>
        <v>1</v>
      </c>
      <c r="R8" s="13" t="n">
        <f aca="false">IF('Weekday 99 &amp; 00 vs AVG'!$J$2="East",AVERAGE(C8:C14,C31),AVERAGE(C8:C13,C30:C31))</f>
        <v>1</v>
      </c>
    </row>
    <row r="9" customFormat="false" ht="12.75" hidden="false" customHeight="false" outlineLevel="0" collapsed="false">
      <c r="A9" s="8" t="n">
        <v>200</v>
      </c>
      <c r="B9" s="9"/>
      <c r="C9" s="10" t="n">
        <v>0.888229834714134</v>
      </c>
      <c r="D9" s="10" t="n">
        <v>0.914266973175961</v>
      </c>
      <c r="E9" s="10" t="n">
        <v>0.85870337027662</v>
      </c>
      <c r="F9" s="10" t="n">
        <v>0.886535042103785</v>
      </c>
      <c r="G9" s="10" t="n">
        <v>0.915912953205439</v>
      </c>
      <c r="H9" s="10" t="n">
        <v>0.867226332329916</v>
      </c>
      <c r="I9" s="10" t="n">
        <v>0.923014366523042</v>
      </c>
      <c r="J9" s="10" t="n">
        <v>0.915667822416914</v>
      </c>
      <c r="K9" s="10" t="n">
        <v>0.933467291473368</v>
      </c>
      <c r="L9" s="10" t="n">
        <v>0.904710669189302</v>
      </c>
      <c r="M9" s="10" t="n">
        <v>0.832872625142487</v>
      </c>
      <c r="N9" s="10" t="n">
        <v>0.913153362134147</v>
      </c>
      <c r="P9" s="11" t="s">
        <v>1</v>
      </c>
      <c r="Q9" s="12" t="n">
        <f aca="false">IF('Weekday 99 &amp; 00 vs AVG'!$J$2="East",AVERAGE(D15:D30),AVERAGE(D14:D29))</f>
        <v>1</v>
      </c>
      <c r="R9" s="13" t="n">
        <f aca="false">IF('Weekday 99 &amp; 00 vs AVG'!$J$2="East",AVERAGE(D8:D14,D31),AVERAGE(D8:D13,D30:D31))</f>
        <v>1</v>
      </c>
    </row>
    <row r="10" customFormat="false" ht="12.75" hidden="false" customHeight="false" outlineLevel="0" collapsed="false">
      <c r="A10" s="8" t="n">
        <v>300</v>
      </c>
      <c r="B10" s="9"/>
      <c r="C10" s="10" t="n">
        <v>0.845970777087958</v>
      </c>
      <c r="D10" s="10" t="n">
        <v>0.868643860929867</v>
      </c>
      <c r="E10" s="10" t="n">
        <v>0.787620641699425</v>
      </c>
      <c r="F10" s="10" t="n">
        <v>0.747027318260775</v>
      </c>
      <c r="G10" s="10" t="n">
        <v>0.765008983161718</v>
      </c>
      <c r="H10" s="10" t="n">
        <v>0.742084556682304</v>
      </c>
      <c r="I10" s="10" t="n">
        <v>0.825076637216541</v>
      </c>
      <c r="J10" s="10" t="n">
        <v>0.787528063650986</v>
      </c>
      <c r="K10" s="10" t="n">
        <v>0.752372864212129</v>
      </c>
      <c r="L10" s="10" t="n">
        <v>0.850830472984109</v>
      </c>
      <c r="M10" s="10" t="n">
        <v>0.712581695520659</v>
      </c>
      <c r="N10" s="10" t="n">
        <v>0.837622386799152</v>
      </c>
      <c r="P10" s="11" t="s">
        <v>2</v>
      </c>
      <c r="Q10" s="12" t="n">
        <f aca="false">IF('Weekday 99 &amp; 00 vs AVG'!$J$2="East",AVERAGE(E15:E30),AVERAGE(E14:E29))</f>
        <v>1</v>
      </c>
      <c r="R10" s="13" t="n">
        <f aca="false">IF('Weekday 99 &amp; 00 vs AVG'!$J$2="East",AVERAGE(E8:E14,E31),AVERAGE(E8:E13,E30:E31))</f>
        <v>1</v>
      </c>
    </row>
    <row r="11" customFormat="false" ht="12.75" hidden="false" customHeight="false" outlineLevel="0" collapsed="false">
      <c r="A11" s="8" t="n">
        <v>400</v>
      </c>
      <c r="B11" s="9"/>
      <c r="C11" s="10" t="n">
        <v>0.829094903640611</v>
      </c>
      <c r="D11" s="10" t="n">
        <v>0.872929865843168</v>
      </c>
      <c r="E11" s="10" t="n">
        <v>0.798847558609074</v>
      </c>
      <c r="F11" s="10" t="n">
        <v>0.773871169758897</v>
      </c>
      <c r="G11" s="10" t="n">
        <v>0.733709904935195</v>
      </c>
      <c r="H11" s="10" t="n">
        <v>0.700685469042769</v>
      </c>
      <c r="I11" s="10" t="n">
        <v>0.79178546935923</v>
      </c>
      <c r="J11" s="10" t="n">
        <v>0.768592525004252</v>
      </c>
      <c r="K11" s="10" t="n">
        <v>0.708373853504312</v>
      </c>
      <c r="L11" s="10" t="n">
        <v>0.850701940215022</v>
      </c>
      <c r="M11" s="10" t="n">
        <v>0.72015064328417</v>
      </c>
      <c r="N11" s="10" t="n">
        <v>0.834318876383081</v>
      </c>
      <c r="P11" s="11" t="s">
        <v>3</v>
      </c>
      <c r="Q11" s="12" t="n">
        <f aca="false">IF('Weekday 99 &amp; 00 vs AVG'!$J$2="East",AVERAGE(F15:F30),AVERAGE(F14:F29))</f>
        <v>1</v>
      </c>
      <c r="R11" s="13" t="n">
        <f aca="false">IF('Weekday 99 &amp; 00 vs AVG'!$J$2="East",AVERAGE(F8:F14,F31),AVERAGE(F8:F13,F30:F31))</f>
        <v>1</v>
      </c>
    </row>
    <row r="12" customFormat="false" ht="12.75" hidden="false" customHeight="false" outlineLevel="0" collapsed="false">
      <c r="A12" s="8" t="n">
        <v>500</v>
      </c>
      <c r="B12" s="9"/>
      <c r="C12" s="10" t="n">
        <v>0.928935589060961</v>
      </c>
      <c r="D12" s="10" t="n">
        <v>0.948432905024525</v>
      </c>
      <c r="E12" s="10" t="n">
        <v>0.932345255709805</v>
      </c>
      <c r="F12" s="10" t="n">
        <v>0.823835925265958</v>
      </c>
      <c r="G12" s="10" t="n">
        <v>0.786359255556304</v>
      </c>
      <c r="H12" s="10" t="n">
        <v>0.701350674617495</v>
      </c>
      <c r="I12" s="10" t="n">
        <v>0.775331625053781</v>
      </c>
      <c r="J12" s="10" t="n">
        <v>0.79715819115112</v>
      </c>
      <c r="K12" s="10" t="n">
        <v>0.77924972420805</v>
      </c>
      <c r="L12" s="10" t="n">
        <v>0.882329714032518</v>
      </c>
      <c r="M12" s="10" t="n">
        <v>0.888369521248103</v>
      </c>
      <c r="N12" s="10" t="n">
        <v>0.911964493177788</v>
      </c>
      <c r="P12" s="11" t="s">
        <v>4</v>
      </c>
      <c r="Q12" s="12" t="n">
        <f aca="false">IF('Weekday 99 &amp; 00 vs AVG'!$J$2="East",AVERAGE(G15:G30),AVERAGE(G14:G29))</f>
        <v>1</v>
      </c>
      <c r="R12" s="13" t="n">
        <f aca="false">IF('Weekday 99 &amp; 00 vs AVG'!$J$2="East",AVERAGE(G8:G14,G31),AVERAGE(G8:G13,G30:G31))</f>
        <v>1</v>
      </c>
    </row>
    <row r="13" customFormat="false" ht="12.75" hidden="false" customHeight="false" outlineLevel="0" collapsed="false">
      <c r="A13" s="8" t="n">
        <v>600</v>
      </c>
      <c r="B13" s="9"/>
      <c r="C13" s="10" t="n">
        <v>1.10929937005904</v>
      </c>
      <c r="D13" s="10" t="n">
        <v>1.11888572200128</v>
      </c>
      <c r="E13" s="10" t="n">
        <v>1.15035313761615</v>
      </c>
      <c r="F13" s="10" t="n">
        <v>1.03582727990171</v>
      </c>
      <c r="G13" s="10" t="n">
        <v>0.963860302536648</v>
      </c>
      <c r="H13" s="10" t="n">
        <v>0.725078803049783</v>
      </c>
      <c r="I13" s="10" t="n">
        <v>0.815634590533893</v>
      </c>
      <c r="J13" s="10" t="n">
        <v>0.982614998628515</v>
      </c>
      <c r="K13" s="10" t="n">
        <v>1.01421876052737</v>
      </c>
      <c r="L13" s="10" t="n">
        <v>1.0784195987805</v>
      </c>
      <c r="M13" s="10" t="n">
        <v>1.24453734575462</v>
      </c>
      <c r="N13" s="10" t="n">
        <v>1.08862643212499</v>
      </c>
      <c r="P13" s="11" t="s">
        <v>5</v>
      </c>
      <c r="Q13" s="12" t="n">
        <f aca="false">IF('Weekday 99 &amp; 00 vs AVG'!$J$2="East",AVERAGE(H15:H30),AVERAGE(H14:H29))</f>
        <v>1</v>
      </c>
      <c r="R13" s="13" t="n">
        <f aca="false">IF('Weekday 99 &amp; 00 vs AVG'!$J$2="East",AVERAGE(H8:H14,H31),AVERAGE(H8:H13,H30:H31))</f>
        <v>1</v>
      </c>
    </row>
    <row r="14" customFormat="false" ht="12.75" hidden="false" customHeight="false" outlineLevel="0" collapsed="false">
      <c r="A14" s="8" t="n">
        <v>700</v>
      </c>
      <c r="B14" s="9"/>
      <c r="C14" s="10" t="n">
        <v>0.914478559933384</v>
      </c>
      <c r="D14" s="10" t="n">
        <v>0.965738889959001</v>
      </c>
      <c r="E14" s="10" t="n">
        <v>0.888471004448694</v>
      </c>
      <c r="F14" s="10" t="n">
        <v>0.760468409201141</v>
      </c>
      <c r="G14" s="10" t="n">
        <v>0.585031927511667</v>
      </c>
      <c r="H14" s="10" t="n">
        <v>0.304323409002329</v>
      </c>
      <c r="I14" s="10" t="n">
        <v>0.318131081644498</v>
      </c>
      <c r="J14" s="10" t="n">
        <v>0.36908726346755</v>
      </c>
      <c r="K14" s="10" t="n">
        <v>0.522553501604508</v>
      </c>
      <c r="L14" s="10" t="n">
        <v>0.712847845379101</v>
      </c>
      <c r="M14" s="10" t="n">
        <v>0.769810567596502</v>
      </c>
      <c r="N14" s="10" t="n">
        <v>0.901565912370272</v>
      </c>
      <c r="P14" s="11" t="s">
        <v>6</v>
      </c>
      <c r="Q14" s="12" t="n">
        <f aca="false">IF('Weekday 99 &amp; 00 vs AVG'!$J$2="East",AVERAGE(I15:I30),AVERAGE(I14:I29))</f>
        <v>1</v>
      </c>
      <c r="R14" s="13" t="n">
        <f aca="false">IF('Weekday 99 &amp; 00 vs AVG'!$J$2="East",AVERAGE(I8:I14,I31),AVERAGE(I8:I13,I30:I31))</f>
        <v>1</v>
      </c>
    </row>
    <row r="15" customFormat="false" ht="12.75" hidden="false" customHeight="false" outlineLevel="0" collapsed="false">
      <c r="A15" s="8" t="n">
        <v>800</v>
      </c>
      <c r="B15" s="9"/>
      <c r="C15" s="10" t="n">
        <v>0.965046214510645</v>
      </c>
      <c r="D15" s="10" t="n">
        <v>0.995474067302283</v>
      </c>
      <c r="E15" s="10" t="n">
        <v>0.951216681057448</v>
      </c>
      <c r="F15" s="10" t="n">
        <v>0.847556665054875</v>
      </c>
      <c r="G15" s="10" t="n">
        <v>0.6990470060999</v>
      </c>
      <c r="H15" s="10" t="n">
        <v>0.47653191555986</v>
      </c>
      <c r="I15" s="10" t="n">
        <v>0.446780835109492</v>
      </c>
      <c r="J15" s="10" t="n">
        <v>0.464827635683258</v>
      </c>
      <c r="K15" s="10" t="n">
        <v>0.655157766467491</v>
      </c>
      <c r="L15" s="10" t="n">
        <v>0.767834524529366</v>
      </c>
      <c r="M15" s="10" t="n">
        <v>0.895489525534484</v>
      </c>
      <c r="N15" s="10" t="n">
        <v>0.976268938246094</v>
      </c>
      <c r="P15" s="11" t="s">
        <v>7</v>
      </c>
      <c r="Q15" s="12" t="n">
        <f aca="false">IF('Weekday 99 &amp; 00 vs AVG'!$J$2="East",AVERAGE(J15:J30),AVERAGE(J14:J29))</f>
        <v>1</v>
      </c>
      <c r="R15" s="13" t="n">
        <f aca="false">IF('Weekday 99 &amp; 00 vs AVG'!$J$2="East",AVERAGE(J8:J14,J31),AVERAGE(J8:J13,J30:J31))</f>
        <v>1</v>
      </c>
    </row>
    <row r="16" customFormat="false" ht="12.75" hidden="false" customHeight="false" outlineLevel="0" collapsed="false">
      <c r="A16" s="8" t="n">
        <v>900</v>
      </c>
      <c r="B16" s="9"/>
      <c r="C16" s="10" t="n">
        <v>0.999664840130144</v>
      </c>
      <c r="D16" s="10" t="n">
        <v>1.00178295721924</v>
      </c>
      <c r="E16" s="10" t="n">
        <v>0.971639590769674</v>
      </c>
      <c r="F16" s="10" t="n">
        <v>0.88203784561449</v>
      </c>
      <c r="G16" s="10" t="n">
        <v>0.798792313502389</v>
      </c>
      <c r="H16" s="10" t="n">
        <v>0.592439828291058</v>
      </c>
      <c r="I16" s="10" t="n">
        <v>0.529247576745788</v>
      </c>
      <c r="J16" s="10" t="n">
        <v>0.585969578127882</v>
      </c>
      <c r="K16" s="10" t="n">
        <v>0.718360925572844</v>
      </c>
      <c r="L16" s="10" t="n">
        <v>0.74348120592408</v>
      </c>
      <c r="M16" s="10" t="n">
        <v>0.886807101691732</v>
      </c>
      <c r="N16" s="10" t="n">
        <v>0.980383731004004</v>
      </c>
      <c r="P16" s="11" t="s">
        <v>8</v>
      </c>
      <c r="Q16" s="12" t="n">
        <f aca="false">IF('Weekday 99 &amp; 00 vs AVG'!$J$2="East",AVERAGE(K15:K30),AVERAGE(K14:K29))</f>
        <v>1</v>
      </c>
      <c r="R16" s="13" t="n">
        <f aca="false">IF('Weekday 99 &amp; 00 vs AVG'!$J$2="East",AVERAGE(K8:K14,K31),AVERAGE(K8:K13,K30:K31))</f>
        <v>1</v>
      </c>
    </row>
    <row r="17" customFormat="false" ht="12.75" hidden="false" customHeight="false" outlineLevel="0" collapsed="false">
      <c r="A17" s="8" t="n">
        <v>1000</v>
      </c>
      <c r="B17" s="9"/>
      <c r="C17" s="10" t="n">
        <v>1.00651444582832</v>
      </c>
      <c r="D17" s="10" t="n">
        <v>0.993566768346409</v>
      </c>
      <c r="E17" s="10" t="n">
        <v>0.986539360964633</v>
      </c>
      <c r="F17" s="10" t="n">
        <v>0.90766747786843</v>
      </c>
      <c r="G17" s="10" t="n">
        <v>0.879445867649246</v>
      </c>
      <c r="H17" s="10" t="n">
        <v>0.74490821675544</v>
      </c>
      <c r="I17" s="10" t="n">
        <v>0.629981201958097</v>
      </c>
      <c r="J17" s="10" t="n">
        <v>0.697688221653065</v>
      </c>
      <c r="K17" s="10" t="n">
        <v>0.817807924424673</v>
      </c>
      <c r="L17" s="10" t="n">
        <v>0.803648246724556</v>
      </c>
      <c r="M17" s="10" t="n">
        <v>0.920059721061518</v>
      </c>
      <c r="N17" s="10" t="n">
        <v>0.987115378740311</v>
      </c>
      <c r="P17" s="11" t="s">
        <v>9</v>
      </c>
      <c r="Q17" s="12" t="n">
        <f aca="false">IF('Weekday 99 &amp; 00 vs AVG'!$J$2="East",AVERAGE(L15:L30),AVERAGE(L14:L29))</f>
        <v>1</v>
      </c>
      <c r="R17" s="13" t="n">
        <f aca="false">IF('Weekday 99 &amp; 00 vs AVG'!$J$2="East",AVERAGE(L8:L14,L31),AVERAGE(L8:L13,L30:L31))</f>
        <v>1</v>
      </c>
    </row>
    <row r="18" customFormat="false" ht="12.75" hidden="false" customHeight="false" outlineLevel="0" collapsed="false">
      <c r="A18" s="8" t="n">
        <v>1100</v>
      </c>
      <c r="B18" s="9"/>
      <c r="C18" s="10" t="n">
        <v>0.997689974597686</v>
      </c>
      <c r="D18" s="10" t="n">
        <v>0.993513549977224</v>
      </c>
      <c r="E18" s="10" t="n">
        <v>1.00488622491019</v>
      </c>
      <c r="F18" s="10" t="n">
        <v>0.956749701472993</v>
      </c>
      <c r="G18" s="10" t="n">
        <v>0.969423489614627</v>
      </c>
      <c r="H18" s="10" t="n">
        <v>0.876926450136805</v>
      </c>
      <c r="I18" s="10" t="n">
        <v>0.780666060958503</v>
      </c>
      <c r="J18" s="10" t="n">
        <v>0.863776755040345</v>
      </c>
      <c r="K18" s="10" t="n">
        <v>0.943391464142121</v>
      </c>
      <c r="L18" s="10" t="n">
        <v>0.912545342805681</v>
      </c>
      <c r="M18" s="10" t="n">
        <v>0.965072747542202</v>
      </c>
      <c r="N18" s="10" t="n">
        <v>0.931698725081145</v>
      </c>
      <c r="P18" s="11" t="s">
        <v>10</v>
      </c>
      <c r="Q18" s="12" t="n">
        <f aca="false">IF('Weekday 99 &amp; 00 vs AVG'!$J$2="East",AVERAGE(M15:M30),AVERAGE(M14:M29))</f>
        <v>1</v>
      </c>
      <c r="R18" s="13" t="n">
        <f aca="false">IF('Weekday 99 &amp; 00 vs AVG'!$J$2="East",AVERAGE(M8:M14,M31),AVERAGE(M8:M13,M30:M31))</f>
        <v>1</v>
      </c>
    </row>
    <row r="19" customFormat="false" ht="12.75" hidden="false" customHeight="false" outlineLevel="0" collapsed="false">
      <c r="A19" s="8" t="n">
        <v>1200</v>
      </c>
      <c r="B19" s="9"/>
      <c r="C19" s="10" t="n">
        <v>0.973316900155971</v>
      </c>
      <c r="D19" s="10" t="n">
        <v>0.982720200920923</v>
      </c>
      <c r="E19" s="10" t="n">
        <v>0.99048763577446</v>
      </c>
      <c r="F19" s="10" t="n">
        <v>1.00337087853316</v>
      </c>
      <c r="G19" s="10" t="n">
        <v>1.0107737061904</v>
      </c>
      <c r="H19" s="10" t="n">
        <v>1.02737161730135</v>
      </c>
      <c r="I19" s="10" t="n">
        <v>0.971388244924638</v>
      </c>
      <c r="J19" s="10" t="n">
        <v>1.02286838051154</v>
      </c>
      <c r="K19" s="10" t="n">
        <v>1.0182612772756</v>
      </c>
      <c r="L19" s="10" t="n">
        <v>0.950059685553075</v>
      </c>
      <c r="M19" s="10" t="n">
        <v>0.955113616267538</v>
      </c>
      <c r="N19" s="10" t="n">
        <v>0.90189985256576</v>
      </c>
      <c r="P19" s="11" t="s">
        <v>11</v>
      </c>
      <c r="Q19" s="12" t="n">
        <f aca="false">IF('Weekday 99 &amp; 00 vs AVG'!$J$2="East",AVERAGE(N15:N30),AVERAGE(N14:N29))</f>
        <v>1</v>
      </c>
      <c r="R19" s="13" t="n">
        <f aca="false">IF('Weekday 99 &amp; 00 vs AVG'!$J$2="East",AVERAGE(N8:N14,N31),AVERAGE(N8:N13,N30:N31))</f>
        <v>1.00256576106218</v>
      </c>
    </row>
    <row r="20" customFormat="false" ht="12.75" hidden="false" customHeight="false" outlineLevel="0" collapsed="false">
      <c r="A20" s="8" t="n">
        <v>1300</v>
      </c>
      <c r="B20" s="9"/>
      <c r="C20" s="10" t="n">
        <v>0.958371497736876</v>
      </c>
      <c r="D20" s="10" t="n">
        <v>0.97514099494708</v>
      </c>
      <c r="E20" s="10" t="n">
        <v>0.984386742429283</v>
      </c>
      <c r="F20" s="10" t="n">
        <v>1.04959735880931</v>
      </c>
      <c r="G20" s="10" t="n">
        <v>1.07508352037001</v>
      </c>
      <c r="H20" s="10" t="n">
        <v>1.16136258784444</v>
      </c>
      <c r="I20" s="10" t="n">
        <v>1.17184864619517</v>
      </c>
      <c r="J20" s="10" t="n">
        <v>1.10643608938813</v>
      </c>
      <c r="K20" s="10" t="n">
        <v>1.10160445543577</v>
      </c>
      <c r="L20" s="10" t="n">
        <v>1.00713909114643</v>
      </c>
      <c r="M20" s="10" t="n">
        <v>0.928911950855315</v>
      </c>
      <c r="N20" s="10" t="n">
        <v>0.882030503057819</v>
      </c>
    </row>
    <row r="21" customFormat="false" ht="12.75" hidden="false" customHeight="false" outlineLevel="0" collapsed="false">
      <c r="A21" s="8" t="n">
        <v>1400</v>
      </c>
      <c r="B21" s="9"/>
      <c r="C21" s="10" t="n">
        <v>0.94616752558292</v>
      </c>
      <c r="D21" s="10" t="n">
        <v>0.964442947782805</v>
      </c>
      <c r="E21" s="10" t="n">
        <v>0.97524362377698</v>
      </c>
      <c r="F21" s="10" t="n">
        <v>1.12112195989563</v>
      </c>
      <c r="G21" s="10" t="n">
        <v>1.19598757029575</v>
      </c>
      <c r="H21" s="10" t="n">
        <v>1.30670026093723</v>
      </c>
      <c r="I21" s="10" t="n">
        <v>1.40554989025915</v>
      </c>
      <c r="J21" s="10" t="n">
        <v>1.26478009017775</v>
      </c>
      <c r="K21" s="10" t="n">
        <v>1.15835422058799</v>
      </c>
      <c r="L21" s="10" t="n">
        <v>1.09884713192707</v>
      </c>
      <c r="M21" s="10" t="n">
        <v>0.928142824963192</v>
      </c>
      <c r="N21" s="10" t="n">
        <v>0.873281671026654</v>
      </c>
    </row>
    <row r="22" customFormat="false" ht="12.75" hidden="false" customHeight="false" outlineLevel="0" collapsed="false">
      <c r="A22" s="8" t="n">
        <v>1500</v>
      </c>
      <c r="B22" s="9"/>
      <c r="C22" s="10" t="n">
        <v>0.924110848486187</v>
      </c>
      <c r="D22" s="10" t="n">
        <v>0.947702538390839</v>
      </c>
      <c r="E22" s="10" t="n">
        <v>0.95474777705774</v>
      </c>
      <c r="F22" s="10" t="n">
        <v>1.10202566427164</v>
      </c>
      <c r="G22" s="10" t="n">
        <v>1.23665823060498</v>
      </c>
      <c r="H22" s="10" t="n">
        <v>1.4008204579219</v>
      </c>
      <c r="I22" s="10" t="n">
        <v>1.51203002817358</v>
      </c>
      <c r="J22" s="10" t="n">
        <v>1.41653736340293</v>
      </c>
      <c r="K22" s="10" t="n">
        <v>1.21967576620272</v>
      </c>
      <c r="L22" s="10" t="n">
        <v>1.16498454535356</v>
      </c>
      <c r="M22" s="10" t="n">
        <v>0.904344018497581</v>
      </c>
      <c r="N22" s="10" t="n">
        <v>0.852066856905058</v>
      </c>
    </row>
    <row r="23" customFormat="false" ht="12.75" hidden="false" customHeight="false" outlineLevel="0" collapsed="false">
      <c r="A23" s="8" t="n">
        <v>1600</v>
      </c>
      <c r="B23" s="9"/>
      <c r="C23" s="10" t="n">
        <v>0.903911972728866</v>
      </c>
      <c r="D23" s="10" t="n">
        <v>0.933634974378231</v>
      </c>
      <c r="E23" s="10" t="n">
        <v>0.937286975121466</v>
      </c>
      <c r="F23" s="10" t="n">
        <v>1.07816396447507</v>
      </c>
      <c r="G23" s="10" t="n">
        <v>1.36492579168304</v>
      </c>
      <c r="H23" s="10" t="n">
        <v>1.46443806265016</v>
      </c>
      <c r="I23" s="10" t="n">
        <v>1.59900481138618</v>
      </c>
      <c r="J23" s="10" t="n">
        <v>1.4986875274757</v>
      </c>
      <c r="K23" s="10" t="n">
        <v>1.24171179194792</v>
      </c>
      <c r="L23" s="10" t="n">
        <v>1.17255936020324</v>
      </c>
      <c r="M23" s="10" t="n">
        <v>0.91480825129024</v>
      </c>
      <c r="N23" s="10" t="n">
        <v>0.843187677331692</v>
      </c>
    </row>
    <row r="24" customFormat="false" ht="12.75" hidden="false" customHeight="false" outlineLevel="0" collapsed="false">
      <c r="A24" s="8" t="n">
        <v>1700</v>
      </c>
      <c r="B24" s="9"/>
      <c r="C24" s="10" t="n">
        <v>0.959886062453534</v>
      </c>
      <c r="D24" s="10" t="n">
        <v>0.947318881400099</v>
      </c>
      <c r="E24" s="10" t="n">
        <v>0.928711536773121</v>
      </c>
      <c r="F24" s="10" t="n">
        <v>1.00651973171949</v>
      </c>
      <c r="G24" s="10" t="n">
        <v>1.15750075869585</v>
      </c>
      <c r="H24" s="10" t="n">
        <v>1.41917959484223</v>
      </c>
      <c r="I24" s="10" t="n">
        <v>1.54814831639622</v>
      </c>
      <c r="J24" s="10" t="n">
        <v>1.46345803420742</v>
      </c>
      <c r="K24" s="10" t="n">
        <v>1.20719360655982</v>
      </c>
      <c r="L24" s="10" t="n">
        <v>1.15011622523832</v>
      </c>
      <c r="M24" s="10" t="n">
        <v>1.02141759798147</v>
      </c>
      <c r="N24" s="10" t="n">
        <v>0.991794665280929</v>
      </c>
    </row>
    <row r="25" customFormat="false" ht="12.75" hidden="false" customHeight="false" outlineLevel="0" collapsed="false">
      <c r="A25" s="8" t="n">
        <v>1800</v>
      </c>
      <c r="B25" s="9"/>
      <c r="C25" s="10" t="n">
        <v>1.18850957292505</v>
      </c>
      <c r="D25" s="10" t="n">
        <v>1.05627106942009</v>
      </c>
      <c r="E25" s="10" t="n">
        <v>0.974341690342301</v>
      </c>
      <c r="F25" s="10" t="n">
        <v>0.955894751518144</v>
      </c>
      <c r="G25" s="10" t="n">
        <v>1.02227662909365</v>
      </c>
      <c r="H25" s="10" t="n">
        <v>1.28052881885602</v>
      </c>
      <c r="I25" s="10" t="n">
        <v>1.38944325841788</v>
      </c>
      <c r="J25" s="10" t="n">
        <v>1.31712571152111</v>
      </c>
      <c r="K25" s="10" t="n">
        <v>1.16457682706823</v>
      </c>
      <c r="L25" s="10" t="n">
        <v>1.11270120487955</v>
      </c>
      <c r="M25" s="10" t="n">
        <v>1.33022916156521</v>
      </c>
      <c r="N25" s="10" t="n">
        <v>1.22721239674986</v>
      </c>
    </row>
    <row r="26" customFormat="false" ht="12.75" hidden="false" customHeight="false" outlineLevel="0" collapsed="false">
      <c r="A26" s="8" t="n">
        <v>1900</v>
      </c>
      <c r="B26" s="9"/>
      <c r="C26" s="10" t="n">
        <v>1.18629560625245</v>
      </c>
      <c r="D26" s="10" t="n">
        <v>1.15832923134819</v>
      </c>
      <c r="E26" s="10" t="n">
        <v>1.26340703791747</v>
      </c>
      <c r="F26" s="10" t="n">
        <v>0.955756541600795</v>
      </c>
      <c r="G26" s="10" t="n">
        <v>0.965859915403193</v>
      </c>
      <c r="H26" s="10" t="n">
        <v>1.14557865737883</v>
      </c>
      <c r="I26" s="10" t="n">
        <v>1.11774287715615</v>
      </c>
      <c r="J26" s="10" t="n">
        <v>1.12309473802698</v>
      </c>
      <c r="K26" s="10" t="n">
        <v>1.10937755187307</v>
      </c>
      <c r="L26" s="10" t="n">
        <v>1.17871783004978</v>
      </c>
      <c r="M26" s="10" t="n">
        <v>1.3157142348018</v>
      </c>
      <c r="N26" s="10" t="n">
        <v>1.2653071795433</v>
      </c>
    </row>
    <row r="27" customFormat="false" ht="12.75" hidden="false" customHeight="false" outlineLevel="0" collapsed="false">
      <c r="A27" s="8" t="n">
        <v>2000</v>
      </c>
      <c r="B27" s="9"/>
      <c r="C27" s="10" t="n">
        <v>1.10237827542079</v>
      </c>
      <c r="D27" s="10" t="n">
        <v>1.09247542416486</v>
      </c>
      <c r="E27" s="10" t="n">
        <v>1.16536195207673</v>
      </c>
      <c r="F27" s="10" t="n">
        <v>1.17767342157397</v>
      </c>
      <c r="G27" s="10" t="n">
        <v>0.983832240868746</v>
      </c>
      <c r="H27" s="10" t="n">
        <v>0.990940998251643</v>
      </c>
      <c r="I27" s="10" t="n">
        <v>0.958073409783061</v>
      </c>
      <c r="J27" s="10" t="n">
        <v>1.02595987051392</v>
      </c>
      <c r="K27" s="10" t="n">
        <v>1.11430207973531</v>
      </c>
      <c r="L27" s="10" t="n">
        <v>1.23513369418952</v>
      </c>
      <c r="M27" s="10" t="n">
        <v>1.22199036221791</v>
      </c>
      <c r="N27" s="10" t="n">
        <v>1.20307450411571</v>
      </c>
    </row>
    <row r="28" customFormat="false" ht="12.75" hidden="false" customHeight="false" outlineLevel="0" collapsed="false">
      <c r="A28" s="8" t="n">
        <v>2100</v>
      </c>
      <c r="B28" s="9"/>
      <c r="C28" s="10" t="n">
        <v>1.03599539624502</v>
      </c>
      <c r="D28" s="10" t="n">
        <v>1.02906379046386</v>
      </c>
      <c r="E28" s="10" t="n">
        <v>1.05855718331458</v>
      </c>
      <c r="F28" s="10" t="n">
        <v>1.24180818418445</v>
      </c>
      <c r="G28" s="10" t="n">
        <v>1.11457579098389</v>
      </c>
      <c r="H28" s="10" t="n">
        <v>0.984771485167329</v>
      </c>
      <c r="I28" s="10" t="n">
        <v>0.916376237651957</v>
      </c>
      <c r="J28" s="10" t="n">
        <v>1.00265373258608</v>
      </c>
      <c r="K28" s="10" t="n">
        <v>1.0993377718671</v>
      </c>
      <c r="L28" s="10" t="n">
        <v>1.11091672751534</v>
      </c>
      <c r="M28" s="10" t="n">
        <v>1.0918931829633</v>
      </c>
      <c r="N28" s="10" t="n">
        <v>1.12524711772809</v>
      </c>
    </row>
    <row r="29" customFormat="false" ht="12.75" hidden="false" customHeight="false" outlineLevel="0" collapsed="false">
      <c r="A29" s="8" t="n">
        <v>2200</v>
      </c>
      <c r="B29" s="9"/>
      <c r="C29" s="10" t="n">
        <v>0.937662307012153</v>
      </c>
      <c r="D29" s="10" t="n">
        <v>0.962823713978885</v>
      </c>
      <c r="E29" s="10" t="n">
        <v>0.964714983265233</v>
      </c>
      <c r="F29" s="10" t="n">
        <v>0.953587444206412</v>
      </c>
      <c r="G29" s="10" t="n">
        <v>0.940785241432659</v>
      </c>
      <c r="H29" s="10" t="n">
        <v>0.823177639103352</v>
      </c>
      <c r="I29" s="10" t="n">
        <v>0.705587523239645</v>
      </c>
      <c r="J29" s="10" t="n">
        <v>0.777049008216327</v>
      </c>
      <c r="K29" s="10" t="n">
        <v>0.908333069234817</v>
      </c>
      <c r="L29" s="10" t="n">
        <v>0.878467338581344</v>
      </c>
      <c r="M29" s="10" t="n">
        <v>0.950195135170008</v>
      </c>
      <c r="N29" s="10" t="n">
        <v>1.0578648902533</v>
      </c>
    </row>
    <row r="30" customFormat="false" ht="12.75" hidden="false" customHeight="false" outlineLevel="0" collapsed="false">
      <c r="A30" s="8" t="n">
        <v>2300</v>
      </c>
      <c r="B30" s="9"/>
      <c r="C30" s="10" t="n">
        <v>1.29314421549824</v>
      </c>
      <c r="D30" s="10" t="n">
        <v>1.23602624876349</v>
      </c>
      <c r="E30" s="10" t="n">
        <v>1.34936026765744</v>
      </c>
      <c r="F30" s="10" t="n">
        <v>1.5052903973948</v>
      </c>
      <c r="G30" s="10" t="n">
        <v>1.50636478698292</v>
      </c>
      <c r="H30" s="10" t="n">
        <v>1.81074777643285</v>
      </c>
      <c r="I30" s="10" t="n">
        <v>1.53069052721518</v>
      </c>
      <c r="J30" s="10" t="n">
        <v>1.52911268303714</v>
      </c>
      <c r="K30" s="10" t="n">
        <v>1.42663263695973</v>
      </c>
      <c r="L30" s="10" t="n">
        <v>1.31743297668154</v>
      </c>
      <c r="M30" s="10" t="n">
        <v>1.42428987150782</v>
      </c>
      <c r="N30" s="10" t="n">
        <v>1.24892997370851</v>
      </c>
    </row>
    <row r="31" customFormat="false" ht="12.75" hidden="false" customHeight="false" outlineLevel="0" collapsed="false">
      <c r="A31" s="8" t="n">
        <v>2400</v>
      </c>
      <c r="B31" s="9"/>
      <c r="C31" s="10" t="n">
        <v>1.11981626094067</v>
      </c>
      <c r="D31" s="10" t="n">
        <v>1.07218756044897</v>
      </c>
      <c r="E31" s="10" t="n">
        <v>1.13628041447824</v>
      </c>
      <c r="F31" s="10" t="n">
        <v>1.1950484133436</v>
      </c>
      <c r="G31" s="10" t="n">
        <v>1.22452617017704</v>
      </c>
      <c r="H31" s="10" t="n">
        <v>1.35803833879059</v>
      </c>
      <c r="I31" s="10" t="n">
        <v>1.23259235163201</v>
      </c>
      <c r="J31" s="10" t="n">
        <v>1.19529348812544</v>
      </c>
      <c r="K31" s="10" t="n">
        <v>1.23954028466029</v>
      </c>
      <c r="L31" s="10" t="n">
        <v>1.09961951792817</v>
      </c>
      <c r="M31" s="10" t="n">
        <v>1.17616007905498</v>
      </c>
      <c r="N31" s="10" t="n">
        <v>1.15649048437087</v>
      </c>
    </row>
    <row r="33" customFormat="false" ht="12.75" hidden="false" customHeight="false" outlineLevel="0" collapsed="false">
      <c r="A33" s="14" t="s">
        <v>16</v>
      </c>
      <c r="B33" s="14"/>
      <c r="C33" s="14"/>
    </row>
    <row r="34" customFormat="false" ht="12.75" hidden="false" customHeight="false" outlineLevel="0" collapsed="false">
      <c r="C34" s="15" t="s">
        <v>17</v>
      </c>
      <c r="E34" s="0" t="s">
        <v>18</v>
      </c>
    </row>
    <row r="35" customFormat="false" ht="12.75" hidden="false" customHeight="false" outlineLevel="0" collapsed="false">
      <c r="C35" s="0" t="s">
        <v>19</v>
      </c>
      <c r="E35" s="0" t="s">
        <v>20</v>
      </c>
    </row>
    <row r="36" customFormat="false" ht="12.75" hidden="false" customHeight="false" outlineLevel="0" collapsed="false">
      <c r="C36" s="0" t="s">
        <v>21</v>
      </c>
      <c r="E36" s="0" t="s">
        <v>22</v>
      </c>
    </row>
    <row r="37" customFormat="false" ht="13.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9" customFormat="false" ht="12.75" hidden="false" customHeight="false" outlineLevel="0" collapsed="false">
      <c r="C39" s="5" t="s">
        <v>0</v>
      </c>
      <c r="D39" s="5" t="s">
        <v>1</v>
      </c>
      <c r="E39" s="5" t="s">
        <v>2</v>
      </c>
      <c r="F39" s="5" t="s">
        <v>3</v>
      </c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5" t="s">
        <v>9</v>
      </c>
      <c r="M39" s="5" t="s">
        <v>10</v>
      </c>
      <c r="N39" s="5" t="s">
        <v>11</v>
      </c>
    </row>
    <row r="40" customFormat="false" ht="6.75" hidden="false" customHeight="true" outlineLevel="0" collapsed="false"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customFormat="false" ht="12.75" hidden="false" customHeight="false" outlineLevel="0" collapsed="false">
      <c r="A41" s="19" t="s">
        <v>23</v>
      </c>
      <c r="C41" s="10" t="n">
        <f aca="false">IF('Weekday 99 &amp; 00 vs AVG'!$J$2="East",AVERAGE('AVG WD'!C8:C10,'AVG WD'!C31),AVERAGE('AVG WD'!C8:C9,'AVG WD'!C30:C31))</f>
        <v>1.07167484003786</v>
      </c>
      <c r="D41" s="10" t="n">
        <f aca="false">IF('Weekday 99 &amp; 00 vs AVG'!$J$2="East",AVERAGE('AVG WD'!D8:D10,'AVG WD'!D31),AVERAGE('AVG WD'!D8:D9,'AVG WD'!D30:D31))</f>
        <v>1.04777691155029</v>
      </c>
      <c r="E41" s="10" t="n">
        <f aca="false">IF('Weekday 99 &amp; 00 vs AVG'!$J$2="East",AVERAGE('AVG WD'!E8:E10,'AVG WD'!E31),AVERAGE('AVG WD'!E8:E9,'AVG WD'!E30:E31))</f>
        <v>1.08270835159139</v>
      </c>
      <c r="F41" s="10" t="n">
        <f aca="false">IF('Weekday 99 &amp; 00 vs AVG'!$J$2="East",AVERAGE('AVG WD'!F8:F10,'AVG WD'!F31),AVERAGE('AVG WD'!F8:F9,'AVG WD'!F30:F31))</f>
        <v>1.15485957670316</v>
      </c>
      <c r="G41" s="10" t="n">
        <f aca="false">IF('Weekday 99 &amp; 00 vs AVG'!$J$2="East",AVERAGE('AVG WD'!G8:G10,'AVG WD'!G31),AVERAGE('AVG WD'!G8:G9,'AVG WD'!G30:G31))</f>
        <v>1.18776538845253</v>
      </c>
      <c r="H41" s="10" t="n">
        <f aca="false">IF('Weekday 99 &amp; 00 vs AVG'!$J$2="East",AVERAGE('AVG WD'!H8:H10,'AVG WD'!H31),AVERAGE('AVG WD'!H8:H9,'AVG WD'!H30:H31))</f>
        <v>1.28270012415191</v>
      </c>
      <c r="I41" s="10" t="n">
        <f aca="false">IF('Weekday 99 &amp; 00 vs AVG'!$J$2="East",AVERAGE('AVG WD'!I8:I10,'AVG WD'!I31),AVERAGE('AVG WD'!I8:I9,'AVG WD'!I30:I31))</f>
        <v>1.19804291945914</v>
      </c>
      <c r="J41" s="10" t="n">
        <f aca="false">IF('Weekday 99 &amp; 00 vs AVG'!$J$2="East",AVERAGE('AVG WD'!J8:J10,'AVG WD'!J31),AVERAGE('AVG WD'!J8:J9,'AVG WD'!J30:J31))</f>
        <v>1.16602655539128</v>
      </c>
      <c r="K41" s="10" t="n">
        <f aca="false">IF('Weekday 99 &amp; 00 vs AVG'!$J$2="East",AVERAGE('AVG WD'!K8:K10,'AVG WD'!K31),AVERAGE('AVG WD'!K8:K9,'AVG WD'!K30:K31))</f>
        <v>1.18644619938704</v>
      </c>
      <c r="L41" s="10" t="n">
        <f aca="false">IF('Weekday 99 &amp; 00 vs AVG'!$J$2="East",AVERAGE('AVG WD'!L8:L10,'AVG WD'!L31),AVERAGE('AVG WD'!L8:L9,'AVG WD'!L30:L31))</f>
        <v>1.08442956849696</v>
      </c>
      <c r="M41" s="10" t="n">
        <f aca="false">IF('Weekday 99 &amp; 00 vs AVG'!$J$2="East",AVERAGE('AVG WD'!M8:M10,'AVG WD'!M31),AVERAGE('AVG WD'!M8:M9,'AVG WD'!M30:M31))</f>
        <v>1.10859019854811</v>
      </c>
      <c r="N41" s="10" t="n">
        <f aca="false">IF('Weekday 99 &amp; 00 vs AVG'!$J$2="East",AVERAGE('AVG WD'!N8:N10,'AVG WD'!N31),AVERAGE('AVG WD'!N8:N9,'AVG WD'!N30:N31))</f>
        <v>1.0869984750031</v>
      </c>
    </row>
    <row r="42" customFormat="false" ht="12.75" hidden="false" customHeight="false" outlineLevel="0" collapsed="false">
      <c r="A42" s="19" t="s">
        <v>24</v>
      </c>
      <c r="C42" s="10" t="n">
        <f aca="false">IF('Weekday 99 &amp; 00 vs AVG'!$J$2="East",AVERAGE(C11:C14),AVERAGE(C10:C13))</f>
        <v>0.928325159962142</v>
      </c>
      <c r="D42" s="10" t="n">
        <f aca="false">IF('Weekday 99 &amp; 00 vs AVG'!$J$2="East",AVERAGE(D11:D14),AVERAGE(D10:D13))</f>
        <v>0.95222308844971</v>
      </c>
      <c r="E42" s="10" t="n">
        <f aca="false">IF('Weekday 99 &amp; 00 vs AVG'!$J$2="East",AVERAGE(E11:E14),AVERAGE(E10:E13))</f>
        <v>0.917291648408612</v>
      </c>
      <c r="F42" s="10" t="n">
        <f aca="false">IF('Weekday 99 &amp; 00 vs AVG'!$J$2="East",AVERAGE(F11:F14),AVERAGE(F10:F13))</f>
        <v>0.845140423296836</v>
      </c>
      <c r="G42" s="10" t="n">
        <f aca="false">IF('Weekday 99 &amp; 00 vs AVG'!$J$2="East",AVERAGE(G11:G14),AVERAGE(G10:G13))</f>
        <v>0.812234611547466</v>
      </c>
      <c r="H42" s="10" t="n">
        <f aca="false">IF('Weekday 99 &amp; 00 vs AVG'!$J$2="East",AVERAGE(H11:H14),AVERAGE(H10:H13))</f>
        <v>0.717299875848088</v>
      </c>
      <c r="I42" s="10" t="n">
        <f aca="false">IF('Weekday 99 &amp; 00 vs AVG'!$J$2="East",AVERAGE(I11:I14),AVERAGE(I10:I13))</f>
        <v>0.801957080540861</v>
      </c>
      <c r="J42" s="10" t="n">
        <f aca="false">IF('Weekday 99 &amp; 00 vs AVG'!$J$2="East",AVERAGE(J11:J14),AVERAGE(J10:J13))</f>
        <v>0.833973444608718</v>
      </c>
      <c r="K42" s="10" t="n">
        <f aca="false">IF('Weekday 99 &amp; 00 vs AVG'!$J$2="East",AVERAGE(K11:K14),AVERAGE(K10:K13))</f>
        <v>0.813553800612965</v>
      </c>
      <c r="L42" s="10" t="n">
        <f aca="false">IF('Weekday 99 &amp; 00 vs AVG'!$J$2="East",AVERAGE(L11:L14),AVERAGE(L10:L13))</f>
        <v>0.915570431503038</v>
      </c>
      <c r="M42" s="10" t="n">
        <f aca="false">IF('Weekday 99 &amp; 00 vs AVG'!$J$2="East",AVERAGE(M11:M14),AVERAGE(M10:M13))</f>
        <v>0.891409801451888</v>
      </c>
      <c r="N42" s="10" t="n">
        <f aca="false">IF('Weekday 99 &amp; 00 vs AVG'!$J$2="East",AVERAGE(N11:N14),AVERAGE(N10:N13))</f>
        <v>0.918133047121252</v>
      </c>
    </row>
    <row r="43" customFormat="false" ht="12.75" hidden="false" customHeight="false" outlineLevel="0" collapsed="false">
      <c r="A43" s="19" t="s">
        <v>25</v>
      </c>
      <c r="C43" s="10" t="n">
        <f aca="false">IF('Weekday 99 &amp; 00 vs AVG'!$J$2="East",AVERAGE(C15:C18),AVERAGE(C14:C17))</f>
        <v>0.971426015100624</v>
      </c>
      <c r="D43" s="10" t="n">
        <f aca="false">IF('Weekday 99 &amp; 00 vs AVG'!$J$2="East",AVERAGE(D15:D18),AVERAGE(D14:D17))</f>
        <v>0.989140670706733</v>
      </c>
      <c r="E43" s="10" t="n">
        <f aca="false">IF('Weekday 99 &amp; 00 vs AVG'!$J$2="East",AVERAGE(E15:E18),AVERAGE(E14:E17))</f>
        <v>0.949466659310112</v>
      </c>
      <c r="F43" s="10" t="n">
        <f aca="false">IF('Weekday 99 &amp; 00 vs AVG'!$J$2="East",AVERAGE(F15:F18),AVERAGE(F14:F17))</f>
        <v>0.849432599434734</v>
      </c>
      <c r="G43" s="10" t="n">
        <f aca="false">IF('Weekday 99 &amp; 00 vs AVG'!$J$2="East",AVERAGE(G15:G18),AVERAGE(G14:G17))</f>
        <v>0.740579278690801</v>
      </c>
      <c r="H43" s="10" t="n">
        <f aca="false">IF('Weekday 99 &amp; 00 vs AVG'!$J$2="East",AVERAGE(H15:H18),AVERAGE(H14:H17))</f>
        <v>0.529550842402172</v>
      </c>
      <c r="I43" s="10" t="n">
        <f aca="false">IF('Weekday 99 &amp; 00 vs AVG'!$J$2="East",AVERAGE(I15:I18),AVERAGE(I14:I17))</f>
        <v>0.481035173864469</v>
      </c>
      <c r="J43" s="10" t="n">
        <f aca="false">IF('Weekday 99 &amp; 00 vs AVG'!$J$2="East",AVERAGE(J15:J18),AVERAGE(J14:J17))</f>
        <v>0.529393174732939</v>
      </c>
      <c r="K43" s="10" t="n">
        <f aca="false">IF('Weekday 99 &amp; 00 vs AVG'!$J$2="East",AVERAGE(K15:K18),AVERAGE(K14:K17))</f>
        <v>0.678470029517379</v>
      </c>
      <c r="L43" s="10" t="n">
        <f aca="false">IF('Weekday 99 &amp; 00 vs AVG'!$J$2="East",AVERAGE(L15:L18),AVERAGE(L14:L17))</f>
        <v>0.756952955639276</v>
      </c>
      <c r="M43" s="10" t="n">
        <f aca="false">IF('Weekday 99 &amp; 00 vs AVG'!$J$2="East",AVERAGE(M15:M18),AVERAGE(M14:M17))</f>
        <v>0.868041728971059</v>
      </c>
      <c r="N43" s="10" t="n">
        <f aca="false">IF('Weekday 99 &amp; 00 vs AVG'!$J$2="East",AVERAGE(N15:N18),AVERAGE(N14:N17))</f>
        <v>0.96133349009017</v>
      </c>
    </row>
    <row r="44" customFormat="false" ht="12.75" hidden="false" customHeight="false" outlineLevel="0" collapsed="false">
      <c r="A44" s="19" t="s">
        <v>26</v>
      </c>
      <c r="C44" s="10" t="n">
        <f aca="false">IF('Weekday 99 &amp; 00 vs AVG'!$J$2="East",AVERAGE(C19:C22),AVERAGE(C18:C21))</f>
        <v>0.968886474518363</v>
      </c>
      <c r="D44" s="10" t="n">
        <f aca="false">IF('Weekday 99 &amp; 00 vs AVG'!$J$2="East",AVERAGE(D19:D22),AVERAGE(D18:D21))</f>
        <v>0.978954423407008</v>
      </c>
      <c r="E44" s="10" t="n">
        <f aca="false">IF('Weekday 99 &amp; 00 vs AVG'!$J$2="East",AVERAGE(E19:E22),AVERAGE(E18:E21))</f>
        <v>0.988751056722729</v>
      </c>
      <c r="F44" s="10" t="n">
        <f aca="false">IF('Weekday 99 &amp; 00 vs AVG'!$J$2="East",AVERAGE(F19:F22),AVERAGE(F18:F21))</f>
        <v>1.03270997467777</v>
      </c>
      <c r="G44" s="10" t="n">
        <f aca="false">IF('Weekday 99 &amp; 00 vs AVG'!$J$2="East",AVERAGE(G19:G22),AVERAGE(G18:G21))</f>
        <v>1.0628170716177</v>
      </c>
      <c r="H44" s="10" t="n">
        <f aca="false">IF('Weekday 99 &amp; 00 vs AVG'!$J$2="East",AVERAGE(H19:H22),AVERAGE(H18:H21))</f>
        <v>1.09309022905496</v>
      </c>
      <c r="I44" s="10" t="n">
        <f aca="false">IF('Weekday 99 &amp; 00 vs AVG'!$J$2="East",AVERAGE(I19:I22),AVERAGE(I18:I21))</f>
        <v>1.08236321058437</v>
      </c>
      <c r="J44" s="10" t="n">
        <f aca="false">IF('Weekday 99 &amp; 00 vs AVG'!$J$2="East",AVERAGE(J19:J22),AVERAGE(J18:J21))</f>
        <v>1.06446532877944</v>
      </c>
      <c r="K44" s="10" t="n">
        <f aca="false">IF('Weekday 99 &amp; 00 vs AVG'!$J$2="East",AVERAGE(K19:K22),AVERAGE(K18:K21))</f>
        <v>1.05540285436037</v>
      </c>
      <c r="L44" s="10" t="n">
        <f aca="false">IF('Weekday 99 &amp; 00 vs AVG'!$J$2="East",AVERAGE(L19:L22),AVERAGE(L18:L21))</f>
        <v>0.992147812858062</v>
      </c>
      <c r="M44" s="10" t="n">
        <f aca="false">IF('Weekday 99 &amp; 00 vs AVG'!$J$2="East",AVERAGE(M19:M22),AVERAGE(M18:M21))</f>
        <v>0.944310284907062</v>
      </c>
      <c r="N44" s="10" t="n">
        <f aca="false">IF('Weekday 99 &amp; 00 vs AVG'!$J$2="East",AVERAGE(N19:N22),AVERAGE(N18:N21))</f>
        <v>0.897227687932844</v>
      </c>
    </row>
    <row r="45" customFormat="false" ht="12.75" hidden="false" customHeight="false" outlineLevel="0" collapsed="false">
      <c r="A45" s="19" t="s">
        <v>27</v>
      </c>
      <c r="C45" s="10" t="n">
        <f aca="false">IF('Weekday 99 &amp; 00 vs AVG'!$J$2="East",AVERAGE(C23:C26),AVERAGE(C22:C25))</f>
        <v>0.99410461414841</v>
      </c>
      <c r="D45" s="10" t="n">
        <f aca="false">IF('Weekday 99 &amp; 00 vs AVG'!$J$2="East",AVERAGE(D23:D26),AVERAGE(D22:D25))</f>
        <v>0.971231865897315</v>
      </c>
      <c r="E45" s="10" t="n">
        <f aca="false">IF('Weekday 99 &amp; 00 vs AVG'!$J$2="East",AVERAGE(E23:E26),AVERAGE(E22:E25))</f>
        <v>0.948771994823657</v>
      </c>
      <c r="F45" s="10" t="n">
        <f aca="false">IF('Weekday 99 &amp; 00 vs AVG'!$J$2="East",AVERAGE(F23:F26),AVERAGE(F22:F25))</f>
        <v>1.03565102799609</v>
      </c>
      <c r="G45" s="10" t="n">
        <f aca="false">IF('Weekday 99 &amp; 00 vs AVG'!$J$2="East",AVERAGE(G23:G26),AVERAGE(G22:G25))</f>
        <v>1.19534035251938</v>
      </c>
      <c r="H45" s="10" t="n">
        <f aca="false">IF('Weekday 99 &amp; 00 vs AVG'!$J$2="East",AVERAGE(H23:H26),AVERAGE(H22:H25))</f>
        <v>1.39124173356758</v>
      </c>
      <c r="I45" s="10" t="n">
        <f aca="false">IF('Weekday 99 &amp; 00 vs AVG'!$J$2="East",AVERAGE(I23:I26),AVERAGE(I22:I25))</f>
        <v>1.51215660359346</v>
      </c>
      <c r="J45" s="10" t="n">
        <f aca="false">IF('Weekday 99 &amp; 00 vs AVG'!$J$2="East",AVERAGE(J23:J26),AVERAGE(J22:J25))</f>
        <v>1.42395215915179</v>
      </c>
      <c r="K45" s="10" t="n">
        <f aca="false">IF('Weekday 99 &amp; 00 vs AVG'!$J$2="East",AVERAGE(K23:K26),AVERAGE(K22:K25))</f>
        <v>1.20828949794468</v>
      </c>
      <c r="L45" s="10" t="n">
        <f aca="false">IF('Weekday 99 &amp; 00 vs AVG'!$J$2="East",AVERAGE(L23:L26),AVERAGE(L22:L25))</f>
        <v>1.15009033391867</v>
      </c>
      <c r="M45" s="10" t="n">
        <f aca="false">IF('Weekday 99 &amp; 00 vs AVG'!$J$2="East",AVERAGE(M23:M26),AVERAGE(M22:M25))</f>
        <v>1.04269975733363</v>
      </c>
      <c r="N45" s="10" t="n">
        <f aca="false">IF('Weekday 99 &amp; 00 vs AVG'!$J$2="East",AVERAGE(N23:N26),AVERAGE(N22:N25))</f>
        <v>0.978565399066884</v>
      </c>
    </row>
    <row r="46" customFormat="false" ht="12.75" hidden="false" customHeight="false" outlineLevel="0" collapsed="false">
      <c r="A46" s="19" t="s">
        <v>28</v>
      </c>
      <c r="C46" s="10" t="n">
        <f aca="false">IF('Weekday 99 &amp; 00 vs AVG'!$J$2="East",AVERAGE(C27:C30),AVERAGE(C26:C29))</f>
        <v>1.06558289623261</v>
      </c>
      <c r="D46" s="10" t="n">
        <f aca="false">IF('Weekday 99 &amp; 00 vs AVG'!$J$2="East",AVERAGE(D27:D30),AVERAGE(D26:D29))</f>
        <v>1.06067303998895</v>
      </c>
      <c r="E46" s="10" t="n">
        <f aca="false">IF('Weekday 99 &amp; 00 vs AVG'!$J$2="East",AVERAGE(E27:E30),AVERAGE(E26:E29))</f>
        <v>1.1130102891435</v>
      </c>
      <c r="F46" s="10" t="n">
        <f aca="false">IF('Weekday 99 &amp; 00 vs AVG'!$J$2="East",AVERAGE(F27:F30),AVERAGE(F26:F29))</f>
        <v>1.08220639789141</v>
      </c>
      <c r="G46" s="10" t="n">
        <f aca="false">IF('Weekday 99 &amp; 00 vs AVG'!$J$2="East",AVERAGE(G27:G30),AVERAGE(G26:G29))</f>
        <v>1.00126329717212</v>
      </c>
      <c r="H46" s="10" t="n">
        <f aca="false">IF('Weekday 99 &amp; 00 vs AVG'!$J$2="East",AVERAGE(H27:H30),AVERAGE(H26:H29))</f>
        <v>0.986117194975289</v>
      </c>
      <c r="I46" s="10" t="n">
        <f aca="false">IF('Weekday 99 &amp; 00 vs AVG'!$J$2="East",AVERAGE(I27:I30),AVERAGE(I26:I29))</f>
        <v>0.924445011957704</v>
      </c>
      <c r="J46" s="10" t="n">
        <f aca="false">IF('Weekday 99 &amp; 00 vs AVG'!$J$2="East",AVERAGE(J27:J30),AVERAGE(J26:J29))</f>
        <v>0.982189337335827</v>
      </c>
      <c r="K46" s="10" t="n">
        <f aca="false">IF('Weekday 99 &amp; 00 vs AVG'!$J$2="East",AVERAGE(K27:K30),AVERAGE(K26:K29))</f>
        <v>1.05783761817758</v>
      </c>
      <c r="L46" s="10" t="n">
        <f aca="false">IF('Weekday 99 &amp; 00 vs AVG'!$J$2="East",AVERAGE(L27:L30),AVERAGE(L26:L29))</f>
        <v>1.100808897584</v>
      </c>
      <c r="M46" s="10" t="n">
        <f aca="false">IF('Weekday 99 &amp; 00 vs AVG'!$J$2="East",AVERAGE(M27:M30),AVERAGE(M26:M29))</f>
        <v>1.14494822878826</v>
      </c>
      <c r="N46" s="10" t="n">
        <f aca="false">IF('Weekday 99 &amp; 00 vs AVG'!$J$2="East",AVERAGE(N27:N30),AVERAGE(N26:N29))</f>
        <v>1.1628734229101</v>
      </c>
    </row>
    <row r="47" customFormat="false" ht="6" hidden="false" customHeight="true" outlineLevel="0" collapsed="false">
      <c r="A47" s="20"/>
    </row>
    <row r="48" customFormat="false" ht="12.75" hidden="false" customHeight="false" outlineLevel="0" collapsed="false">
      <c r="A48" s="8" t="s">
        <v>29</v>
      </c>
      <c r="C48" s="21" t="n">
        <f aca="false">C41</f>
        <v>1.07167484003786</v>
      </c>
      <c r="D48" s="21" t="n">
        <f aca="false">D41</f>
        <v>1.04777691155029</v>
      </c>
      <c r="E48" s="21" t="n">
        <f aca="false">E41</f>
        <v>1.08270835159139</v>
      </c>
      <c r="F48" s="21" t="n">
        <f aca="false">F41</f>
        <v>1.15485957670316</v>
      </c>
      <c r="G48" s="21" t="n">
        <f aca="false">G41</f>
        <v>1.18776538845253</v>
      </c>
      <c r="H48" s="21" t="n">
        <f aca="false">H41</f>
        <v>1.28270012415191</v>
      </c>
      <c r="I48" s="21" t="n">
        <f aca="false">I41</f>
        <v>1.19804291945914</v>
      </c>
      <c r="J48" s="21" t="n">
        <f aca="false">J41</f>
        <v>1.16602655539128</v>
      </c>
      <c r="K48" s="21" t="n">
        <f aca="false">K41</f>
        <v>1.18644619938704</v>
      </c>
      <c r="L48" s="21" t="n">
        <f aca="false">L41</f>
        <v>1.08442956849696</v>
      </c>
      <c r="M48" s="21" t="n">
        <f aca="false">M41</f>
        <v>1.10859019854811</v>
      </c>
      <c r="N48" s="21" t="n">
        <f aca="false">N41</f>
        <v>1.0869984750031</v>
      </c>
    </row>
    <row r="49" customFormat="false" ht="12.75" hidden="false" customHeight="false" outlineLevel="0" collapsed="false">
      <c r="A49" s="8" t="s">
        <v>30</v>
      </c>
      <c r="C49" s="21" t="n">
        <f aca="false">C42</f>
        <v>0.928325159962142</v>
      </c>
      <c r="D49" s="21" t="n">
        <f aca="false">D42</f>
        <v>0.95222308844971</v>
      </c>
      <c r="E49" s="21" t="n">
        <f aca="false">E42</f>
        <v>0.917291648408612</v>
      </c>
      <c r="F49" s="21" t="n">
        <f aca="false">F42</f>
        <v>0.845140423296836</v>
      </c>
      <c r="G49" s="21" t="n">
        <f aca="false">G42</f>
        <v>0.812234611547466</v>
      </c>
      <c r="H49" s="21" t="n">
        <f aca="false">H42</f>
        <v>0.717299875848088</v>
      </c>
      <c r="I49" s="21" t="n">
        <f aca="false">I42</f>
        <v>0.801957080540861</v>
      </c>
      <c r="J49" s="21" t="n">
        <f aca="false">J42</f>
        <v>0.833973444608718</v>
      </c>
      <c r="K49" s="21" t="n">
        <f aca="false">K42</f>
        <v>0.813553800612965</v>
      </c>
      <c r="L49" s="21" t="n">
        <f aca="false">L42</f>
        <v>0.915570431503038</v>
      </c>
      <c r="M49" s="21" t="n">
        <f aca="false">M42</f>
        <v>0.891409801451888</v>
      </c>
      <c r="N49" s="21" t="n">
        <f aca="false">N42</f>
        <v>0.918133047121252</v>
      </c>
    </row>
    <row r="50" customFormat="false" ht="12.75" hidden="false" customHeight="false" outlineLevel="0" collapsed="false">
      <c r="A50" s="8" t="s">
        <v>31</v>
      </c>
      <c r="C50" s="21" t="n">
        <f aca="false">C43</f>
        <v>0.971426015100624</v>
      </c>
      <c r="D50" s="21" t="n">
        <f aca="false">D43</f>
        <v>0.989140670706733</v>
      </c>
      <c r="E50" s="21" t="n">
        <f aca="false">E43</f>
        <v>0.949466659310112</v>
      </c>
      <c r="F50" s="21" t="n">
        <f aca="false">F43</f>
        <v>0.849432599434734</v>
      </c>
      <c r="G50" s="21" t="n">
        <f aca="false">G43</f>
        <v>0.740579278690801</v>
      </c>
      <c r="H50" s="21" t="n">
        <f aca="false">H43</f>
        <v>0.529550842402172</v>
      </c>
      <c r="I50" s="21" t="n">
        <f aca="false">I43</f>
        <v>0.481035173864469</v>
      </c>
      <c r="J50" s="21" t="n">
        <f aca="false">J43</f>
        <v>0.529393174732939</v>
      </c>
      <c r="K50" s="21" t="n">
        <f aca="false">K43</f>
        <v>0.678470029517379</v>
      </c>
      <c r="L50" s="21" t="n">
        <f aca="false">L43</f>
        <v>0.756952955639276</v>
      </c>
      <c r="M50" s="21" t="n">
        <f aca="false">M43</f>
        <v>0.868041728971059</v>
      </c>
      <c r="N50" s="21" t="n">
        <f aca="false">N43</f>
        <v>0.96133349009017</v>
      </c>
    </row>
    <row r="51" customFormat="false" ht="12.75" hidden="false" customHeight="false" outlineLevel="0" collapsed="false">
      <c r="A51" s="8" t="s">
        <v>32</v>
      </c>
      <c r="C51" s="21" t="n">
        <f aca="false">C44</f>
        <v>0.968886474518363</v>
      </c>
      <c r="D51" s="21" t="n">
        <f aca="false">D44</f>
        <v>0.978954423407008</v>
      </c>
      <c r="E51" s="21" t="n">
        <f aca="false">E44</f>
        <v>0.988751056722729</v>
      </c>
      <c r="F51" s="21" t="n">
        <f aca="false">F44</f>
        <v>1.03270997467777</v>
      </c>
      <c r="G51" s="21" t="n">
        <f aca="false">G44</f>
        <v>1.0628170716177</v>
      </c>
      <c r="H51" s="21" t="n">
        <f aca="false">H44</f>
        <v>1.09309022905496</v>
      </c>
      <c r="I51" s="21" t="n">
        <f aca="false">I44</f>
        <v>1.08236321058437</v>
      </c>
      <c r="J51" s="21" t="n">
        <f aca="false">J44</f>
        <v>1.06446532877944</v>
      </c>
      <c r="K51" s="21" t="n">
        <f aca="false">K44</f>
        <v>1.05540285436037</v>
      </c>
      <c r="L51" s="21" t="n">
        <f aca="false">L44</f>
        <v>0.992147812858062</v>
      </c>
      <c r="M51" s="21" t="n">
        <f aca="false">M44</f>
        <v>0.944310284907062</v>
      </c>
      <c r="N51" s="21" t="n">
        <f aca="false">N44</f>
        <v>0.897227687932844</v>
      </c>
    </row>
    <row r="52" customFormat="false" ht="12.75" hidden="false" customHeight="false" outlineLevel="0" collapsed="false">
      <c r="A52" s="8" t="s">
        <v>33</v>
      </c>
      <c r="C52" s="21" t="n">
        <f aca="false">C45</f>
        <v>0.99410461414841</v>
      </c>
      <c r="D52" s="21" t="n">
        <f aca="false">D45</f>
        <v>0.971231865897315</v>
      </c>
      <c r="E52" s="21" t="n">
        <f aca="false">E45</f>
        <v>0.948771994823657</v>
      </c>
      <c r="F52" s="21" t="n">
        <f aca="false">F45</f>
        <v>1.03565102799609</v>
      </c>
      <c r="G52" s="21" t="n">
        <f aca="false">G45</f>
        <v>1.19534035251938</v>
      </c>
      <c r="H52" s="21" t="n">
        <f aca="false">H45</f>
        <v>1.39124173356758</v>
      </c>
      <c r="I52" s="21" t="n">
        <f aca="false">I45</f>
        <v>1.51215660359346</v>
      </c>
      <c r="J52" s="21" t="n">
        <f aca="false">J45</f>
        <v>1.42395215915179</v>
      </c>
      <c r="K52" s="21" t="n">
        <f aca="false">K45</f>
        <v>1.20828949794468</v>
      </c>
      <c r="L52" s="21" t="n">
        <f aca="false">L45</f>
        <v>1.15009033391867</v>
      </c>
      <c r="M52" s="21" t="n">
        <f aca="false">M45</f>
        <v>1.04269975733363</v>
      </c>
      <c r="N52" s="21" t="n">
        <f aca="false">N45</f>
        <v>0.978565399066884</v>
      </c>
    </row>
    <row r="53" customFormat="false" ht="12.75" hidden="false" customHeight="false" outlineLevel="0" collapsed="false">
      <c r="A53" s="8" t="s">
        <v>34</v>
      </c>
      <c r="C53" s="21" t="n">
        <f aca="false">C46</f>
        <v>1.06558289623261</v>
      </c>
      <c r="D53" s="21" t="n">
        <f aca="false">D46</f>
        <v>1.06067303998895</v>
      </c>
      <c r="E53" s="21" t="n">
        <f aca="false">E46</f>
        <v>1.1130102891435</v>
      </c>
      <c r="F53" s="21" t="n">
        <f aca="false">F46</f>
        <v>1.08220639789141</v>
      </c>
      <c r="G53" s="21" t="n">
        <f aca="false">G46</f>
        <v>1.00126329717212</v>
      </c>
      <c r="H53" s="21" t="n">
        <f aca="false">H46</f>
        <v>0.986117194975289</v>
      </c>
      <c r="I53" s="21" t="n">
        <f aca="false">I46</f>
        <v>0.924445011957704</v>
      </c>
      <c r="J53" s="21" t="n">
        <f aca="false">J46</f>
        <v>0.982189337335827</v>
      </c>
      <c r="K53" s="21" t="n">
        <f aca="false">K46</f>
        <v>1.05783761817758</v>
      </c>
      <c r="L53" s="21" t="n">
        <f aca="false">L46</f>
        <v>1.100808897584</v>
      </c>
      <c r="M53" s="21" t="n">
        <f aca="false">M46</f>
        <v>1.14494822878826</v>
      </c>
      <c r="N53" s="21" t="n">
        <f aca="false">N46</f>
        <v>1.1628734229101</v>
      </c>
    </row>
    <row r="55" customFormat="false" ht="12.75" hidden="false" customHeight="false" outlineLevel="0" collapsed="false">
      <c r="A55" s="22" t="s">
        <v>35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</sheetData>
  <mergeCells count="5">
    <mergeCell ref="A3:N4"/>
    <mergeCell ref="A5:N5"/>
    <mergeCell ref="P6:R6"/>
    <mergeCell ref="A33:C33"/>
    <mergeCell ref="A55:N55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8"/>
  <sheetViews>
    <sheetView showFormulas="false" showGridLines="true" showRowColHeaders="true" showZeros="true" rightToLeft="false" tabSelected="true" showOutlineSymbols="true" defaultGridColor="true" view="normal" topLeftCell="N1" colorId="64" zoomScale="75" zoomScaleNormal="75" zoomScalePageLayoutView="100" workbookViewId="0">
      <selection pane="topLeft" activeCell="AC1" activeCellId="0" sqref="A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4" min="3" style="0" width="10.56"/>
    <col collapsed="false" customWidth="true" hidden="false" outlineLevel="0" max="8" min="5" style="0" width="10.41"/>
    <col collapsed="false" customWidth="true" hidden="false" outlineLevel="0" max="9" min="9" style="0" width="15.99"/>
    <col collapsed="false" customWidth="true" hidden="false" outlineLevel="0" max="10" min="10" style="0" width="24.28"/>
    <col collapsed="false" customWidth="true" hidden="false" outlineLevel="0" max="14" min="11" style="0" width="10.41"/>
  </cols>
  <sheetData>
    <row r="1" customFormat="false" ht="18.75" hidden="false" customHeight="false" outlineLevel="0" collapsed="false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1" t="str">
        <f aca="false">CONCATENATE("Justification for Weekend Scaler to Simulate an Hourly California Price Exchange - Using ",'Weekend 99 &amp; 00 vs AVG'!$J$3," block price quotes")</f>
        <v>Justification for Weekend Scaler to Simulate an Hourly California Price Exchange - Using SP 15 Dow Jones block price quotes</v>
      </c>
    </row>
    <row r="2" customFormat="false" ht="13.5" hidden="false" customHeight="false" outlineLevel="0" collapsed="false">
      <c r="I2" s="29" t="s">
        <v>40</v>
      </c>
      <c r="J2" s="30" t="s">
        <v>41</v>
      </c>
    </row>
    <row r="3" customFormat="false" ht="13.5" hidden="false" customHeight="false" outlineLevel="0" collapsed="false">
      <c r="I3" s="29" t="s">
        <v>42</v>
      </c>
      <c r="J3" s="30" t="s">
        <v>43</v>
      </c>
    </row>
    <row r="5" customFormat="false" ht="12.75" hidden="false" customHeight="true" outlineLevel="0" collapsed="false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customFormat="false" ht="13.5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customFormat="false" ht="13.5" hidden="false" customHeight="false" outlineLevel="0" collapsed="false">
      <c r="A7" s="31"/>
      <c r="B7" s="32"/>
      <c r="C7" s="33" t="s">
        <v>45</v>
      </c>
      <c r="D7" s="33"/>
      <c r="E7" s="31"/>
      <c r="F7" s="31"/>
      <c r="G7" s="31"/>
      <c r="H7" s="31"/>
      <c r="I7" s="31"/>
      <c r="J7" s="31"/>
      <c r="K7" s="31"/>
      <c r="L7" s="31"/>
      <c r="M7" s="31"/>
      <c r="N7" s="31"/>
      <c r="Q7" s="0" t="s">
        <v>46</v>
      </c>
    </row>
    <row r="8" customFormat="false" ht="13.5" hidden="false" customHeight="false" outlineLevel="0" collapsed="false">
      <c r="A8" s="31"/>
      <c r="B8" s="34"/>
      <c r="C8" s="35" t="s">
        <v>0</v>
      </c>
      <c r="D8" s="36" t="s">
        <v>1</v>
      </c>
      <c r="E8" s="36" t="s">
        <v>2</v>
      </c>
      <c r="F8" s="36" t="s">
        <v>3</v>
      </c>
      <c r="G8" s="36" t="s">
        <v>4</v>
      </c>
      <c r="H8" s="36" t="s">
        <v>5</v>
      </c>
      <c r="I8" s="36" t="s">
        <v>6</v>
      </c>
      <c r="J8" s="36" t="s">
        <v>7</v>
      </c>
      <c r="K8" s="36" t="s">
        <v>8</v>
      </c>
      <c r="L8" s="36" t="s">
        <v>9</v>
      </c>
      <c r="M8" s="36" t="s">
        <v>10</v>
      </c>
      <c r="N8" s="37" t="s">
        <v>11</v>
      </c>
      <c r="Q8" s="0" t="s">
        <v>41</v>
      </c>
    </row>
    <row r="9" customFormat="false" ht="12.75" hidden="false" customHeight="false" outlineLevel="0" collapsed="false">
      <c r="A9" s="31"/>
      <c r="B9" s="35" t="s">
        <v>47</v>
      </c>
      <c r="C9" s="38" t="n">
        <v>50</v>
      </c>
      <c r="D9" s="39" t="n">
        <v>50</v>
      </c>
      <c r="E9" s="39" t="n">
        <v>50</v>
      </c>
      <c r="F9" s="39" t="n">
        <v>50</v>
      </c>
      <c r="G9" s="40" t="n">
        <v>50</v>
      </c>
      <c r="H9" s="40" t="n">
        <v>50</v>
      </c>
      <c r="I9" s="39" t="n">
        <v>50</v>
      </c>
      <c r="J9" s="39" t="n">
        <v>50</v>
      </c>
      <c r="K9" s="39" t="n">
        <v>50</v>
      </c>
      <c r="L9" s="39" t="n">
        <v>50</v>
      </c>
      <c r="M9" s="39" t="n">
        <v>50</v>
      </c>
      <c r="N9" s="41" t="n">
        <v>50</v>
      </c>
    </row>
    <row r="10" customFormat="false" ht="13.5" hidden="false" customHeight="false" outlineLevel="0" collapsed="false">
      <c r="A10" s="31"/>
      <c r="B10" s="42" t="s">
        <v>48</v>
      </c>
      <c r="C10" s="43" t="n">
        <v>50</v>
      </c>
      <c r="D10" s="44" t="n">
        <v>50</v>
      </c>
      <c r="E10" s="44" t="n">
        <v>50</v>
      </c>
      <c r="F10" s="44" t="n">
        <v>50</v>
      </c>
      <c r="G10" s="44" t="n">
        <v>50</v>
      </c>
      <c r="H10" s="44" t="n">
        <v>50</v>
      </c>
      <c r="I10" s="44" t="n">
        <v>50</v>
      </c>
      <c r="J10" s="44" t="n">
        <v>50</v>
      </c>
      <c r="K10" s="44" t="n">
        <v>50</v>
      </c>
      <c r="L10" s="44" t="n">
        <v>50</v>
      </c>
      <c r="M10" s="44" t="n">
        <v>50</v>
      </c>
      <c r="N10" s="45" t="n">
        <v>50</v>
      </c>
    </row>
    <row r="11" customFormat="false" ht="12.75" hidden="false" customHeight="false" outlineLevel="0" collapsed="false">
      <c r="A11" s="31"/>
      <c r="B11" s="46"/>
      <c r="C11" s="47"/>
      <c r="D11" s="47"/>
      <c r="E11" s="48"/>
      <c r="F11" s="31"/>
      <c r="G11" s="31"/>
      <c r="H11" s="31"/>
      <c r="I11" s="31"/>
      <c r="J11" s="31"/>
      <c r="K11" s="31"/>
      <c r="L11" s="31"/>
      <c r="M11" s="31"/>
      <c r="N11" s="31"/>
    </row>
    <row r="12" customFormat="false" ht="12.75" hidden="false" customHeight="false" outlineLevel="0" collapsed="false">
      <c r="A12" s="31"/>
      <c r="B12" s="46"/>
      <c r="C12" s="47"/>
      <c r="D12" s="47"/>
      <c r="E12" s="48"/>
      <c r="F12" s="31"/>
      <c r="G12" s="31"/>
      <c r="H12" s="31"/>
      <c r="I12" s="31"/>
      <c r="J12" s="31"/>
      <c r="K12" s="31"/>
      <c r="L12" s="31"/>
      <c r="M12" s="31"/>
      <c r="N12" s="31"/>
    </row>
    <row r="13" customFormat="false" ht="12.75" hidden="false" customHeight="false" outlineLevel="0" collapsed="false">
      <c r="A13" s="31"/>
      <c r="B13" s="46"/>
      <c r="C13" s="47"/>
      <c r="D13" s="47"/>
      <c r="E13" s="48"/>
      <c r="F13" s="31"/>
      <c r="G13" s="31"/>
      <c r="H13" s="31"/>
      <c r="I13" s="31"/>
      <c r="J13" s="31"/>
      <c r="K13" s="31"/>
      <c r="L13" s="31"/>
      <c r="M13" s="31"/>
      <c r="N13" s="31"/>
    </row>
    <row r="14" customFormat="false" ht="12.75" hidden="false" customHeight="false" outlineLevel="0" collapsed="false">
      <c r="A14" s="31"/>
      <c r="B14" s="46"/>
      <c r="C14" s="47"/>
      <c r="D14" s="47"/>
      <c r="E14" s="48"/>
      <c r="F14" s="31"/>
      <c r="G14" s="31"/>
      <c r="H14" s="31"/>
      <c r="I14" s="31"/>
      <c r="J14" s="31"/>
      <c r="K14" s="31"/>
      <c r="L14" s="31"/>
      <c r="M14" s="31"/>
      <c r="N14" s="31"/>
    </row>
    <row r="15" customFormat="false" ht="12.75" hidden="false" customHeight="false" outlineLevel="0" collapsed="false">
      <c r="A15" s="31"/>
      <c r="B15" s="46"/>
      <c r="C15" s="47"/>
      <c r="D15" s="47"/>
      <c r="E15" s="48"/>
      <c r="F15" s="31"/>
      <c r="G15" s="31"/>
      <c r="H15" s="31"/>
      <c r="I15" s="31"/>
      <c r="J15" s="31"/>
      <c r="K15" s="31"/>
      <c r="L15" s="31"/>
      <c r="M15" s="31"/>
      <c r="N15" s="31"/>
    </row>
    <row r="16" customFormat="false" ht="12.75" hidden="false" customHeight="false" outlineLevel="0" collapsed="false">
      <c r="A16" s="31"/>
      <c r="B16" s="46"/>
      <c r="C16" s="47"/>
      <c r="D16" s="47"/>
      <c r="E16" s="48"/>
      <c r="F16" s="31"/>
      <c r="G16" s="31"/>
      <c r="H16" s="31"/>
      <c r="I16" s="31"/>
      <c r="J16" s="31"/>
      <c r="K16" s="31"/>
      <c r="L16" s="31"/>
      <c r="M16" s="31"/>
      <c r="N16" s="31"/>
    </row>
    <row r="17" customFormat="false" ht="12.75" hidden="false" customHeight="false" outlineLevel="0" collapsed="false">
      <c r="A17" s="31"/>
      <c r="B17" s="46"/>
      <c r="C17" s="47"/>
      <c r="D17" s="47"/>
      <c r="E17" s="48"/>
      <c r="F17" s="31"/>
      <c r="G17" s="31"/>
      <c r="H17" s="31"/>
      <c r="I17" s="31"/>
      <c r="J17" s="31"/>
      <c r="K17" s="31"/>
      <c r="L17" s="31"/>
      <c r="M17" s="31"/>
      <c r="N17" s="31"/>
    </row>
    <row r="18" customFormat="false" ht="12.75" hidden="false" customHeight="false" outlineLevel="0" collapsed="false">
      <c r="A18" s="31"/>
      <c r="B18" s="46"/>
      <c r="C18" s="47"/>
      <c r="D18" s="47"/>
      <c r="E18" s="48"/>
      <c r="F18" s="31"/>
      <c r="G18" s="31"/>
      <c r="H18" s="31"/>
      <c r="I18" s="31"/>
      <c r="J18" s="31"/>
      <c r="K18" s="31"/>
      <c r="L18" s="31"/>
      <c r="M18" s="31"/>
      <c r="N18" s="31"/>
    </row>
    <row r="19" customFormat="false" ht="12.75" hidden="false" customHeight="false" outlineLevel="0" collapsed="false">
      <c r="A19" s="31"/>
      <c r="B19" s="46"/>
      <c r="C19" s="47"/>
      <c r="D19" s="47"/>
      <c r="E19" s="48"/>
      <c r="F19" s="31"/>
      <c r="G19" s="31"/>
      <c r="H19" s="31"/>
      <c r="I19" s="31"/>
      <c r="J19" s="31"/>
      <c r="K19" s="31"/>
      <c r="L19" s="31"/>
      <c r="M19" s="31"/>
      <c r="N19" s="31"/>
    </row>
    <row r="20" customFormat="false" ht="12.75" hidden="false" customHeight="false" outlineLevel="0" collapsed="false">
      <c r="A20" s="31"/>
      <c r="B20" s="46"/>
      <c r="C20" s="47"/>
      <c r="D20" s="47"/>
      <c r="E20" s="48"/>
      <c r="F20" s="31"/>
      <c r="G20" s="31"/>
      <c r="H20" s="31"/>
      <c r="I20" s="31"/>
      <c r="J20" s="31"/>
      <c r="K20" s="31"/>
      <c r="L20" s="31"/>
      <c r="M20" s="31"/>
      <c r="N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customFormat="false" ht="12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customFormat="false" ht="12.75" hidden="false" customHeight="false" outlineLevel="0" collapsed="false">
      <c r="A24" s="49"/>
      <c r="B24" s="49"/>
    </row>
    <row r="25" customFormat="false" ht="12.75" hidden="false" customHeight="false" outlineLevel="0" collapsed="false">
      <c r="A25" s="50"/>
      <c r="B25" s="50"/>
    </row>
    <row r="26" customFormat="false" ht="12.75" hidden="false" customHeight="false" outlineLevel="0" collapsed="false">
      <c r="A26" s="49"/>
      <c r="B26" s="49"/>
    </row>
    <row r="27" customFormat="false" ht="15.75" hidden="false" customHeight="false" outlineLevel="0" collapsed="false">
      <c r="A27" s="51" t="s">
        <v>54</v>
      </c>
      <c r="B27" s="2"/>
    </row>
    <row r="28" customFormat="false" ht="12.75" hidden="false" customHeight="false" outlineLevel="0" collapsed="false">
      <c r="A28" s="2"/>
      <c r="B28" s="2"/>
    </row>
    <row r="29" customFormat="false" ht="12.75" hidden="false" customHeight="false" outlineLevel="0" collapsed="false">
      <c r="A29" s="2"/>
      <c r="B29" s="2"/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  <c r="I29" s="2" t="s">
        <v>6</v>
      </c>
      <c r="J29" s="2" t="s">
        <v>7</v>
      </c>
      <c r="K29" s="2" t="s">
        <v>8</v>
      </c>
      <c r="L29" s="2" t="s">
        <v>9</v>
      </c>
      <c r="M29" s="2" t="s">
        <v>10</v>
      </c>
      <c r="N29" s="2" t="s">
        <v>11</v>
      </c>
    </row>
    <row r="30" customFormat="false" ht="12.75" hidden="false" customHeight="false" outlineLevel="0" collapsed="false">
      <c r="A30" s="2" t="s">
        <v>13</v>
      </c>
    </row>
    <row r="31" customFormat="false" ht="12.75" hidden="false" customHeight="false" outlineLevel="0" collapsed="false">
      <c r="A31" s="2" t="n">
        <v>1</v>
      </c>
      <c r="C31" s="52" t="n">
        <f aca="false">'AVG WE'!C8*IF(J2="East",(IF(AND($A31&gt;7,$A31&lt;24),HLOOKUP(C$29,$C$8:$N$10,2,FALSE()),HLOOKUP(C$29,$C$8:$N$10,3,FALSE()))),IF(AND($A31&gt;6,$A31&lt;23),HLOOKUP(C$29,$C$8:$N$10,2,FALSE()),HLOOKUP(C$29,$C$8:$N$10,3,FALSE())))</f>
        <v>46.6157194251868</v>
      </c>
      <c r="D31" s="52" t="n">
        <f aca="false">'AVG WE'!D8*IF(K2="East",(IF(AND($A31&gt;7,$A31&lt;24),HLOOKUP(D$29,$C$8:$N$10,2,FALSE()),HLOOKUP(D$29,$C$8:$N$10,3,FALSE()))),IF(AND($A31&gt;6,$A31&lt;23),HLOOKUP(D$29,$C$8:$N$10,2,FALSE()),HLOOKUP(D$29,$C$8:$N$10,3,FALSE())))</f>
        <v>44.8328637126321</v>
      </c>
      <c r="E31" s="52" t="n">
        <f aca="false">'AVG WE'!E8*IF(L2="East",(IF(AND($A31&gt;7,$A31&lt;24),HLOOKUP(E$29,$C$8:$N$10,2,FALSE()),HLOOKUP(E$29,$C$8:$N$10,3,FALSE()))),IF(AND($A31&gt;6,$A31&lt;23),HLOOKUP(E$29,$C$8:$N$10,2,FALSE()),HLOOKUP(E$29,$C$8:$N$10,3,FALSE())))</f>
        <v>45.1988598873271</v>
      </c>
      <c r="F31" s="52" t="n">
        <f aca="false">'AVG WE'!F8*IF(M2="East",(IF(AND($A31&gt;7,$A31&lt;24),HLOOKUP(F$29,$C$8:$N$10,2,FALSE()),HLOOKUP(F$29,$C$8:$N$10,3,FALSE()))),IF(AND($A31&gt;6,$A31&lt;23),HLOOKUP(F$29,$C$8:$N$10,2,FALSE()),HLOOKUP(F$29,$C$8:$N$10,3,FALSE())))</f>
        <v>44.6020144787806</v>
      </c>
      <c r="G31" s="52" t="n">
        <f aca="false">'AVG WE'!G8*IF(N2="East",(IF(AND($A31&gt;7,$A31&lt;24),HLOOKUP(G$29,$C$8:$N$10,2,FALSE()),HLOOKUP(G$29,$C$8:$N$10,3,FALSE()))),IF(AND($A31&gt;6,$A31&lt;23),HLOOKUP(G$29,$C$8:$N$10,2,FALSE()),HLOOKUP(G$29,$C$8:$N$10,3,FALSE())))</f>
        <v>43.5691521891625</v>
      </c>
      <c r="H31" s="52" t="n">
        <f aca="false">'AVG WE'!H8*IF(O2="East",(IF(AND($A31&gt;7,$A31&lt;24),HLOOKUP(H$29,$C$8:$N$10,2,FALSE()),HLOOKUP(H$29,$C$8:$N$10,3,FALSE()))),IF(AND($A31&gt;6,$A31&lt;23),HLOOKUP(H$29,$C$8:$N$10,2,FALSE()),HLOOKUP(H$29,$C$8:$N$10,3,FALSE())))</f>
        <v>36.5887146553427</v>
      </c>
      <c r="I31" s="52" t="n">
        <f aca="false">'AVG WE'!I8*IF(P2="East",(IF(AND($A31&gt;7,$A31&lt;24),HLOOKUP(I$29,$C$8:$N$10,2,FALSE()),HLOOKUP(I$29,$C$8:$N$10,3,FALSE()))),IF(AND($A31&gt;6,$A31&lt;23),HLOOKUP(I$29,$C$8:$N$10,2,FALSE()),HLOOKUP(I$29,$C$8:$N$10,3,FALSE())))</f>
        <v>40.016203654016</v>
      </c>
      <c r="J31" s="52" t="n">
        <f aca="false">'AVG WE'!J8*IF(Q2="East",(IF(AND($A31&gt;7,$A31&lt;24),HLOOKUP(J$29,$C$8:$N$10,2,FALSE()),HLOOKUP(J$29,$C$8:$N$10,3,FALSE()))),IF(AND($A31&gt;6,$A31&lt;23),HLOOKUP(J$29,$C$8:$N$10,2,FALSE()),HLOOKUP(J$29,$C$8:$N$10,3,FALSE())))</f>
        <v>37.0238631622217</v>
      </c>
      <c r="K31" s="52" t="n">
        <f aca="false">'AVG WE'!K8*IF(R2="East",(IF(AND($A31&gt;7,$A31&lt;24),HLOOKUP(K$29,$C$8:$N$10,2,FALSE()),HLOOKUP(K$29,$C$8:$N$10,3,FALSE()))),IF(AND($A31&gt;6,$A31&lt;23),HLOOKUP(K$29,$C$8:$N$10,2,FALSE()),HLOOKUP(K$29,$C$8:$N$10,3,FALSE())))</f>
        <v>48.076827505277</v>
      </c>
      <c r="L31" s="52" t="n">
        <f aca="false">'AVG WE'!L8*IF(S2="East",(IF(AND($A31&gt;7,$A31&lt;24),HLOOKUP(L$29,$C$8:$N$10,2,FALSE()),HLOOKUP(L$29,$C$8:$N$10,3,FALSE()))),IF(AND($A31&gt;6,$A31&lt;23),HLOOKUP(L$29,$C$8:$N$10,2,FALSE()),HLOOKUP(L$29,$C$8:$N$10,3,FALSE())))</f>
        <v>54.56761579739</v>
      </c>
      <c r="M31" s="52" t="n">
        <f aca="false">'AVG WE'!M8*IF(T2="East",(IF(AND($A31&gt;7,$A31&lt;24),HLOOKUP(M$29,$C$8:$N$10,2,FALSE()),HLOOKUP(M$29,$C$8:$N$10,3,FALSE()))),IF(AND($A31&gt;6,$A31&lt;23),HLOOKUP(M$29,$C$8:$N$10,2,FALSE()),HLOOKUP(M$29,$C$8:$N$10,3,FALSE())))</f>
        <v>51.150983713619</v>
      </c>
      <c r="N31" s="52" t="n">
        <f aca="false">'AVG WE'!N8*IF(U2="East",(IF(AND($A31&gt;7,$A31&lt;24),HLOOKUP(N$29,$C$8:$N$10,2,FALSE()),HLOOKUP(N$29,$C$8:$N$10,3,FALSE()))),IF(AND($A31&gt;6,$A31&lt;23),HLOOKUP(N$29,$C$8:$N$10,2,FALSE()),HLOOKUP(N$29,$C$8:$N$10,3,FALSE())))</f>
        <v>50.301796509443</v>
      </c>
    </row>
    <row r="32" customFormat="false" ht="12.75" hidden="false" customHeight="false" outlineLevel="0" collapsed="false">
      <c r="A32" s="2" t="n">
        <v>2</v>
      </c>
      <c r="C32" s="52" t="n">
        <f aca="false">'AVG WE'!C9*IF(J3="East",(IF(AND($A32&gt;7,$A32&lt;24),HLOOKUP(C$29,$C$8:$N$10,2,FALSE()),HLOOKUP(C$29,$C$8:$N$10,3,FALSE()))),IF(AND($A32&gt;6,$A32&lt;23),HLOOKUP(C$29,$C$8:$N$10,2,FALSE()),HLOOKUP(C$29,$C$8:$N$10,3,FALSE())))</f>
        <v>39.9301626949018</v>
      </c>
      <c r="D32" s="52" t="n">
        <f aca="false">'AVG WE'!D9*IF(K3="East",(IF(AND($A32&gt;7,$A32&lt;24),HLOOKUP(D$29,$C$8:$N$10,2,FALSE()),HLOOKUP(D$29,$C$8:$N$10,3,FALSE()))),IF(AND($A32&gt;6,$A32&lt;23),HLOOKUP(D$29,$C$8:$N$10,2,FALSE()),HLOOKUP(D$29,$C$8:$N$10,3,FALSE())))</f>
        <v>43.1599559909984</v>
      </c>
      <c r="E32" s="52" t="n">
        <f aca="false">'AVG WE'!E9*IF(L3="East",(IF(AND($A32&gt;7,$A32&lt;24),HLOOKUP(E$29,$C$8:$N$10,2,FALSE()),HLOOKUP(E$29,$C$8:$N$10,3,FALSE()))),IF(AND($A32&gt;6,$A32&lt;23),HLOOKUP(E$29,$C$8:$N$10,2,FALSE()),HLOOKUP(E$29,$C$8:$N$10,3,FALSE())))</f>
        <v>38.9348593420932</v>
      </c>
      <c r="F32" s="52" t="n">
        <f aca="false">'AVG WE'!F9*IF(M3="East",(IF(AND($A32&gt;7,$A32&lt;24),HLOOKUP(F$29,$C$8:$N$10,2,FALSE()),HLOOKUP(F$29,$C$8:$N$10,3,FALSE()))),IF(AND($A32&gt;6,$A32&lt;23),HLOOKUP(F$29,$C$8:$N$10,2,FALSE()),HLOOKUP(F$29,$C$8:$N$10,3,FALSE())))</f>
        <v>38.1357575863392</v>
      </c>
      <c r="G32" s="52" t="n">
        <f aca="false">'AVG WE'!G9*IF(N3="East",(IF(AND($A32&gt;7,$A32&lt;24),HLOOKUP(G$29,$C$8:$N$10,2,FALSE()),HLOOKUP(G$29,$C$8:$N$10,3,FALSE()))),IF(AND($A32&gt;6,$A32&lt;23),HLOOKUP(G$29,$C$8:$N$10,2,FALSE()),HLOOKUP(G$29,$C$8:$N$10,3,FALSE())))</f>
        <v>34.0988571398536</v>
      </c>
      <c r="H32" s="52" t="n">
        <f aca="false">'AVG WE'!H9*IF(O3="East",(IF(AND($A32&gt;7,$A32&lt;24),HLOOKUP(H$29,$C$8:$N$10,2,FALSE()),HLOOKUP(H$29,$C$8:$N$10,3,FALSE()))),IF(AND($A32&gt;6,$A32&lt;23),HLOOKUP(H$29,$C$8:$N$10,2,FALSE()),HLOOKUP(H$29,$C$8:$N$10,3,FALSE())))</f>
        <v>29.6145661160742</v>
      </c>
      <c r="I32" s="52" t="n">
        <f aca="false">'AVG WE'!I9*IF(P3="East",(IF(AND($A32&gt;7,$A32&lt;24),HLOOKUP(I$29,$C$8:$N$10,2,FALSE()),HLOOKUP(I$29,$C$8:$N$10,3,FALSE()))),IF(AND($A32&gt;6,$A32&lt;23),HLOOKUP(I$29,$C$8:$N$10,2,FALSE()),HLOOKUP(I$29,$C$8:$N$10,3,FALSE())))</f>
        <v>32.8434158065469</v>
      </c>
      <c r="J32" s="52" t="n">
        <f aca="false">'AVG WE'!J9*IF(Q3="East",(IF(AND($A32&gt;7,$A32&lt;24),HLOOKUP(J$29,$C$8:$N$10,2,FALSE()),HLOOKUP(J$29,$C$8:$N$10,3,FALSE()))),IF(AND($A32&gt;6,$A32&lt;23),HLOOKUP(J$29,$C$8:$N$10,2,FALSE()),HLOOKUP(J$29,$C$8:$N$10,3,FALSE())))</f>
        <v>34.0010933851294</v>
      </c>
      <c r="K32" s="52" t="n">
        <f aca="false">'AVG WE'!K9*IF(R3="East",(IF(AND($A32&gt;7,$A32&lt;24),HLOOKUP(K$29,$C$8:$N$10,2,FALSE()),HLOOKUP(K$29,$C$8:$N$10,3,FALSE()))),IF(AND($A32&gt;6,$A32&lt;23),HLOOKUP(K$29,$C$8:$N$10,2,FALSE()),HLOOKUP(K$29,$C$8:$N$10,3,FALSE())))</f>
        <v>40.0856016750179</v>
      </c>
      <c r="L32" s="52" t="n">
        <f aca="false">'AVG WE'!L9*IF(S3="East",(IF(AND($A32&gt;7,$A32&lt;24),HLOOKUP(L$29,$C$8:$N$10,2,FALSE()),HLOOKUP(L$29,$C$8:$N$10,3,FALSE()))),IF(AND($A32&gt;6,$A32&lt;23),HLOOKUP(L$29,$C$8:$N$10,2,FALSE()),HLOOKUP(L$29,$C$8:$N$10,3,FALSE())))</f>
        <v>49.9812381536025</v>
      </c>
      <c r="M32" s="52" t="n">
        <f aca="false">'AVG WE'!M9*IF(T3="East",(IF(AND($A32&gt;7,$A32&lt;24),HLOOKUP(M$29,$C$8:$N$10,2,FALSE()),HLOOKUP(M$29,$C$8:$N$10,3,FALSE()))),IF(AND($A32&gt;6,$A32&lt;23),HLOOKUP(M$29,$C$8:$N$10,2,FALSE()),HLOOKUP(M$29,$C$8:$N$10,3,FALSE())))</f>
        <v>39.562222499979</v>
      </c>
      <c r="N32" s="52" t="n">
        <f aca="false">'AVG WE'!N9*IF(U3="East",(IF(AND($A32&gt;7,$A32&lt;24),HLOOKUP(N$29,$C$8:$N$10,2,FALSE()),HLOOKUP(N$29,$C$8:$N$10,3,FALSE()))),IF(AND($A32&gt;6,$A32&lt;23),HLOOKUP(N$29,$C$8:$N$10,2,FALSE()),HLOOKUP(N$29,$C$8:$N$10,3,FALSE())))</f>
        <v>46.0273319624253</v>
      </c>
    </row>
    <row r="33" customFormat="false" ht="12.75" hidden="false" customHeight="false" outlineLevel="0" collapsed="false">
      <c r="A33" s="2" t="n">
        <v>3</v>
      </c>
      <c r="C33" s="52" t="n">
        <f aca="false">'AVG WE'!C10*IF(J4="East",(IF(AND($A33&gt;7,$A33&lt;24),HLOOKUP(C$29,$C$8:$N$10,2,FALSE()),HLOOKUP(C$29,$C$8:$N$10,3,FALSE()))),IF(AND($A33&gt;6,$A33&lt;23),HLOOKUP(C$29,$C$8:$N$10,2,FALSE()),HLOOKUP(C$29,$C$8:$N$10,3,FALSE())))</f>
        <v>37.5604142719829</v>
      </c>
      <c r="D33" s="52" t="n">
        <f aca="false">'AVG WE'!D10*IF(K4="East",(IF(AND($A33&gt;7,$A33&lt;24),HLOOKUP(D$29,$C$8:$N$10,2,FALSE()),HLOOKUP(D$29,$C$8:$N$10,3,FALSE()))),IF(AND($A33&gt;6,$A33&lt;23),HLOOKUP(D$29,$C$8:$N$10,2,FALSE()),HLOOKUP(D$29,$C$8:$N$10,3,FALSE())))</f>
        <v>42.4515142506906</v>
      </c>
      <c r="E33" s="52" t="n">
        <f aca="false">'AVG WE'!E10*IF(L4="East",(IF(AND($A33&gt;7,$A33&lt;24),HLOOKUP(E$29,$C$8:$N$10,2,FALSE()),HLOOKUP(E$29,$C$8:$N$10,3,FALSE()))),IF(AND($A33&gt;6,$A33&lt;23),HLOOKUP(E$29,$C$8:$N$10,2,FALSE()),HLOOKUP(E$29,$C$8:$N$10,3,FALSE())))</f>
        <v>33.4883198672418</v>
      </c>
      <c r="F33" s="52" t="n">
        <f aca="false">'AVG WE'!F10*IF(M4="East",(IF(AND($A33&gt;7,$A33&lt;24),HLOOKUP(F$29,$C$8:$N$10,2,FALSE()),HLOOKUP(F$29,$C$8:$N$10,3,FALSE()))),IF(AND($A33&gt;6,$A33&lt;23),HLOOKUP(F$29,$C$8:$N$10,2,FALSE()),HLOOKUP(F$29,$C$8:$N$10,3,FALSE())))</f>
        <v>31.9325449683698</v>
      </c>
      <c r="G33" s="52" t="n">
        <f aca="false">'AVG WE'!G10*IF(N4="East",(IF(AND($A33&gt;7,$A33&lt;24),HLOOKUP(G$29,$C$8:$N$10,2,FALSE()),HLOOKUP(G$29,$C$8:$N$10,3,FALSE()))),IF(AND($A33&gt;6,$A33&lt;23),HLOOKUP(G$29,$C$8:$N$10,2,FALSE()),HLOOKUP(G$29,$C$8:$N$10,3,FALSE())))</f>
        <v>27.5842488662253</v>
      </c>
      <c r="H33" s="52" t="n">
        <f aca="false">'AVG WE'!H10*IF(O4="East",(IF(AND($A33&gt;7,$A33&lt;24),HLOOKUP(H$29,$C$8:$N$10,2,FALSE()),HLOOKUP(H$29,$C$8:$N$10,3,FALSE()))),IF(AND($A33&gt;6,$A33&lt;23),HLOOKUP(H$29,$C$8:$N$10,2,FALSE()),HLOOKUP(H$29,$C$8:$N$10,3,FALSE())))</f>
        <v>25.6325208182415</v>
      </c>
      <c r="I33" s="52" t="n">
        <f aca="false">'AVG WE'!I10*IF(P4="East",(IF(AND($A33&gt;7,$A33&lt;24),HLOOKUP(I$29,$C$8:$N$10,2,FALSE()),HLOOKUP(I$29,$C$8:$N$10,3,FALSE()))),IF(AND($A33&gt;6,$A33&lt;23),HLOOKUP(I$29,$C$8:$N$10,2,FALSE()),HLOOKUP(I$29,$C$8:$N$10,3,FALSE())))</f>
        <v>28.3706828791899</v>
      </c>
      <c r="J33" s="52" t="n">
        <f aca="false">'AVG WE'!J10*IF(Q4="East",(IF(AND($A33&gt;7,$A33&lt;24),HLOOKUP(J$29,$C$8:$N$10,2,FALSE()),HLOOKUP(J$29,$C$8:$N$10,3,FALSE()))),IF(AND($A33&gt;6,$A33&lt;23),HLOOKUP(J$29,$C$8:$N$10,2,FALSE()),HLOOKUP(J$29,$C$8:$N$10,3,FALSE())))</f>
        <v>29.4634953084276</v>
      </c>
      <c r="K33" s="52" t="n">
        <f aca="false">'AVG WE'!K10*IF(R4="East",(IF(AND($A33&gt;7,$A33&lt;24),HLOOKUP(K$29,$C$8:$N$10,2,FALSE()),HLOOKUP(K$29,$C$8:$N$10,3,FALSE()))),IF(AND($A33&gt;6,$A33&lt;23),HLOOKUP(K$29,$C$8:$N$10,2,FALSE()),HLOOKUP(K$29,$C$8:$N$10,3,FALSE())))</f>
        <v>33.4698447449179</v>
      </c>
      <c r="L33" s="52" t="n">
        <f aca="false">'AVG WE'!L10*IF(S4="East",(IF(AND($A33&gt;7,$A33&lt;24),HLOOKUP(L$29,$C$8:$N$10,2,FALSE()),HLOOKUP(L$29,$C$8:$N$10,3,FALSE()))),IF(AND($A33&gt;6,$A33&lt;23),HLOOKUP(L$29,$C$8:$N$10,2,FALSE()),HLOOKUP(L$29,$C$8:$N$10,3,FALSE())))</f>
        <v>47.6062437479905</v>
      </c>
      <c r="M33" s="52" t="n">
        <f aca="false">'AVG WE'!M10*IF(T4="East",(IF(AND($A33&gt;7,$A33&lt;24),HLOOKUP(M$29,$C$8:$N$10,2,FALSE()),HLOOKUP(M$29,$C$8:$N$10,3,FALSE()))),IF(AND($A33&gt;6,$A33&lt;23),HLOOKUP(M$29,$C$8:$N$10,2,FALSE()),HLOOKUP(M$29,$C$8:$N$10,3,FALSE())))</f>
        <v>31.8750597943232</v>
      </c>
      <c r="N33" s="52" t="n">
        <f aca="false">'AVG WE'!N10*IF(U4="East",(IF(AND($A33&gt;7,$A33&lt;24),HLOOKUP(N$29,$C$8:$N$10,2,FALSE()),HLOOKUP(N$29,$C$8:$N$10,3,FALSE()))),IF(AND($A33&gt;6,$A33&lt;23),HLOOKUP(N$29,$C$8:$N$10,2,FALSE()),HLOOKUP(N$29,$C$8:$N$10,3,FALSE())))</f>
        <v>39.2757235568022</v>
      </c>
    </row>
    <row r="34" customFormat="false" ht="12.75" hidden="false" customHeight="false" outlineLevel="0" collapsed="false">
      <c r="A34" s="2" t="n">
        <v>4</v>
      </c>
      <c r="C34" s="52" t="n">
        <f aca="false">'AVG WE'!C11*IF(J5="East",(IF(AND($A34&gt;7,$A34&lt;24),HLOOKUP(C$29,$C$8:$N$10,2,FALSE()),HLOOKUP(C$29,$C$8:$N$10,3,FALSE()))),IF(AND($A34&gt;6,$A34&lt;23),HLOOKUP(C$29,$C$8:$N$10,2,FALSE()),HLOOKUP(C$29,$C$8:$N$10,3,FALSE())))</f>
        <v>33.4812549421106</v>
      </c>
      <c r="D34" s="52" t="n">
        <f aca="false">'AVG WE'!D11*IF(K5="East",(IF(AND($A34&gt;7,$A34&lt;24),HLOOKUP(D$29,$C$8:$N$10,2,FALSE()),HLOOKUP(D$29,$C$8:$N$10,3,FALSE()))),IF(AND($A34&gt;6,$A34&lt;23),HLOOKUP(D$29,$C$8:$N$10,2,FALSE()),HLOOKUP(D$29,$C$8:$N$10,3,FALSE())))</f>
        <v>41.6604879762301</v>
      </c>
      <c r="E34" s="52" t="n">
        <f aca="false">'AVG WE'!E11*IF(L5="East",(IF(AND($A34&gt;7,$A34&lt;24),HLOOKUP(E$29,$C$8:$N$10,2,FALSE()),HLOOKUP(E$29,$C$8:$N$10,3,FALSE()))),IF(AND($A34&gt;6,$A34&lt;23),HLOOKUP(E$29,$C$8:$N$10,2,FALSE()),HLOOKUP(E$29,$C$8:$N$10,3,FALSE())))</f>
        <v>33.2871967277753</v>
      </c>
      <c r="F34" s="52" t="n">
        <f aca="false">'AVG WE'!F11*IF(M5="East",(IF(AND($A34&gt;7,$A34&lt;24),HLOOKUP(F$29,$C$8:$N$10,2,FALSE()),HLOOKUP(F$29,$C$8:$N$10,3,FALSE()))),IF(AND($A34&gt;6,$A34&lt;23),HLOOKUP(F$29,$C$8:$N$10,2,FALSE()),HLOOKUP(F$29,$C$8:$N$10,3,FALSE())))</f>
        <v>31.0714564964528</v>
      </c>
      <c r="G34" s="52" t="n">
        <f aca="false">'AVG WE'!G11*IF(N5="East",(IF(AND($A34&gt;7,$A34&lt;24),HLOOKUP(G$29,$C$8:$N$10,2,FALSE()),HLOOKUP(G$29,$C$8:$N$10,3,FALSE()))),IF(AND($A34&gt;6,$A34&lt;23),HLOOKUP(G$29,$C$8:$N$10,2,FALSE()),HLOOKUP(G$29,$C$8:$N$10,3,FALSE())))</f>
        <v>26.0150873645589</v>
      </c>
      <c r="H34" s="52" t="n">
        <f aca="false">'AVG WE'!H11*IF(O5="East",(IF(AND($A34&gt;7,$A34&lt;24),HLOOKUP(H$29,$C$8:$N$10,2,FALSE()),HLOOKUP(H$29,$C$8:$N$10,3,FALSE()))),IF(AND($A34&gt;6,$A34&lt;23),HLOOKUP(H$29,$C$8:$N$10,2,FALSE()),HLOOKUP(H$29,$C$8:$N$10,3,FALSE())))</f>
        <v>23.8029324680859</v>
      </c>
      <c r="I34" s="52" t="n">
        <f aca="false">'AVG WE'!I11*IF(P5="East",(IF(AND($A34&gt;7,$A34&lt;24),HLOOKUP(I$29,$C$8:$N$10,2,FALSE()),HLOOKUP(I$29,$C$8:$N$10,3,FALSE()))),IF(AND($A34&gt;6,$A34&lt;23),HLOOKUP(I$29,$C$8:$N$10,2,FALSE()),HLOOKUP(I$29,$C$8:$N$10,3,FALSE())))</f>
        <v>27.4629582655008</v>
      </c>
      <c r="J34" s="52" t="n">
        <f aca="false">'AVG WE'!J11*IF(Q5="East",(IF(AND($A34&gt;7,$A34&lt;24),HLOOKUP(J$29,$C$8:$N$10,2,FALSE()),HLOOKUP(J$29,$C$8:$N$10,3,FALSE()))),IF(AND($A34&gt;6,$A34&lt;23),HLOOKUP(J$29,$C$8:$N$10,2,FALSE()),HLOOKUP(J$29,$C$8:$N$10,3,FALSE())))</f>
        <v>25.8385356763144</v>
      </c>
      <c r="K34" s="52" t="n">
        <f aca="false">'AVG WE'!K11*IF(R5="East",(IF(AND($A34&gt;7,$A34&lt;24),HLOOKUP(K$29,$C$8:$N$10,2,FALSE()),HLOOKUP(K$29,$C$8:$N$10,3,FALSE()))),IF(AND($A34&gt;6,$A34&lt;23),HLOOKUP(K$29,$C$8:$N$10,2,FALSE()),HLOOKUP(K$29,$C$8:$N$10,3,FALSE())))</f>
        <v>30.2496632291792</v>
      </c>
      <c r="L34" s="52" t="n">
        <f aca="false">'AVG WE'!L11*IF(S5="East",(IF(AND($A34&gt;7,$A34&lt;24),HLOOKUP(L$29,$C$8:$N$10,2,FALSE()),HLOOKUP(L$29,$C$8:$N$10,3,FALSE()))),IF(AND($A34&gt;6,$A34&lt;23),HLOOKUP(L$29,$C$8:$N$10,2,FALSE()),HLOOKUP(L$29,$C$8:$N$10,3,FALSE())))</f>
        <v>43.5856431740543</v>
      </c>
      <c r="M34" s="52" t="n">
        <f aca="false">'AVG WE'!M11*IF(T5="East",(IF(AND($A34&gt;7,$A34&lt;24),HLOOKUP(M$29,$C$8:$N$10,2,FALSE()),HLOOKUP(M$29,$C$8:$N$10,3,FALSE()))),IF(AND($A34&gt;6,$A34&lt;23),HLOOKUP(M$29,$C$8:$N$10,2,FALSE()),HLOOKUP(M$29,$C$8:$N$10,3,FALSE())))</f>
        <v>29.9010781152661</v>
      </c>
      <c r="N34" s="52" t="n">
        <f aca="false">'AVG WE'!N11*IF(U5="East",(IF(AND($A34&gt;7,$A34&lt;24),HLOOKUP(N$29,$C$8:$N$10,2,FALSE()),HLOOKUP(N$29,$C$8:$N$10,3,FALSE()))),IF(AND($A34&gt;6,$A34&lt;23),HLOOKUP(N$29,$C$8:$N$10,2,FALSE()),HLOOKUP(N$29,$C$8:$N$10,3,FALSE())))</f>
        <v>40.2914758950107</v>
      </c>
    </row>
    <row r="35" customFormat="false" ht="12.75" hidden="false" customHeight="false" outlineLevel="0" collapsed="false">
      <c r="A35" s="2" t="n">
        <v>5</v>
      </c>
      <c r="C35" s="52" t="n">
        <f aca="false">'AVG WE'!C12*IF(J6="East",(IF(AND($A35&gt;7,$A35&lt;24),HLOOKUP(C$29,$C$8:$N$10,2,FALSE()),HLOOKUP(C$29,$C$8:$N$10,3,FALSE()))),IF(AND($A35&gt;6,$A35&lt;23),HLOOKUP(C$29,$C$8:$N$10,2,FALSE()),HLOOKUP(C$29,$C$8:$N$10,3,FALSE())))</f>
        <v>34.7225018120337</v>
      </c>
      <c r="D35" s="52" t="n">
        <f aca="false">'AVG WE'!D12*IF(K6="East",(IF(AND($A35&gt;7,$A35&lt;24),HLOOKUP(D$29,$C$8:$N$10,2,FALSE()),HLOOKUP(D$29,$C$8:$N$10,3,FALSE()))),IF(AND($A35&gt;6,$A35&lt;23),HLOOKUP(D$29,$C$8:$N$10,2,FALSE()),HLOOKUP(D$29,$C$8:$N$10,3,FALSE())))</f>
        <v>41.9510649013916</v>
      </c>
      <c r="E35" s="52" t="n">
        <f aca="false">'AVG WE'!E12*IF(L6="East",(IF(AND($A35&gt;7,$A35&lt;24),HLOOKUP(E$29,$C$8:$N$10,2,FALSE()),HLOOKUP(E$29,$C$8:$N$10,3,FALSE()))),IF(AND($A35&gt;6,$A35&lt;23),HLOOKUP(E$29,$C$8:$N$10,2,FALSE()),HLOOKUP(E$29,$C$8:$N$10,3,FALSE())))</f>
        <v>36.6476332724892</v>
      </c>
      <c r="F35" s="52" t="n">
        <f aca="false">'AVG WE'!F12*IF(M6="East",(IF(AND($A35&gt;7,$A35&lt;24),HLOOKUP(F$29,$C$8:$N$10,2,FALSE()),HLOOKUP(F$29,$C$8:$N$10,3,FALSE()))),IF(AND($A35&gt;6,$A35&lt;23),HLOOKUP(F$29,$C$8:$N$10,2,FALSE()),HLOOKUP(F$29,$C$8:$N$10,3,FALSE())))</f>
        <v>31.8769889111178</v>
      </c>
      <c r="G35" s="52" t="n">
        <f aca="false">'AVG WE'!G12*IF(N6="East",(IF(AND($A35&gt;7,$A35&lt;24),HLOOKUP(G$29,$C$8:$N$10,2,FALSE()),HLOOKUP(G$29,$C$8:$N$10,3,FALSE()))),IF(AND($A35&gt;6,$A35&lt;23),HLOOKUP(G$29,$C$8:$N$10,2,FALSE()),HLOOKUP(G$29,$C$8:$N$10,3,FALSE())))</f>
        <v>25.0422778716983</v>
      </c>
      <c r="H35" s="52" t="n">
        <f aca="false">'AVG WE'!H12*IF(O6="East",(IF(AND($A35&gt;7,$A35&lt;24),HLOOKUP(H$29,$C$8:$N$10,2,FALSE()),HLOOKUP(H$29,$C$8:$N$10,3,FALSE()))),IF(AND($A35&gt;6,$A35&lt;23),HLOOKUP(H$29,$C$8:$N$10,2,FALSE()),HLOOKUP(H$29,$C$8:$N$10,3,FALSE())))</f>
        <v>21.3407778629066</v>
      </c>
      <c r="I35" s="52" t="n">
        <f aca="false">'AVG WE'!I12*IF(P6="East",(IF(AND($A35&gt;7,$A35&lt;24),HLOOKUP(I$29,$C$8:$N$10,2,FALSE()),HLOOKUP(I$29,$C$8:$N$10,3,FALSE()))),IF(AND($A35&gt;6,$A35&lt;23),HLOOKUP(I$29,$C$8:$N$10,2,FALSE()),HLOOKUP(I$29,$C$8:$N$10,3,FALSE())))</f>
        <v>25.6365191747811</v>
      </c>
      <c r="J35" s="52" t="n">
        <f aca="false">'AVG WE'!J12*IF(Q6="East",(IF(AND($A35&gt;7,$A35&lt;24),HLOOKUP(J$29,$C$8:$N$10,2,FALSE()),HLOOKUP(J$29,$C$8:$N$10,3,FALSE()))),IF(AND($A35&gt;6,$A35&lt;23),HLOOKUP(J$29,$C$8:$N$10,2,FALSE()),HLOOKUP(J$29,$C$8:$N$10,3,FALSE())))</f>
        <v>25.0720047171925</v>
      </c>
      <c r="K35" s="52" t="n">
        <f aca="false">'AVG WE'!K12*IF(R6="East",(IF(AND($A35&gt;7,$A35&lt;24),HLOOKUP(K$29,$C$8:$N$10,2,FALSE()),HLOOKUP(K$29,$C$8:$N$10,3,FALSE()))),IF(AND($A35&gt;6,$A35&lt;23),HLOOKUP(K$29,$C$8:$N$10,2,FALSE()),HLOOKUP(K$29,$C$8:$N$10,3,FALSE())))</f>
        <v>30.7210638440381</v>
      </c>
      <c r="L35" s="52" t="n">
        <f aca="false">'AVG WE'!L12*IF(S6="East",(IF(AND($A35&gt;7,$A35&lt;24),HLOOKUP(L$29,$C$8:$N$10,2,FALSE()),HLOOKUP(L$29,$C$8:$N$10,3,FALSE()))),IF(AND($A35&gt;6,$A35&lt;23),HLOOKUP(L$29,$C$8:$N$10,2,FALSE()),HLOOKUP(L$29,$C$8:$N$10,3,FALSE())))</f>
        <v>41.9311392336155</v>
      </c>
      <c r="M35" s="52" t="n">
        <f aca="false">'AVG WE'!M12*IF(T6="East",(IF(AND($A35&gt;7,$A35&lt;24),HLOOKUP(M$29,$C$8:$N$10,2,FALSE()),HLOOKUP(M$29,$C$8:$N$10,3,FALSE()))),IF(AND($A35&gt;6,$A35&lt;23),HLOOKUP(M$29,$C$8:$N$10,2,FALSE()),HLOOKUP(M$29,$C$8:$N$10,3,FALSE())))</f>
        <v>33.3256246338743</v>
      </c>
      <c r="N35" s="52" t="n">
        <f aca="false">'AVG WE'!N12*IF(U6="East",(IF(AND($A35&gt;7,$A35&lt;24),HLOOKUP(N$29,$C$8:$N$10,2,FALSE()),HLOOKUP(N$29,$C$8:$N$10,3,FALSE()))),IF(AND($A35&gt;6,$A35&lt;23),HLOOKUP(N$29,$C$8:$N$10,2,FALSE()),HLOOKUP(N$29,$C$8:$N$10,3,FALSE())))</f>
        <v>42.5471374319429</v>
      </c>
    </row>
    <row r="36" customFormat="false" ht="12.75" hidden="false" customHeight="false" outlineLevel="0" collapsed="false">
      <c r="A36" s="2" t="n">
        <v>6</v>
      </c>
      <c r="C36" s="52" t="n">
        <f aca="false">'AVG WE'!C13*IF(J7="East",(IF(AND($A36&gt;7,$A36&lt;24),HLOOKUP(C$29,$C$8:$N$10,2,FALSE()),HLOOKUP(C$29,$C$8:$N$10,3,FALSE()))),IF(AND($A36&gt;6,$A36&lt;23),HLOOKUP(C$29,$C$8:$N$10,2,FALSE()),HLOOKUP(C$29,$C$8:$N$10,3,FALSE())))</f>
        <v>38.7478430597836</v>
      </c>
      <c r="D36" s="52" t="n">
        <f aca="false">'AVG WE'!D13*IF(K7="East",(IF(AND($A36&gt;7,$A36&lt;24),HLOOKUP(D$29,$C$8:$N$10,2,FALSE()),HLOOKUP(D$29,$C$8:$N$10,3,FALSE()))),IF(AND($A36&gt;6,$A36&lt;23),HLOOKUP(D$29,$C$8:$N$10,2,FALSE()),HLOOKUP(D$29,$C$8:$N$10,3,FALSE())))</f>
        <v>41.6013689827426</v>
      </c>
      <c r="E36" s="52" t="n">
        <f aca="false">'AVG WE'!E13*IF(L7="East",(IF(AND($A36&gt;7,$A36&lt;24),HLOOKUP(E$29,$C$8:$N$10,2,FALSE()),HLOOKUP(E$29,$C$8:$N$10,3,FALSE()))),IF(AND($A36&gt;6,$A36&lt;23),HLOOKUP(E$29,$C$8:$N$10,2,FALSE()),HLOOKUP(E$29,$C$8:$N$10,3,FALSE())))</f>
        <v>41.8115206406469</v>
      </c>
      <c r="F36" s="52" t="n">
        <f aca="false">'AVG WE'!F13*IF(M7="East",(IF(AND($A36&gt;7,$A36&lt;24),HLOOKUP(F$29,$C$8:$N$10,2,FALSE()),HLOOKUP(F$29,$C$8:$N$10,3,FALSE()))),IF(AND($A36&gt;6,$A36&lt;23),HLOOKUP(F$29,$C$8:$N$10,2,FALSE()),HLOOKUP(F$29,$C$8:$N$10,3,FALSE())))</f>
        <v>35.6182260480181</v>
      </c>
      <c r="G36" s="52" t="n">
        <f aca="false">'AVG WE'!G13*IF(N7="East",(IF(AND($A36&gt;7,$A36&lt;24),HLOOKUP(G$29,$C$8:$N$10,2,FALSE()),HLOOKUP(G$29,$C$8:$N$10,3,FALSE()))),IF(AND($A36&gt;6,$A36&lt;23),HLOOKUP(G$29,$C$8:$N$10,2,FALSE()),HLOOKUP(G$29,$C$8:$N$10,3,FALSE())))</f>
        <v>24.8962502858042</v>
      </c>
      <c r="H36" s="52" t="n">
        <f aca="false">'AVG WE'!H13*IF(O7="East",(IF(AND($A36&gt;7,$A36&lt;24),HLOOKUP(H$29,$C$8:$N$10,2,FALSE()),HLOOKUP(H$29,$C$8:$N$10,3,FALSE()))),IF(AND($A36&gt;6,$A36&lt;23),HLOOKUP(H$29,$C$8:$N$10,2,FALSE()),HLOOKUP(H$29,$C$8:$N$10,3,FALSE())))</f>
        <v>19.0562824248645</v>
      </c>
      <c r="I36" s="52" t="n">
        <f aca="false">'AVG WE'!I13*IF(P7="East",(IF(AND($A36&gt;7,$A36&lt;24),HLOOKUP(I$29,$C$8:$N$10,2,FALSE()),HLOOKUP(I$29,$C$8:$N$10,3,FALSE()))),IF(AND($A36&gt;6,$A36&lt;23),HLOOKUP(I$29,$C$8:$N$10,2,FALSE()),HLOOKUP(I$29,$C$8:$N$10,3,FALSE())))</f>
        <v>22.1784379683943</v>
      </c>
      <c r="J36" s="52" t="n">
        <f aca="false">'AVG WE'!J13*IF(Q7="East",(IF(AND($A36&gt;7,$A36&lt;24),HLOOKUP(J$29,$C$8:$N$10,2,FALSE()),HLOOKUP(J$29,$C$8:$N$10,3,FALSE()))),IF(AND($A36&gt;6,$A36&lt;23),HLOOKUP(J$29,$C$8:$N$10,2,FALSE()),HLOOKUP(J$29,$C$8:$N$10,3,FALSE())))</f>
        <v>26.4806740183882</v>
      </c>
      <c r="K36" s="52" t="n">
        <f aca="false">'AVG WE'!K13*IF(R7="East",(IF(AND($A36&gt;7,$A36&lt;24),HLOOKUP(K$29,$C$8:$N$10,2,FALSE()),HLOOKUP(K$29,$C$8:$N$10,3,FALSE()))),IF(AND($A36&gt;6,$A36&lt;23),HLOOKUP(K$29,$C$8:$N$10,2,FALSE()),HLOOKUP(K$29,$C$8:$N$10,3,FALSE())))</f>
        <v>29.6890494550083</v>
      </c>
      <c r="L36" s="52" t="n">
        <f aca="false">'AVG WE'!L13*IF(S7="East",(IF(AND($A36&gt;7,$A36&lt;24),HLOOKUP(L$29,$C$8:$N$10,2,FALSE()),HLOOKUP(L$29,$C$8:$N$10,3,FALSE()))),IF(AND($A36&gt;6,$A36&lt;23),HLOOKUP(L$29,$C$8:$N$10,2,FALSE()),HLOOKUP(L$29,$C$8:$N$10,3,FALSE())))</f>
        <v>41.114517013148</v>
      </c>
      <c r="M36" s="52" t="n">
        <f aca="false">'AVG WE'!M13*IF(T7="East",(IF(AND($A36&gt;7,$A36&lt;24),HLOOKUP(M$29,$C$8:$N$10,2,FALSE()),HLOOKUP(M$29,$C$8:$N$10,3,FALSE()))),IF(AND($A36&gt;6,$A36&lt;23),HLOOKUP(M$29,$C$8:$N$10,2,FALSE()),HLOOKUP(M$29,$C$8:$N$10,3,FALSE())))</f>
        <v>39.8707891677001</v>
      </c>
      <c r="N36" s="52" t="n">
        <f aca="false">'AVG WE'!N13*IF(U7="East",(IF(AND($A36&gt;7,$A36&lt;24),HLOOKUP(N$29,$C$8:$N$10,2,FALSE()),HLOOKUP(N$29,$C$8:$N$10,3,FALSE()))),IF(AND($A36&gt;6,$A36&lt;23),HLOOKUP(N$29,$C$8:$N$10,2,FALSE()),HLOOKUP(N$29,$C$8:$N$10,3,FALSE())))</f>
        <v>42.9768923136994</v>
      </c>
    </row>
    <row r="37" customFormat="false" ht="12.75" hidden="false" customHeight="false" outlineLevel="0" collapsed="false">
      <c r="A37" s="2" t="n">
        <v>7</v>
      </c>
      <c r="C37" s="52" t="n">
        <f aca="false">'AVG WE'!C14*IF(J8="East",(IF(AND($A37&gt;7,$A37&lt;24),HLOOKUP(C$29,$C$8:$N$10,2,FALSE()),HLOOKUP(C$29,$C$8:$N$10,3,FALSE()))),IF(AND($A37&gt;6,$A37&lt;23),HLOOKUP(C$29,$C$8:$N$10,2,FALSE()),HLOOKUP(C$29,$C$8:$N$10,3,FALSE())))</f>
        <v>39.2114544397698</v>
      </c>
      <c r="D37" s="52" t="n">
        <f aca="false">'AVG WE'!D14*IF(K8="East",(IF(AND($A37&gt;7,$A37&lt;24),HLOOKUP(D$29,$C$8:$N$10,2,FALSE()),HLOOKUP(D$29,$C$8:$N$10,3,FALSE()))),IF(AND($A37&gt;6,$A37&lt;23),HLOOKUP(D$29,$C$8:$N$10,2,FALSE()),HLOOKUP(D$29,$C$8:$N$10,3,FALSE())))</f>
        <v>43.2911996717687</v>
      </c>
      <c r="E37" s="52" t="n">
        <f aca="false">'AVG WE'!E14*IF(L8="East",(IF(AND($A37&gt;7,$A37&lt;24),HLOOKUP(E$29,$C$8:$N$10,2,FALSE()),HLOOKUP(E$29,$C$8:$N$10,3,FALSE()))),IF(AND($A37&gt;6,$A37&lt;23),HLOOKUP(E$29,$C$8:$N$10,2,FALSE()),HLOOKUP(E$29,$C$8:$N$10,3,FALSE())))</f>
        <v>39.5400216933651</v>
      </c>
      <c r="F37" s="52" t="n">
        <f aca="false">'AVG WE'!F14*IF(M8="East",(IF(AND($A37&gt;7,$A37&lt;24),HLOOKUP(F$29,$C$8:$N$10,2,FALSE()),HLOOKUP(F$29,$C$8:$N$10,3,FALSE()))),IF(AND($A37&gt;6,$A37&lt;23),HLOOKUP(F$29,$C$8:$N$10,2,FALSE()),HLOOKUP(F$29,$C$8:$N$10,3,FALSE())))</f>
        <v>43.0548850370697</v>
      </c>
      <c r="G37" s="52" t="n">
        <f aca="false">'AVG WE'!G14*IF(N8="East",(IF(AND($A37&gt;7,$A37&lt;24),HLOOKUP(G$29,$C$8:$N$10,2,FALSE()),HLOOKUP(G$29,$C$8:$N$10,3,FALSE()))),IF(AND($A37&gt;6,$A37&lt;23),HLOOKUP(G$29,$C$8:$N$10,2,FALSE()),HLOOKUP(G$29,$C$8:$N$10,3,FALSE())))</f>
        <v>26.8064387673845</v>
      </c>
      <c r="H37" s="52" t="n">
        <f aca="false">'AVG WE'!H14*IF(O8="East",(IF(AND($A37&gt;7,$A37&lt;24),HLOOKUP(H$29,$C$8:$N$10,2,FALSE()),HLOOKUP(H$29,$C$8:$N$10,3,FALSE()))),IF(AND($A37&gt;6,$A37&lt;23),HLOOKUP(H$29,$C$8:$N$10,2,FALSE()),HLOOKUP(H$29,$C$8:$N$10,3,FALSE())))</f>
        <v>20.1173230236462</v>
      </c>
      <c r="I37" s="52" t="n">
        <f aca="false">'AVG WE'!I14*IF(P8="East",(IF(AND($A37&gt;7,$A37&lt;24),HLOOKUP(I$29,$C$8:$N$10,2,FALSE()),HLOOKUP(I$29,$C$8:$N$10,3,FALSE()))),IF(AND($A37&gt;6,$A37&lt;23),HLOOKUP(I$29,$C$8:$N$10,2,FALSE()),HLOOKUP(I$29,$C$8:$N$10,3,FALSE())))</f>
        <v>18.4023111549155</v>
      </c>
      <c r="J37" s="52" t="n">
        <f aca="false">'AVG WE'!J14*IF(Q8="East",(IF(AND($A37&gt;7,$A37&lt;24),HLOOKUP(J$29,$C$8:$N$10,2,FALSE()),HLOOKUP(J$29,$C$8:$N$10,3,FALSE()))),IF(AND($A37&gt;6,$A37&lt;23),HLOOKUP(J$29,$C$8:$N$10,2,FALSE()),HLOOKUP(J$29,$C$8:$N$10,3,FALSE())))</f>
        <v>19.3660076887118</v>
      </c>
      <c r="K37" s="52" t="n">
        <f aca="false">'AVG WE'!K14*IF(R8="East",(IF(AND($A37&gt;7,$A37&lt;24),HLOOKUP(K$29,$C$8:$N$10,2,FALSE()),HLOOKUP(K$29,$C$8:$N$10,3,FALSE()))),IF(AND($A37&gt;6,$A37&lt;23),HLOOKUP(K$29,$C$8:$N$10,2,FALSE()),HLOOKUP(K$29,$C$8:$N$10,3,FALSE())))</f>
        <v>24.2602479115507</v>
      </c>
      <c r="L37" s="52" t="n">
        <f aca="false">'AVG WE'!L14*IF(S8="East",(IF(AND($A37&gt;7,$A37&lt;24),HLOOKUP(L$29,$C$8:$N$10,2,FALSE()),HLOOKUP(L$29,$C$8:$N$10,3,FALSE()))),IF(AND($A37&gt;6,$A37&lt;23),HLOOKUP(L$29,$C$8:$N$10,2,FALSE()),HLOOKUP(L$29,$C$8:$N$10,3,FALSE())))</f>
        <v>32.2019861453719</v>
      </c>
      <c r="M37" s="52" t="n">
        <f aca="false">'AVG WE'!M14*IF(T8="East",(IF(AND($A37&gt;7,$A37&lt;24),HLOOKUP(M$29,$C$8:$N$10,2,FALSE()),HLOOKUP(M$29,$C$8:$N$10,3,FALSE()))),IF(AND($A37&gt;6,$A37&lt;23),HLOOKUP(M$29,$C$8:$N$10,2,FALSE()),HLOOKUP(M$29,$C$8:$N$10,3,FALSE())))</f>
        <v>40.3161959785379</v>
      </c>
      <c r="N37" s="52" t="n">
        <f aca="false">'AVG WE'!N14*IF(U8="East",(IF(AND($A37&gt;7,$A37&lt;24),HLOOKUP(N$29,$C$8:$N$10,2,FALSE()),HLOOKUP(N$29,$C$8:$N$10,3,FALSE()))),IF(AND($A37&gt;6,$A37&lt;23),HLOOKUP(N$29,$C$8:$N$10,2,FALSE()),HLOOKUP(N$29,$C$8:$N$10,3,FALSE())))</f>
        <v>36.4351135231541</v>
      </c>
    </row>
    <row r="38" customFormat="false" ht="12.75" hidden="false" customHeight="false" outlineLevel="0" collapsed="false">
      <c r="A38" s="2" t="n">
        <v>8</v>
      </c>
      <c r="C38" s="52" t="n">
        <f aca="false">'AVG WE'!C15*IF(J9="East",(IF(AND($A38&gt;7,$A38&lt;24),HLOOKUP(C$29,$C$8:$N$10,2,FALSE()),HLOOKUP(C$29,$C$8:$N$10,3,FALSE()))),IF(AND($A38&gt;6,$A38&lt;23),HLOOKUP(C$29,$C$8:$N$10,2,FALSE()),HLOOKUP(C$29,$C$8:$N$10,3,FALSE())))</f>
        <v>45.2532894803382</v>
      </c>
      <c r="D38" s="52" t="n">
        <f aca="false">'AVG WE'!D15*IF(K9="East",(IF(AND($A38&gt;7,$A38&lt;24),HLOOKUP(D$29,$C$8:$N$10,2,FALSE()),HLOOKUP(D$29,$C$8:$N$10,3,FALSE()))),IF(AND($A38&gt;6,$A38&lt;23),HLOOKUP(D$29,$C$8:$N$10,2,FALSE()),HLOOKUP(D$29,$C$8:$N$10,3,FALSE())))</f>
        <v>49.625233960461</v>
      </c>
      <c r="E38" s="52" t="n">
        <f aca="false">'AVG WE'!E15*IF(L9="East",(IF(AND($A38&gt;7,$A38&lt;24),HLOOKUP(E$29,$C$8:$N$10,2,FALSE()),HLOOKUP(E$29,$C$8:$N$10,3,FALSE()))),IF(AND($A38&gt;6,$A38&lt;23),HLOOKUP(E$29,$C$8:$N$10,2,FALSE()),HLOOKUP(E$29,$C$8:$N$10,3,FALSE())))</f>
        <v>46.8090078398446</v>
      </c>
      <c r="F38" s="52" t="n">
        <f aca="false">'AVG WE'!F15*IF(M9="East",(IF(AND($A38&gt;7,$A38&lt;24),HLOOKUP(F$29,$C$8:$N$10,2,FALSE()),HLOOKUP(F$29,$C$8:$N$10,3,FALSE()))),IF(AND($A38&gt;6,$A38&lt;23),HLOOKUP(F$29,$C$8:$N$10,2,FALSE()),HLOOKUP(F$29,$C$8:$N$10,3,FALSE())))</f>
        <v>48.9871367738711</v>
      </c>
      <c r="G38" s="52" t="n">
        <f aca="false">'AVG WE'!G15*IF(N9="East",(IF(AND($A38&gt;7,$A38&lt;24),HLOOKUP(G$29,$C$8:$N$10,2,FALSE()),HLOOKUP(G$29,$C$8:$N$10,3,FALSE()))),IF(AND($A38&gt;6,$A38&lt;23),HLOOKUP(G$29,$C$8:$N$10,2,FALSE()),HLOOKUP(G$29,$C$8:$N$10,3,FALSE())))</f>
        <v>40.5105536740738</v>
      </c>
      <c r="H38" s="52" t="n">
        <f aca="false">'AVG WE'!H15*IF(O9="East",(IF(AND($A38&gt;7,$A38&lt;24),HLOOKUP(H$29,$C$8:$N$10,2,FALSE()),HLOOKUP(H$29,$C$8:$N$10,3,FALSE()))),IF(AND($A38&gt;6,$A38&lt;23),HLOOKUP(H$29,$C$8:$N$10,2,FALSE()),HLOOKUP(H$29,$C$8:$N$10,3,FALSE())))</f>
        <v>28.722027238962</v>
      </c>
      <c r="I38" s="52" t="n">
        <f aca="false">'AVG WE'!I15*IF(P9="East",(IF(AND($A38&gt;7,$A38&lt;24),HLOOKUP(I$29,$C$8:$N$10,2,FALSE()),HLOOKUP(I$29,$C$8:$N$10,3,FALSE()))),IF(AND($A38&gt;6,$A38&lt;23),HLOOKUP(I$29,$C$8:$N$10,2,FALSE()),HLOOKUP(I$29,$C$8:$N$10,3,FALSE())))</f>
        <v>26.2304007856948</v>
      </c>
      <c r="J38" s="52" t="n">
        <f aca="false">'AVG WE'!J15*IF(Q9="East",(IF(AND($A38&gt;7,$A38&lt;24),HLOOKUP(J$29,$C$8:$N$10,2,FALSE()),HLOOKUP(J$29,$C$8:$N$10,3,FALSE()))),IF(AND($A38&gt;6,$A38&lt;23),HLOOKUP(J$29,$C$8:$N$10,2,FALSE()),HLOOKUP(J$29,$C$8:$N$10,3,FALSE())))</f>
        <v>24.9907675922834</v>
      </c>
      <c r="K38" s="52" t="n">
        <f aca="false">'AVG WE'!K15*IF(R9="East",(IF(AND($A38&gt;7,$A38&lt;24),HLOOKUP(K$29,$C$8:$N$10,2,FALSE()),HLOOKUP(K$29,$C$8:$N$10,3,FALSE()))),IF(AND($A38&gt;6,$A38&lt;23),HLOOKUP(K$29,$C$8:$N$10,2,FALSE()),HLOOKUP(K$29,$C$8:$N$10,3,FALSE())))</f>
        <v>31.659446265578</v>
      </c>
      <c r="L38" s="52" t="n">
        <f aca="false">'AVG WE'!L15*IF(S9="East",(IF(AND($A38&gt;7,$A38&lt;24),HLOOKUP(L$29,$C$8:$N$10,2,FALSE()),HLOOKUP(L$29,$C$8:$N$10,3,FALSE()))),IF(AND($A38&gt;6,$A38&lt;23),HLOOKUP(L$29,$C$8:$N$10,2,FALSE()),HLOOKUP(L$29,$C$8:$N$10,3,FALSE())))</f>
        <v>32.3320398073775</v>
      </c>
      <c r="M38" s="52" t="n">
        <f aca="false">'AVG WE'!M15*IF(T9="East",(IF(AND($A38&gt;7,$A38&lt;24),HLOOKUP(M$29,$C$8:$N$10,2,FALSE()),HLOOKUP(M$29,$C$8:$N$10,3,FALSE()))),IF(AND($A38&gt;6,$A38&lt;23),HLOOKUP(M$29,$C$8:$N$10,2,FALSE()),HLOOKUP(M$29,$C$8:$N$10,3,FALSE())))</f>
        <v>46.5665129191357</v>
      </c>
      <c r="N38" s="52" t="n">
        <f aca="false">'AVG WE'!N15*IF(U9="East",(IF(AND($A38&gt;7,$A38&lt;24),HLOOKUP(N$29,$C$8:$N$10,2,FALSE()),HLOOKUP(N$29,$C$8:$N$10,3,FALSE()))),IF(AND($A38&gt;6,$A38&lt;23),HLOOKUP(N$29,$C$8:$N$10,2,FALSE()),HLOOKUP(N$29,$C$8:$N$10,3,FALSE())))</f>
        <v>42.1706114997722</v>
      </c>
    </row>
    <row r="39" customFormat="false" ht="12.75" hidden="false" customHeight="false" outlineLevel="0" collapsed="false">
      <c r="A39" s="2" t="n">
        <v>9</v>
      </c>
      <c r="C39" s="52" t="n">
        <f aca="false">'AVG WE'!C16*IF(J10="East",(IF(AND($A39&gt;7,$A39&lt;24),HLOOKUP(C$29,$C$8:$N$10,2,FALSE()),HLOOKUP(C$29,$C$8:$N$10,3,FALSE()))),IF(AND($A39&gt;6,$A39&lt;23),HLOOKUP(C$29,$C$8:$N$10,2,FALSE()),HLOOKUP(C$29,$C$8:$N$10,3,FALSE())))</f>
        <v>52.3167362931271</v>
      </c>
      <c r="D39" s="52" t="n">
        <f aca="false">'AVG WE'!D16*IF(K10="East",(IF(AND($A39&gt;7,$A39&lt;24),HLOOKUP(D$29,$C$8:$N$10,2,FALSE()),HLOOKUP(D$29,$C$8:$N$10,3,FALSE()))),IF(AND($A39&gt;6,$A39&lt;23),HLOOKUP(D$29,$C$8:$N$10,2,FALSE()),HLOOKUP(D$29,$C$8:$N$10,3,FALSE())))</f>
        <v>53.2012744047822</v>
      </c>
      <c r="E39" s="52" t="n">
        <f aca="false">'AVG WE'!E16*IF(L10="East",(IF(AND($A39&gt;7,$A39&lt;24),HLOOKUP(E$29,$C$8:$N$10,2,FALSE()),HLOOKUP(E$29,$C$8:$N$10,3,FALSE()))),IF(AND($A39&gt;6,$A39&lt;23),HLOOKUP(E$29,$C$8:$N$10,2,FALSE()),HLOOKUP(E$29,$C$8:$N$10,3,FALSE())))</f>
        <v>53.0291408194354</v>
      </c>
      <c r="F39" s="52" t="n">
        <f aca="false">'AVG WE'!F16*IF(M10="East",(IF(AND($A39&gt;7,$A39&lt;24),HLOOKUP(F$29,$C$8:$N$10,2,FALSE()),HLOOKUP(F$29,$C$8:$N$10,3,FALSE()))),IF(AND($A39&gt;6,$A39&lt;23),HLOOKUP(F$29,$C$8:$N$10,2,FALSE()),HLOOKUP(F$29,$C$8:$N$10,3,FALSE())))</f>
        <v>54.7747792031383</v>
      </c>
      <c r="G39" s="52" t="n">
        <f aca="false">'AVG WE'!G16*IF(N10="East",(IF(AND($A39&gt;7,$A39&lt;24),HLOOKUP(G$29,$C$8:$N$10,2,FALSE()),HLOOKUP(G$29,$C$8:$N$10,3,FALSE()))),IF(AND($A39&gt;6,$A39&lt;23),HLOOKUP(G$29,$C$8:$N$10,2,FALSE()),HLOOKUP(G$29,$C$8:$N$10,3,FALSE())))</f>
        <v>51.9070072351853</v>
      </c>
      <c r="H39" s="52" t="n">
        <f aca="false">'AVG WE'!H16*IF(O10="East",(IF(AND($A39&gt;7,$A39&lt;24),HLOOKUP(H$29,$C$8:$N$10,2,FALSE()),HLOOKUP(H$29,$C$8:$N$10,3,FALSE()))),IF(AND($A39&gt;6,$A39&lt;23),HLOOKUP(H$29,$C$8:$N$10,2,FALSE()),HLOOKUP(H$29,$C$8:$N$10,3,FALSE())))</f>
        <v>40.9862230836778</v>
      </c>
      <c r="I39" s="52" t="n">
        <f aca="false">'AVG WE'!I16*IF(P10="East",(IF(AND($A39&gt;7,$A39&lt;24),HLOOKUP(I$29,$C$8:$N$10,2,FALSE()),HLOOKUP(I$29,$C$8:$N$10,3,FALSE()))),IF(AND($A39&gt;6,$A39&lt;23),HLOOKUP(I$29,$C$8:$N$10,2,FALSE()),HLOOKUP(I$29,$C$8:$N$10,3,FALSE())))</f>
        <v>35.3477758774452</v>
      </c>
      <c r="J39" s="52" t="n">
        <f aca="false">'AVG WE'!J16*IF(Q10="East",(IF(AND($A39&gt;7,$A39&lt;24),HLOOKUP(J$29,$C$8:$N$10,2,FALSE()),HLOOKUP(J$29,$C$8:$N$10,3,FALSE()))),IF(AND($A39&gt;6,$A39&lt;23),HLOOKUP(J$29,$C$8:$N$10,2,FALSE()),HLOOKUP(J$29,$C$8:$N$10,3,FALSE())))</f>
        <v>38.0888824088546</v>
      </c>
      <c r="K39" s="52" t="n">
        <f aca="false">'AVG WE'!K16*IF(R10="East",(IF(AND($A39&gt;7,$A39&lt;24),HLOOKUP(K$29,$C$8:$N$10,2,FALSE()),HLOOKUP(K$29,$C$8:$N$10,3,FALSE()))),IF(AND($A39&gt;6,$A39&lt;23),HLOOKUP(K$29,$C$8:$N$10,2,FALSE()),HLOOKUP(K$29,$C$8:$N$10,3,FALSE())))</f>
        <v>39.5588223146163</v>
      </c>
      <c r="L39" s="52" t="n">
        <f aca="false">'AVG WE'!L16*IF(S10="East",(IF(AND($A39&gt;7,$A39&lt;24),HLOOKUP(L$29,$C$8:$N$10,2,FALSE()),HLOOKUP(L$29,$C$8:$N$10,3,FALSE()))),IF(AND($A39&gt;6,$A39&lt;23),HLOOKUP(L$29,$C$8:$N$10,2,FALSE()),HLOOKUP(L$29,$C$8:$N$10,3,FALSE())))</f>
        <v>31.455434648718</v>
      </c>
      <c r="M39" s="52" t="n">
        <f aca="false">'AVG WE'!M16*IF(T10="East",(IF(AND($A39&gt;7,$A39&lt;24),HLOOKUP(M$29,$C$8:$N$10,2,FALSE()),HLOOKUP(M$29,$C$8:$N$10,3,FALSE()))),IF(AND($A39&gt;6,$A39&lt;23),HLOOKUP(M$29,$C$8:$N$10,2,FALSE()),HLOOKUP(M$29,$C$8:$N$10,3,FALSE())))</f>
        <v>47.8008800929985</v>
      </c>
      <c r="N39" s="52" t="n">
        <f aca="false">'AVG WE'!N16*IF(U10="East",(IF(AND($A39&gt;7,$A39&lt;24),HLOOKUP(N$29,$C$8:$N$10,2,FALSE()),HLOOKUP(N$29,$C$8:$N$10,3,FALSE()))),IF(AND($A39&gt;6,$A39&lt;23),HLOOKUP(N$29,$C$8:$N$10,2,FALSE()),HLOOKUP(N$29,$C$8:$N$10,3,FALSE())))</f>
        <v>49.7858690972994</v>
      </c>
    </row>
    <row r="40" customFormat="false" ht="12.75" hidden="false" customHeight="false" outlineLevel="0" collapsed="false">
      <c r="A40" s="2" t="n">
        <v>10</v>
      </c>
      <c r="C40" s="52" t="n">
        <f aca="false">'AVG WE'!C17*IF(J11="East",(IF(AND($A40&gt;7,$A40&lt;24),HLOOKUP(C$29,$C$8:$N$10,2,FALSE()),HLOOKUP(C$29,$C$8:$N$10,3,FALSE()))),IF(AND($A40&gt;6,$A40&lt;23),HLOOKUP(C$29,$C$8:$N$10,2,FALSE()),HLOOKUP(C$29,$C$8:$N$10,3,FALSE())))</f>
        <v>53.8372850215079</v>
      </c>
      <c r="D40" s="52" t="n">
        <f aca="false">'AVG WE'!D17*IF(K11="East",(IF(AND($A40&gt;7,$A40&lt;24),HLOOKUP(D$29,$C$8:$N$10,2,FALSE()),HLOOKUP(D$29,$C$8:$N$10,3,FALSE()))),IF(AND($A40&gt;6,$A40&lt;23),HLOOKUP(D$29,$C$8:$N$10,2,FALSE()),HLOOKUP(D$29,$C$8:$N$10,3,FALSE())))</f>
        <v>54.5636280206</v>
      </c>
      <c r="E40" s="52" t="n">
        <f aca="false">'AVG WE'!E17*IF(L11="East",(IF(AND($A40&gt;7,$A40&lt;24),HLOOKUP(E$29,$C$8:$N$10,2,FALSE()),HLOOKUP(E$29,$C$8:$N$10,3,FALSE()))),IF(AND($A40&gt;6,$A40&lt;23),HLOOKUP(E$29,$C$8:$N$10,2,FALSE()),HLOOKUP(E$29,$C$8:$N$10,3,FALSE())))</f>
        <v>55.9966681112897</v>
      </c>
      <c r="F40" s="52" t="n">
        <f aca="false">'AVG WE'!F17*IF(M11="East",(IF(AND($A40&gt;7,$A40&lt;24),HLOOKUP(F$29,$C$8:$N$10,2,FALSE()),HLOOKUP(F$29,$C$8:$N$10,3,FALSE()))),IF(AND($A40&gt;6,$A40&lt;23),HLOOKUP(F$29,$C$8:$N$10,2,FALSE()),HLOOKUP(F$29,$C$8:$N$10,3,FALSE())))</f>
        <v>57.7434631457579</v>
      </c>
      <c r="G40" s="52" t="n">
        <f aca="false">'AVG WE'!G17*IF(N11="East",(IF(AND($A40&gt;7,$A40&lt;24),HLOOKUP(G$29,$C$8:$N$10,2,FALSE()),HLOOKUP(G$29,$C$8:$N$10,3,FALSE()))),IF(AND($A40&gt;6,$A40&lt;23),HLOOKUP(G$29,$C$8:$N$10,2,FALSE()),HLOOKUP(G$29,$C$8:$N$10,3,FALSE())))</f>
        <v>58.2379736473342</v>
      </c>
      <c r="H40" s="52" t="n">
        <f aca="false">'AVG WE'!H17*IF(O11="East",(IF(AND($A40&gt;7,$A40&lt;24),HLOOKUP(H$29,$C$8:$N$10,2,FALSE()),HLOOKUP(H$29,$C$8:$N$10,3,FALSE()))),IF(AND($A40&gt;6,$A40&lt;23),HLOOKUP(H$29,$C$8:$N$10,2,FALSE()),HLOOKUP(H$29,$C$8:$N$10,3,FALSE())))</f>
        <v>49.2038813942516</v>
      </c>
      <c r="I40" s="52" t="n">
        <f aca="false">'AVG WE'!I17*IF(P11="East",(IF(AND($A40&gt;7,$A40&lt;24),HLOOKUP(I$29,$C$8:$N$10,2,FALSE()),HLOOKUP(I$29,$C$8:$N$10,3,FALSE()))),IF(AND($A40&gt;6,$A40&lt;23),HLOOKUP(I$29,$C$8:$N$10,2,FALSE()),HLOOKUP(I$29,$C$8:$N$10,3,FALSE())))</f>
        <v>44.2624699275542</v>
      </c>
      <c r="J40" s="52" t="n">
        <f aca="false">'AVG WE'!J17*IF(Q11="East",(IF(AND($A40&gt;7,$A40&lt;24),HLOOKUP(J$29,$C$8:$N$10,2,FALSE()),HLOOKUP(J$29,$C$8:$N$10,3,FALSE()))),IF(AND($A40&gt;6,$A40&lt;23),HLOOKUP(J$29,$C$8:$N$10,2,FALSE()),HLOOKUP(J$29,$C$8:$N$10,3,FALSE())))</f>
        <v>47.5799736890759</v>
      </c>
      <c r="K40" s="52" t="n">
        <f aca="false">'AVG WE'!K17*IF(R11="East",(IF(AND($A40&gt;7,$A40&lt;24),HLOOKUP(K$29,$C$8:$N$10,2,FALSE()),HLOOKUP(K$29,$C$8:$N$10,3,FALSE()))),IF(AND($A40&gt;6,$A40&lt;23),HLOOKUP(K$29,$C$8:$N$10,2,FALSE()),HLOOKUP(K$29,$C$8:$N$10,3,FALSE())))</f>
        <v>43.5357460216326</v>
      </c>
      <c r="L40" s="52" t="n">
        <f aca="false">'AVG WE'!L17*IF(S11="East",(IF(AND($A40&gt;7,$A40&lt;24),HLOOKUP(L$29,$C$8:$N$10,2,FALSE()),HLOOKUP(L$29,$C$8:$N$10,3,FALSE()))),IF(AND($A40&gt;6,$A40&lt;23),HLOOKUP(L$29,$C$8:$N$10,2,FALSE()),HLOOKUP(L$29,$C$8:$N$10,3,FALSE())))</f>
        <v>40.6326105129541</v>
      </c>
      <c r="M40" s="52" t="n">
        <f aca="false">'AVG WE'!M17*IF(T11="East",(IF(AND($A40&gt;7,$A40&lt;24),HLOOKUP(M$29,$C$8:$N$10,2,FALSE()),HLOOKUP(M$29,$C$8:$N$10,3,FALSE()))),IF(AND($A40&gt;6,$A40&lt;23),HLOOKUP(M$29,$C$8:$N$10,2,FALSE()),HLOOKUP(M$29,$C$8:$N$10,3,FALSE())))</f>
        <v>47.7632856856112</v>
      </c>
      <c r="N40" s="52" t="n">
        <f aca="false">'AVG WE'!N17*IF(U11="East",(IF(AND($A40&gt;7,$A40&lt;24),HLOOKUP(N$29,$C$8:$N$10,2,FALSE()),HLOOKUP(N$29,$C$8:$N$10,3,FALSE()))),IF(AND($A40&gt;6,$A40&lt;23),HLOOKUP(N$29,$C$8:$N$10,2,FALSE()),HLOOKUP(N$29,$C$8:$N$10,3,FALSE())))</f>
        <v>50.6731853359707</v>
      </c>
    </row>
    <row r="41" customFormat="false" ht="12.75" hidden="false" customHeight="false" outlineLevel="0" collapsed="false">
      <c r="A41" s="2" t="n">
        <v>11</v>
      </c>
      <c r="C41" s="52" t="n">
        <f aca="false">'AVG WE'!C18*IF(J12="East",(IF(AND($A41&gt;7,$A41&lt;24),HLOOKUP(C$29,$C$8:$N$10,2,FALSE()),HLOOKUP(C$29,$C$8:$N$10,3,FALSE()))),IF(AND($A41&gt;6,$A41&lt;23),HLOOKUP(C$29,$C$8:$N$10,2,FALSE()),HLOOKUP(C$29,$C$8:$N$10,3,FALSE())))</f>
        <v>55.352964280653</v>
      </c>
      <c r="D41" s="52" t="n">
        <f aca="false">'AVG WE'!D18*IF(K12="East",(IF(AND($A41&gt;7,$A41&lt;24),HLOOKUP(D$29,$C$8:$N$10,2,FALSE()),HLOOKUP(D$29,$C$8:$N$10,3,FALSE()))),IF(AND($A41&gt;6,$A41&lt;23),HLOOKUP(D$29,$C$8:$N$10,2,FALSE()),HLOOKUP(D$29,$C$8:$N$10,3,FALSE())))</f>
        <v>55.0431415318129</v>
      </c>
      <c r="E41" s="52" t="n">
        <f aca="false">'AVG WE'!E18*IF(L12="East",(IF(AND($A41&gt;7,$A41&lt;24),HLOOKUP(E$29,$C$8:$N$10,2,FALSE()),HLOOKUP(E$29,$C$8:$N$10,3,FALSE()))),IF(AND($A41&gt;6,$A41&lt;23),HLOOKUP(E$29,$C$8:$N$10,2,FALSE()),HLOOKUP(E$29,$C$8:$N$10,3,FALSE())))</f>
        <v>57.4817386692636</v>
      </c>
      <c r="F41" s="52" t="n">
        <f aca="false">'AVG WE'!F18*IF(M12="East",(IF(AND($A41&gt;7,$A41&lt;24),HLOOKUP(F$29,$C$8:$N$10,2,FALSE()),HLOOKUP(F$29,$C$8:$N$10,3,FALSE()))),IF(AND($A41&gt;6,$A41&lt;23),HLOOKUP(F$29,$C$8:$N$10,2,FALSE()),HLOOKUP(F$29,$C$8:$N$10,3,FALSE())))</f>
        <v>60.3983538094861</v>
      </c>
      <c r="G41" s="52" t="n">
        <f aca="false">'AVG WE'!G18*IF(N12="East",(IF(AND($A41&gt;7,$A41&lt;24),HLOOKUP(G$29,$C$8:$N$10,2,FALSE()),HLOOKUP(G$29,$C$8:$N$10,3,FALSE()))),IF(AND($A41&gt;6,$A41&lt;23),HLOOKUP(G$29,$C$8:$N$10,2,FALSE()),HLOOKUP(G$29,$C$8:$N$10,3,FALSE())))</f>
        <v>60.587392327556</v>
      </c>
      <c r="H41" s="52" t="n">
        <f aca="false">'AVG WE'!H18*IF(O12="East",(IF(AND($A41&gt;7,$A41&lt;24),HLOOKUP(H$29,$C$8:$N$10,2,FALSE()),HLOOKUP(H$29,$C$8:$N$10,3,FALSE()))),IF(AND($A41&gt;6,$A41&lt;23),HLOOKUP(H$29,$C$8:$N$10,2,FALSE()),HLOOKUP(H$29,$C$8:$N$10,3,FALSE())))</f>
        <v>61.6840034270058</v>
      </c>
      <c r="I41" s="52" t="n">
        <f aca="false">'AVG WE'!I18*IF(P12="East",(IF(AND($A41&gt;7,$A41&lt;24),HLOOKUP(I$29,$C$8:$N$10,2,FALSE()),HLOOKUP(I$29,$C$8:$N$10,3,FALSE()))),IF(AND($A41&gt;6,$A41&lt;23),HLOOKUP(I$29,$C$8:$N$10,2,FALSE()),HLOOKUP(I$29,$C$8:$N$10,3,FALSE())))</f>
        <v>54.2651064150474</v>
      </c>
      <c r="J41" s="52" t="n">
        <f aca="false">'AVG WE'!J18*IF(Q12="East",(IF(AND($A41&gt;7,$A41&lt;24),HLOOKUP(J$29,$C$8:$N$10,2,FALSE()),HLOOKUP(J$29,$C$8:$N$10,3,FALSE()))),IF(AND($A41&gt;6,$A41&lt;23),HLOOKUP(J$29,$C$8:$N$10,2,FALSE()),HLOOKUP(J$29,$C$8:$N$10,3,FALSE())))</f>
        <v>54.0871865457476</v>
      </c>
      <c r="K41" s="52" t="n">
        <f aca="false">'AVG WE'!K18*IF(R12="East",(IF(AND($A41&gt;7,$A41&lt;24),HLOOKUP(K$29,$C$8:$N$10,2,FALSE()),HLOOKUP(K$29,$C$8:$N$10,3,FALSE()))),IF(AND($A41&gt;6,$A41&lt;23),HLOOKUP(K$29,$C$8:$N$10,2,FALSE()),HLOOKUP(K$29,$C$8:$N$10,3,FALSE())))</f>
        <v>55.2940267382328</v>
      </c>
      <c r="L41" s="52" t="n">
        <f aca="false">'AVG WE'!L18*IF(S12="East",(IF(AND($A41&gt;7,$A41&lt;24),HLOOKUP(L$29,$C$8:$N$10,2,FALSE()),HLOOKUP(L$29,$C$8:$N$10,3,FALSE()))),IF(AND($A41&gt;6,$A41&lt;23),HLOOKUP(L$29,$C$8:$N$10,2,FALSE()),HLOOKUP(L$29,$C$8:$N$10,3,FALSE())))</f>
        <v>46.9279227393545</v>
      </c>
      <c r="M41" s="52" t="n">
        <f aca="false">'AVG WE'!M18*IF(T12="East",(IF(AND($A41&gt;7,$A41&lt;24),HLOOKUP(M$29,$C$8:$N$10,2,FALSE()),HLOOKUP(M$29,$C$8:$N$10,3,FALSE()))),IF(AND($A41&gt;6,$A41&lt;23),HLOOKUP(M$29,$C$8:$N$10,2,FALSE()),HLOOKUP(M$29,$C$8:$N$10,3,FALSE())))</f>
        <v>50.6530515849917</v>
      </c>
      <c r="N41" s="52" t="n">
        <f aca="false">'AVG WE'!N18*IF(U12="East",(IF(AND($A41&gt;7,$A41&lt;24),HLOOKUP(N$29,$C$8:$N$10,2,FALSE()),HLOOKUP(N$29,$C$8:$N$10,3,FALSE()))),IF(AND($A41&gt;6,$A41&lt;23),HLOOKUP(N$29,$C$8:$N$10,2,FALSE()),HLOOKUP(N$29,$C$8:$N$10,3,FALSE())))</f>
        <v>50.9922446539001</v>
      </c>
    </row>
    <row r="42" customFormat="false" ht="12.75" hidden="false" customHeight="false" outlineLevel="0" collapsed="false">
      <c r="A42" s="2" t="n">
        <v>12</v>
      </c>
      <c r="C42" s="52" t="n">
        <f aca="false">'AVG WE'!C19*IF(J13="East",(IF(AND($A42&gt;7,$A42&lt;24),HLOOKUP(C$29,$C$8:$N$10,2,FALSE()),HLOOKUP(C$29,$C$8:$N$10,3,FALSE()))),IF(AND($A42&gt;6,$A42&lt;23),HLOOKUP(C$29,$C$8:$N$10,2,FALSE()),HLOOKUP(C$29,$C$8:$N$10,3,FALSE())))</f>
        <v>54.1272832272124</v>
      </c>
      <c r="D42" s="52" t="n">
        <f aca="false">'AVG WE'!D19*IF(K13="East",(IF(AND($A42&gt;7,$A42&lt;24),HLOOKUP(D$29,$C$8:$N$10,2,FALSE()),HLOOKUP(D$29,$C$8:$N$10,3,FALSE()))),IF(AND($A42&gt;6,$A42&lt;23),HLOOKUP(D$29,$C$8:$N$10,2,FALSE()),HLOOKUP(D$29,$C$8:$N$10,3,FALSE())))</f>
        <v>54.3850498794394</v>
      </c>
      <c r="E42" s="52" t="n">
        <f aca="false">'AVG WE'!E19*IF(L13="East",(IF(AND($A42&gt;7,$A42&lt;24),HLOOKUP(E$29,$C$8:$N$10,2,FALSE()),HLOOKUP(E$29,$C$8:$N$10,3,FALSE()))),IF(AND($A42&gt;6,$A42&lt;23),HLOOKUP(E$29,$C$8:$N$10,2,FALSE()),HLOOKUP(E$29,$C$8:$N$10,3,FALSE())))</f>
        <v>56.7586482305887</v>
      </c>
      <c r="F42" s="52" t="n">
        <f aca="false">'AVG WE'!F19*IF(M13="East",(IF(AND($A42&gt;7,$A42&lt;24),HLOOKUP(F$29,$C$8:$N$10,2,FALSE()),HLOOKUP(F$29,$C$8:$N$10,3,FALSE()))),IF(AND($A42&gt;6,$A42&lt;23),HLOOKUP(F$29,$C$8:$N$10,2,FALSE()),HLOOKUP(F$29,$C$8:$N$10,3,FALSE())))</f>
        <v>59.748679279869</v>
      </c>
      <c r="G42" s="52" t="n">
        <f aca="false">'AVG WE'!G19*IF(N13="East",(IF(AND($A42&gt;7,$A42&lt;24),HLOOKUP(G$29,$C$8:$N$10,2,FALSE()),HLOOKUP(G$29,$C$8:$N$10,3,FALSE()))),IF(AND($A42&gt;6,$A42&lt;23),HLOOKUP(G$29,$C$8:$N$10,2,FALSE()),HLOOKUP(G$29,$C$8:$N$10,3,FALSE())))</f>
        <v>61.0965604197462</v>
      </c>
      <c r="H42" s="52" t="n">
        <f aca="false">'AVG WE'!H19*IF(O13="East",(IF(AND($A42&gt;7,$A42&lt;24),HLOOKUP(H$29,$C$8:$N$10,2,FALSE()),HLOOKUP(H$29,$C$8:$N$10,3,FALSE()))),IF(AND($A42&gt;6,$A42&lt;23),HLOOKUP(H$29,$C$8:$N$10,2,FALSE()),HLOOKUP(H$29,$C$8:$N$10,3,FALSE())))</f>
        <v>64.0079432548156</v>
      </c>
      <c r="I42" s="52" t="n">
        <f aca="false">'AVG WE'!I19*IF(P13="East",(IF(AND($A42&gt;7,$A42&lt;24),HLOOKUP(I$29,$C$8:$N$10,2,FALSE()),HLOOKUP(I$29,$C$8:$N$10,3,FALSE()))),IF(AND($A42&gt;6,$A42&lt;23),HLOOKUP(I$29,$C$8:$N$10,2,FALSE()),HLOOKUP(I$29,$C$8:$N$10,3,FALSE())))</f>
        <v>61.2040302750913</v>
      </c>
      <c r="J42" s="52" t="n">
        <f aca="false">'AVG WE'!J19*IF(Q13="East",(IF(AND($A42&gt;7,$A42&lt;24),HLOOKUP(J$29,$C$8:$N$10,2,FALSE()),HLOOKUP(J$29,$C$8:$N$10,3,FALSE()))),IF(AND($A42&gt;6,$A42&lt;23),HLOOKUP(J$29,$C$8:$N$10,2,FALSE()),HLOOKUP(J$29,$C$8:$N$10,3,FALSE())))</f>
        <v>60.0000999473457</v>
      </c>
      <c r="K42" s="52" t="n">
        <f aca="false">'AVG WE'!K19*IF(R13="East",(IF(AND($A42&gt;7,$A42&lt;24),HLOOKUP(K$29,$C$8:$N$10,2,FALSE()),HLOOKUP(K$29,$C$8:$N$10,3,FALSE()))),IF(AND($A42&gt;6,$A42&lt;23),HLOOKUP(K$29,$C$8:$N$10,2,FALSE()),HLOOKUP(K$29,$C$8:$N$10,3,FALSE())))</f>
        <v>60.5919565188914</v>
      </c>
      <c r="L42" s="52" t="n">
        <f aca="false">'AVG WE'!L19*IF(S13="East",(IF(AND($A42&gt;7,$A42&lt;24),HLOOKUP(L$29,$C$8:$N$10,2,FALSE()),HLOOKUP(L$29,$C$8:$N$10,3,FALSE()))),IF(AND($A42&gt;6,$A42&lt;23),HLOOKUP(L$29,$C$8:$N$10,2,FALSE()),HLOOKUP(L$29,$C$8:$N$10,3,FALSE())))</f>
        <v>48.8597308290606</v>
      </c>
      <c r="M42" s="52" t="n">
        <f aca="false">'AVG WE'!M19*IF(T13="East",(IF(AND($A42&gt;7,$A42&lt;24),HLOOKUP(M$29,$C$8:$N$10,2,FALSE()),HLOOKUP(M$29,$C$8:$N$10,3,FALSE()))),IF(AND($A42&gt;6,$A42&lt;23),HLOOKUP(M$29,$C$8:$N$10,2,FALSE()),HLOOKUP(M$29,$C$8:$N$10,3,FALSE())))</f>
        <v>48.7902771592993</v>
      </c>
      <c r="N42" s="52" t="n">
        <f aca="false">'AVG WE'!N19*IF(U13="East",(IF(AND($A42&gt;7,$A42&lt;24),HLOOKUP(N$29,$C$8:$N$10,2,FALSE()),HLOOKUP(N$29,$C$8:$N$10,3,FALSE()))),IF(AND($A42&gt;6,$A42&lt;23),HLOOKUP(N$29,$C$8:$N$10,2,FALSE()),HLOOKUP(N$29,$C$8:$N$10,3,FALSE())))</f>
        <v>50.547966525253</v>
      </c>
    </row>
    <row r="43" customFormat="false" ht="12.75" hidden="false" customHeight="false" outlineLevel="0" collapsed="false">
      <c r="A43" s="2" t="n">
        <v>13</v>
      </c>
      <c r="C43" s="52" t="n">
        <f aca="false">'AVG WE'!C20*IF(J14="East",(IF(AND($A43&gt;7,$A43&lt;24),HLOOKUP(C$29,$C$8:$N$10,2,FALSE()),HLOOKUP(C$29,$C$8:$N$10,3,FALSE()))),IF(AND($A43&gt;6,$A43&lt;23),HLOOKUP(C$29,$C$8:$N$10,2,FALSE()),HLOOKUP(C$29,$C$8:$N$10,3,FALSE())))</f>
        <v>54.0051111612621</v>
      </c>
      <c r="D43" s="52" t="n">
        <f aca="false">'AVG WE'!D20*IF(K14="East",(IF(AND($A43&gt;7,$A43&lt;24),HLOOKUP(D$29,$C$8:$N$10,2,FALSE()),HLOOKUP(D$29,$C$8:$N$10,3,FALSE()))),IF(AND($A43&gt;6,$A43&lt;23),HLOOKUP(D$29,$C$8:$N$10,2,FALSE()),HLOOKUP(D$29,$C$8:$N$10,3,FALSE())))</f>
        <v>52.8848281455639</v>
      </c>
      <c r="E43" s="52" t="n">
        <f aca="false">'AVG WE'!E20*IF(L14="East",(IF(AND($A43&gt;7,$A43&lt;24),HLOOKUP(E$29,$C$8:$N$10,2,FALSE()),HLOOKUP(E$29,$C$8:$N$10,3,FALSE()))),IF(AND($A43&gt;6,$A43&lt;23),HLOOKUP(E$29,$C$8:$N$10,2,FALSE()),HLOOKUP(E$29,$C$8:$N$10,3,FALSE())))</f>
        <v>56.2313263508263</v>
      </c>
      <c r="F43" s="52" t="n">
        <f aca="false">'AVG WE'!F20*IF(M14="East",(IF(AND($A43&gt;7,$A43&lt;24),HLOOKUP(F$29,$C$8:$N$10,2,FALSE()),HLOOKUP(F$29,$C$8:$N$10,3,FALSE()))),IF(AND($A43&gt;6,$A43&lt;23),HLOOKUP(F$29,$C$8:$N$10,2,FALSE()),HLOOKUP(F$29,$C$8:$N$10,3,FALSE())))</f>
        <v>56.885801782027</v>
      </c>
      <c r="G43" s="52" t="n">
        <f aca="false">'AVG WE'!G20*IF(N14="East",(IF(AND($A43&gt;7,$A43&lt;24),HLOOKUP(G$29,$C$8:$N$10,2,FALSE()),HLOOKUP(G$29,$C$8:$N$10,3,FALSE()))),IF(AND($A43&gt;6,$A43&lt;23),HLOOKUP(G$29,$C$8:$N$10,2,FALSE()),HLOOKUP(G$29,$C$8:$N$10,3,FALSE())))</f>
        <v>61.916876938045</v>
      </c>
      <c r="H43" s="52" t="n">
        <f aca="false">'AVG WE'!H20*IF(O14="East",(IF(AND($A43&gt;7,$A43&lt;24),HLOOKUP(H$29,$C$8:$N$10,2,FALSE()),HLOOKUP(H$29,$C$8:$N$10,3,FALSE()))),IF(AND($A43&gt;6,$A43&lt;23),HLOOKUP(H$29,$C$8:$N$10,2,FALSE()),HLOOKUP(H$29,$C$8:$N$10,3,FALSE())))</f>
        <v>65.8864664390135</v>
      </c>
      <c r="I43" s="52" t="n">
        <f aca="false">'AVG WE'!I20*IF(P14="East",(IF(AND($A43&gt;7,$A43&lt;24),HLOOKUP(I$29,$C$8:$N$10,2,FALSE()),HLOOKUP(I$29,$C$8:$N$10,3,FALSE()))),IF(AND($A43&gt;6,$A43&lt;23),HLOOKUP(I$29,$C$8:$N$10,2,FALSE()),HLOOKUP(I$29,$C$8:$N$10,3,FALSE())))</f>
        <v>69.6344731719994</v>
      </c>
      <c r="J43" s="52" t="n">
        <f aca="false">'AVG WE'!J20*IF(Q14="East",(IF(AND($A43&gt;7,$A43&lt;24),HLOOKUP(J$29,$C$8:$N$10,2,FALSE()),HLOOKUP(J$29,$C$8:$N$10,3,FALSE()))),IF(AND($A43&gt;6,$A43&lt;23),HLOOKUP(J$29,$C$8:$N$10,2,FALSE()),HLOOKUP(J$29,$C$8:$N$10,3,FALSE())))</f>
        <v>69.400641777739</v>
      </c>
      <c r="K43" s="52" t="n">
        <f aca="false">'AVG WE'!K20*IF(R14="East",(IF(AND($A43&gt;7,$A43&lt;24),HLOOKUP(K$29,$C$8:$N$10,2,FALSE()),HLOOKUP(K$29,$C$8:$N$10,3,FALSE()))),IF(AND($A43&gt;6,$A43&lt;23),HLOOKUP(K$29,$C$8:$N$10,2,FALSE()),HLOOKUP(K$29,$C$8:$N$10,3,FALSE())))</f>
        <v>64.763212320975</v>
      </c>
      <c r="L43" s="52" t="n">
        <f aca="false">'AVG WE'!L20*IF(S14="East",(IF(AND($A43&gt;7,$A43&lt;24),HLOOKUP(L$29,$C$8:$N$10,2,FALSE()),HLOOKUP(L$29,$C$8:$N$10,3,FALSE()))),IF(AND($A43&gt;6,$A43&lt;23),HLOOKUP(L$29,$C$8:$N$10,2,FALSE()),HLOOKUP(L$29,$C$8:$N$10,3,FALSE())))</f>
        <v>53.8391511610032</v>
      </c>
      <c r="M43" s="52" t="n">
        <f aca="false">'AVG WE'!M20*IF(T14="East",(IF(AND($A43&gt;7,$A43&lt;24),HLOOKUP(M$29,$C$8:$N$10,2,FALSE()),HLOOKUP(M$29,$C$8:$N$10,3,FALSE()))),IF(AND($A43&gt;6,$A43&lt;23),HLOOKUP(M$29,$C$8:$N$10,2,FALSE()),HLOOKUP(M$29,$C$8:$N$10,3,FALSE())))</f>
        <v>46.1807853875782</v>
      </c>
      <c r="N43" s="52" t="n">
        <f aca="false">'AVG WE'!N20*IF(U14="East",(IF(AND($A43&gt;7,$A43&lt;24),HLOOKUP(N$29,$C$8:$N$10,2,FALSE()),HLOOKUP(N$29,$C$8:$N$10,3,FALSE()))),IF(AND($A43&gt;6,$A43&lt;23),HLOOKUP(N$29,$C$8:$N$10,2,FALSE()),HLOOKUP(N$29,$C$8:$N$10,3,FALSE())))</f>
        <v>49.4962870019854</v>
      </c>
    </row>
    <row r="44" customFormat="false" ht="12.75" hidden="false" customHeight="false" outlineLevel="0" collapsed="false">
      <c r="A44" s="2" t="n">
        <v>14</v>
      </c>
      <c r="C44" s="52" t="n">
        <f aca="false">'AVG WE'!C21*IF(J15="East",(IF(AND($A44&gt;7,$A44&lt;24),HLOOKUP(C$29,$C$8:$N$10,2,FALSE()),HLOOKUP(C$29,$C$8:$N$10,3,FALSE()))),IF(AND($A44&gt;6,$A44&lt;23),HLOOKUP(C$29,$C$8:$N$10,2,FALSE()),HLOOKUP(C$29,$C$8:$N$10,3,FALSE())))</f>
        <v>52.1171089209943</v>
      </c>
      <c r="D44" s="52" t="n">
        <f aca="false">'AVG WE'!D21*IF(K15="East",(IF(AND($A44&gt;7,$A44&lt;24),HLOOKUP(D$29,$C$8:$N$10,2,FALSE()),HLOOKUP(D$29,$C$8:$N$10,3,FALSE()))),IF(AND($A44&gt;6,$A44&lt;23),HLOOKUP(D$29,$C$8:$N$10,2,FALSE()),HLOOKUP(D$29,$C$8:$N$10,3,FALSE())))</f>
        <v>52.1927981075414</v>
      </c>
      <c r="E44" s="52" t="n">
        <f aca="false">'AVG WE'!E21*IF(L15="East",(IF(AND($A44&gt;7,$A44&lt;24),HLOOKUP(E$29,$C$8:$N$10,2,FALSE()),HLOOKUP(E$29,$C$8:$N$10,3,FALSE()))),IF(AND($A44&gt;6,$A44&lt;23),HLOOKUP(E$29,$C$8:$N$10,2,FALSE()),HLOOKUP(E$29,$C$8:$N$10,3,FALSE())))</f>
        <v>55.6353514086852</v>
      </c>
      <c r="F44" s="52" t="n">
        <f aca="false">'AVG WE'!F21*IF(M15="East",(IF(AND($A44&gt;7,$A44&lt;24),HLOOKUP(F$29,$C$8:$N$10,2,FALSE()),HLOOKUP(F$29,$C$8:$N$10,3,FALSE()))),IF(AND($A44&gt;6,$A44&lt;23),HLOOKUP(F$29,$C$8:$N$10,2,FALSE()),HLOOKUP(F$29,$C$8:$N$10,3,FALSE())))</f>
        <v>56.8150773142611</v>
      </c>
      <c r="G44" s="52" t="n">
        <f aca="false">'AVG WE'!G21*IF(N15="East",(IF(AND($A44&gt;7,$A44&lt;24),HLOOKUP(G$29,$C$8:$N$10,2,FALSE()),HLOOKUP(G$29,$C$8:$N$10,3,FALSE()))),IF(AND($A44&gt;6,$A44&lt;23),HLOOKUP(G$29,$C$8:$N$10,2,FALSE()),HLOOKUP(G$29,$C$8:$N$10,3,FALSE())))</f>
        <v>62.5146185315485</v>
      </c>
      <c r="H44" s="52" t="n">
        <f aca="false">'AVG WE'!H21*IF(O15="East",(IF(AND($A44&gt;7,$A44&lt;24),HLOOKUP(H$29,$C$8:$N$10,2,FALSE()),HLOOKUP(H$29,$C$8:$N$10,3,FALSE()))),IF(AND($A44&gt;6,$A44&lt;23),HLOOKUP(H$29,$C$8:$N$10,2,FALSE()),HLOOKUP(H$29,$C$8:$N$10,3,FALSE())))</f>
        <v>70.657411975113</v>
      </c>
      <c r="I44" s="52" t="n">
        <f aca="false">'AVG WE'!I21*IF(P15="East",(IF(AND($A44&gt;7,$A44&lt;24),HLOOKUP(I$29,$C$8:$N$10,2,FALSE()),HLOOKUP(I$29,$C$8:$N$10,3,FALSE()))),IF(AND($A44&gt;6,$A44&lt;23),HLOOKUP(I$29,$C$8:$N$10,2,FALSE()),HLOOKUP(I$29,$C$8:$N$10,3,FALSE())))</f>
        <v>73.1510424070804</v>
      </c>
      <c r="J44" s="52" t="n">
        <f aca="false">'AVG WE'!J21*IF(Q15="East",(IF(AND($A44&gt;7,$A44&lt;24),HLOOKUP(J$29,$C$8:$N$10,2,FALSE()),HLOOKUP(J$29,$C$8:$N$10,3,FALSE()))),IF(AND($A44&gt;6,$A44&lt;23),HLOOKUP(J$29,$C$8:$N$10,2,FALSE()),HLOOKUP(J$29,$C$8:$N$10,3,FALSE())))</f>
        <v>71.382944291596</v>
      </c>
      <c r="K44" s="52" t="n">
        <f aca="false">'AVG WE'!K21*IF(R15="East",(IF(AND($A44&gt;7,$A44&lt;24),HLOOKUP(K$29,$C$8:$N$10,2,FALSE()),HLOOKUP(K$29,$C$8:$N$10,3,FALSE()))),IF(AND($A44&gt;6,$A44&lt;23),HLOOKUP(K$29,$C$8:$N$10,2,FALSE()),HLOOKUP(K$29,$C$8:$N$10,3,FALSE())))</f>
        <v>66.1605308480559</v>
      </c>
      <c r="L44" s="52" t="n">
        <f aca="false">'AVG WE'!L21*IF(S15="East",(IF(AND($A44&gt;7,$A44&lt;24),HLOOKUP(L$29,$C$8:$N$10,2,FALSE()),HLOOKUP(L$29,$C$8:$N$10,3,FALSE()))),IF(AND($A44&gt;6,$A44&lt;23),HLOOKUP(L$29,$C$8:$N$10,2,FALSE()),HLOOKUP(L$29,$C$8:$N$10,3,FALSE())))</f>
        <v>57.3316795302896</v>
      </c>
      <c r="M44" s="52" t="n">
        <f aca="false">'AVG WE'!M21*IF(T15="East",(IF(AND($A44&gt;7,$A44&lt;24),HLOOKUP(M$29,$C$8:$N$10,2,FALSE()),HLOOKUP(M$29,$C$8:$N$10,3,FALSE()))),IF(AND($A44&gt;6,$A44&lt;23),HLOOKUP(M$29,$C$8:$N$10,2,FALSE()),HLOOKUP(M$29,$C$8:$N$10,3,FALSE())))</f>
        <v>44.5919029224501</v>
      </c>
      <c r="N44" s="52" t="n">
        <f aca="false">'AVG WE'!N21*IF(U15="East",(IF(AND($A44&gt;7,$A44&lt;24),HLOOKUP(N$29,$C$8:$N$10,2,FALSE()),HLOOKUP(N$29,$C$8:$N$10,3,FALSE()))),IF(AND($A44&gt;6,$A44&lt;23),HLOOKUP(N$29,$C$8:$N$10,2,FALSE()),HLOOKUP(N$29,$C$8:$N$10,3,FALSE())))</f>
        <v>46.7227984347101</v>
      </c>
    </row>
    <row r="45" customFormat="false" ht="12.75" hidden="false" customHeight="false" outlineLevel="0" collapsed="false">
      <c r="A45" s="2" t="n">
        <v>15</v>
      </c>
      <c r="C45" s="52" t="n">
        <f aca="false">'AVG WE'!C22*IF(J16="East",(IF(AND($A45&gt;7,$A45&lt;24),HLOOKUP(C$29,$C$8:$N$10,2,FALSE()),HLOOKUP(C$29,$C$8:$N$10,3,FALSE()))),IF(AND($A45&gt;6,$A45&lt;23),HLOOKUP(C$29,$C$8:$N$10,2,FALSE()),HLOOKUP(C$29,$C$8:$N$10,3,FALSE())))</f>
        <v>50.820921565873</v>
      </c>
      <c r="D45" s="52" t="n">
        <f aca="false">'AVG WE'!D22*IF(K16="East",(IF(AND($A45&gt;7,$A45&lt;24),HLOOKUP(D$29,$C$8:$N$10,2,FALSE()),HLOOKUP(D$29,$C$8:$N$10,3,FALSE()))),IF(AND($A45&gt;6,$A45&lt;23),HLOOKUP(D$29,$C$8:$N$10,2,FALSE()),HLOOKUP(D$29,$C$8:$N$10,3,FALSE())))</f>
        <v>50.0848722907539</v>
      </c>
      <c r="E45" s="52" t="n">
        <f aca="false">'AVG WE'!E22*IF(L16="East",(IF(AND($A45&gt;7,$A45&lt;24),HLOOKUP(E$29,$C$8:$N$10,2,FALSE()),HLOOKUP(E$29,$C$8:$N$10,3,FALSE()))),IF(AND($A45&gt;6,$A45&lt;23),HLOOKUP(E$29,$C$8:$N$10,2,FALSE()),HLOOKUP(E$29,$C$8:$N$10,3,FALSE())))</f>
        <v>52.7720791766057</v>
      </c>
      <c r="F45" s="52" t="n">
        <f aca="false">'AVG WE'!F22*IF(M16="East",(IF(AND($A45&gt;7,$A45&lt;24),HLOOKUP(F$29,$C$8:$N$10,2,FALSE()),HLOOKUP(F$29,$C$8:$N$10,3,FALSE()))),IF(AND($A45&gt;6,$A45&lt;23),HLOOKUP(F$29,$C$8:$N$10,2,FALSE()),HLOOKUP(F$29,$C$8:$N$10,3,FALSE())))</f>
        <v>55.5013557518008</v>
      </c>
      <c r="G45" s="52" t="n">
        <f aca="false">'AVG WE'!G22*IF(N16="East",(IF(AND($A45&gt;7,$A45&lt;24),HLOOKUP(G$29,$C$8:$N$10,2,FALSE()),HLOOKUP(G$29,$C$8:$N$10,3,FALSE()))),IF(AND($A45&gt;6,$A45&lt;23),HLOOKUP(G$29,$C$8:$N$10,2,FALSE()),HLOOKUP(G$29,$C$8:$N$10,3,FALSE())))</f>
        <v>62.2114238459859</v>
      </c>
      <c r="H45" s="52" t="n">
        <f aca="false">'AVG WE'!H22*IF(O16="East",(IF(AND($A45&gt;7,$A45&lt;24),HLOOKUP(H$29,$C$8:$N$10,2,FALSE()),HLOOKUP(H$29,$C$8:$N$10,3,FALSE()))),IF(AND($A45&gt;6,$A45&lt;23),HLOOKUP(H$29,$C$8:$N$10,2,FALSE()),HLOOKUP(H$29,$C$8:$N$10,3,FALSE())))</f>
        <v>74.7886007440357</v>
      </c>
      <c r="I45" s="52" t="n">
        <f aca="false">'AVG WE'!I22*IF(P16="East",(IF(AND($A45&gt;7,$A45&lt;24),HLOOKUP(I$29,$C$8:$N$10,2,FALSE()),HLOOKUP(I$29,$C$8:$N$10,3,FALSE()))),IF(AND($A45&gt;6,$A45&lt;23),HLOOKUP(I$29,$C$8:$N$10,2,FALSE()),HLOOKUP(I$29,$C$8:$N$10,3,FALSE())))</f>
        <v>76.6058554436342</v>
      </c>
      <c r="J45" s="52" t="n">
        <f aca="false">'AVG WE'!J22*IF(Q16="East",(IF(AND($A45&gt;7,$A45&lt;24),HLOOKUP(J$29,$C$8:$N$10,2,FALSE()),HLOOKUP(J$29,$C$8:$N$10,3,FALSE()))),IF(AND($A45&gt;6,$A45&lt;23),HLOOKUP(J$29,$C$8:$N$10,2,FALSE()),HLOOKUP(J$29,$C$8:$N$10,3,FALSE())))</f>
        <v>78.8756011931598</v>
      </c>
      <c r="K45" s="52" t="n">
        <f aca="false">'AVG WE'!K22*IF(R16="East",(IF(AND($A45&gt;7,$A45&lt;24),HLOOKUP(K$29,$C$8:$N$10,2,FALSE()),HLOOKUP(K$29,$C$8:$N$10,3,FALSE()))),IF(AND($A45&gt;6,$A45&lt;23),HLOOKUP(K$29,$C$8:$N$10,2,FALSE()),HLOOKUP(K$29,$C$8:$N$10,3,FALSE())))</f>
        <v>67.1694871703436</v>
      </c>
      <c r="L45" s="52" t="n">
        <f aca="false">'AVG WE'!L22*IF(S16="East",(IF(AND($A45&gt;7,$A45&lt;24),HLOOKUP(L$29,$C$8:$N$10,2,FALSE()),HLOOKUP(L$29,$C$8:$N$10,3,FALSE()))),IF(AND($A45&gt;6,$A45&lt;23),HLOOKUP(L$29,$C$8:$N$10,2,FALSE()),HLOOKUP(L$29,$C$8:$N$10,3,FALSE())))</f>
        <v>57.8014992385928</v>
      </c>
      <c r="M45" s="52" t="n">
        <f aca="false">'AVG WE'!M22*IF(T16="East",(IF(AND($A45&gt;7,$A45&lt;24),HLOOKUP(M$29,$C$8:$N$10,2,FALSE()),HLOOKUP(M$29,$C$8:$N$10,3,FALSE()))),IF(AND($A45&gt;6,$A45&lt;23),HLOOKUP(M$29,$C$8:$N$10,2,FALSE()),HLOOKUP(M$29,$C$8:$N$10,3,FALSE())))</f>
        <v>43.286491493448</v>
      </c>
      <c r="N45" s="52" t="n">
        <f aca="false">'AVG WE'!N22*IF(U16="East",(IF(AND($A45&gt;7,$A45&lt;24),HLOOKUP(N$29,$C$8:$N$10,2,FALSE()),HLOOKUP(N$29,$C$8:$N$10,3,FALSE()))),IF(AND($A45&gt;6,$A45&lt;23),HLOOKUP(N$29,$C$8:$N$10,2,FALSE()),HLOOKUP(N$29,$C$8:$N$10,3,FALSE())))</f>
        <v>39.5244228780954</v>
      </c>
    </row>
    <row r="46" customFormat="false" ht="12.75" hidden="false" customHeight="false" outlineLevel="0" collapsed="false">
      <c r="A46" s="2" t="n">
        <v>16</v>
      </c>
      <c r="C46" s="52" t="n">
        <f aca="false">'AVG WE'!C23*IF(J17="East",(IF(AND($A46&gt;7,$A46&lt;24),HLOOKUP(C$29,$C$8:$N$10,2,FALSE()),HLOOKUP(C$29,$C$8:$N$10,3,FALSE()))),IF(AND($A46&gt;6,$A46&lt;23),HLOOKUP(C$29,$C$8:$N$10,2,FALSE()),HLOOKUP(C$29,$C$8:$N$10,3,FALSE())))</f>
        <v>47.9875245220446</v>
      </c>
      <c r="D46" s="52" t="n">
        <f aca="false">'AVG WE'!D23*IF(K17="East",(IF(AND($A46&gt;7,$A46&lt;24),HLOOKUP(D$29,$C$8:$N$10,2,FALSE()),HLOOKUP(D$29,$C$8:$N$10,3,FALSE()))),IF(AND($A46&gt;6,$A46&lt;23),HLOOKUP(D$29,$C$8:$N$10,2,FALSE()),HLOOKUP(D$29,$C$8:$N$10,3,FALSE())))</f>
        <v>49.1600826745742</v>
      </c>
      <c r="E46" s="52" t="n">
        <f aca="false">'AVG WE'!E23*IF(L17="East",(IF(AND($A46&gt;7,$A46&lt;24),HLOOKUP(E$29,$C$8:$N$10,2,FALSE()),HLOOKUP(E$29,$C$8:$N$10,3,FALSE()))),IF(AND($A46&gt;6,$A46&lt;23),HLOOKUP(E$29,$C$8:$N$10,2,FALSE()),HLOOKUP(E$29,$C$8:$N$10,3,FALSE())))</f>
        <v>49.7159262610956</v>
      </c>
      <c r="F46" s="52" t="n">
        <f aca="false">'AVG WE'!F23*IF(M17="East",(IF(AND($A46&gt;7,$A46&lt;24),HLOOKUP(F$29,$C$8:$N$10,2,FALSE()),HLOOKUP(F$29,$C$8:$N$10,3,FALSE()))),IF(AND($A46&gt;6,$A46&lt;23),HLOOKUP(F$29,$C$8:$N$10,2,FALSE()),HLOOKUP(F$29,$C$8:$N$10,3,FALSE())))</f>
        <v>53.9919168118066</v>
      </c>
      <c r="G46" s="52" t="n">
        <f aca="false">'AVG WE'!G23*IF(N17="East",(IF(AND($A46&gt;7,$A46&lt;24),HLOOKUP(G$29,$C$8:$N$10,2,FALSE()),HLOOKUP(G$29,$C$8:$N$10,3,FALSE()))),IF(AND($A46&gt;6,$A46&lt;23),HLOOKUP(G$29,$C$8:$N$10,2,FALSE()),HLOOKUP(G$29,$C$8:$N$10,3,FALSE())))</f>
        <v>63.6486721418814</v>
      </c>
      <c r="H46" s="52" t="n">
        <f aca="false">'AVG WE'!H23*IF(O17="East",(IF(AND($A46&gt;7,$A46&lt;24),HLOOKUP(H$29,$C$8:$N$10,2,FALSE()),HLOOKUP(H$29,$C$8:$N$10,3,FALSE()))),IF(AND($A46&gt;6,$A46&lt;23),HLOOKUP(H$29,$C$8:$N$10,2,FALSE()),HLOOKUP(H$29,$C$8:$N$10,3,FALSE())))</f>
        <v>78.8119952478664</v>
      </c>
      <c r="I46" s="52" t="n">
        <f aca="false">'AVG WE'!I23*IF(P17="East",(IF(AND($A46&gt;7,$A46&lt;24),HLOOKUP(I$29,$C$8:$N$10,2,FALSE()),HLOOKUP(I$29,$C$8:$N$10,3,FALSE()))),IF(AND($A46&gt;6,$A46&lt;23),HLOOKUP(I$29,$C$8:$N$10,2,FALSE()),HLOOKUP(I$29,$C$8:$N$10,3,FALSE())))</f>
        <v>81.6182096729367</v>
      </c>
      <c r="J46" s="52" t="n">
        <f aca="false">'AVG WE'!J23*IF(Q17="East",(IF(AND($A46&gt;7,$A46&lt;24),HLOOKUP(J$29,$C$8:$N$10,2,FALSE()),HLOOKUP(J$29,$C$8:$N$10,3,FALSE()))),IF(AND($A46&gt;6,$A46&lt;23),HLOOKUP(J$29,$C$8:$N$10,2,FALSE()),HLOOKUP(J$29,$C$8:$N$10,3,FALSE())))</f>
        <v>80.6477151483298</v>
      </c>
      <c r="K46" s="52" t="n">
        <f aca="false">'AVG WE'!K23*IF(R17="East",(IF(AND($A46&gt;7,$A46&lt;24),HLOOKUP(K$29,$C$8:$N$10,2,FALSE()),HLOOKUP(K$29,$C$8:$N$10,3,FALSE()))),IF(AND($A46&gt;6,$A46&lt;23),HLOOKUP(K$29,$C$8:$N$10,2,FALSE()),HLOOKUP(K$29,$C$8:$N$10,3,FALSE())))</f>
        <v>67.4974970675276</v>
      </c>
      <c r="L46" s="52" t="n">
        <f aca="false">'AVG WE'!L23*IF(S17="East",(IF(AND($A46&gt;7,$A46&lt;24),HLOOKUP(L$29,$C$8:$N$10,2,FALSE()),HLOOKUP(L$29,$C$8:$N$10,3,FALSE()))),IF(AND($A46&gt;6,$A46&lt;23),HLOOKUP(L$29,$C$8:$N$10,2,FALSE()),HLOOKUP(L$29,$C$8:$N$10,3,FALSE())))</f>
        <v>57.5780526149919</v>
      </c>
      <c r="M46" s="52" t="n">
        <f aca="false">'AVG WE'!M23*IF(T17="East",(IF(AND($A46&gt;7,$A46&lt;24),HLOOKUP(M$29,$C$8:$N$10,2,FALSE()),HLOOKUP(M$29,$C$8:$N$10,3,FALSE()))),IF(AND($A46&gt;6,$A46&lt;23),HLOOKUP(M$29,$C$8:$N$10,2,FALSE()),HLOOKUP(M$29,$C$8:$N$10,3,FALSE())))</f>
        <v>42.2964434558239</v>
      </c>
      <c r="N46" s="52" t="n">
        <f aca="false">'AVG WE'!N23*IF(U17="East",(IF(AND($A46&gt;7,$A46&lt;24),HLOOKUP(N$29,$C$8:$N$10,2,FALSE()),HLOOKUP(N$29,$C$8:$N$10,3,FALSE()))),IF(AND($A46&gt;6,$A46&lt;23),HLOOKUP(N$29,$C$8:$N$10,2,FALSE()),HLOOKUP(N$29,$C$8:$N$10,3,FALSE())))</f>
        <v>38.1874215513599</v>
      </c>
    </row>
    <row r="47" customFormat="false" ht="12.75" hidden="false" customHeight="false" outlineLevel="0" collapsed="false">
      <c r="A47" s="2" t="n">
        <v>17</v>
      </c>
      <c r="C47" s="52" t="n">
        <f aca="false">'AVG WE'!C24*IF(J18="East",(IF(AND($A47&gt;7,$A47&lt;24),HLOOKUP(C$29,$C$8:$N$10,2,FALSE()),HLOOKUP(C$29,$C$8:$N$10,3,FALSE()))),IF(AND($A47&gt;6,$A47&lt;23),HLOOKUP(C$29,$C$8:$N$10,2,FALSE()),HLOOKUP(C$29,$C$8:$N$10,3,FALSE())))</f>
        <v>53.9487355570431</v>
      </c>
      <c r="D47" s="52" t="n">
        <f aca="false">'AVG WE'!D24*IF(K18="East",(IF(AND($A47&gt;7,$A47&lt;24),HLOOKUP(D$29,$C$8:$N$10,2,FALSE()),HLOOKUP(D$29,$C$8:$N$10,3,FALSE()))),IF(AND($A47&gt;6,$A47&lt;23),HLOOKUP(D$29,$C$8:$N$10,2,FALSE()),HLOOKUP(D$29,$C$8:$N$10,3,FALSE())))</f>
        <v>50.7090044554757</v>
      </c>
      <c r="E47" s="52" t="n">
        <f aca="false">'AVG WE'!E24*IF(L18="East",(IF(AND($A47&gt;7,$A47&lt;24),HLOOKUP(E$29,$C$8:$N$10,2,FALSE()),HLOOKUP(E$29,$C$8:$N$10,3,FALSE()))),IF(AND($A47&gt;6,$A47&lt;23),HLOOKUP(E$29,$C$8:$N$10,2,FALSE()),HLOOKUP(E$29,$C$8:$N$10,3,FALSE())))</f>
        <v>51.0445895875178</v>
      </c>
      <c r="F47" s="52" t="n">
        <f aca="false">'AVG WE'!F24*IF(M18="East",(IF(AND($A47&gt;7,$A47&lt;24),HLOOKUP(F$29,$C$8:$N$10,2,FALSE()),HLOOKUP(F$29,$C$8:$N$10,3,FALSE()))),IF(AND($A47&gt;6,$A47&lt;23),HLOOKUP(F$29,$C$8:$N$10,2,FALSE()),HLOOKUP(F$29,$C$8:$N$10,3,FALSE())))</f>
        <v>53.0024992802118</v>
      </c>
      <c r="G47" s="52" t="n">
        <f aca="false">'AVG WE'!G24*IF(N18="East",(IF(AND($A47&gt;7,$A47&lt;24),HLOOKUP(G$29,$C$8:$N$10,2,FALSE()),HLOOKUP(G$29,$C$8:$N$10,3,FALSE()))),IF(AND($A47&gt;6,$A47&lt;23),HLOOKUP(G$29,$C$8:$N$10,2,FALSE()),HLOOKUP(G$29,$C$8:$N$10,3,FALSE())))</f>
        <v>62.9205304851931</v>
      </c>
      <c r="H47" s="52" t="n">
        <f aca="false">'AVG WE'!H24*IF(O18="East",(IF(AND($A47&gt;7,$A47&lt;24),HLOOKUP(H$29,$C$8:$N$10,2,FALSE()),HLOOKUP(H$29,$C$8:$N$10,3,FALSE()))),IF(AND($A47&gt;6,$A47&lt;23),HLOOKUP(H$29,$C$8:$N$10,2,FALSE()),HLOOKUP(H$29,$C$8:$N$10,3,FALSE())))</f>
        <v>81.8958694879142</v>
      </c>
      <c r="I47" s="52" t="n">
        <f aca="false">'AVG WE'!I24*IF(P18="East",(IF(AND($A47&gt;7,$A47&lt;24),HLOOKUP(I$29,$C$8:$N$10,2,FALSE()),HLOOKUP(I$29,$C$8:$N$10,3,FALSE()))),IF(AND($A47&gt;6,$A47&lt;23),HLOOKUP(I$29,$C$8:$N$10,2,FALSE()),HLOOKUP(I$29,$C$8:$N$10,3,FALSE())))</f>
        <v>83.6595746807568</v>
      </c>
      <c r="J47" s="52" t="n">
        <f aca="false">'AVG WE'!J24*IF(Q18="East",(IF(AND($A47&gt;7,$A47&lt;24),HLOOKUP(J$29,$C$8:$N$10,2,FALSE()),HLOOKUP(J$29,$C$8:$N$10,3,FALSE()))),IF(AND($A47&gt;6,$A47&lt;23),HLOOKUP(J$29,$C$8:$N$10,2,FALSE()),HLOOKUP(J$29,$C$8:$N$10,3,FALSE())))</f>
        <v>80.4075328985599</v>
      </c>
      <c r="K47" s="52" t="n">
        <f aca="false">'AVG WE'!K24*IF(R18="East",(IF(AND($A47&gt;7,$A47&lt;24),HLOOKUP(K$29,$C$8:$N$10,2,FALSE()),HLOOKUP(K$29,$C$8:$N$10,3,FALSE()))),IF(AND($A47&gt;6,$A47&lt;23),HLOOKUP(K$29,$C$8:$N$10,2,FALSE()),HLOOKUP(K$29,$C$8:$N$10,3,FALSE())))</f>
        <v>66.8763896198595</v>
      </c>
      <c r="L47" s="52" t="n">
        <f aca="false">'AVG WE'!L24*IF(S18="East",(IF(AND($A47&gt;7,$A47&lt;24),HLOOKUP(L$29,$C$8:$N$10,2,FALSE()),HLOOKUP(L$29,$C$8:$N$10,3,FALSE()))),IF(AND($A47&gt;6,$A47&lt;23),HLOOKUP(L$29,$C$8:$N$10,2,FALSE()),HLOOKUP(L$29,$C$8:$N$10,3,FALSE())))</f>
        <v>58.0811969829297</v>
      </c>
      <c r="M47" s="52" t="n">
        <f aca="false">'AVG WE'!M24*IF(T18="East",(IF(AND($A47&gt;7,$A47&lt;24),HLOOKUP(M$29,$C$8:$N$10,2,FALSE()),HLOOKUP(M$29,$C$8:$N$10,3,FALSE()))),IF(AND($A47&gt;6,$A47&lt;23),HLOOKUP(M$29,$C$8:$N$10,2,FALSE()),HLOOKUP(M$29,$C$8:$N$10,3,FALSE())))</f>
        <v>49.8223808598456</v>
      </c>
      <c r="N47" s="52" t="n">
        <f aca="false">'AVG WE'!N24*IF(U18="East",(IF(AND($A47&gt;7,$A47&lt;24),HLOOKUP(N$29,$C$8:$N$10,2,FALSE()),HLOOKUP(N$29,$C$8:$N$10,3,FALSE()))),IF(AND($A47&gt;6,$A47&lt;23),HLOOKUP(N$29,$C$8:$N$10,2,FALSE()),HLOOKUP(N$29,$C$8:$N$10,3,FALSE())))</f>
        <v>50.8832371625626</v>
      </c>
    </row>
    <row r="48" customFormat="false" ht="12.75" hidden="false" customHeight="false" outlineLevel="0" collapsed="false">
      <c r="A48" s="2" t="n">
        <v>18</v>
      </c>
      <c r="C48" s="52" t="n">
        <f aca="false">'AVG WE'!C25*IF(J19="East",(IF(AND($A48&gt;7,$A48&lt;24),HLOOKUP(C$29,$C$8:$N$10,2,FALSE()),HLOOKUP(C$29,$C$8:$N$10,3,FALSE()))),IF(AND($A48&gt;6,$A48&lt;23),HLOOKUP(C$29,$C$8:$N$10,2,FALSE()),HLOOKUP(C$29,$C$8:$N$10,3,FALSE())))</f>
        <v>65.6042029387905</v>
      </c>
      <c r="D48" s="52" t="n">
        <f aca="false">'AVG WE'!D25*IF(K19="East",(IF(AND($A48&gt;7,$A48&lt;24),HLOOKUP(D$29,$C$8:$N$10,2,FALSE()),HLOOKUP(D$29,$C$8:$N$10,3,FALSE()))),IF(AND($A48&gt;6,$A48&lt;23),HLOOKUP(D$29,$C$8:$N$10,2,FALSE()),HLOOKUP(D$29,$C$8:$N$10,3,FALSE())))</f>
        <v>57.5212409235873</v>
      </c>
      <c r="E48" s="52" t="n">
        <f aca="false">'AVG WE'!E25*IF(L19="East",(IF(AND($A48&gt;7,$A48&lt;24),HLOOKUP(E$29,$C$8:$N$10,2,FALSE()),HLOOKUP(E$29,$C$8:$N$10,3,FALSE()))),IF(AND($A48&gt;6,$A48&lt;23),HLOOKUP(E$29,$C$8:$N$10,2,FALSE()),HLOOKUP(E$29,$C$8:$N$10,3,FALSE())))</f>
        <v>55.8638398611638</v>
      </c>
      <c r="F48" s="52" t="n">
        <f aca="false">'AVG WE'!F25*IF(M19="East",(IF(AND($A48&gt;7,$A48&lt;24),HLOOKUP(F$29,$C$8:$N$10,2,FALSE()),HLOOKUP(F$29,$C$8:$N$10,3,FALSE()))),IF(AND($A48&gt;6,$A48&lt;23),HLOOKUP(F$29,$C$8:$N$10,2,FALSE()),HLOOKUP(F$29,$C$8:$N$10,3,FALSE())))</f>
        <v>52.8289160073405</v>
      </c>
      <c r="G48" s="52" t="n">
        <f aca="false">'AVG WE'!G25*IF(N19="East",(IF(AND($A48&gt;7,$A48&lt;24),HLOOKUP(G$29,$C$8:$N$10,2,FALSE()),HLOOKUP(G$29,$C$8:$N$10,3,FALSE()))),IF(AND($A48&gt;6,$A48&lt;23),HLOOKUP(G$29,$C$8:$N$10,2,FALSE()),HLOOKUP(G$29,$C$8:$N$10,3,FALSE())))</f>
        <v>63.3359520499385</v>
      </c>
      <c r="H48" s="52" t="n">
        <f aca="false">'AVG WE'!H25*IF(O19="East",(IF(AND($A48&gt;7,$A48&lt;24),HLOOKUP(H$29,$C$8:$N$10,2,FALSE()),HLOOKUP(H$29,$C$8:$N$10,3,FALSE()))),IF(AND($A48&gt;6,$A48&lt;23),HLOOKUP(H$29,$C$8:$N$10,2,FALSE()),HLOOKUP(H$29,$C$8:$N$10,3,FALSE())))</f>
        <v>72.6205897472368</v>
      </c>
      <c r="I48" s="52" t="n">
        <f aca="false">'AVG WE'!I25*IF(P19="East",(IF(AND($A48&gt;7,$A48&lt;24),HLOOKUP(I$29,$C$8:$N$10,2,FALSE()),HLOOKUP(I$29,$C$8:$N$10,3,FALSE()))),IF(AND($A48&gt;6,$A48&lt;23),HLOOKUP(I$29,$C$8:$N$10,2,FALSE()),HLOOKUP(I$29,$C$8:$N$10,3,FALSE())))</f>
        <v>75.5475630767673</v>
      </c>
      <c r="J48" s="52" t="n">
        <f aca="false">'AVG WE'!J25*IF(Q19="East",(IF(AND($A48&gt;7,$A48&lt;24),HLOOKUP(J$29,$C$8:$N$10,2,FALSE()),HLOOKUP(J$29,$C$8:$N$10,3,FALSE()))),IF(AND($A48&gt;6,$A48&lt;23),HLOOKUP(J$29,$C$8:$N$10,2,FALSE()),HLOOKUP(J$29,$C$8:$N$10,3,FALSE())))</f>
        <v>76.5638181815777</v>
      </c>
      <c r="K48" s="52" t="n">
        <f aca="false">'AVG WE'!K25*IF(R19="East",(IF(AND($A48&gt;7,$A48&lt;24),HLOOKUP(K$29,$C$8:$N$10,2,FALSE()),HLOOKUP(K$29,$C$8:$N$10,3,FALSE()))),IF(AND($A48&gt;6,$A48&lt;23),HLOOKUP(K$29,$C$8:$N$10,2,FALSE()),HLOOKUP(K$29,$C$8:$N$10,3,FALSE())))</f>
        <v>67.2055591504887</v>
      </c>
      <c r="L48" s="52" t="n">
        <f aca="false">'AVG WE'!L25*IF(S19="East",(IF(AND($A48&gt;7,$A48&lt;24),HLOOKUP(L$29,$C$8:$N$10,2,FALSE()),HLOOKUP(L$29,$C$8:$N$10,3,FALSE()))),IF(AND($A48&gt;6,$A48&lt;23),HLOOKUP(L$29,$C$8:$N$10,2,FALSE()),HLOOKUP(L$29,$C$8:$N$10,3,FALSE())))</f>
        <v>58.2275277872604</v>
      </c>
      <c r="M48" s="52" t="n">
        <f aca="false">'AVG WE'!M25*IF(T19="East",(IF(AND($A48&gt;7,$A48&lt;24),HLOOKUP(M$29,$C$8:$N$10,2,FALSE()),HLOOKUP(M$29,$C$8:$N$10,3,FALSE()))),IF(AND($A48&gt;6,$A48&lt;23),HLOOKUP(M$29,$C$8:$N$10,2,FALSE()),HLOOKUP(M$29,$C$8:$N$10,3,FALSE())))</f>
        <v>80.0713200920213</v>
      </c>
      <c r="N48" s="52" t="n">
        <f aca="false">'AVG WE'!N25*IF(U19="East",(IF(AND($A48&gt;7,$A48&lt;24),HLOOKUP(N$29,$C$8:$N$10,2,FALSE()),HLOOKUP(N$29,$C$8:$N$10,3,FALSE()))),IF(AND($A48&gt;6,$A48&lt;23),HLOOKUP(N$29,$C$8:$N$10,2,FALSE()),HLOOKUP(N$29,$C$8:$N$10,3,FALSE())))</f>
        <v>67.2579873948024</v>
      </c>
    </row>
    <row r="49" customFormat="false" ht="12.75" hidden="false" customHeight="false" outlineLevel="0" collapsed="false">
      <c r="A49" s="2" t="n">
        <v>19</v>
      </c>
      <c r="C49" s="52" t="n">
        <f aca="false">'AVG WE'!C26*IF(J20="East",(IF(AND($A49&gt;7,$A49&lt;24),HLOOKUP(C$29,$C$8:$N$10,2,FALSE()),HLOOKUP(C$29,$C$8:$N$10,3,FALSE()))),IF(AND($A49&gt;6,$A49&lt;23),HLOOKUP(C$29,$C$8:$N$10,2,FALSE()),HLOOKUP(C$29,$C$8:$N$10,3,FALSE())))</f>
        <v>66.2124219231084</v>
      </c>
      <c r="D49" s="52" t="n">
        <f aca="false">'AVG WE'!D26*IF(K20="East",(IF(AND($A49&gt;7,$A49&lt;24),HLOOKUP(D$29,$C$8:$N$10,2,FALSE()),HLOOKUP(D$29,$C$8:$N$10,3,FALSE()))),IF(AND($A49&gt;6,$A49&lt;23),HLOOKUP(D$29,$C$8:$N$10,2,FALSE()),HLOOKUP(D$29,$C$8:$N$10,3,FALSE())))</f>
        <v>59.8276095810649</v>
      </c>
      <c r="E49" s="52" t="n">
        <f aca="false">'AVG WE'!E26*IF(L20="East",(IF(AND($A49&gt;7,$A49&lt;24),HLOOKUP(E$29,$C$8:$N$10,2,FALSE()),HLOOKUP(E$29,$C$8:$N$10,3,FALSE()))),IF(AND($A49&gt;6,$A49&lt;23),HLOOKUP(E$29,$C$8:$N$10,2,FALSE()),HLOOKUP(E$29,$C$8:$N$10,3,FALSE())))</f>
        <v>64.5253940011504</v>
      </c>
      <c r="F49" s="52" t="n">
        <f aca="false">'AVG WE'!F26*IF(M20="East",(IF(AND($A49&gt;7,$A49&lt;24),HLOOKUP(F$29,$C$8:$N$10,2,FALSE()),HLOOKUP(F$29,$C$8:$N$10,3,FALSE()))),IF(AND($A49&gt;6,$A49&lt;23),HLOOKUP(F$29,$C$8:$N$10,2,FALSE()),HLOOKUP(F$29,$C$8:$N$10,3,FALSE())))</f>
        <v>54.5507764970908</v>
      </c>
      <c r="G49" s="52" t="n">
        <f aca="false">'AVG WE'!G26*IF(N20="East",(IF(AND($A49&gt;7,$A49&lt;24),HLOOKUP(G$29,$C$8:$N$10,2,FALSE()),HLOOKUP(G$29,$C$8:$N$10,3,FALSE()))),IF(AND($A49&gt;6,$A49&lt;23),HLOOKUP(G$29,$C$8:$N$10,2,FALSE()),HLOOKUP(G$29,$C$8:$N$10,3,FALSE())))</f>
        <v>61.4670057044499</v>
      </c>
      <c r="H49" s="52" t="n">
        <f aca="false">'AVG WE'!H26*IF(O20="East",(IF(AND($A49&gt;7,$A49&lt;24),HLOOKUP(H$29,$C$8:$N$10,2,FALSE()),HLOOKUP(H$29,$C$8:$N$10,3,FALSE()))),IF(AND($A49&gt;6,$A49&lt;23),HLOOKUP(H$29,$C$8:$N$10,2,FALSE()),HLOOKUP(H$29,$C$8:$N$10,3,FALSE())))</f>
        <v>65.0120186001109</v>
      </c>
      <c r="I49" s="52" t="n">
        <f aca="false">'AVG WE'!I26*IF(P20="East",(IF(AND($A49&gt;7,$A49&lt;24),HLOOKUP(I$29,$C$8:$N$10,2,FALSE()),HLOOKUP(I$29,$C$8:$N$10,3,FALSE()))),IF(AND($A49&gt;6,$A49&lt;23),HLOOKUP(I$29,$C$8:$N$10,2,FALSE()),HLOOKUP(I$29,$C$8:$N$10,3,FALSE())))</f>
        <v>65.950029071173</v>
      </c>
      <c r="J49" s="52" t="n">
        <f aca="false">'AVG WE'!J26*IF(Q20="East",(IF(AND($A49&gt;7,$A49&lt;24),HLOOKUP(J$29,$C$8:$N$10,2,FALSE()),HLOOKUP(J$29,$C$8:$N$10,3,FALSE()))),IF(AND($A49&gt;6,$A49&lt;23),HLOOKUP(J$29,$C$8:$N$10,2,FALSE()),HLOOKUP(J$29,$C$8:$N$10,3,FALSE())))</f>
        <v>65.5782679016335</v>
      </c>
      <c r="K49" s="52" t="n">
        <f aca="false">'AVG WE'!K26*IF(R20="East",(IF(AND($A49&gt;7,$A49&lt;24),HLOOKUP(K$29,$C$8:$N$10,2,FALSE()),HLOOKUP(K$29,$C$8:$N$10,3,FALSE()))),IF(AND($A49&gt;6,$A49&lt;23),HLOOKUP(K$29,$C$8:$N$10,2,FALSE()),HLOOKUP(K$29,$C$8:$N$10,3,FALSE())))</f>
        <v>62.4574661462528</v>
      </c>
      <c r="L49" s="52" t="n">
        <f aca="false">'AVG WE'!L26*IF(S20="East",(IF(AND($A49&gt;7,$A49&lt;24),HLOOKUP(L$29,$C$8:$N$10,2,FALSE()),HLOOKUP(L$29,$C$8:$N$10,3,FALSE()))),IF(AND($A49&gt;6,$A49&lt;23),HLOOKUP(L$29,$C$8:$N$10,2,FALSE()),HLOOKUP(L$29,$C$8:$N$10,3,FALSE())))</f>
        <v>60.9709878203695</v>
      </c>
      <c r="M49" s="52" t="n">
        <f aca="false">'AVG WE'!M26*IF(T20="East",(IF(AND($A49&gt;7,$A49&lt;24),HLOOKUP(M$29,$C$8:$N$10,2,FALSE()),HLOOKUP(M$29,$C$8:$N$10,3,FALSE()))),IF(AND($A49&gt;6,$A49&lt;23),HLOOKUP(M$29,$C$8:$N$10,2,FALSE()),HLOOKUP(M$29,$C$8:$N$10,3,FALSE())))</f>
        <v>79.721826792394</v>
      </c>
      <c r="N49" s="52" t="n">
        <f aca="false">'AVG WE'!N26*IF(U20="East",(IF(AND($A49&gt;7,$A49&lt;24),HLOOKUP(N$29,$C$8:$N$10,2,FALSE()),HLOOKUP(N$29,$C$8:$N$10,3,FALSE()))),IF(AND($A49&gt;6,$A49&lt;23),HLOOKUP(N$29,$C$8:$N$10,2,FALSE()),HLOOKUP(N$29,$C$8:$N$10,3,FALSE())))</f>
        <v>67.9193190215103</v>
      </c>
    </row>
    <row r="50" customFormat="false" ht="12.75" hidden="false" customHeight="false" outlineLevel="0" collapsed="false">
      <c r="A50" s="2" t="n">
        <v>20</v>
      </c>
      <c r="C50" s="52" t="n">
        <f aca="false">'AVG WE'!C27*IF(J21="East",(IF(AND($A50&gt;7,$A50&lt;24),HLOOKUP(C$29,$C$8:$N$10,2,FALSE()),HLOOKUP(C$29,$C$8:$N$10,3,FALSE()))),IF(AND($A50&gt;6,$A50&lt;23),HLOOKUP(C$29,$C$8:$N$10,2,FALSE()),HLOOKUP(C$29,$C$8:$N$10,3,FALSE())))</f>
        <v>63.159679733505</v>
      </c>
      <c r="D50" s="52" t="n">
        <f aca="false">'AVG WE'!D27*IF(K21="East",(IF(AND($A50&gt;7,$A50&lt;24),HLOOKUP(D$29,$C$8:$N$10,2,FALSE()),HLOOKUP(D$29,$C$8:$N$10,3,FALSE()))),IF(AND($A50&gt;6,$A50&lt;23),HLOOKUP(D$29,$C$8:$N$10,2,FALSE()),HLOOKUP(D$29,$C$8:$N$10,3,FALSE())))</f>
        <v>58.2903753269532</v>
      </c>
      <c r="E50" s="52" t="n">
        <f aca="false">'AVG WE'!E27*IF(L21="East",(IF(AND($A50&gt;7,$A50&lt;24),HLOOKUP(E$29,$C$8:$N$10,2,FALSE()),HLOOKUP(E$29,$C$8:$N$10,3,FALSE()))),IF(AND($A50&gt;6,$A50&lt;23),HLOOKUP(E$29,$C$8:$N$10,2,FALSE()),HLOOKUP(E$29,$C$8:$N$10,3,FALSE())))</f>
        <v>63.6471805491134</v>
      </c>
      <c r="F50" s="52" t="n">
        <f aca="false">'AVG WE'!F27*IF(M21="East",(IF(AND($A50&gt;7,$A50&lt;24),HLOOKUP(F$29,$C$8:$N$10,2,FALSE()),HLOOKUP(F$29,$C$8:$N$10,3,FALSE()))),IF(AND($A50&gt;6,$A50&lt;23),HLOOKUP(F$29,$C$8:$N$10,2,FALSE()),HLOOKUP(F$29,$C$8:$N$10,3,FALSE())))</f>
        <v>58.7608080370292</v>
      </c>
      <c r="G50" s="52" t="n">
        <f aca="false">'AVG WE'!G27*IF(N21="East",(IF(AND($A50&gt;7,$A50&lt;24),HLOOKUP(G$29,$C$8:$N$10,2,FALSE()),HLOOKUP(G$29,$C$8:$N$10,3,FALSE()))),IF(AND($A50&gt;6,$A50&lt;23),HLOOKUP(G$29,$C$8:$N$10,2,FALSE()),HLOOKUP(G$29,$C$8:$N$10,3,FALSE())))</f>
        <v>61.419378595617</v>
      </c>
      <c r="H50" s="52" t="n">
        <f aca="false">'AVG WE'!H27*IF(O21="East",(IF(AND($A50&gt;7,$A50&lt;24),HLOOKUP(H$29,$C$8:$N$10,2,FALSE()),HLOOKUP(H$29,$C$8:$N$10,3,FALSE()))),IF(AND($A50&gt;6,$A50&lt;23),HLOOKUP(H$29,$C$8:$N$10,2,FALSE()),HLOOKUP(H$29,$C$8:$N$10,3,FALSE())))</f>
        <v>60.0198506081659</v>
      </c>
      <c r="I50" s="52" t="n">
        <f aca="false">'AVG WE'!I27*IF(P21="East",(IF(AND($A50&gt;7,$A50&lt;24),HLOOKUP(I$29,$C$8:$N$10,2,FALSE()),HLOOKUP(I$29,$C$8:$N$10,3,FALSE()))),IF(AND($A50&gt;6,$A50&lt;23),HLOOKUP(I$29,$C$8:$N$10,2,FALSE()),HLOOKUP(I$29,$C$8:$N$10,3,FALSE())))</f>
        <v>57.7037664187927</v>
      </c>
      <c r="J50" s="52" t="n">
        <f aca="false">'AVG WE'!J27*IF(Q21="East",(IF(AND($A50&gt;7,$A50&lt;24),HLOOKUP(J$29,$C$8:$N$10,2,FALSE()),HLOOKUP(J$29,$C$8:$N$10,3,FALSE()))),IF(AND($A50&gt;6,$A50&lt;23),HLOOKUP(J$29,$C$8:$N$10,2,FALSE()),HLOOKUP(J$29,$C$8:$N$10,3,FALSE())))</f>
        <v>58.631882442063</v>
      </c>
      <c r="K50" s="52" t="n">
        <f aca="false">'AVG WE'!K27*IF(R21="East",(IF(AND($A50&gt;7,$A50&lt;24),HLOOKUP(K$29,$C$8:$N$10,2,FALSE()),HLOOKUP(K$29,$C$8:$N$10,3,FALSE()))),IF(AND($A50&gt;6,$A50&lt;23),HLOOKUP(K$29,$C$8:$N$10,2,FALSE()),HLOOKUP(K$29,$C$8:$N$10,3,FALSE())))</f>
        <v>64.2128672317596</v>
      </c>
      <c r="L50" s="52" t="n">
        <f aca="false">'AVG WE'!L27*IF(S21="East",(IF(AND($A50&gt;7,$A50&lt;24),HLOOKUP(L$29,$C$8:$N$10,2,FALSE()),HLOOKUP(L$29,$C$8:$N$10,3,FALSE()))),IF(AND($A50&gt;6,$A50&lt;23),HLOOKUP(L$29,$C$8:$N$10,2,FALSE()),HLOOKUP(L$29,$C$8:$N$10,3,FALSE())))</f>
        <v>64.405052848279</v>
      </c>
      <c r="M50" s="52" t="n">
        <f aca="false">'AVG WE'!M27*IF(T21="East",(IF(AND($A50&gt;7,$A50&lt;24),HLOOKUP(M$29,$C$8:$N$10,2,FALSE()),HLOOKUP(M$29,$C$8:$N$10,3,FALSE()))),IF(AND($A50&gt;6,$A50&lt;23),HLOOKUP(M$29,$C$8:$N$10,2,FALSE()),HLOOKUP(M$29,$C$8:$N$10,3,FALSE())))</f>
        <v>76.4938981453668</v>
      </c>
      <c r="N50" s="52" t="n">
        <f aca="false">'AVG WE'!N27*IF(U21="East",(IF(AND($A50&gt;7,$A50&lt;24),HLOOKUP(N$29,$C$8:$N$10,2,FALSE()),HLOOKUP(N$29,$C$8:$N$10,3,FALSE()))),IF(AND($A50&gt;6,$A50&lt;23),HLOOKUP(N$29,$C$8:$N$10,2,FALSE()),HLOOKUP(N$29,$C$8:$N$10,3,FALSE())))</f>
        <v>63.2583483425621</v>
      </c>
    </row>
    <row r="51" customFormat="false" ht="12.75" hidden="false" customHeight="false" outlineLevel="0" collapsed="false">
      <c r="A51" s="2" t="n">
        <v>21</v>
      </c>
      <c r="C51" s="52" t="n">
        <f aca="false">'AVG WE'!C28*IF(J22="East",(IF(AND($A51&gt;7,$A51&lt;24),HLOOKUP(C$29,$C$8:$N$10,2,FALSE()),HLOOKUP(C$29,$C$8:$N$10,3,FALSE()))),IF(AND($A51&gt;6,$A51&lt;23),HLOOKUP(C$29,$C$8:$N$10,2,FALSE()),HLOOKUP(C$29,$C$8:$N$10,3,FALSE())))</f>
        <v>60.3896698749646</v>
      </c>
      <c r="D51" s="52" t="n">
        <f aca="false">'AVG WE'!D28*IF(K22="East",(IF(AND($A51&gt;7,$A51&lt;24),HLOOKUP(D$29,$C$8:$N$10,2,FALSE()),HLOOKUP(D$29,$C$8:$N$10,3,FALSE()))),IF(AND($A51&gt;6,$A51&lt;23),HLOOKUP(D$29,$C$8:$N$10,2,FALSE()),HLOOKUP(D$29,$C$8:$N$10,3,FALSE())))</f>
        <v>56.162873635084</v>
      </c>
      <c r="E51" s="52" t="n">
        <f aca="false">'AVG WE'!E28*IF(L22="East",(IF(AND($A51&gt;7,$A51&lt;24),HLOOKUP(E$29,$C$8:$N$10,2,FALSE()),HLOOKUP(E$29,$C$8:$N$10,3,FALSE()))),IF(AND($A51&gt;6,$A51&lt;23),HLOOKUP(E$29,$C$8:$N$10,2,FALSE()),HLOOKUP(E$29,$C$8:$N$10,3,FALSE())))</f>
        <v>59.9150869339657</v>
      </c>
      <c r="F51" s="52" t="n">
        <f aca="false">'AVG WE'!F28*IF(M22="East",(IF(AND($A51&gt;7,$A51&lt;24),HLOOKUP(F$29,$C$8:$N$10,2,FALSE()),HLOOKUP(F$29,$C$8:$N$10,3,FALSE()))),IF(AND($A51&gt;6,$A51&lt;23),HLOOKUP(F$29,$C$8:$N$10,2,FALSE()),HLOOKUP(F$29,$C$8:$N$10,3,FALSE())))</f>
        <v>64.1010974749179</v>
      </c>
      <c r="G51" s="52" t="n">
        <f aca="false">'AVG WE'!G28*IF(N22="East",(IF(AND($A51&gt;7,$A51&lt;24),HLOOKUP(G$29,$C$8:$N$10,2,FALSE()),HLOOKUP(G$29,$C$8:$N$10,3,FALSE()))),IF(AND($A51&gt;6,$A51&lt;23),HLOOKUP(G$29,$C$8:$N$10,2,FALSE()),HLOOKUP(G$29,$C$8:$N$10,3,FALSE())))</f>
        <v>65.5176083999992</v>
      </c>
      <c r="H51" s="52" t="n">
        <f aca="false">'AVG WE'!H28*IF(O22="East",(IF(AND($A51&gt;7,$A51&lt;24),HLOOKUP(H$29,$C$8:$N$10,2,FALSE()),HLOOKUP(H$29,$C$8:$N$10,3,FALSE()))),IF(AND($A51&gt;6,$A51&lt;23),HLOOKUP(H$29,$C$8:$N$10,2,FALSE()),HLOOKUP(H$29,$C$8:$N$10,3,FALSE())))</f>
        <v>64.9222918283512</v>
      </c>
      <c r="I51" s="52" t="n">
        <f aca="false">'AVG WE'!I28*IF(P22="East",(IF(AND($A51&gt;7,$A51&lt;24),HLOOKUP(I$29,$C$8:$N$10,2,FALSE()),HLOOKUP(I$29,$C$8:$N$10,3,FALSE()))),IF(AND($A51&gt;6,$A51&lt;23),HLOOKUP(I$29,$C$8:$N$10,2,FALSE()),HLOOKUP(I$29,$C$8:$N$10,3,FALSE())))</f>
        <v>58.0092475792808</v>
      </c>
      <c r="J51" s="52" t="n">
        <f aca="false">'AVG WE'!J28*IF(Q22="East",(IF(AND($A51&gt;7,$A51&lt;24),HLOOKUP(J$29,$C$8:$N$10,2,FALSE()),HLOOKUP(J$29,$C$8:$N$10,3,FALSE()))),IF(AND($A51&gt;6,$A51&lt;23),HLOOKUP(J$29,$C$8:$N$10,2,FALSE()),HLOOKUP(J$29,$C$8:$N$10,3,FALSE())))</f>
        <v>60.5709281610558</v>
      </c>
      <c r="K51" s="52" t="n">
        <f aca="false">'AVG WE'!K28*IF(R22="East",(IF(AND($A51&gt;7,$A51&lt;24),HLOOKUP(K$29,$C$8:$N$10,2,FALSE()),HLOOKUP(K$29,$C$8:$N$10,3,FALSE()))),IF(AND($A51&gt;6,$A51&lt;23),HLOOKUP(K$29,$C$8:$N$10,2,FALSE()),HLOOKUP(K$29,$C$8:$N$10,3,FALSE())))</f>
        <v>61.6119961156605</v>
      </c>
      <c r="L51" s="52" t="n">
        <f aca="false">'AVG WE'!L28*IF(S22="East",(IF(AND($A51&gt;7,$A51&lt;24),HLOOKUP(L$29,$C$8:$N$10,2,FALSE()),HLOOKUP(L$29,$C$8:$N$10,3,FALSE()))),IF(AND($A51&gt;6,$A51&lt;23),HLOOKUP(L$29,$C$8:$N$10,2,FALSE()),HLOOKUP(L$29,$C$8:$N$10,3,FALSE())))</f>
        <v>63.2565830017216</v>
      </c>
      <c r="M51" s="52" t="n">
        <f aca="false">'AVG WE'!M28*IF(T22="East",(IF(AND($A51&gt;7,$A51&lt;24),HLOOKUP(M$29,$C$8:$N$10,2,FALSE()),HLOOKUP(M$29,$C$8:$N$10,3,FALSE()))),IF(AND($A51&gt;6,$A51&lt;23),HLOOKUP(M$29,$C$8:$N$10,2,FALSE()),HLOOKUP(M$29,$C$8:$N$10,3,FALSE())))</f>
        <v>67.8145311265744</v>
      </c>
      <c r="N51" s="52" t="n">
        <f aca="false">'AVG WE'!N28*IF(U22="East",(IF(AND($A51&gt;7,$A51&lt;24),HLOOKUP(N$29,$C$8:$N$10,2,FALSE()),HLOOKUP(N$29,$C$8:$N$10,3,FALSE()))),IF(AND($A51&gt;6,$A51&lt;23),HLOOKUP(N$29,$C$8:$N$10,2,FALSE()),HLOOKUP(N$29,$C$8:$N$10,3,FALSE())))</f>
        <v>60.5560351403301</v>
      </c>
    </row>
    <row r="52" customFormat="false" ht="12.75" hidden="false" customHeight="false" outlineLevel="0" collapsed="false">
      <c r="A52" s="2" t="n">
        <v>22</v>
      </c>
      <c r="C52" s="52" t="n">
        <f aca="false">'AVG WE'!C29*IF(J23="East",(IF(AND($A52&gt;7,$A52&lt;24),HLOOKUP(C$29,$C$8:$N$10,2,FALSE()),HLOOKUP(C$29,$C$8:$N$10,3,FALSE()))),IF(AND($A52&gt;6,$A52&lt;23),HLOOKUP(C$29,$C$8:$N$10,2,FALSE()),HLOOKUP(C$29,$C$8:$N$10,3,FALSE())))</f>
        <v>56.7976798071563</v>
      </c>
      <c r="D52" s="52" t="n">
        <f aca="false">'AVG WE'!D29*IF(K23="East",(IF(AND($A52&gt;7,$A52&lt;24),HLOOKUP(D$29,$C$8:$N$10,2,FALSE()),HLOOKUP(D$29,$C$8:$N$10,3,FALSE()))),IF(AND($A52&gt;6,$A52&lt;23),HLOOKUP(D$29,$C$8:$N$10,2,FALSE()),HLOOKUP(D$29,$C$8:$N$10,3,FALSE())))</f>
        <v>54.4895341047242</v>
      </c>
      <c r="E52" s="52" t="n">
        <f aca="false">'AVG WE'!E29*IF(L23="East",(IF(AND($A52&gt;7,$A52&lt;24),HLOOKUP(E$29,$C$8:$N$10,2,FALSE()),HLOOKUP(E$29,$C$8:$N$10,3,FALSE()))),IF(AND($A52&gt;6,$A52&lt;23),HLOOKUP(E$29,$C$8:$N$10,2,FALSE()),HLOOKUP(E$29,$C$8:$N$10,3,FALSE())))</f>
        <v>55.5257065211736</v>
      </c>
      <c r="F52" s="52" t="n">
        <f aca="false">'AVG WE'!F29*IF(M23="East",(IF(AND($A52&gt;7,$A52&lt;24),HLOOKUP(F$29,$C$8:$N$10,2,FALSE()),HLOOKUP(F$29,$C$8:$N$10,3,FALSE()))),IF(AND($A52&gt;6,$A52&lt;23),HLOOKUP(F$29,$C$8:$N$10,2,FALSE()),HLOOKUP(F$29,$C$8:$N$10,3,FALSE())))</f>
        <v>58.250629396757</v>
      </c>
      <c r="G52" s="52" t="n">
        <f aca="false">'AVG WE'!G29*IF(N23="East",(IF(AND($A52&gt;7,$A52&lt;24),HLOOKUP(G$29,$C$8:$N$10,2,FALSE()),HLOOKUP(G$29,$C$8:$N$10,3,FALSE()))),IF(AND($A52&gt;6,$A52&lt;23),HLOOKUP(G$29,$C$8:$N$10,2,FALSE()),HLOOKUP(G$29,$C$8:$N$10,3,FALSE())))</f>
        <v>59.8054560086652</v>
      </c>
      <c r="H52" s="52" t="n">
        <f aca="false">'AVG WE'!H29*IF(O23="East",(IF(AND($A52&gt;7,$A52&lt;24),HLOOKUP(H$29,$C$8:$N$10,2,FALSE()),HLOOKUP(H$29,$C$8:$N$10,3,FALSE()))),IF(AND($A52&gt;6,$A52&lt;23),HLOOKUP(H$29,$C$8:$N$10,2,FALSE()),HLOOKUP(H$29,$C$8:$N$10,3,FALSE())))</f>
        <v>58.958222425742</v>
      </c>
      <c r="I52" s="52" t="n">
        <f aca="false">'AVG WE'!I29*IF(P23="East",(IF(AND($A52&gt;7,$A52&lt;24),HLOOKUP(I$29,$C$8:$N$10,2,FALSE()),HLOOKUP(I$29,$C$8:$N$10,3,FALSE()))),IF(AND($A52&gt;6,$A52&lt;23),HLOOKUP(I$29,$C$8:$N$10,2,FALSE()),HLOOKUP(I$29,$C$8:$N$10,3,FALSE())))</f>
        <v>52.6812082383319</v>
      </c>
      <c r="J52" s="52" t="n">
        <f aca="false">'AVG WE'!J29*IF(Q23="East",(IF(AND($A52&gt;7,$A52&lt;24),HLOOKUP(J$29,$C$8:$N$10,2,FALSE()),HLOOKUP(J$29,$C$8:$N$10,3,FALSE()))),IF(AND($A52&gt;6,$A52&lt;23),HLOOKUP(J$29,$C$8:$N$10,2,FALSE()),HLOOKUP(J$29,$C$8:$N$10,3,FALSE())))</f>
        <v>55.2780415675202</v>
      </c>
      <c r="K52" s="52" t="n">
        <f aca="false">'AVG WE'!K29*IF(R23="East",(IF(AND($A52&gt;7,$A52&lt;24),HLOOKUP(K$29,$C$8:$N$10,2,FALSE()),HLOOKUP(K$29,$C$8:$N$10,3,FALSE()))),IF(AND($A52&gt;6,$A52&lt;23),HLOOKUP(K$29,$C$8:$N$10,2,FALSE()),HLOOKUP(K$29,$C$8:$N$10,3,FALSE())))</f>
        <v>54.9089723981068</v>
      </c>
      <c r="L52" s="52" t="n">
        <f aca="false">'AVG WE'!L29*IF(S23="East",(IF(AND($A52&gt;7,$A52&lt;24),HLOOKUP(L$29,$C$8:$N$10,2,FALSE()),HLOOKUP(L$29,$C$8:$N$10,3,FALSE()))),IF(AND($A52&gt;6,$A52&lt;23),HLOOKUP(L$29,$C$8:$N$10,2,FALSE()),HLOOKUP(L$29,$C$8:$N$10,3,FALSE())))</f>
        <v>55.2152850594729</v>
      </c>
      <c r="M52" s="52" t="n">
        <f aca="false">'AVG WE'!M29*IF(T23="East",(IF(AND($A52&gt;7,$A52&lt;24),HLOOKUP(M$29,$C$8:$N$10,2,FALSE()),HLOOKUP(M$29,$C$8:$N$10,3,FALSE()))),IF(AND($A52&gt;6,$A52&lt;23),HLOOKUP(M$29,$C$8:$N$10,2,FALSE()),HLOOKUP(M$29,$C$8:$N$10,3,FALSE())))</f>
        <v>60.6172401309772</v>
      </c>
      <c r="N52" s="52" t="n">
        <f aca="false">'AVG WE'!N29*IF(U23="East",(IF(AND($A52&gt;7,$A52&lt;24),HLOOKUP(N$29,$C$8:$N$10,2,FALSE()),HLOOKUP(N$29,$C$8:$N$10,3,FALSE()))),IF(AND($A52&gt;6,$A52&lt;23),HLOOKUP(N$29,$C$8:$N$10,2,FALSE()),HLOOKUP(N$29,$C$8:$N$10,3,FALSE())))</f>
        <v>59.2108219401976</v>
      </c>
    </row>
    <row r="53" customFormat="false" ht="12.75" hidden="false" customHeight="false" outlineLevel="0" collapsed="false">
      <c r="A53" s="2" t="n">
        <v>23</v>
      </c>
      <c r="C53" s="52" t="n">
        <f aca="false">'AVG WE'!C30*IF(J24="East",(IF(AND($A53&gt;7,$A53&lt;24),HLOOKUP(C$29,$C$8:$N$10,2,FALSE()),HLOOKUP(C$29,$C$8:$N$10,3,FALSE()))),IF(AND($A53&gt;6,$A53&lt;23),HLOOKUP(C$29,$C$8:$N$10,2,FALSE()),HLOOKUP(C$29,$C$8:$N$10,3,FALSE())))</f>
        <v>53.9853850317791</v>
      </c>
      <c r="D53" s="52" t="n">
        <f aca="false">'AVG WE'!D30*IF(K24="East",(IF(AND($A53&gt;7,$A53&lt;24),HLOOKUP(D$29,$C$8:$N$10,2,FALSE()),HLOOKUP(D$29,$C$8:$N$10,3,FALSE()))),IF(AND($A53&gt;6,$A53&lt;23),HLOOKUP(D$29,$C$8:$N$10,2,FALSE()),HLOOKUP(D$29,$C$8:$N$10,3,FALSE())))</f>
        <v>49.72428502292</v>
      </c>
      <c r="E53" s="52" t="n">
        <f aca="false">'AVG WE'!E30*IF(L24="East",(IF(AND($A53&gt;7,$A53&lt;24),HLOOKUP(E$29,$C$8:$N$10,2,FALSE()),HLOOKUP(E$29,$C$8:$N$10,3,FALSE()))),IF(AND($A53&gt;6,$A53&lt;23),HLOOKUP(E$29,$C$8:$N$10,2,FALSE()),HLOOKUP(E$29,$C$8:$N$10,3,FALSE())))</f>
        <v>52.761940568468</v>
      </c>
      <c r="F53" s="52" t="n">
        <f aca="false">'AVG WE'!F30*IF(M24="East",(IF(AND($A53&gt;7,$A53&lt;24),HLOOKUP(F$29,$C$8:$N$10,2,FALSE()),HLOOKUP(F$29,$C$8:$N$10,3,FALSE()))),IF(AND($A53&gt;6,$A53&lt;23),HLOOKUP(F$29,$C$8:$N$10,2,FALSE()),HLOOKUP(F$29,$C$8:$N$10,3,FALSE())))</f>
        <v>53.9459169955905</v>
      </c>
      <c r="G53" s="52" t="n">
        <f aca="false">'AVG WE'!G30*IF(N24="East",(IF(AND($A53&gt;7,$A53&lt;24),HLOOKUP(G$29,$C$8:$N$10,2,FALSE()),HLOOKUP(G$29,$C$8:$N$10,3,FALSE()))),IF(AND($A53&gt;6,$A53&lt;23),HLOOKUP(G$29,$C$8:$N$10,2,FALSE()),HLOOKUP(G$29,$C$8:$N$10,3,FALSE())))</f>
        <v>52.9367628472511</v>
      </c>
      <c r="H53" s="52" t="n">
        <f aca="false">'AVG WE'!H30*IF(O24="East",(IF(AND($A53&gt;7,$A53&lt;24),HLOOKUP(H$29,$C$8:$N$10,2,FALSE()),HLOOKUP(H$29,$C$8:$N$10,3,FALSE()))),IF(AND($A53&gt;6,$A53&lt;23),HLOOKUP(H$29,$C$8:$N$10,2,FALSE()),HLOOKUP(H$29,$C$8:$N$10,3,FALSE())))</f>
        <v>49.1095399335801</v>
      </c>
      <c r="I53" s="52" t="n">
        <f aca="false">'AVG WE'!I30*IF(P24="East",(IF(AND($A53&gt;7,$A53&lt;24),HLOOKUP(I$29,$C$8:$N$10,2,FALSE()),HLOOKUP(I$29,$C$8:$N$10,3,FALSE()))),IF(AND($A53&gt;6,$A53&lt;23),HLOOKUP(I$29,$C$8:$N$10,2,FALSE()),HLOOKUP(I$29,$C$8:$N$10,3,FALSE())))</f>
        <v>49.1792083331524</v>
      </c>
      <c r="J53" s="52" t="n">
        <f aca="false">'AVG WE'!J30*IF(Q24="East",(IF(AND($A53&gt;7,$A53&lt;24),HLOOKUP(J$29,$C$8:$N$10,2,FALSE()),HLOOKUP(J$29,$C$8:$N$10,3,FALSE()))),IF(AND($A53&gt;6,$A53&lt;23),HLOOKUP(J$29,$C$8:$N$10,2,FALSE()),HLOOKUP(J$29,$C$8:$N$10,3,FALSE())))</f>
        <v>43.8900309593777</v>
      </c>
      <c r="K53" s="52" t="n">
        <f aca="false">'AVG WE'!K30*IF(R24="East",(IF(AND($A53&gt;7,$A53&lt;24),HLOOKUP(K$29,$C$8:$N$10,2,FALSE()),HLOOKUP(K$29,$C$8:$N$10,3,FALSE()))),IF(AND($A53&gt;6,$A53&lt;23),HLOOKUP(K$29,$C$8:$N$10,2,FALSE()),HLOOKUP(K$29,$C$8:$N$10,3,FALSE())))</f>
        <v>47.504656816136</v>
      </c>
      <c r="L53" s="52" t="n">
        <f aca="false">'AVG WE'!L30*IF(S24="East",(IF(AND($A53&gt;7,$A53&lt;24),HLOOKUP(L$29,$C$8:$N$10,2,FALSE()),HLOOKUP(L$29,$C$8:$N$10,3,FALSE()))),IF(AND($A53&gt;6,$A53&lt;23),HLOOKUP(L$29,$C$8:$N$10,2,FALSE()),HLOOKUP(L$29,$C$8:$N$10,3,FALSE())))</f>
        <v>52.015545705695</v>
      </c>
      <c r="M53" s="52" t="n">
        <f aca="false">'AVG WE'!M30*IF(T24="East",(IF(AND($A53&gt;7,$A53&lt;24),HLOOKUP(M$29,$C$8:$N$10,2,FALSE()),HLOOKUP(M$29,$C$8:$N$10,3,FALSE()))),IF(AND($A53&gt;6,$A53&lt;23),HLOOKUP(M$29,$C$8:$N$10,2,FALSE()),HLOOKUP(M$29,$C$8:$N$10,3,FALSE())))</f>
        <v>56.1822888788445</v>
      </c>
      <c r="N53" s="52" t="n">
        <f aca="false">'AVG WE'!N30*IF(U24="East",(IF(AND($A53&gt;7,$A53&lt;24),HLOOKUP(N$29,$C$8:$N$10,2,FALSE()),HLOOKUP(N$29,$C$8:$N$10,3,FALSE()))),IF(AND($A53&gt;6,$A53&lt;23),HLOOKUP(N$29,$C$8:$N$10,2,FALSE()),HLOOKUP(N$29,$C$8:$N$10,3,FALSE())))</f>
        <v>60.6409990971324</v>
      </c>
    </row>
    <row r="54" customFormat="false" ht="12.75" hidden="false" customHeight="false" outlineLevel="0" collapsed="false">
      <c r="A54" s="2" t="n">
        <v>24</v>
      </c>
      <c r="C54" s="52" t="n">
        <f aca="false">'AVG WE'!C31*IF(J25="East",(IF(AND($A54&gt;7,$A54&lt;24),HLOOKUP(C$29,$C$8:$N$10,2,FALSE()),HLOOKUP(C$29,$C$8:$N$10,3,FALSE()))),IF(AND($A54&gt;6,$A54&lt;23),HLOOKUP(C$29,$C$8:$N$10,2,FALSE()),HLOOKUP(C$29,$C$8:$N$10,3,FALSE())))</f>
        <v>43.814650014871</v>
      </c>
      <c r="D54" s="52" t="n">
        <f aca="false">'AVG WE'!D31*IF(K25="East",(IF(AND($A54&gt;7,$A54&lt;24),HLOOKUP(D$29,$C$8:$N$10,2,FALSE()),HLOOKUP(D$29,$C$8:$N$10,3,FALSE()))),IF(AND($A54&gt;6,$A54&lt;23),HLOOKUP(D$29,$C$8:$N$10,2,FALSE()),HLOOKUP(D$29,$C$8:$N$10,3,FALSE())))</f>
        <v>43.1857124482079</v>
      </c>
      <c r="E54" s="52" t="n">
        <f aca="false">'AVG WE'!E31*IF(L25="East",(IF(AND($A54&gt;7,$A54&lt;24),HLOOKUP(E$29,$C$8:$N$10,2,FALSE()),HLOOKUP(E$29,$C$8:$N$10,3,FALSE()))),IF(AND($A54&gt;6,$A54&lt;23),HLOOKUP(E$29,$C$8:$N$10,2,FALSE()),HLOOKUP(E$29,$C$8:$N$10,3,FALSE())))</f>
        <v>43.3779636788741</v>
      </c>
      <c r="F54" s="52" t="n">
        <f aca="false">'AVG WE'!F31*IF(M25="East",(IF(AND($A54&gt;7,$A54&lt;24),HLOOKUP(F$29,$C$8:$N$10,2,FALSE()),HLOOKUP(F$29,$C$8:$N$10,3,FALSE()))),IF(AND($A54&gt;6,$A54&lt;23),HLOOKUP(F$29,$C$8:$N$10,2,FALSE()),HLOOKUP(F$29,$C$8:$N$10,3,FALSE())))</f>
        <v>43.420918912896</v>
      </c>
      <c r="G54" s="52" t="n">
        <f aca="false">'AVG WE'!G31*IF(N25="East",(IF(AND($A54&gt;7,$A54&lt;24),HLOOKUP(G$29,$C$8:$N$10,2,FALSE()),HLOOKUP(G$29,$C$8:$N$10,3,FALSE()))),IF(AND($A54&gt;6,$A54&lt;23),HLOOKUP(G$29,$C$8:$N$10,2,FALSE()),HLOOKUP(G$29,$C$8:$N$10,3,FALSE())))</f>
        <v>41.9539146628423</v>
      </c>
      <c r="H54" s="52" t="n">
        <f aca="false">'AVG WE'!H31*IF(O25="East",(IF(AND($A54&gt;7,$A54&lt;24),HLOOKUP(H$29,$C$8:$N$10,2,FALSE()),HLOOKUP(H$29,$C$8:$N$10,3,FALSE()))),IF(AND($A54&gt;6,$A54&lt;23),HLOOKUP(H$29,$C$8:$N$10,2,FALSE()),HLOOKUP(H$29,$C$8:$N$10,3,FALSE())))</f>
        <v>36.5599471949962</v>
      </c>
      <c r="I54" s="52" t="n">
        <f aca="false">'AVG WE'!I31*IF(P25="East",(IF(AND($A54&gt;7,$A54&lt;24),HLOOKUP(I$29,$C$8:$N$10,2,FALSE()),HLOOKUP(I$29,$C$8:$N$10,3,FALSE()))),IF(AND($A54&gt;6,$A54&lt;23),HLOOKUP(I$29,$C$8:$N$10,2,FALSE()),HLOOKUP(I$29,$C$8:$N$10,3,FALSE())))</f>
        <v>40.0395097219174</v>
      </c>
      <c r="J54" s="52" t="n">
        <f aca="false">'AVG WE'!J31*IF(Q25="East",(IF(AND($A54&gt;7,$A54&lt;24),HLOOKUP(J$29,$C$8:$N$10,2,FALSE()),HLOOKUP(J$29,$C$8:$N$10,3,FALSE()))),IF(AND($A54&gt;6,$A54&lt;23),HLOOKUP(J$29,$C$8:$N$10,2,FALSE()),HLOOKUP(J$29,$C$8:$N$10,3,FALSE())))</f>
        <v>36.7800113376946</v>
      </c>
      <c r="K54" s="52" t="n">
        <f aca="false">'AVG WE'!K31*IF(R25="East",(IF(AND($A54&gt;7,$A54&lt;24),HLOOKUP(K$29,$C$8:$N$10,2,FALSE()),HLOOKUP(K$29,$C$8:$N$10,3,FALSE()))),IF(AND($A54&gt;6,$A54&lt;23),HLOOKUP(K$29,$C$8:$N$10,2,FALSE()),HLOOKUP(K$29,$C$8:$N$10,3,FALSE())))</f>
        <v>42.4390688908936</v>
      </c>
      <c r="L54" s="52" t="n">
        <f aca="false">'AVG WE'!L31*IF(S25="East",(IF(AND($A54&gt;7,$A54&lt;24),HLOOKUP(L$29,$C$8:$N$10,2,FALSE()),HLOOKUP(L$29,$C$8:$N$10,3,FALSE()))),IF(AND($A54&gt;6,$A54&lt;23),HLOOKUP(L$29,$C$8:$N$10,2,FALSE()),HLOOKUP(L$29,$C$8:$N$10,3,FALSE())))</f>
        <v>50.0813164467585</v>
      </c>
      <c r="M54" s="52" t="n">
        <f aca="false">'AVG WE'!M31*IF(T25="East",(IF(AND($A54&gt;7,$A54&lt;24),HLOOKUP(M$29,$C$8:$N$10,2,FALSE()),HLOOKUP(M$29,$C$8:$N$10,3,FALSE()))),IF(AND($A54&gt;6,$A54&lt;23),HLOOKUP(M$29,$C$8:$N$10,2,FALSE()),HLOOKUP(M$29,$C$8:$N$10,3,FALSE())))</f>
        <v>45.3449293693406</v>
      </c>
      <c r="N54" s="52" t="n">
        <f aca="false">'AVG WE'!N31*IF(U25="East",(IF(AND($A54&gt;7,$A54&lt;24),HLOOKUP(N$29,$C$8:$N$10,2,FALSE()),HLOOKUP(N$29,$C$8:$N$10,3,FALSE()))),IF(AND($A54&gt;6,$A54&lt;23),HLOOKUP(N$29,$C$8:$N$10,2,FALSE()),HLOOKUP(N$29,$C$8:$N$10,3,FALSE())))</f>
        <v>54.3169737300795</v>
      </c>
    </row>
    <row r="56" customFormat="false" ht="15.75" hidden="false" customHeight="false" outlineLevel="0" collapsed="false">
      <c r="A56" s="53" t="s">
        <v>55</v>
      </c>
      <c r="B56" s="53"/>
      <c r="C56" s="53"/>
      <c r="D56" s="53"/>
    </row>
    <row r="58" customFormat="false" ht="12.75" hidden="false" customHeight="false" outlineLevel="0" collapsed="false">
      <c r="C58" s="2" t="s">
        <v>0</v>
      </c>
      <c r="D58" s="2" t="s">
        <v>1</v>
      </c>
      <c r="E58" s="2" t="s">
        <v>2</v>
      </c>
      <c r="F58" s="2" t="s">
        <v>3</v>
      </c>
      <c r="G58" s="2" t="s">
        <v>4</v>
      </c>
      <c r="H58" s="2" t="s">
        <v>5</v>
      </c>
      <c r="I58" s="2" t="s">
        <v>6</v>
      </c>
      <c r="J58" s="2" t="s">
        <v>7</v>
      </c>
      <c r="K58" s="2" t="s">
        <v>8</v>
      </c>
      <c r="L58" s="2" t="s">
        <v>9</v>
      </c>
      <c r="M58" s="2" t="s">
        <v>10</v>
      </c>
      <c r="N58" s="2" t="s">
        <v>11</v>
      </c>
    </row>
    <row r="59" customFormat="false" ht="12.75" hidden="false" customHeight="false" outlineLevel="0" collapsed="false">
      <c r="A59" s="2" t="s">
        <v>13</v>
      </c>
    </row>
    <row r="60" customFormat="false" ht="12.75" hidden="false" customHeight="false" outlineLevel="0" collapsed="false">
      <c r="A60" s="2" t="n">
        <v>1</v>
      </c>
      <c r="C60" s="52" t="n">
        <f aca="false">IF(J2="East",(IF(AND($A31&gt;7,$A31&lt;24),HLOOKUP(C$29,$C$8:$N$10,2,FALSE()),HLOOKUP(C$29,$C$8:$N$10,3,FALSE()))),IF(AND($A31&gt;6,$A31&lt;23),HLOOKUP(C$29,$C$8:$N$10,2,FALSE()),HLOOKUP(C$29,$C$8:$N$10,3,FALSE())))*'Historical 99 Scalers WE'!C6</f>
        <v>43.1122839434459</v>
      </c>
      <c r="D60" s="52" t="n">
        <f aca="false">IF(K2="East",(IF(AND($A31&gt;7,$A31&lt;24),HLOOKUP(D$29,$C$8:$N$10,2,FALSE()),HLOOKUP(D$29,$C$8:$N$10,3,FALSE()))),IF(AND($A31&gt;6,$A31&lt;23),HLOOKUP(D$29,$C$8:$N$10,2,FALSE()),HLOOKUP(D$29,$C$8:$N$10,3,FALSE())))*'Historical 99 Scalers WE'!D6</f>
        <v>40.6521698373168</v>
      </c>
      <c r="E60" s="52" t="n">
        <f aca="false">IF(L2="East",(IF(AND($A31&gt;7,$A31&lt;24),HLOOKUP(E$29,$C$8:$N$10,2,FALSE()),HLOOKUP(E$29,$C$8:$N$10,3,FALSE()))),IF(AND($A31&gt;6,$A31&lt;23),HLOOKUP(E$29,$C$8:$N$10,2,FALSE()),HLOOKUP(E$29,$C$8:$N$10,3,FALSE())))*'Historical 99 Scalers WE'!E6</f>
        <v>43.5065367897226</v>
      </c>
      <c r="F60" s="52" t="n">
        <f aca="false">IF(M2="East",(IF(AND($A31&gt;7,$A31&lt;24),HLOOKUP(F$29,$C$8:$N$10,2,FALSE()),HLOOKUP(F$29,$C$8:$N$10,3,FALSE()))),IF(AND($A31&gt;6,$A31&lt;23),HLOOKUP(F$29,$C$8:$N$10,2,FALSE()),HLOOKUP(F$29,$C$8:$N$10,3,FALSE())))*'Historical 99 Scalers WE'!F6</f>
        <v>46.6201110456557</v>
      </c>
      <c r="G60" s="52" t="n">
        <f aca="false">IF(N2="East",(IF(AND($A31&gt;7,$A31&lt;24),HLOOKUP(G$29,$C$8:$N$10,2,FALSE()),HLOOKUP(G$29,$C$8:$N$10,3,FALSE()))),IF(AND($A31&gt;6,$A31&lt;23),HLOOKUP(G$29,$C$8:$N$10,2,FALSE()),HLOOKUP(G$29,$C$8:$N$10,3,FALSE())))*'Historical 99 Scalers WE'!G6</f>
        <v>44.2014427965215</v>
      </c>
      <c r="H60" s="52" t="n">
        <f aca="false">IF(O2="East",(IF(AND($A31&gt;7,$A31&lt;24),HLOOKUP(H$29,$C$8:$N$10,2,FALSE()),HLOOKUP(H$29,$C$8:$N$10,3,FALSE()))),IF(AND($A31&gt;6,$A31&lt;23),HLOOKUP(H$29,$C$8:$N$10,2,FALSE()),HLOOKUP(H$29,$C$8:$N$10,3,FALSE())))*'Historical 99 Scalers WE'!H6</f>
        <v>35.5247758009132</v>
      </c>
      <c r="I60" s="52" t="n">
        <f aca="false">IF(P2="East",(IF(AND($A31&gt;7,$A31&lt;24),HLOOKUP(I$29,$C$8:$N$10,2,FALSE()),HLOOKUP(I$29,$C$8:$N$10,3,FALSE()))),IF(AND($A31&gt;6,$A31&lt;23),HLOOKUP(I$29,$C$8:$N$10,2,FALSE()),HLOOKUP(I$29,$C$8:$N$10,3,FALSE())))*'Historical 99 Scalers WE'!I6</f>
        <v>42.7256529915019</v>
      </c>
      <c r="J60" s="52" t="n">
        <f aca="false">IF(Q2="East",(IF(AND($A31&gt;7,$A31&lt;24),HLOOKUP(J$29,$C$8:$N$10,2,FALSE()),HLOOKUP(J$29,$C$8:$N$10,3,FALSE()))),IF(AND($A31&gt;6,$A31&lt;23),HLOOKUP(J$29,$C$8:$N$10,2,FALSE()),HLOOKUP(J$29,$C$8:$N$10,3,FALSE())))*'Historical 99 Scalers WE'!J6</f>
        <v>46.5787678163733</v>
      </c>
      <c r="K60" s="52" t="n">
        <f aca="false">IF(R2="East",(IF(AND($A31&gt;7,$A31&lt;24),HLOOKUP(K$29,$C$8:$N$10,2,FALSE()),HLOOKUP(K$29,$C$8:$N$10,3,FALSE()))),IF(AND($A31&gt;6,$A31&lt;23),HLOOKUP(K$29,$C$8:$N$10,2,FALSE()),HLOOKUP(K$29,$C$8:$N$10,3,FALSE())))*'Historical 99 Scalers WE'!K6</f>
        <v>52.3880341411835</v>
      </c>
      <c r="L60" s="52" t="n">
        <f aca="false">IF(S2="East",(IF(AND($A31&gt;7,$A31&lt;24),HLOOKUP(L$29,$C$8:$N$10,2,FALSE()),HLOOKUP(L$29,$C$8:$N$10,3,FALSE()))),IF(AND($A31&gt;6,$A31&lt;23),HLOOKUP(L$29,$C$8:$N$10,2,FALSE()),HLOOKUP(L$29,$C$8:$N$10,3,FALSE())))*'Historical 99 Scalers WE'!L6</f>
        <v>54.6050807272683</v>
      </c>
      <c r="M60" s="52" t="n">
        <f aca="false">IF(T2="East",(IF(AND($A31&gt;7,$A31&lt;24),HLOOKUP(M$29,$C$8:$N$10,2,FALSE()),HLOOKUP(M$29,$C$8:$N$10,3,FALSE()))),IF(AND($A31&gt;6,$A31&lt;23),HLOOKUP(M$29,$C$8:$N$10,2,FALSE()),HLOOKUP(M$29,$C$8:$N$10,3,FALSE())))*'Historical 99 Scalers WE'!M6</f>
        <v>51.4497783119251</v>
      </c>
      <c r="N60" s="52" t="n">
        <f aca="false">IF(U2="East",(IF(AND($A31&gt;7,$A31&lt;24),HLOOKUP(N$29,$C$8:$N$10,2,FALSE()),HLOOKUP(N$29,$C$8:$N$10,3,FALSE()))),IF(AND($A31&gt;6,$A31&lt;23),HLOOKUP(N$29,$C$8:$N$10,2,FALSE()),HLOOKUP(N$29,$C$8:$N$10,3,FALSE())))*'Historical 99 Scalers WE'!N6</f>
        <v>47.6443057012921</v>
      </c>
    </row>
    <row r="61" customFormat="false" ht="12.75" hidden="false" customHeight="false" outlineLevel="0" collapsed="false">
      <c r="A61" s="2" t="n">
        <v>2</v>
      </c>
      <c r="C61" s="52" t="n">
        <f aca="false">IF(J3="East",(IF(AND($A32&gt;7,$A32&lt;24),HLOOKUP(C$29,$C$8:$N$10,2,FALSE()),HLOOKUP(C$29,$C$8:$N$10,3,FALSE()))),IF(AND($A32&gt;6,$A32&lt;23),HLOOKUP(C$29,$C$8:$N$10,2,FALSE()),HLOOKUP(C$29,$C$8:$N$10,3,FALSE())))*'Historical 99 Scalers WE'!C7</f>
        <v>34.5323638411119</v>
      </c>
      <c r="D61" s="52" t="n">
        <f aca="false">IF(K3="East",(IF(AND($A32&gt;7,$A32&lt;24),HLOOKUP(D$29,$C$8:$N$10,2,FALSE()),HLOOKUP(D$29,$C$8:$N$10,3,FALSE()))),IF(AND($A32&gt;6,$A32&lt;23),HLOOKUP(D$29,$C$8:$N$10,2,FALSE()),HLOOKUP(D$29,$C$8:$N$10,3,FALSE())))*'Historical 99 Scalers WE'!D7</f>
        <v>38.6491957835158</v>
      </c>
      <c r="E61" s="52" t="n">
        <f aca="false">IF(L3="East",(IF(AND($A32&gt;7,$A32&lt;24),HLOOKUP(E$29,$C$8:$N$10,2,FALSE()),HLOOKUP(E$29,$C$8:$N$10,3,FALSE()))),IF(AND($A32&gt;6,$A32&lt;23),HLOOKUP(E$29,$C$8:$N$10,2,FALSE()),HLOOKUP(E$29,$C$8:$N$10,3,FALSE())))*'Historical 99 Scalers WE'!E7</f>
        <v>37.5945035917828</v>
      </c>
      <c r="F61" s="52" t="n">
        <f aca="false">IF(M3="East",(IF(AND($A32&gt;7,$A32&lt;24),HLOOKUP(F$29,$C$8:$N$10,2,FALSE()),HLOOKUP(F$29,$C$8:$N$10,3,FALSE()))),IF(AND($A32&gt;6,$A32&lt;23),HLOOKUP(F$29,$C$8:$N$10,2,FALSE()),HLOOKUP(F$29,$C$8:$N$10,3,FALSE())))*'Historical 99 Scalers WE'!F7</f>
        <v>43.064294048001</v>
      </c>
      <c r="G61" s="52" t="n">
        <f aca="false">IF(N3="East",(IF(AND($A32&gt;7,$A32&lt;24),HLOOKUP(G$29,$C$8:$N$10,2,FALSE()),HLOOKUP(G$29,$C$8:$N$10,3,FALSE()))),IF(AND($A32&gt;6,$A32&lt;23),HLOOKUP(G$29,$C$8:$N$10,2,FALSE()),HLOOKUP(G$29,$C$8:$N$10,3,FALSE())))*'Historical 99 Scalers WE'!G7</f>
        <v>33.7555977062615</v>
      </c>
      <c r="H61" s="52" t="n">
        <f aca="false">IF(O3="East",(IF(AND($A32&gt;7,$A32&lt;24),HLOOKUP(H$29,$C$8:$N$10,2,FALSE()),HLOOKUP(H$29,$C$8:$N$10,3,FALSE()))),IF(AND($A32&gt;6,$A32&lt;23),HLOOKUP(H$29,$C$8:$N$10,2,FALSE()),HLOOKUP(H$29,$C$8:$N$10,3,FALSE())))*'Historical 99 Scalers WE'!H7</f>
        <v>27.47225394963</v>
      </c>
      <c r="I61" s="52" t="n">
        <f aca="false">IF(P3="East",(IF(AND($A32&gt;7,$A32&lt;24),HLOOKUP(I$29,$C$8:$N$10,2,FALSE()),HLOOKUP(I$29,$C$8:$N$10,3,FALSE()))),IF(AND($A32&gt;6,$A32&lt;23),HLOOKUP(I$29,$C$8:$N$10,2,FALSE()),HLOOKUP(I$29,$C$8:$N$10,3,FALSE())))*'Historical 99 Scalers WE'!I7</f>
        <v>36.8659453775346</v>
      </c>
      <c r="J61" s="52" t="n">
        <f aca="false">IF(Q3="East",(IF(AND($A32&gt;7,$A32&lt;24),HLOOKUP(J$29,$C$8:$N$10,2,FALSE()),HLOOKUP(J$29,$C$8:$N$10,3,FALSE()))),IF(AND($A32&gt;6,$A32&lt;23),HLOOKUP(J$29,$C$8:$N$10,2,FALSE()),HLOOKUP(J$29,$C$8:$N$10,3,FALSE())))*'Historical 99 Scalers WE'!J7</f>
        <v>39.8835530804591</v>
      </c>
      <c r="K61" s="52" t="n">
        <f aca="false">IF(R3="East",(IF(AND($A32&gt;7,$A32&lt;24),HLOOKUP(K$29,$C$8:$N$10,2,FALSE()),HLOOKUP(K$29,$C$8:$N$10,3,FALSE()))),IF(AND($A32&gt;6,$A32&lt;23),HLOOKUP(K$29,$C$8:$N$10,2,FALSE()),HLOOKUP(K$29,$C$8:$N$10,3,FALSE())))*'Historical 99 Scalers WE'!K7</f>
        <v>42.1735406002202</v>
      </c>
      <c r="L61" s="52" t="n">
        <f aca="false">IF(S3="East",(IF(AND($A32&gt;7,$A32&lt;24),HLOOKUP(L$29,$C$8:$N$10,2,FALSE()),HLOOKUP(L$29,$C$8:$N$10,3,FALSE()))),IF(AND($A32&gt;6,$A32&lt;23),HLOOKUP(L$29,$C$8:$N$10,2,FALSE()),HLOOKUP(L$29,$C$8:$N$10,3,FALSE())))*'Historical 99 Scalers WE'!L7</f>
        <v>45.8853444059043</v>
      </c>
      <c r="M61" s="52" t="n">
        <f aca="false">IF(T3="East",(IF(AND($A32&gt;7,$A32&lt;24),HLOOKUP(M$29,$C$8:$N$10,2,FALSE()),HLOOKUP(M$29,$C$8:$N$10,3,FALSE()))),IF(AND($A32&gt;6,$A32&lt;23),HLOOKUP(M$29,$C$8:$N$10,2,FALSE()),HLOOKUP(M$29,$C$8:$N$10,3,FALSE())))*'Historical 99 Scalers WE'!M7</f>
        <v>38.1813004917356</v>
      </c>
      <c r="N61" s="52" t="n">
        <f aca="false">IF(U3="East",(IF(AND($A32&gt;7,$A32&lt;24),HLOOKUP(N$29,$C$8:$N$10,2,FALSE()),HLOOKUP(N$29,$C$8:$N$10,3,FALSE()))),IF(AND($A32&gt;6,$A32&lt;23),HLOOKUP(N$29,$C$8:$N$10,2,FALSE()),HLOOKUP(N$29,$C$8:$N$10,3,FALSE())))*'Historical 99 Scalers WE'!N7</f>
        <v>39.1309806634685</v>
      </c>
    </row>
    <row r="62" customFormat="false" ht="12.75" hidden="false" customHeight="false" outlineLevel="0" collapsed="false">
      <c r="A62" s="2" t="n">
        <v>3</v>
      </c>
      <c r="C62" s="52" t="n">
        <f aca="false">IF(J4="East",(IF(AND($A33&gt;7,$A33&lt;24),HLOOKUP(C$29,$C$8:$N$10,2,FALSE()),HLOOKUP(C$29,$C$8:$N$10,3,FALSE()))),IF(AND($A33&gt;6,$A33&lt;23),HLOOKUP(C$29,$C$8:$N$10,2,FALSE()),HLOOKUP(C$29,$C$8:$N$10,3,FALSE())))*'Historical 99 Scalers WE'!C8</f>
        <v>31.2871343120459</v>
      </c>
      <c r="D62" s="52" t="n">
        <f aca="false">IF(K4="East",(IF(AND($A33&gt;7,$A33&lt;24),HLOOKUP(D$29,$C$8:$N$10,2,FALSE()),HLOOKUP(D$29,$C$8:$N$10,3,FALSE()))),IF(AND($A33&gt;6,$A33&lt;23),HLOOKUP(D$29,$C$8:$N$10,2,FALSE()),HLOOKUP(D$29,$C$8:$N$10,3,FALSE())))*'Historical 99 Scalers WE'!D8</f>
        <v>38.3275682682313</v>
      </c>
      <c r="E62" s="52" t="n">
        <f aca="false">IF(L4="East",(IF(AND($A33&gt;7,$A33&lt;24),HLOOKUP(E$29,$C$8:$N$10,2,FALSE()),HLOOKUP(E$29,$C$8:$N$10,3,FALSE()))),IF(AND($A33&gt;6,$A33&lt;23),HLOOKUP(E$29,$C$8:$N$10,2,FALSE()),HLOOKUP(E$29,$C$8:$N$10,3,FALSE())))*'Historical 99 Scalers WE'!E8</f>
        <v>34.8264609177623</v>
      </c>
      <c r="F62" s="52" t="n">
        <f aca="false">IF(M4="East",(IF(AND($A33&gt;7,$A33&lt;24),HLOOKUP(F$29,$C$8:$N$10,2,FALSE()),HLOOKUP(F$29,$C$8:$N$10,3,FALSE()))),IF(AND($A33&gt;6,$A33&lt;23),HLOOKUP(F$29,$C$8:$N$10,2,FALSE()),HLOOKUP(F$29,$C$8:$N$10,3,FALSE())))*'Historical 99 Scalers WE'!F8</f>
        <v>39.4364877332195</v>
      </c>
      <c r="G62" s="52" t="n">
        <f aca="false">IF(N4="East",(IF(AND($A33&gt;7,$A33&lt;24),HLOOKUP(G$29,$C$8:$N$10,2,FALSE()),HLOOKUP(G$29,$C$8:$N$10,3,FALSE()))),IF(AND($A33&gt;6,$A33&lt;23),HLOOKUP(G$29,$C$8:$N$10,2,FALSE()),HLOOKUP(G$29,$C$8:$N$10,3,FALSE())))*'Historical 99 Scalers WE'!G8</f>
        <v>27.1749253818907</v>
      </c>
      <c r="H62" s="52" t="n">
        <f aca="false">IF(O4="East",(IF(AND($A33&gt;7,$A33&lt;24),HLOOKUP(H$29,$C$8:$N$10,2,FALSE()),HLOOKUP(H$29,$C$8:$N$10,3,FALSE()))),IF(AND($A33&gt;6,$A33&lt;23),HLOOKUP(H$29,$C$8:$N$10,2,FALSE()),HLOOKUP(H$29,$C$8:$N$10,3,FALSE())))*'Historical 99 Scalers WE'!H8</f>
        <v>22.9545979032479</v>
      </c>
      <c r="I62" s="52" t="n">
        <f aca="false">IF(P4="East",(IF(AND($A33&gt;7,$A33&lt;24),HLOOKUP(I$29,$C$8:$N$10,2,FALSE()),HLOOKUP(I$29,$C$8:$N$10,3,FALSE()))),IF(AND($A33&gt;6,$A33&lt;23),HLOOKUP(I$29,$C$8:$N$10,2,FALSE()),HLOOKUP(I$29,$C$8:$N$10,3,FALSE())))*'Historical 99 Scalers WE'!I8</f>
        <v>30.0015069672364</v>
      </c>
      <c r="J62" s="52" t="n">
        <f aca="false">IF(Q4="East",(IF(AND($A33&gt;7,$A33&lt;24),HLOOKUP(J$29,$C$8:$N$10,2,FALSE()),HLOOKUP(J$29,$C$8:$N$10,3,FALSE()))),IF(AND($A33&gt;6,$A33&lt;23),HLOOKUP(J$29,$C$8:$N$10,2,FALSE()),HLOOKUP(J$29,$C$8:$N$10,3,FALSE())))*'Historical 99 Scalers WE'!J8</f>
        <v>36.0828699237662</v>
      </c>
      <c r="K62" s="52" t="n">
        <f aca="false">IF(R4="East",(IF(AND($A33&gt;7,$A33&lt;24),HLOOKUP(K$29,$C$8:$N$10,2,FALSE()),HLOOKUP(K$29,$C$8:$N$10,3,FALSE()))),IF(AND($A33&gt;6,$A33&lt;23),HLOOKUP(K$29,$C$8:$N$10,2,FALSE()),HLOOKUP(K$29,$C$8:$N$10,3,FALSE())))*'Historical 99 Scalers WE'!K8</f>
        <v>33.6349278699153</v>
      </c>
      <c r="L62" s="52" t="n">
        <f aca="false">IF(S4="East",(IF(AND($A33&gt;7,$A33&lt;24),HLOOKUP(L$29,$C$8:$N$10,2,FALSE()),HLOOKUP(L$29,$C$8:$N$10,3,FALSE()))),IF(AND($A33&gt;6,$A33&lt;23),HLOOKUP(L$29,$C$8:$N$10,2,FALSE()),HLOOKUP(L$29,$C$8:$N$10,3,FALSE())))*'Historical 99 Scalers WE'!L8</f>
        <v>42.283250148303</v>
      </c>
      <c r="M62" s="52" t="n">
        <f aca="false">IF(T4="East",(IF(AND($A33&gt;7,$A33&lt;24),HLOOKUP(M$29,$C$8:$N$10,2,FALSE()),HLOOKUP(M$29,$C$8:$N$10,3,FALSE()))),IF(AND($A33&gt;6,$A33&lt;23),HLOOKUP(M$29,$C$8:$N$10,2,FALSE()),HLOOKUP(M$29,$C$8:$N$10,3,FALSE())))*'Historical 99 Scalers WE'!M8</f>
        <v>31.3445512363999</v>
      </c>
      <c r="N62" s="52" t="n">
        <f aca="false">IF(U4="East",(IF(AND($A33&gt;7,$A33&lt;24),HLOOKUP(N$29,$C$8:$N$10,2,FALSE()),HLOOKUP(N$29,$C$8:$N$10,3,FALSE()))),IF(AND($A33&gt;6,$A33&lt;23),HLOOKUP(N$29,$C$8:$N$10,2,FALSE()),HLOOKUP(N$29,$C$8:$N$10,3,FALSE())))*'Historical 99 Scalers WE'!N8</f>
        <v>35.7003885562386</v>
      </c>
    </row>
    <row r="63" customFormat="false" ht="12.75" hidden="false" customHeight="false" outlineLevel="0" collapsed="false">
      <c r="A63" s="2" t="n">
        <v>4</v>
      </c>
      <c r="C63" s="52" t="n">
        <f aca="false">IF(J5="East",(IF(AND($A34&gt;7,$A34&lt;24),HLOOKUP(C$29,$C$8:$N$10,2,FALSE()),HLOOKUP(C$29,$C$8:$N$10,3,FALSE()))),IF(AND($A34&gt;6,$A34&lt;23),HLOOKUP(C$29,$C$8:$N$10,2,FALSE()),HLOOKUP(C$29,$C$8:$N$10,3,FALSE())))*'Historical 99 Scalers WE'!C9</f>
        <v>28.9496819276249</v>
      </c>
      <c r="D63" s="52" t="n">
        <f aca="false">IF(K5="East",(IF(AND($A34&gt;7,$A34&lt;24),HLOOKUP(D$29,$C$8:$N$10,2,FALSE()),HLOOKUP(D$29,$C$8:$N$10,3,FALSE()))),IF(AND($A34&gt;6,$A34&lt;23),HLOOKUP(D$29,$C$8:$N$10,2,FALSE()),HLOOKUP(D$29,$C$8:$N$10,3,FALSE())))*'Historical 99 Scalers WE'!D9</f>
        <v>36.8425548553294</v>
      </c>
      <c r="E63" s="52" t="n">
        <f aca="false">IF(L5="East",(IF(AND($A34&gt;7,$A34&lt;24),HLOOKUP(E$29,$C$8:$N$10,2,FALSE()),HLOOKUP(E$29,$C$8:$N$10,3,FALSE()))),IF(AND($A34&gt;6,$A34&lt;23),HLOOKUP(E$29,$C$8:$N$10,2,FALSE()),HLOOKUP(E$29,$C$8:$N$10,3,FALSE())))*'Historical 99 Scalers WE'!E9</f>
        <v>34.4029567904437</v>
      </c>
      <c r="F63" s="52" t="n">
        <f aca="false">IF(M5="East",(IF(AND($A34&gt;7,$A34&lt;24),HLOOKUP(F$29,$C$8:$N$10,2,FALSE()),HLOOKUP(F$29,$C$8:$N$10,3,FALSE()))),IF(AND($A34&gt;6,$A34&lt;23),HLOOKUP(F$29,$C$8:$N$10,2,FALSE()),HLOOKUP(F$29,$C$8:$N$10,3,FALSE())))*'Historical 99 Scalers WE'!F9</f>
        <v>38.9967553589597</v>
      </c>
      <c r="G63" s="52" t="n">
        <f aca="false">IF(N5="East",(IF(AND($A34&gt;7,$A34&lt;24),HLOOKUP(G$29,$C$8:$N$10,2,FALSE()),HLOOKUP(G$29,$C$8:$N$10,3,FALSE()))),IF(AND($A34&gt;6,$A34&lt;23),HLOOKUP(G$29,$C$8:$N$10,2,FALSE()),HLOOKUP(G$29,$C$8:$N$10,3,FALSE())))*'Historical 99 Scalers WE'!G9</f>
        <v>25.061633544523</v>
      </c>
      <c r="H63" s="52" t="n">
        <f aca="false">IF(O5="East",(IF(AND($A34&gt;7,$A34&lt;24),HLOOKUP(H$29,$C$8:$N$10,2,FALSE()),HLOOKUP(H$29,$C$8:$N$10,3,FALSE()))),IF(AND($A34&gt;6,$A34&lt;23),HLOOKUP(H$29,$C$8:$N$10,2,FALSE()),HLOOKUP(H$29,$C$8:$N$10,3,FALSE())))*'Historical 99 Scalers WE'!H9</f>
        <v>20.6034803099971</v>
      </c>
      <c r="I63" s="52" t="n">
        <f aca="false">IF(P5="East",(IF(AND($A34&gt;7,$A34&lt;24),HLOOKUP(I$29,$C$8:$N$10,2,FALSE()),HLOOKUP(I$29,$C$8:$N$10,3,FALSE()))),IF(AND($A34&gt;6,$A34&lt;23),HLOOKUP(I$29,$C$8:$N$10,2,FALSE()),HLOOKUP(I$29,$C$8:$N$10,3,FALSE())))*'Historical 99 Scalers WE'!I9</f>
        <v>28.8010915011592</v>
      </c>
      <c r="J63" s="52" t="n">
        <f aca="false">IF(Q5="East",(IF(AND($A34&gt;7,$A34&lt;24),HLOOKUP(J$29,$C$8:$N$10,2,FALSE()),HLOOKUP(J$29,$C$8:$N$10,3,FALSE()))),IF(AND($A34&gt;6,$A34&lt;23),HLOOKUP(J$29,$C$8:$N$10,2,FALSE()),HLOOKUP(J$29,$C$8:$N$10,3,FALSE())))*'Historical 99 Scalers WE'!J9</f>
        <v>31.483399120582</v>
      </c>
      <c r="K63" s="52" t="n">
        <f aca="false">IF(R5="East",(IF(AND($A34&gt;7,$A34&lt;24),HLOOKUP(K$29,$C$8:$N$10,2,FALSE()),HLOOKUP(K$29,$C$8:$N$10,3,FALSE()))),IF(AND($A34&gt;6,$A34&lt;23),HLOOKUP(K$29,$C$8:$N$10,2,FALSE()),HLOOKUP(K$29,$C$8:$N$10,3,FALSE())))*'Historical 99 Scalers WE'!K9</f>
        <v>26.7931444604022</v>
      </c>
      <c r="L63" s="52" t="n">
        <f aca="false">IF(S5="East",(IF(AND($A34&gt;7,$A34&lt;24),HLOOKUP(L$29,$C$8:$N$10,2,FALSE()),HLOOKUP(L$29,$C$8:$N$10,3,FALSE()))),IF(AND($A34&gt;6,$A34&lt;23),HLOOKUP(L$29,$C$8:$N$10,2,FALSE()),HLOOKUP(L$29,$C$8:$N$10,3,FALSE())))*'Historical 99 Scalers WE'!L9</f>
        <v>39.446934447688</v>
      </c>
      <c r="M63" s="52" t="n">
        <f aca="false">IF(T5="East",(IF(AND($A34&gt;7,$A34&lt;24),HLOOKUP(M$29,$C$8:$N$10,2,FALSE()),HLOOKUP(M$29,$C$8:$N$10,3,FALSE()))),IF(AND($A34&gt;6,$A34&lt;23),HLOOKUP(M$29,$C$8:$N$10,2,FALSE()),HLOOKUP(M$29,$C$8:$N$10,3,FALSE())))*'Historical 99 Scalers WE'!M9</f>
        <v>27.0391812965765</v>
      </c>
      <c r="N63" s="52" t="n">
        <f aca="false">IF(U5="East",(IF(AND($A34&gt;7,$A34&lt;24),HLOOKUP(N$29,$C$8:$N$10,2,FALSE()),HLOOKUP(N$29,$C$8:$N$10,3,FALSE()))),IF(AND($A34&gt;6,$A34&lt;23),HLOOKUP(N$29,$C$8:$N$10,2,FALSE()),HLOOKUP(N$29,$C$8:$N$10,3,FALSE())))*'Historical 99 Scalers WE'!N9</f>
        <v>31.8100263727821</v>
      </c>
    </row>
    <row r="64" customFormat="false" ht="12.75" hidden="false" customHeight="false" outlineLevel="0" collapsed="false">
      <c r="A64" s="2" t="n">
        <v>5</v>
      </c>
      <c r="C64" s="52" t="n">
        <f aca="false">IF(J6="East",(IF(AND($A35&gt;7,$A35&lt;24),HLOOKUP(C$29,$C$8:$N$10,2,FALSE()),HLOOKUP(C$29,$C$8:$N$10,3,FALSE()))),IF(AND($A35&gt;6,$A35&lt;23),HLOOKUP(C$29,$C$8:$N$10,2,FALSE()),HLOOKUP(C$29,$C$8:$N$10,3,FALSE())))*'Historical 99 Scalers WE'!C10</f>
        <v>31.7287290443814</v>
      </c>
      <c r="D64" s="52" t="n">
        <f aca="false">IF(K6="East",(IF(AND($A35&gt;7,$A35&lt;24),HLOOKUP(D$29,$C$8:$N$10,2,FALSE()),HLOOKUP(D$29,$C$8:$N$10,3,FALSE()))),IF(AND($A35&gt;6,$A35&lt;23),HLOOKUP(D$29,$C$8:$N$10,2,FALSE()),HLOOKUP(D$29,$C$8:$N$10,3,FALSE())))*'Historical 99 Scalers WE'!D10</f>
        <v>37.9708554302042</v>
      </c>
      <c r="E64" s="52" t="n">
        <f aca="false">IF(L6="East",(IF(AND($A35&gt;7,$A35&lt;24),HLOOKUP(E$29,$C$8:$N$10,2,FALSE()),HLOOKUP(E$29,$C$8:$N$10,3,FALSE()))),IF(AND($A35&gt;6,$A35&lt;23),HLOOKUP(E$29,$C$8:$N$10,2,FALSE()),HLOOKUP(E$29,$C$8:$N$10,3,FALSE())))*'Historical 99 Scalers WE'!E10</f>
        <v>36.6053189515459</v>
      </c>
      <c r="F64" s="52" t="n">
        <f aca="false">IF(M6="East",(IF(AND($A35&gt;7,$A35&lt;24),HLOOKUP(F$29,$C$8:$N$10,2,FALSE()),HLOOKUP(F$29,$C$8:$N$10,3,FALSE()))),IF(AND($A35&gt;6,$A35&lt;23),HLOOKUP(F$29,$C$8:$N$10,2,FALSE()),HLOOKUP(F$29,$C$8:$N$10,3,FALSE())))*'Historical 99 Scalers WE'!F10</f>
        <v>39.363360245071</v>
      </c>
      <c r="G64" s="52" t="n">
        <f aca="false">IF(N6="East",(IF(AND($A35&gt;7,$A35&lt;24),HLOOKUP(G$29,$C$8:$N$10,2,FALSE()),HLOOKUP(G$29,$C$8:$N$10,3,FALSE()))),IF(AND($A35&gt;6,$A35&lt;23),HLOOKUP(G$29,$C$8:$N$10,2,FALSE()),HLOOKUP(G$29,$C$8:$N$10,3,FALSE())))*'Historical 99 Scalers WE'!G10</f>
        <v>23.0651596519101</v>
      </c>
      <c r="H64" s="52" t="n">
        <f aca="false">IF(O6="East",(IF(AND($A35&gt;7,$A35&lt;24),HLOOKUP(H$29,$C$8:$N$10,2,FALSE()),HLOOKUP(H$29,$C$8:$N$10,3,FALSE()))),IF(AND($A35&gt;6,$A35&lt;23),HLOOKUP(H$29,$C$8:$N$10,2,FALSE()),HLOOKUP(H$29,$C$8:$N$10,3,FALSE())))*'Historical 99 Scalers WE'!H10</f>
        <v>17.010895749754</v>
      </c>
      <c r="I64" s="52" t="n">
        <f aca="false">IF(P6="East",(IF(AND($A35&gt;7,$A35&lt;24),HLOOKUP(I$29,$C$8:$N$10,2,FALSE()),HLOOKUP(I$29,$C$8:$N$10,3,FALSE()))),IF(AND($A35&gt;6,$A35&lt;23),HLOOKUP(I$29,$C$8:$N$10,2,FALSE()),HLOOKUP(I$29,$C$8:$N$10,3,FALSE())))*'Historical 99 Scalers WE'!I10</f>
        <v>26.2042811379408</v>
      </c>
      <c r="J64" s="52" t="n">
        <f aca="false">IF(Q6="East",(IF(AND($A35&gt;7,$A35&lt;24),HLOOKUP(J$29,$C$8:$N$10,2,FALSE()),HLOOKUP(J$29,$C$8:$N$10,3,FALSE()))),IF(AND($A35&gt;6,$A35&lt;23),HLOOKUP(J$29,$C$8:$N$10,2,FALSE()),HLOOKUP(J$29,$C$8:$N$10,3,FALSE())))*'Historical 99 Scalers WE'!J10</f>
        <v>31.2171365717516</v>
      </c>
      <c r="K64" s="52" t="n">
        <f aca="false">IF(R6="East",(IF(AND($A35&gt;7,$A35&lt;24),HLOOKUP(K$29,$C$8:$N$10,2,FALSE()),HLOOKUP(K$29,$C$8:$N$10,3,FALSE()))),IF(AND($A35&gt;6,$A35&lt;23),HLOOKUP(K$29,$C$8:$N$10,2,FALSE()),HLOOKUP(K$29,$C$8:$N$10,3,FALSE())))*'Historical 99 Scalers WE'!K10</f>
        <v>28.980252712352</v>
      </c>
      <c r="L64" s="52" t="n">
        <f aca="false">IF(S6="East",(IF(AND($A35&gt;7,$A35&lt;24),HLOOKUP(L$29,$C$8:$N$10,2,FALSE()),HLOOKUP(L$29,$C$8:$N$10,3,FALSE()))),IF(AND($A35&gt;6,$A35&lt;23),HLOOKUP(L$29,$C$8:$N$10,2,FALSE()),HLOOKUP(L$29,$C$8:$N$10,3,FALSE())))*'Historical 99 Scalers WE'!L10</f>
        <v>39.9645687335951</v>
      </c>
      <c r="M64" s="52" t="n">
        <f aca="false">IF(T6="East",(IF(AND($A35&gt;7,$A35&lt;24),HLOOKUP(M$29,$C$8:$N$10,2,FALSE()),HLOOKUP(M$29,$C$8:$N$10,3,FALSE()))),IF(AND($A35&gt;6,$A35&lt;23),HLOOKUP(M$29,$C$8:$N$10,2,FALSE()),HLOOKUP(M$29,$C$8:$N$10,3,FALSE())))*'Historical 99 Scalers WE'!M10</f>
        <v>32.0938395137916</v>
      </c>
      <c r="N64" s="52" t="n">
        <f aca="false">IF(U6="East",(IF(AND($A35&gt;7,$A35&lt;24),HLOOKUP(N$29,$C$8:$N$10,2,FALSE()),HLOOKUP(N$29,$C$8:$N$10,3,FALSE()))),IF(AND($A35&gt;6,$A35&lt;23),HLOOKUP(N$29,$C$8:$N$10,2,FALSE()),HLOOKUP(N$29,$C$8:$N$10,3,FALSE())))*'Historical 99 Scalers WE'!N10</f>
        <v>32.7800907094362</v>
      </c>
    </row>
    <row r="65" customFormat="false" ht="12.75" hidden="false" customHeight="false" outlineLevel="0" collapsed="false">
      <c r="A65" s="2" t="n">
        <v>6</v>
      </c>
      <c r="C65" s="52" t="n">
        <f aca="false">IF(J7="East",(IF(AND($A36&gt;7,$A36&lt;24),HLOOKUP(C$29,$C$8:$N$10,2,FALSE()),HLOOKUP(C$29,$C$8:$N$10,3,FALSE()))),IF(AND($A36&gt;6,$A36&lt;23),HLOOKUP(C$29,$C$8:$N$10,2,FALSE()),HLOOKUP(C$29,$C$8:$N$10,3,FALSE())))*'Historical 99 Scalers WE'!C11</f>
        <v>37.1221349974275</v>
      </c>
      <c r="D65" s="52" t="n">
        <f aca="false">IF(K7="East",(IF(AND($A36&gt;7,$A36&lt;24),HLOOKUP(D$29,$C$8:$N$10,2,FALSE()),HLOOKUP(D$29,$C$8:$N$10,3,FALSE()))),IF(AND($A36&gt;6,$A36&lt;23),HLOOKUP(D$29,$C$8:$N$10,2,FALSE()),HLOOKUP(D$29,$C$8:$N$10,3,FALSE())))*'Historical 99 Scalers WE'!D11</f>
        <v>35.9057405676697</v>
      </c>
      <c r="E65" s="52" t="n">
        <f aca="false">IF(L7="East",(IF(AND($A36&gt;7,$A36&lt;24),HLOOKUP(E$29,$C$8:$N$10,2,FALSE()),HLOOKUP(E$29,$C$8:$N$10,3,FALSE()))),IF(AND($A36&gt;6,$A36&lt;23),HLOOKUP(E$29,$C$8:$N$10,2,FALSE()),HLOOKUP(E$29,$C$8:$N$10,3,FALSE())))*'Historical 99 Scalers WE'!E11</f>
        <v>39.2453958435743</v>
      </c>
      <c r="F65" s="52" t="n">
        <f aca="false">IF(M7="East",(IF(AND($A36&gt;7,$A36&lt;24),HLOOKUP(F$29,$C$8:$N$10,2,FALSE()),HLOOKUP(F$29,$C$8:$N$10,3,FALSE()))),IF(AND($A36&gt;6,$A36&lt;23),HLOOKUP(F$29,$C$8:$N$10,2,FALSE()),HLOOKUP(F$29,$C$8:$N$10,3,FALSE())))*'Historical 99 Scalers WE'!F11</f>
        <v>41.0340814879234</v>
      </c>
      <c r="G65" s="52" t="n">
        <f aca="false">IF(N7="East",(IF(AND($A36&gt;7,$A36&lt;24),HLOOKUP(G$29,$C$8:$N$10,2,FALSE()),HLOOKUP(G$29,$C$8:$N$10,3,FALSE()))),IF(AND($A36&gt;6,$A36&lt;23),HLOOKUP(G$29,$C$8:$N$10,2,FALSE()),HLOOKUP(G$29,$C$8:$N$10,3,FALSE())))*'Historical 99 Scalers WE'!G11</f>
        <v>23.4055191733707</v>
      </c>
      <c r="H65" s="52" t="n">
        <f aca="false">IF(O7="East",(IF(AND($A36&gt;7,$A36&lt;24),HLOOKUP(H$29,$C$8:$N$10,2,FALSE()),HLOOKUP(H$29,$C$8:$N$10,3,FALSE()))),IF(AND($A36&gt;6,$A36&lt;23),HLOOKUP(H$29,$C$8:$N$10,2,FALSE()),HLOOKUP(H$29,$C$8:$N$10,3,FALSE())))*'Historical 99 Scalers WE'!H11</f>
        <v>14.1006012722906</v>
      </c>
      <c r="I65" s="52" t="n">
        <f aca="false">IF(P7="East",(IF(AND($A36&gt;7,$A36&lt;24),HLOOKUP(I$29,$C$8:$N$10,2,FALSE()),HLOOKUP(I$29,$C$8:$N$10,3,FALSE()))),IF(AND($A36&gt;6,$A36&lt;23),HLOOKUP(I$29,$C$8:$N$10,2,FALSE()),HLOOKUP(I$29,$C$8:$N$10,3,FALSE())))*'Historical 99 Scalers WE'!I11</f>
        <v>25.564059556033</v>
      </c>
      <c r="J65" s="52" t="n">
        <f aca="false">IF(Q7="East",(IF(AND($A36&gt;7,$A36&lt;24),HLOOKUP(J$29,$C$8:$N$10,2,FALSE()),HLOOKUP(J$29,$C$8:$N$10,3,FALSE()))),IF(AND($A36&gt;6,$A36&lt;23),HLOOKUP(J$29,$C$8:$N$10,2,FALSE()),HLOOKUP(J$29,$C$8:$N$10,3,FALSE())))*'Historical 99 Scalers WE'!J11</f>
        <v>36.5866214879245</v>
      </c>
      <c r="K65" s="52" t="n">
        <f aca="false">IF(R7="East",(IF(AND($A36&gt;7,$A36&lt;24),HLOOKUP(K$29,$C$8:$N$10,2,FALSE()),HLOOKUP(K$29,$C$8:$N$10,3,FALSE()))),IF(AND($A36&gt;6,$A36&lt;23),HLOOKUP(K$29,$C$8:$N$10,2,FALSE()),HLOOKUP(K$29,$C$8:$N$10,3,FALSE())))*'Historical 99 Scalers WE'!K11</f>
        <v>25.6242175949679</v>
      </c>
      <c r="L65" s="52" t="n">
        <f aca="false">IF(S7="East",(IF(AND($A36&gt;7,$A36&lt;24),HLOOKUP(L$29,$C$8:$N$10,2,FALSE()),HLOOKUP(L$29,$C$8:$N$10,3,FALSE()))),IF(AND($A36&gt;6,$A36&lt;23),HLOOKUP(L$29,$C$8:$N$10,2,FALSE()),HLOOKUP(L$29,$C$8:$N$10,3,FALSE())))*'Historical 99 Scalers WE'!L11</f>
        <v>39.5323174226829</v>
      </c>
      <c r="M65" s="52" t="n">
        <f aca="false">IF(T7="East",(IF(AND($A36&gt;7,$A36&lt;24),HLOOKUP(M$29,$C$8:$N$10,2,FALSE()),HLOOKUP(M$29,$C$8:$N$10,3,FALSE()))),IF(AND($A36&gt;6,$A36&lt;23),HLOOKUP(M$29,$C$8:$N$10,2,FALSE()),HLOOKUP(M$29,$C$8:$N$10,3,FALSE())))*'Historical 99 Scalers WE'!M11</f>
        <v>38.2380033884031</v>
      </c>
      <c r="N65" s="52" t="n">
        <f aca="false">IF(U7="East",(IF(AND($A36&gt;7,$A36&lt;24),HLOOKUP(N$29,$C$8:$N$10,2,FALSE()),HLOOKUP(N$29,$C$8:$N$10,3,FALSE()))),IF(AND($A36&gt;6,$A36&lt;23),HLOOKUP(N$29,$C$8:$N$10,2,FALSE()),HLOOKUP(N$29,$C$8:$N$10,3,FALSE())))*'Historical 99 Scalers WE'!N11</f>
        <v>30.1124137836374</v>
      </c>
    </row>
    <row r="66" customFormat="false" ht="12.75" hidden="false" customHeight="false" outlineLevel="0" collapsed="false">
      <c r="A66" s="2" t="n">
        <v>7</v>
      </c>
      <c r="C66" s="52" t="n">
        <f aca="false">IF(J8="East",(IF(AND($A37&gt;7,$A37&lt;24),HLOOKUP(C$29,$C$8:$N$10,2,FALSE()),HLOOKUP(C$29,$C$8:$N$10,3,FALSE()))),IF(AND($A37&gt;6,$A37&lt;23),HLOOKUP(C$29,$C$8:$N$10,2,FALSE()),HLOOKUP(C$29,$C$8:$N$10,3,FALSE())))*'Historical 99 Scalers WE'!C12</f>
        <v>36.9299085153897</v>
      </c>
      <c r="D66" s="52" t="n">
        <f aca="false">IF(K8="East",(IF(AND($A37&gt;7,$A37&lt;24),HLOOKUP(D$29,$C$8:$N$10,2,FALSE()),HLOOKUP(D$29,$C$8:$N$10,3,FALSE()))),IF(AND($A37&gt;6,$A37&lt;23),HLOOKUP(D$29,$C$8:$N$10,2,FALSE()),HLOOKUP(D$29,$C$8:$N$10,3,FALSE())))*'Historical 99 Scalers WE'!D12</f>
        <v>36.2032062318285</v>
      </c>
      <c r="E66" s="52" t="n">
        <f aca="false">IF(L8="East",(IF(AND($A37&gt;7,$A37&lt;24),HLOOKUP(E$29,$C$8:$N$10,2,FALSE()),HLOOKUP(E$29,$C$8:$N$10,3,FALSE()))),IF(AND($A37&gt;6,$A37&lt;23),HLOOKUP(E$29,$C$8:$N$10,2,FALSE()),HLOOKUP(E$29,$C$8:$N$10,3,FALSE())))*'Historical 99 Scalers WE'!E12</f>
        <v>39.4630572671497</v>
      </c>
      <c r="F66" s="52" t="n">
        <f aca="false">IF(M8="East",(IF(AND($A37&gt;7,$A37&lt;24),HLOOKUP(F$29,$C$8:$N$10,2,FALSE()),HLOOKUP(F$29,$C$8:$N$10,3,FALSE()))),IF(AND($A37&gt;6,$A37&lt;23),HLOOKUP(F$29,$C$8:$N$10,2,FALSE()),HLOOKUP(F$29,$C$8:$N$10,3,FALSE())))*'Historical 99 Scalers WE'!F12</f>
        <v>44.1449874331692</v>
      </c>
      <c r="G66" s="52" t="n">
        <f aca="false">IF(N8="East",(IF(AND($A37&gt;7,$A37&lt;24),HLOOKUP(G$29,$C$8:$N$10,2,FALSE()),HLOOKUP(G$29,$C$8:$N$10,3,FALSE()))),IF(AND($A37&gt;6,$A37&lt;23),HLOOKUP(G$29,$C$8:$N$10,2,FALSE()),HLOOKUP(G$29,$C$8:$N$10,3,FALSE())))*'Historical 99 Scalers WE'!G12</f>
        <v>24.2390764652823</v>
      </c>
      <c r="H66" s="52" t="n">
        <f aca="false">IF(O8="East",(IF(AND($A37&gt;7,$A37&lt;24),HLOOKUP(H$29,$C$8:$N$10,2,FALSE()),HLOOKUP(H$29,$C$8:$N$10,3,FALSE()))),IF(AND($A37&gt;6,$A37&lt;23),HLOOKUP(H$29,$C$8:$N$10,2,FALSE()),HLOOKUP(H$29,$C$8:$N$10,3,FALSE())))*'Historical 99 Scalers WE'!H12</f>
        <v>15.5192134454682</v>
      </c>
      <c r="I66" s="52" t="n">
        <f aca="false">IF(P8="East",(IF(AND($A37&gt;7,$A37&lt;24),HLOOKUP(I$29,$C$8:$N$10,2,FALSE()),HLOOKUP(I$29,$C$8:$N$10,3,FALSE()))),IF(AND($A37&gt;6,$A37&lt;23),HLOOKUP(I$29,$C$8:$N$10,2,FALSE()),HLOOKUP(I$29,$C$8:$N$10,3,FALSE())))*'Historical 99 Scalers WE'!I12</f>
        <v>20.759044781736</v>
      </c>
      <c r="J66" s="52" t="n">
        <f aca="false">IF(Q8="East",(IF(AND($A37&gt;7,$A37&lt;24),HLOOKUP(J$29,$C$8:$N$10,2,FALSE()),HLOOKUP(J$29,$C$8:$N$10,3,FALSE()))),IF(AND($A37&gt;6,$A37&lt;23),HLOOKUP(J$29,$C$8:$N$10,2,FALSE()),HLOOKUP(J$29,$C$8:$N$10,3,FALSE())))*'Historical 99 Scalers WE'!J12</f>
        <v>27.8863209225997</v>
      </c>
      <c r="K66" s="52" t="n">
        <f aca="false">IF(R8="East",(IF(AND($A37&gt;7,$A37&lt;24),HLOOKUP(K$29,$C$8:$N$10,2,FALSE()),HLOOKUP(K$29,$C$8:$N$10,3,FALSE()))),IF(AND($A37&gt;6,$A37&lt;23),HLOOKUP(K$29,$C$8:$N$10,2,FALSE()),HLOOKUP(K$29,$C$8:$N$10,3,FALSE())))*'Historical 99 Scalers WE'!K12</f>
        <v>29.5290198838021</v>
      </c>
      <c r="L66" s="52" t="n">
        <f aca="false">IF(S8="East",(IF(AND($A37&gt;7,$A37&lt;24),HLOOKUP(L$29,$C$8:$N$10,2,FALSE()),HLOOKUP(L$29,$C$8:$N$10,3,FALSE()))),IF(AND($A37&gt;6,$A37&lt;23),HLOOKUP(L$29,$C$8:$N$10,2,FALSE()),HLOOKUP(L$29,$C$8:$N$10,3,FALSE())))*'Historical 99 Scalers WE'!L12</f>
        <v>35.4125888791744</v>
      </c>
      <c r="M66" s="52" t="n">
        <f aca="false">IF(T8="East",(IF(AND($A37&gt;7,$A37&lt;24),HLOOKUP(M$29,$C$8:$N$10,2,FALSE()),HLOOKUP(M$29,$C$8:$N$10,3,FALSE()))),IF(AND($A37&gt;6,$A37&lt;23),HLOOKUP(M$29,$C$8:$N$10,2,FALSE()),HLOOKUP(M$29,$C$8:$N$10,3,FALSE())))*'Historical 99 Scalers WE'!M12</f>
        <v>39.4206638046105</v>
      </c>
      <c r="N66" s="52" t="n">
        <f aca="false">IF(U8="East",(IF(AND($A37&gt;7,$A37&lt;24),HLOOKUP(N$29,$C$8:$N$10,2,FALSE()),HLOOKUP(N$29,$C$8:$N$10,3,FALSE()))),IF(AND($A37&gt;6,$A37&lt;23),HLOOKUP(N$29,$C$8:$N$10,2,FALSE()),HLOOKUP(N$29,$C$8:$N$10,3,FALSE())))*'Historical 99 Scalers WE'!N12</f>
        <v>36.9938076717774</v>
      </c>
    </row>
    <row r="67" customFormat="false" ht="12.75" hidden="false" customHeight="false" outlineLevel="0" collapsed="false">
      <c r="A67" s="2" t="n">
        <v>8</v>
      </c>
      <c r="C67" s="52" t="n">
        <f aca="false">IF(J9="East",(IF(AND($A38&gt;7,$A38&lt;24),HLOOKUP(C$29,$C$8:$N$10,2,FALSE()),HLOOKUP(C$29,$C$8:$N$10,3,FALSE()))),IF(AND($A38&gt;6,$A38&lt;23),HLOOKUP(C$29,$C$8:$N$10,2,FALSE()),HLOOKUP(C$29,$C$8:$N$10,3,FALSE())))*'Historical 99 Scalers WE'!C13</f>
        <v>47.6174353697464</v>
      </c>
      <c r="D67" s="52" t="n">
        <f aca="false">IF(K9="East",(IF(AND($A38&gt;7,$A38&lt;24),HLOOKUP(D$29,$C$8:$N$10,2,FALSE()),HLOOKUP(D$29,$C$8:$N$10,3,FALSE()))),IF(AND($A38&gt;6,$A38&lt;23),HLOOKUP(D$29,$C$8:$N$10,2,FALSE()),HLOOKUP(D$29,$C$8:$N$10,3,FALSE())))*'Historical 99 Scalers WE'!D13</f>
        <v>48.5573632668607</v>
      </c>
      <c r="E67" s="52" t="n">
        <f aca="false">IF(L9="East",(IF(AND($A38&gt;7,$A38&lt;24),HLOOKUP(E$29,$C$8:$N$10,2,FALSE()),HLOOKUP(E$29,$C$8:$N$10,3,FALSE()))),IF(AND($A38&gt;6,$A38&lt;23),HLOOKUP(E$29,$C$8:$N$10,2,FALSE()),HLOOKUP(E$29,$C$8:$N$10,3,FALSE())))*'Historical 99 Scalers WE'!E13</f>
        <v>46.5879162383407</v>
      </c>
      <c r="F67" s="52" t="n">
        <f aca="false">IF(M9="East",(IF(AND($A38&gt;7,$A38&lt;24),HLOOKUP(F$29,$C$8:$N$10,2,FALSE()),HLOOKUP(F$29,$C$8:$N$10,3,FALSE()))),IF(AND($A38&gt;6,$A38&lt;23),HLOOKUP(F$29,$C$8:$N$10,2,FALSE()),HLOOKUP(F$29,$C$8:$N$10,3,FALSE())))*'Historical 99 Scalers WE'!F13</f>
        <v>48.6754202767634</v>
      </c>
      <c r="G67" s="52" t="n">
        <f aca="false">IF(N9="East",(IF(AND($A38&gt;7,$A38&lt;24),HLOOKUP(G$29,$C$8:$N$10,2,FALSE()),HLOOKUP(G$29,$C$8:$N$10,3,FALSE()))),IF(AND($A38&gt;6,$A38&lt;23),HLOOKUP(G$29,$C$8:$N$10,2,FALSE()),HLOOKUP(G$29,$C$8:$N$10,3,FALSE())))*'Historical 99 Scalers WE'!G13</f>
        <v>41.0468837691646</v>
      </c>
      <c r="H67" s="52" t="n">
        <f aca="false">IF(O9="East",(IF(AND($A38&gt;7,$A38&lt;24),HLOOKUP(H$29,$C$8:$N$10,2,FALSE()),HLOOKUP(H$29,$C$8:$N$10,3,FALSE()))),IF(AND($A38&gt;6,$A38&lt;23),HLOOKUP(H$29,$C$8:$N$10,2,FALSE()),HLOOKUP(H$29,$C$8:$N$10,3,FALSE())))*'Historical 99 Scalers WE'!H13</f>
        <v>29.3917803052929</v>
      </c>
      <c r="I67" s="52" t="n">
        <f aca="false">IF(P9="East",(IF(AND($A38&gt;7,$A38&lt;24),HLOOKUP(I$29,$C$8:$N$10,2,FALSE()),HLOOKUP(I$29,$C$8:$N$10,3,FALSE()))),IF(AND($A38&gt;6,$A38&lt;23),HLOOKUP(I$29,$C$8:$N$10,2,FALSE()),HLOOKUP(I$29,$C$8:$N$10,3,FALSE())))*'Historical 99 Scalers WE'!I13</f>
        <v>33.7722411231094</v>
      </c>
      <c r="J67" s="52" t="n">
        <f aca="false">IF(Q9="East",(IF(AND($A38&gt;7,$A38&lt;24),HLOOKUP(J$29,$C$8:$N$10,2,FALSE()),HLOOKUP(J$29,$C$8:$N$10,3,FALSE()))),IF(AND($A38&gt;6,$A38&lt;23),HLOOKUP(J$29,$C$8:$N$10,2,FALSE()),HLOOKUP(J$29,$C$8:$N$10,3,FALSE())))*'Historical 99 Scalers WE'!J13</f>
        <v>39.1525335472023</v>
      </c>
      <c r="K67" s="52" t="n">
        <f aca="false">IF(R9="East",(IF(AND($A38&gt;7,$A38&lt;24),HLOOKUP(K$29,$C$8:$N$10,2,FALSE()),HLOOKUP(K$29,$C$8:$N$10,3,FALSE()))),IF(AND($A38&gt;6,$A38&lt;23),HLOOKUP(K$29,$C$8:$N$10,2,FALSE()),HLOOKUP(K$29,$C$8:$N$10,3,FALSE())))*'Historical 99 Scalers WE'!K13</f>
        <v>39.4334754747936</v>
      </c>
      <c r="L67" s="52" t="n">
        <f aca="false">IF(S9="East",(IF(AND($A38&gt;7,$A38&lt;24),HLOOKUP(L$29,$C$8:$N$10,2,FALSE()),HLOOKUP(L$29,$C$8:$N$10,3,FALSE()))),IF(AND($A38&gt;6,$A38&lt;23),HLOOKUP(L$29,$C$8:$N$10,2,FALSE()),HLOOKUP(L$29,$C$8:$N$10,3,FALSE())))*'Historical 99 Scalers WE'!L13</f>
        <v>34.2732598065849</v>
      </c>
      <c r="M67" s="52" t="n">
        <f aca="false">IF(T9="East",(IF(AND($A38&gt;7,$A38&lt;24),HLOOKUP(M$29,$C$8:$N$10,2,FALSE()),HLOOKUP(M$29,$C$8:$N$10,3,FALSE()))),IF(AND($A38&gt;6,$A38&lt;23),HLOOKUP(M$29,$C$8:$N$10,2,FALSE()),HLOOKUP(M$29,$C$8:$N$10,3,FALSE())))*'Historical 99 Scalers WE'!M13</f>
        <v>45.0206013774214</v>
      </c>
      <c r="N67" s="52" t="n">
        <f aca="false">IF(U9="East",(IF(AND($A38&gt;7,$A38&lt;24),HLOOKUP(N$29,$C$8:$N$10,2,FALSE()),HLOOKUP(N$29,$C$8:$N$10,3,FALSE()))),IF(AND($A38&gt;6,$A38&lt;23),HLOOKUP(N$29,$C$8:$N$10,2,FALSE()),HLOOKUP(N$29,$C$8:$N$10,3,FALSE())))*'Historical 99 Scalers WE'!N13</f>
        <v>42.1927462260329</v>
      </c>
    </row>
    <row r="68" customFormat="false" ht="12.75" hidden="false" customHeight="false" outlineLevel="0" collapsed="false">
      <c r="A68" s="2" t="n">
        <v>9</v>
      </c>
      <c r="C68" s="52" t="n">
        <f aca="false">IF(J10="East",(IF(AND($A39&gt;7,$A39&lt;24),HLOOKUP(C$29,$C$8:$N$10,2,FALSE()),HLOOKUP(C$29,$C$8:$N$10,3,FALSE()))),IF(AND($A39&gt;6,$A39&lt;23),HLOOKUP(C$29,$C$8:$N$10,2,FALSE()),HLOOKUP(C$29,$C$8:$N$10,3,FALSE())))*'Historical 99 Scalers WE'!C14</f>
        <v>54.377375400395</v>
      </c>
      <c r="D68" s="52" t="n">
        <f aca="false">IF(K10="East",(IF(AND($A39&gt;7,$A39&lt;24),HLOOKUP(D$29,$C$8:$N$10,2,FALSE()),HLOOKUP(D$29,$C$8:$N$10,3,FALSE()))),IF(AND($A39&gt;6,$A39&lt;23),HLOOKUP(D$29,$C$8:$N$10,2,FALSE()),HLOOKUP(D$29,$C$8:$N$10,3,FALSE())))*'Historical 99 Scalers WE'!D14</f>
        <v>54.7441716316116</v>
      </c>
      <c r="E68" s="52" t="n">
        <f aca="false">IF(L10="East",(IF(AND($A39&gt;7,$A39&lt;24),HLOOKUP(E$29,$C$8:$N$10,2,FALSE()),HLOOKUP(E$29,$C$8:$N$10,3,FALSE()))),IF(AND($A39&gt;6,$A39&lt;23),HLOOKUP(E$29,$C$8:$N$10,2,FALSE()),HLOOKUP(E$29,$C$8:$N$10,3,FALSE())))*'Historical 99 Scalers WE'!E14</f>
        <v>53.9912186208152</v>
      </c>
      <c r="F68" s="52" t="n">
        <f aca="false">IF(M10="East",(IF(AND($A39&gt;7,$A39&lt;24),HLOOKUP(F$29,$C$8:$N$10,2,FALSE()),HLOOKUP(F$29,$C$8:$N$10,3,FALSE()))),IF(AND($A39&gt;6,$A39&lt;23),HLOOKUP(F$29,$C$8:$N$10,2,FALSE()),HLOOKUP(F$29,$C$8:$N$10,3,FALSE())))*'Historical 99 Scalers WE'!F14</f>
        <v>54.6167868274915</v>
      </c>
      <c r="G68" s="52" t="n">
        <f aca="false">IF(N10="East",(IF(AND($A39&gt;7,$A39&lt;24),HLOOKUP(G$29,$C$8:$N$10,2,FALSE()),HLOOKUP(G$29,$C$8:$N$10,3,FALSE()))),IF(AND($A39&gt;6,$A39&lt;23),HLOOKUP(G$29,$C$8:$N$10,2,FALSE()),HLOOKUP(G$29,$C$8:$N$10,3,FALSE())))*'Historical 99 Scalers WE'!G14</f>
        <v>54.0359348908197</v>
      </c>
      <c r="H68" s="52" t="n">
        <f aca="false">IF(O10="East",(IF(AND($A39&gt;7,$A39&lt;24),HLOOKUP(H$29,$C$8:$N$10,2,FALSE()),HLOOKUP(H$29,$C$8:$N$10,3,FALSE()))),IF(AND($A39&gt;6,$A39&lt;23),HLOOKUP(H$29,$C$8:$N$10,2,FALSE()),HLOOKUP(H$29,$C$8:$N$10,3,FALSE())))*'Historical 99 Scalers WE'!H14</f>
        <v>49.4508911604583</v>
      </c>
      <c r="I68" s="52" t="n">
        <f aca="false">IF(P10="East",(IF(AND($A39&gt;7,$A39&lt;24),HLOOKUP(I$29,$C$8:$N$10,2,FALSE()),HLOOKUP(I$29,$C$8:$N$10,3,FALSE()))),IF(AND($A39&gt;6,$A39&lt;23),HLOOKUP(I$29,$C$8:$N$10,2,FALSE()),HLOOKUP(I$29,$C$8:$N$10,3,FALSE())))*'Historical 99 Scalers WE'!I14</f>
        <v>41.4046064561817</v>
      </c>
      <c r="J68" s="52" t="n">
        <f aca="false">IF(Q10="East",(IF(AND($A39&gt;7,$A39&lt;24),HLOOKUP(J$29,$C$8:$N$10,2,FALSE()),HLOOKUP(J$29,$C$8:$N$10,3,FALSE()))),IF(AND($A39&gt;6,$A39&lt;23),HLOOKUP(J$29,$C$8:$N$10,2,FALSE()),HLOOKUP(J$29,$C$8:$N$10,3,FALSE())))*'Historical 99 Scalers WE'!J14</f>
        <v>45.3514263029821</v>
      </c>
      <c r="K68" s="52" t="n">
        <f aca="false">IF(R10="East",(IF(AND($A39&gt;7,$A39&lt;24),HLOOKUP(K$29,$C$8:$N$10,2,FALSE()),HLOOKUP(K$29,$C$8:$N$10,3,FALSE()))),IF(AND($A39&gt;6,$A39&lt;23),HLOOKUP(K$29,$C$8:$N$10,2,FALSE()),HLOOKUP(K$29,$C$8:$N$10,3,FALSE())))*'Historical 99 Scalers WE'!K14</f>
        <v>41.3062722807045</v>
      </c>
      <c r="L68" s="52" t="n">
        <f aca="false">IF(S10="East",(IF(AND($A39&gt;7,$A39&lt;24),HLOOKUP(L$29,$C$8:$N$10,2,FALSE()),HLOOKUP(L$29,$C$8:$N$10,3,FALSE()))),IF(AND($A39&gt;6,$A39&lt;23),HLOOKUP(L$29,$C$8:$N$10,2,FALSE()),HLOOKUP(L$29,$C$8:$N$10,3,FALSE())))*'Historical 99 Scalers WE'!L14</f>
        <v>30.3616522646267</v>
      </c>
      <c r="M68" s="52" t="n">
        <f aca="false">IF(T10="East",(IF(AND($A39&gt;7,$A39&lt;24),HLOOKUP(M$29,$C$8:$N$10,2,FALSE()),HLOOKUP(M$29,$C$8:$N$10,3,FALSE()))),IF(AND($A39&gt;6,$A39&lt;23),HLOOKUP(M$29,$C$8:$N$10,2,FALSE()),HLOOKUP(M$29,$C$8:$N$10,3,FALSE())))*'Historical 99 Scalers WE'!M14</f>
        <v>45.9941496111329</v>
      </c>
      <c r="N68" s="52" t="n">
        <f aca="false">IF(U10="East",(IF(AND($A39&gt;7,$A39&lt;24),HLOOKUP(N$29,$C$8:$N$10,2,FALSE()),HLOOKUP(N$29,$C$8:$N$10,3,FALSE()))),IF(AND($A39&gt;6,$A39&lt;23),HLOOKUP(N$29,$C$8:$N$10,2,FALSE()),HLOOKUP(N$29,$C$8:$N$10,3,FALSE())))*'Historical 99 Scalers WE'!N14</f>
        <v>50.0239947771467</v>
      </c>
    </row>
    <row r="69" customFormat="false" ht="12.75" hidden="false" customHeight="false" outlineLevel="0" collapsed="false">
      <c r="A69" s="2" t="n">
        <v>10</v>
      </c>
      <c r="C69" s="52" t="n">
        <f aca="false">IF(J11="East",(IF(AND($A40&gt;7,$A40&lt;24),HLOOKUP(C$29,$C$8:$N$10,2,FALSE()),HLOOKUP(C$29,$C$8:$N$10,3,FALSE()))),IF(AND($A40&gt;6,$A40&lt;23),HLOOKUP(C$29,$C$8:$N$10,2,FALSE()),HLOOKUP(C$29,$C$8:$N$10,3,FALSE())))*'Historical 99 Scalers WE'!C15</f>
        <v>56.3085901362833</v>
      </c>
      <c r="D69" s="52" t="n">
        <f aca="false">IF(K11="East",(IF(AND($A40&gt;7,$A40&lt;24),HLOOKUP(D$29,$C$8:$N$10,2,FALSE()),HLOOKUP(D$29,$C$8:$N$10,3,FALSE()))),IF(AND($A40&gt;6,$A40&lt;23),HLOOKUP(D$29,$C$8:$N$10,2,FALSE()),HLOOKUP(D$29,$C$8:$N$10,3,FALSE())))*'Historical 99 Scalers WE'!D15</f>
        <v>57.4685288573464</v>
      </c>
      <c r="E69" s="52" t="n">
        <f aca="false">IF(L11="East",(IF(AND($A40&gt;7,$A40&lt;24),HLOOKUP(E$29,$C$8:$N$10,2,FALSE()),HLOOKUP(E$29,$C$8:$N$10,3,FALSE()))),IF(AND($A40&gt;6,$A40&lt;23),HLOOKUP(E$29,$C$8:$N$10,2,FALSE()),HLOOKUP(E$29,$C$8:$N$10,3,FALSE())))*'Historical 99 Scalers WE'!E15</f>
        <v>56.1173922487137</v>
      </c>
      <c r="F69" s="52" t="n">
        <f aca="false">IF(M11="East",(IF(AND($A40&gt;7,$A40&lt;24),HLOOKUP(F$29,$C$8:$N$10,2,FALSE()),HLOOKUP(F$29,$C$8:$N$10,3,FALSE()))),IF(AND($A40&gt;6,$A40&lt;23),HLOOKUP(F$29,$C$8:$N$10,2,FALSE()),HLOOKUP(F$29,$C$8:$N$10,3,FALSE())))*'Historical 99 Scalers WE'!F15</f>
        <v>55.8610353884876</v>
      </c>
      <c r="G69" s="52" t="n">
        <f aca="false">IF(N11="East",(IF(AND($A40&gt;7,$A40&lt;24),HLOOKUP(G$29,$C$8:$N$10,2,FALSE()),HLOOKUP(G$29,$C$8:$N$10,3,FALSE()))),IF(AND($A40&gt;6,$A40&lt;23),HLOOKUP(G$29,$C$8:$N$10,2,FALSE()),HLOOKUP(G$29,$C$8:$N$10,3,FALSE())))*'Historical 99 Scalers WE'!G15</f>
        <v>60.9621864454085</v>
      </c>
      <c r="H69" s="52" t="n">
        <f aca="false">IF(O11="East",(IF(AND($A40&gt;7,$A40&lt;24),HLOOKUP(H$29,$C$8:$N$10,2,FALSE()),HLOOKUP(H$29,$C$8:$N$10,3,FALSE()))),IF(AND($A40&gt;6,$A40&lt;23),HLOOKUP(H$29,$C$8:$N$10,2,FALSE()),HLOOKUP(H$29,$C$8:$N$10,3,FALSE())))*'Historical 99 Scalers WE'!H15</f>
        <v>58.7738300141356</v>
      </c>
      <c r="I69" s="52" t="n">
        <f aca="false">IF(P11="East",(IF(AND($A40&gt;7,$A40&lt;24),HLOOKUP(I$29,$C$8:$N$10,2,FALSE()),HLOOKUP(I$29,$C$8:$N$10,3,FALSE()))),IF(AND($A40&gt;6,$A40&lt;23),HLOOKUP(I$29,$C$8:$N$10,2,FALSE()),HLOOKUP(I$29,$C$8:$N$10,3,FALSE())))*'Historical 99 Scalers WE'!I15</f>
        <v>49.2950721680101</v>
      </c>
      <c r="J69" s="52" t="n">
        <f aca="false">IF(Q11="East",(IF(AND($A40&gt;7,$A40&lt;24),HLOOKUP(J$29,$C$8:$N$10,2,FALSE()),HLOOKUP(J$29,$C$8:$N$10,3,FALSE()))),IF(AND($A40&gt;6,$A40&lt;23),HLOOKUP(J$29,$C$8:$N$10,2,FALSE()),HLOOKUP(J$29,$C$8:$N$10,3,FALSE())))*'Historical 99 Scalers WE'!J15</f>
        <v>48.0903660734273</v>
      </c>
      <c r="K69" s="52" t="n">
        <f aca="false">IF(R11="East",(IF(AND($A40&gt;7,$A40&lt;24),HLOOKUP(K$29,$C$8:$N$10,2,FALSE()),HLOOKUP(K$29,$C$8:$N$10,3,FALSE()))),IF(AND($A40&gt;6,$A40&lt;23),HLOOKUP(K$29,$C$8:$N$10,2,FALSE()),HLOOKUP(K$29,$C$8:$N$10,3,FALSE())))*'Historical 99 Scalers WE'!K15</f>
        <v>46.2124133539071</v>
      </c>
      <c r="L69" s="52" t="n">
        <f aca="false">IF(S11="East",(IF(AND($A40&gt;7,$A40&lt;24),HLOOKUP(L$29,$C$8:$N$10,2,FALSE()),HLOOKUP(L$29,$C$8:$N$10,3,FALSE()))),IF(AND($A40&gt;6,$A40&lt;23),HLOOKUP(L$29,$C$8:$N$10,2,FALSE()),HLOOKUP(L$29,$C$8:$N$10,3,FALSE())))*'Historical 99 Scalers WE'!L15</f>
        <v>41.1892807811796</v>
      </c>
      <c r="M69" s="52" t="n">
        <f aca="false">IF(T11="East",(IF(AND($A40&gt;7,$A40&lt;24),HLOOKUP(M$29,$C$8:$N$10,2,FALSE()),HLOOKUP(M$29,$C$8:$N$10,3,FALSE()))),IF(AND($A40&gt;6,$A40&lt;23),HLOOKUP(M$29,$C$8:$N$10,2,FALSE()),HLOOKUP(M$29,$C$8:$N$10,3,FALSE())))*'Historical 99 Scalers WE'!M15</f>
        <v>49.9582896192252</v>
      </c>
      <c r="N69" s="52" t="n">
        <f aca="false">IF(U11="East",(IF(AND($A40&gt;7,$A40&lt;24),HLOOKUP(N$29,$C$8:$N$10,2,FALSE()),HLOOKUP(N$29,$C$8:$N$10,3,FALSE()))),IF(AND($A40&gt;6,$A40&lt;23),HLOOKUP(N$29,$C$8:$N$10,2,FALSE()),HLOOKUP(N$29,$C$8:$N$10,3,FALSE())))*'Historical 99 Scalers WE'!N15</f>
        <v>52.1712726056779</v>
      </c>
    </row>
    <row r="70" customFormat="false" ht="12.75" hidden="false" customHeight="false" outlineLevel="0" collapsed="false">
      <c r="A70" s="2" t="n">
        <v>11</v>
      </c>
      <c r="C70" s="52" t="n">
        <f aca="false">IF(J12="East",(IF(AND($A41&gt;7,$A41&lt;24),HLOOKUP(C$29,$C$8:$N$10,2,FALSE()),HLOOKUP(C$29,$C$8:$N$10,3,FALSE()))),IF(AND($A41&gt;6,$A41&lt;23),HLOOKUP(C$29,$C$8:$N$10,2,FALSE()),HLOOKUP(C$29,$C$8:$N$10,3,FALSE())))*'Historical 99 Scalers WE'!C16</f>
        <v>57.4214777072726</v>
      </c>
      <c r="D70" s="52" t="n">
        <f aca="false">IF(K12="East",(IF(AND($A41&gt;7,$A41&lt;24),HLOOKUP(D$29,$C$8:$N$10,2,FALSE()),HLOOKUP(D$29,$C$8:$N$10,3,FALSE()))),IF(AND($A41&gt;6,$A41&lt;23),HLOOKUP(D$29,$C$8:$N$10,2,FALSE()),HLOOKUP(D$29,$C$8:$N$10,3,FALSE())))*'Historical 99 Scalers WE'!D16</f>
        <v>57.9333912984662</v>
      </c>
      <c r="E70" s="52" t="n">
        <f aca="false">IF(L12="East",(IF(AND($A41&gt;7,$A41&lt;24),HLOOKUP(E$29,$C$8:$N$10,2,FALSE()),HLOOKUP(E$29,$C$8:$N$10,3,FALSE()))),IF(AND($A41&gt;6,$A41&lt;23),HLOOKUP(E$29,$C$8:$N$10,2,FALSE()),HLOOKUP(E$29,$C$8:$N$10,3,FALSE())))*'Historical 99 Scalers WE'!E16</f>
        <v>57.6707097123672</v>
      </c>
      <c r="F70" s="52" t="n">
        <f aca="false">IF(M12="East",(IF(AND($A41&gt;7,$A41&lt;24),HLOOKUP(F$29,$C$8:$N$10,2,FALSE()),HLOOKUP(F$29,$C$8:$N$10,3,FALSE()))),IF(AND($A41&gt;6,$A41&lt;23),HLOOKUP(F$29,$C$8:$N$10,2,FALSE()),HLOOKUP(F$29,$C$8:$N$10,3,FALSE())))*'Historical 99 Scalers WE'!F16</f>
        <v>56.0063229194163</v>
      </c>
      <c r="G70" s="52" t="n">
        <f aca="false">IF(N12="East",(IF(AND($A41&gt;7,$A41&lt;24),HLOOKUP(G$29,$C$8:$N$10,2,FALSE()),HLOOKUP(G$29,$C$8:$N$10,3,FALSE()))),IF(AND($A41&gt;6,$A41&lt;23),HLOOKUP(G$29,$C$8:$N$10,2,FALSE()),HLOOKUP(G$29,$C$8:$N$10,3,FALSE())))*'Historical 99 Scalers WE'!G16</f>
        <v>63.1099024777224</v>
      </c>
      <c r="H70" s="52" t="n">
        <f aca="false">IF(O12="East",(IF(AND($A41&gt;7,$A41&lt;24),HLOOKUP(H$29,$C$8:$N$10,2,FALSE()),HLOOKUP(H$29,$C$8:$N$10,3,FALSE()))),IF(AND($A41&gt;6,$A41&lt;23),HLOOKUP(H$29,$C$8:$N$10,2,FALSE()),HLOOKUP(H$29,$C$8:$N$10,3,FALSE())))*'Historical 99 Scalers WE'!H16</f>
        <v>69.3559443115749</v>
      </c>
      <c r="I70" s="52" t="n">
        <f aca="false">IF(P12="East",(IF(AND($A41&gt;7,$A41&lt;24),HLOOKUP(I$29,$C$8:$N$10,2,FALSE()),HLOOKUP(I$29,$C$8:$N$10,3,FALSE()))),IF(AND($A41&gt;6,$A41&lt;23),HLOOKUP(I$29,$C$8:$N$10,2,FALSE()),HLOOKUP(I$29,$C$8:$N$10,3,FALSE())))*'Historical 99 Scalers WE'!I16</f>
        <v>58.6849887026584</v>
      </c>
      <c r="J70" s="52" t="n">
        <f aca="false">IF(Q12="East",(IF(AND($A41&gt;7,$A41&lt;24),HLOOKUP(J$29,$C$8:$N$10,2,FALSE()),HLOOKUP(J$29,$C$8:$N$10,3,FALSE()))),IF(AND($A41&gt;6,$A41&lt;23),HLOOKUP(J$29,$C$8:$N$10,2,FALSE()),HLOOKUP(J$29,$C$8:$N$10,3,FALSE())))*'Historical 99 Scalers WE'!J16</f>
        <v>51.3414317946472</v>
      </c>
      <c r="K70" s="52" t="n">
        <f aca="false">IF(R12="East",(IF(AND($A41&gt;7,$A41&lt;24),HLOOKUP(K$29,$C$8:$N$10,2,FALSE()),HLOOKUP(K$29,$C$8:$N$10,3,FALSE()))),IF(AND($A41&gt;6,$A41&lt;23),HLOOKUP(K$29,$C$8:$N$10,2,FALSE()),HLOOKUP(K$29,$C$8:$N$10,3,FALSE())))*'Historical 99 Scalers WE'!K16</f>
        <v>55.2242110311014</v>
      </c>
      <c r="L70" s="52" t="n">
        <f aca="false">IF(S12="East",(IF(AND($A41&gt;7,$A41&lt;24),HLOOKUP(L$29,$C$8:$N$10,2,FALSE()),HLOOKUP(L$29,$C$8:$N$10,3,FALSE()))),IF(AND($A41&gt;6,$A41&lt;23),HLOOKUP(L$29,$C$8:$N$10,2,FALSE()),HLOOKUP(L$29,$C$8:$N$10,3,FALSE())))*'Historical 99 Scalers WE'!L16</f>
        <v>46.6457865269535</v>
      </c>
      <c r="M70" s="52" t="n">
        <f aca="false">IF(T12="East",(IF(AND($A41&gt;7,$A41&lt;24),HLOOKUP(M$29,$C$8:$N$10,2,FALSE()),HLOOKUP(M$29,$C$8:$N$10,3,FALSE()))),IF(AND($A41&gt;6,$A41&lt;23),HLOOKUP(M$29,$C$8:$N$10,2,FALSE()),HLOOKUP(M$29,$C$8:$N$10,3,FALSE())))*'Historical 99 Scalers WE'!M16</f>
        <v>54.076621004184</v>
      </c>
      <c r="N70" s="52" t="n">
        <f aca="false">IF(U12="East",(IF(AND($A41&gt;7,$A41&lt;24),HLOOKUP(N$29,$C$8:$N$10,2,FALSE()),HLOOKUP(N$29,$C$8:$N$10,3,FALSE()))),IF(AND($A41&gt;6,$A41&lt;23),HLOOKUP(N$29,$C$8:$N$10,2,FALSE()),HLOOKUP(N$29,$C$8:$N$10,3,FALSE())))*'Historical 99 Scalers WE'!N16</f>
        <v>52.8786111844882</v>
      </c>
    </row>
    <row r="71" customFormat="false" ht="12.75" hidden="false" customHeight="false" outlineLevel="0" collapsed="false">
      <c r="A71" s="2" t="n">
        <v>12</v>
      </c>
      <c r="C71" s="52" t="n">
        <f aca="false">IF(J13="East",(IF(AND($A42&gt;7,$A42&lt;24),HLOOKUP(C$29,$C$8:$N$10,2,FALSE()),HLOOKUP(C$29,$C$8:$N$10,3,FALSE()))),IF(AND($A42&gt;6,$A42&lt;23),HLOOKUP(C$29,$C$8:$N$10,2,FALSE()),HLOOKUP(C$29,$C$8:$N$10,3,FALSE())))*'Historical 99 Scalers WE'!C17</f>
        <v>57.5116161420578</v>
      </c>
      <c r="D71" s="52" t="n">
        <f aca="false">IF(K13="East",(IF(AND($A42&gt;7,$A42&lt;24),HLOOKUP(D$29,$C$8:$N$10,2,FALSE()),HLOOKUP(D$29,$C$8:$N$10,3,FALSE()))),IF(AND($A42&gt;6,$A42&lt;23),HLOOKUP(D$29,$C$8:$N$10,2,FALSE()),HLOOKUP(D$29,$C$8:$N$10,3,FALSE())))*'Historical 99 Scalers WE'!D17</f>
        <v>57.2441998144095</v>
      </c>
      <c r="E71" s="52" t="n">
        <f aca="false">IF(L13="East",(IF(AND($A42&gt;7,$A42&lt;24),HLOOKUP(E$29,$C$8:$N$10,2,FALSE()),HLOOKUP(E$29,$C$8:$N$10,3,FALSE()))),IF(AND($A42&gt;6,$A42&lt;23),HLOOKUP(E$29,$C$8:$N$10,2,FALSE()),HLOOKUP(E$29,$C$8:$N$10,3,FALSE())))*'Historical 99 Scalers WE'!E17</f>
        <v>57.9680067957639</v>
      </c>
      <c r="F71" s="52" t="n">
        <f aca="false">IF(M13="East",(IF(AND($A42&gt;7,$A42&lt;24),HLOOKUP(F$29,$C$8:$N$10,2,FALSE()),HLOOKUP(F$29,$C$8:$N$10,3,FALSE()))),IF(AND($A42&gt;6,$A42&lt;23),HLOOKUP(F$29,$C$8:$N$10,2,FALSE()),HLOOKUP(F$29,$C$8:$N$10,3,FALSE())))*'Historical 99 Scalers WE'!F17</f>
        <v>55.9753646676242</v>
      </c>
      <c r="G71" s="52" t="n">
        <f aca="false">IF(N13="East",(IF(AND($A42&gt;7,$A42&lt;24),HLOOKUP(G$29,$C$8:$N$10,2,FALSE()),HLOOKUP(G$29,$C$8:$N$10,3,FALSE()))),IF(AND($A42&gt;6,$A42&lt;23),HLOOKUP(G$29,$C$8:$N$10,2,FALSE()),HLOOKUP(G$29,$C$8:$N$10,3,FALSE())))*'Historical 99 Scalers WE'!G17</f>
        <v>64.1520755675786</v>
      </c>
      <c r="H71" s="52" t="n">
        <f aca="false">IF(O13="East",(IF(AND($A42&gt;7,$A42&lt;24),HLOOKUP(H$29,$C$8:$N$10,2,FALSE()),HLOOKUP(H$29,$C$8:$N$10,3,FALSE()))),IF(AND($A42&gt;6,$A42&lt;23),HLOOKUP(H$29,$C$8:$N$10,2,FALSE()),HLOOKUP(H$29,$C$8:$N$10,3,FALSE())))*'Historical 99 Scalers WE'!H17</f>
        <v>69.5550891271262</v>
      </c>
      <c r="I71" s="52" t="n">
        <f aca="false">IF(P13="East",(IF(AND($A42&gt;7,$A42&lt;24),HLOOKUP(I$29,$C$8:$N$10,2,FALSE()),HLOOKUP(I$29,$C$8:$N$10,3,FALSE()))),IF(AND($A42&gt;6,$A42&lt;23),HLOOKUP(I$29,$C$8:$N$10,2,FALSE()),HLOOKUP(I$29,$C$8:$N$10,3,FALSE())))*'Historical 99 Scalers WE'!I17</f>
        <v>62.9472373556913</v>
      </c>
      <c r="J71" s="52" t="n">
        <f aca="false">IF(Q13="East",(IF(AND($A42&gt;7,$A42&lt;24),HLOOKUP(J$29,$C$8:$N$10,2,FALSE()),HLOOKUP(J$29,$C$8:$N$10,3,FALSE()))),IF(AND($A42&gt;6,$A42&lt;23),HLOOKUP(J$29,$C$8:$N$10,2,FALSE()),HLOOKUP(J$29,$C$8:$N$10,3,FALSE())))*'Historical 99 Scalers WE'!J17</f>
        <v>51.6858552852311</v>
      </c>
      <c r="K71" s="52" t="n">
        <f aca="false">IF(R13="East",(IF(AND($A42&gt;7,$A42&lt;24),HLOOKUP(K$29,$C$8:$N$10,2,FALSE()),HLOOKUP(K$29,$C$8:$N$10,3,FALSE()))),IF(AND($A42&gt;6,$A42&lt;23),HLOOKUP(K$29,$C$8:$N$10,2,FALSE()),HLOOKUP(K$29,$C$8:$N$10,3,FALSE())))*'Historical 99 Scalers WE'!K17</f>
        <v>56.8514494012305</v>
      </c>
      <c r="L71" s="52" t="n">
        <f aca="false">IF(S13="East",(IF(AND($A42&gt;7,$A42&lt;24),HLOOKUP(L$29,$C$8:$N$10,2,FALSE()),HLOOKUP(L$29,$C$8:$N$10,3,FALSE()))),IF(AND($A42&gt;6,$A42&lt;23),HLOOKUP(L$29,$C$8:$N$10,2,FALSE()),HLOOKUP(L$29,$C$8:$N$10,3,FALSE())))*'Historical 99 Scalers WE'!L17</f>
        <v>48.2867405776386</v>
      </c>
      <c r="M71" s="52" t="n">
        <f aca="false">IF(T13="East",(IF(AND($A42&gt;7,$A42&lt;24),HLOOKUP(M$29,$C$8:$N$10,2,FALSE()),HLOOKUP(M$29,$C$8:$N$10,3,FALSE()))),IF(AND($A42&gt;6,$A42&lt;23),HLOOKUP(M$29,$C$8:$N$10,2,FALSE()),HLOOKUP(M$29,$C$8:$N$10,3,FALSE())))*'Historical 99 Scalers WE'!M17</f>
        <v>53.0231621882404</v>
      </c>
      <c r="N71" s="52" t="n">
        <f aca="false">IF(U13="East",(IF(AND($A42&gt;7,$A42&lt;24),HLOOKUP(N$29,$C$8:$N$10,2,FALSE()),HLOOKUP(N$29,$C$8:$N$10,3,FALSE()))),IF(AND($A42&gt;6,$A42&lt;23),HLOOKUP(N$29,$C$8:$N$10,2,FALSE()),HLOOKUP(N$29,$C$8:$N$10,3,FALSE())))*'Historical 99 Scalers WE'!N17</f>
        <v>51.5548775584289</v>
      </c>
    </row>
    <row r="72" customFormat="false" ht="12.75" hidden="false" customHeight="false" outlineLevel="0" collapsed="false">
      <c r="A72" s="2" t="n">
        <v>13</v>
      </c>
      <c r="C72" s="52" t="n">
        <f aca="false">IF(J14="East",(IF(AND($A43&gt;7,$A43&lt;24),HLOOKUP(C$29,$C$8:$N$10,2,FALSE()),HLOOKUP(C$29,$C$8:$N$10,3,FALSE()))),IF(AND($A43&gt;6,$A43&lt;23),HLOOKUP(C$29,$C$8:$N$10,2,FALSE()),HLOOKUP(C$29,$C$8:$N$10,3,FALSE())))*'Historical 99 Scalers WE'!C18</f>
        <v>56.4594109652447</v>
      </c>
      <c r="D72" s="52" t="n">
        <f aca="false">IF(K14="East",(IF(AND($A43&gt;7,$A43&lt;24),HLOOKUP(D$29,$C$8:$N$10,2,FALSE()),HLOOKUP(D$29,$C$8:$N$10,3,FALSE()))),IF(AND($A43&gt;6,$A43&lt;23),HLOOKUP(D$29,$C$8:$N$10,2,FALSE()),HLOOKUP(D$29,$C$8:$N$10,3,FALSE())))*'Historical 99 Scalers WE'!D18</f>
        <v>54.8623042749898</v>
      </c>
      <c r="E72" s="52" t="n">
        <f aca="false">IF(L14="East",(IF(AND($A43&gt;7,$A43&lt;24),HLOOKUP(E$29,$C$8:$N$10,2,FALSE()),HLOOKUP(E$29,$C$8:$N$10,3,FALSE()))),IF(AND($A43&gt;6,$A43&lt;23),HLOOKUP(E$29,$C$8:$N$10,2,FALSE()),HLOOKUP(E$29,$C$8:$N$10,3,FALSE())))*'Historical 99 Scalers WE'!E18</f>
        <v>56.9911333220188</v>
      </c>
      <c r="F72" s="52" t="n">
        <f aca="false">IF(M14="East",(IF(AND($A43&gt;7,$A43&lt;24),HLOOKUP(F$29,$C$8:$N$10,2,FALSE()),HLOOKUP(F$29,$C$8:$N$10,3,FALSE()))),IF(AND($A43&gt;6,$A43&lt;23),HLOOKUP(F$29,$C$8:$N$10,2,FALSE()),HLOOKUP(F$29,$C$8:$N$10,3,FALSE())))*'Historical 99 Scalers WE'!F18</f>
        <v>53.7704428557052</v>
      </c>
      <c r="G72" s="52" t="n">
        <f aca="false">IF(N14="East",(IF(AND($A43&gt;7,$A43&lt;24),HLOOKUP(G$29,$C$8:$N$10,2,FALSE()),HLOOKUP(G$29,$C$8:$N$10,3,FALSE()))),IF(AND($A43&gt;6,$A43&lt;23),HLOOKUP(G$29,$C$8:$N$10,2,FALSE()),HLOOKUP(G$29,$C$8:$N$10,3,FALSE())))*'Historical 99 Scalers WE'!G18</f>
        <v>63.7238868971075</v>
      </c>
      <c r="H72" s="52" t="n">
        <f aca="false">IF(O14="East",(IF(AND($A43&gt;7,$A43&lt;24),HLOOKUP(H$29,$C$8:$N$10,2,FALSE()),HLOOKUP(H$29,$C$8:$N$10,3,FALSE()))),IF(AND($A43&gt;6,$A43&lt;23),HLOOKUP(H$29,$C$8:$N$10,2,FALSE()),HLOOKUP(H$29,$C$8:$N$10,3,FALSE())))*'Historical 99 Scalers WE'!H18</f>
        <v>68.3730936316067</v>
      </c>
      <c r="I72" s="52" t="n">
        <f aca="false">IF(P14="East",(IF(AND($A43&gt;7,$A43&lt;24),HLOOKUP(I$29,$C$8:$N$10,2,FALSE()),HLOOKUP(I$29,$C$8:$N$10,3,FALSE()))),IF(AND($A43&gt;6,$A43&lt;23),HLOOKUP(I$29,$C$8:$N$10,2,FALSE()),HLOOKUP(I$29,$C$8:$N$10,3,FALSE())))*'Historical 99 Scalers WE'!I18</f>
        <v>71.3296965518207</v>
      </c>
      <c r="J72" s="52" t="n">
        <f aca="false">IF(Q14="East",(IF(AND($A43&gt;7,$A43&lt;24),HLOOKUP(J$29,$C$8:$N$10,2,FALSE()),HLOOKUP(J$29,$C$8:$N$10,3,FALSE()))),IF(AND($A43&gt;6,$A43&lt;23),HLOOKUP(J$29,$C$8:$N$10,2,FALSE()),HLOOKUP(J$29,$C$8:$N$10,3,FALSE())))*'Historical 99 Scalers WE'!J18</f>
        <v>57.0151860912175</v>
      </c>
      <c r="K72" s="52" t="n">
        <f aca="false">IF(R14="East",(IF(AND($A43&gt;7,$A43&lt;24),HLOOKUP(K$29,$C$8:$N$10,2,FALSE()),HLOOKUP(K$29,$C$8:$N$10,3,FALSE()))),IF(AND($A43&gt;6,$A43&lt;23),HLOOKUP(K$29,$C$8:$N$10,2,FALSE()),HLOOKUP(K$29,$C$8:$N$10,3,FALSE())))*'Historical 99 Scalers WE'!K18</f>
        <v>61.5335671070684</v>
      </c>
      <c r="L72" s="52" t="n">
        <f aca="false">IF(S14="East",(IF(AND($A43&gt;7,$A43&lt;24),HLOOKUP(L$29,$C$8:$N$10,2,FALSE()),HLOOKUP(L$29,$C$8:$N$10,3,FALSE()))),IF(AND($A43&gt;6,$A43&lt;23),HLOOKUP(L$29,$C$8:$N$10,2,FALSE()),HLOOKUP(L$29,$C$8:$N$10,3,FALSE())))*'Historical 99 Scalers WE'!L18</f>
        <v>53.3536864999979</v>
      </c>
      <c r="M72" s="52" t="n">
        <f aca="false">IF(T14="East",(IF(AND($A43&gt;7,$A43&lt;24),HLOOKUP(M$29,$C$8:$N$10,2,FALSE()),HLOOKUP(M$29,$C$8:$N$10,3,FALSE()))),IF(AND($A43&gt;6,$A43&lt;23),HLOOKUP(M$29,$C$8:$N$10,2,FALSE()),HLOOKUP(M$29,$C$8:$N$10,3,FALSE())))*'Historical 99 Scalers WE'!M18</f>
        <v>50.5650916177053</v>
      </c>
      <c r="N72" s="52" t="n">
        <f aca="false">IF(U14="East",(IF(AND($A43&gt;7,$A43&lt;24),HLOOKUP(N$29,$C$8:$N$10,2,FALSE()),HLOOKUP(N$29,$C$8:$N$10,3,FALSE()))),IF(AND($A43&gt;6,$A43&lt;23),HLOOKUP(N$29,$C$8:$N$10,2,FALSE()),HLOOKUP(N$29,$C$8:$N$10,3,FALSE())))*'Historical 99 Scalers WE'!N18</f>
        <v>49.8673698061244</v>
      </c>
    </row>
    <row r="73" customFormat="false" ht="12.75" hidden="false" customHeight="false" outlineLevel="0" collapsed="false">
      <c r="A73" s="2" t="n">
        <v>14</v>
      </c>
      <c r="C73" s="52" t="n">
        <f aca="false">IF(J15="East",(IF(AND($A44&gt;7,$A44&lt;24),HLOOKUP(C$29,$C$8:$N$10,2,FALSE()),HLOOKUP(C$29,$C$8:$N$10,3,FALSE()))),IF(AND($A44&gt;6,$A44&lt;23),HLOOKUP(C$29,$C$8:$N$10,2,FALSE()),HLOOKUP(C$29,$C$8:$N$10,3,FALSE())))*'Historical 99 Scalers WE'!C19</f>
        <v>53.4812036406978</v>
      </c>
      <c r="D73" s="52" t="n">
        <f aca="false">IF(K15="East",(IF(AND($A44&gt;7,$A44&lt;24),HLOOKUP(D$29,$C$8:$N$10,2,FALSE()),HLOOKUP(D$29,$C$8:$N$10,3,FALSE()))),IF(AND($A44&gt;6,$A44&lt;23),HLOOKUP(D$29,$C$8:$N$10,2,FALSE()),HLOOKUP(D$29,$C$8:$N$10,3,FALSE())))*'Historical 99 Scalers WE'!D19</f>
        <v>54.5924004829235</v>
      </c>
      <c r="E73" s="52" t="n">
        <f aca="false">IF(L15="East",(IF(AND($A44&gt;7,$A44&lt;24),HLOOKUP(E$29,$C$8:$N$10,2,FALSE()),HLOOKUP(E$29,$C$8:$N$10,3,FALSE()))),IF(AND($A44&gt;6,$A44&lt;23),HLOOKUP(E$29,$C$8:$N$10,2,FALSE()),HLOOKUP(E$29,$C$8:$N$10,3,FALSE())))*'Historical 99 Scalers WE'!E19</f>
        <v>56.4742753779308</v>
      </c>
      <c r="F73" s="52" t="n">
        <f aca="false">IF(M15="East",(IF(AND($A44&gt;7,$A44&lt;24),HLOOKUP(F$29,$C$8:$N$10,2,FALSE()),HLOOKUP(F$29,$C$8:$N$10,3,FALSE()))),IF(AND($A44&gt;6,$A44&lt;23),HLOOKUP(F$29,$C$8:$N$10,2,FALSE()),HLOOKUP(F$29,$C$8:$N$10,3,FALSE())))*'Historical 99 Scalers WE'!F19</f>
        <v>53.4818595931361</v>
      </c>
      <c r="G73" s="52" t="n">
        <f aca="false">IF(N15="East",(IF(AND($A44&gt;7,$A44&lt;24),HLOOKUP(G$29,$C$8:$N$10,2,FALSE()),HLOOKUP(G$29,$C$8:$N$10,3,FALSE()))),IF(AND($A44&gt;6,$A44&lt;23),HLOOKUP(G$29,$C$8:$N$10,2,FALSE()),HLOOKUP(G$29,$C$8:$N$10,3,FALSE())))*'Historical 99 Scalers WE'!G19</f>
        <v>62.7094947365061</v>
      </c>
      <c r="H73" s="52" t="n">
        <f aca="false">IF(O15="East",(IF(AND($A44&gt;7,$A44&lt;24),HLOOKUP(H$29,$C$8:$N$10,2,FALSE()),HLOOKUP(H$29,$C$8:$N$10,3,FALSE()))),IF(AND($A44&gt;6,$A44&lt;23),HLOOKUP(H$29,$C$8:$N$10,2,FALSE()),HLOOKUP(H$29,$C$8:$N$10,3,FALSE())))*'Historical 99 Scalers WE'!H19</f>
        <v>71.6440245626042</v>
      </c>
      <c r="I73" s="52" t="n">
        <f aca="false">IF(P15="East",(IF(AND($A44&gt;7,$A44&lt;24),HLOOKUP(I$29,$C$8:$N$10,2,FALSE()),HLOOKUP(I$29,$C$8:$N$10,3,FALSE()))),IF(AND($A44&gt;6,$A44&lt;23),HLOOKUP(I$29,$C$8:$N$10,2,FALSE()),HLOOKUP(I$29,$C$8:$N$10,3,FALSE())))*'Historical 99 Scalers WE'!I19</f>
        <v>69.1108807333073</v>
      </c>
      <c r="J73" s="52" t="n">
        <f aca="false">IF(Q15="East",(IF(AND($A44&gt;7,$A44&lt;24),HLOOKUP(J$29,$C$8:$N$10,2,FALSE()),HLOOKUP(J$29,$C$8:$N$10,3,FALSE()))),IF(AND($A44&gt;6,$A44&lt;23),HLOOKUP(J$29,$C$8:$N$10,2,FALSE()),HLOOKUP(J$29,$C$8:$N$10,3,FALSE())))*'Historical 99 Scalers WE'!J19</f>
        <v>60.5854233064548</v>
      </c>
      <c r="K73" s="52" t="n">
        <f aca="false">IF(R15="East",(IF(AND($A44&gt;7,$A44&lt;24),HLOOKUP(K$29,$C$8:$N$10,2,FALSE()),HLOOKUP(K$29,$C$8:$N$10,3,FALSE()))),IF(AND($A44&gt;6,$A44&lt;23),HLOOKUP(K$29,$C$8:$N$10,2,FALSE()),HLOOKUP(K$29,$C$8:$N$10,3,FALSE())))*'Historical 99 Scalers WE'!K19</f>
        <v>62.0269883147465</v>
      </c>
      <c r="L73" s="52" t="n">
        <f aca="false">IF(S15="East",(IF(AND($A44&gt;7,$A44&lt;24),HLOOKUP(L$29,$C$8:$N$10,2,FALSE()),HLOOKUP(L$29,$C$8:$N$10,3,FALSE()))),IF(AND($A44&gt;6,$A44&lt;23),HLOOKUP(L$29,$C$8:$N$10,2,FALSE()),HLOOKUP(L$29,$C$8:$N$10,3,FALSE())))*'Historical 99 Scalers WE'!L19</f>
        <v>60.4137912448966</v>
      </c>
      <c r="M73" s="52" t="n">
        <f aca="false">IF(T15="East",(IF(AND($A44&gt;7,$A44&lt;24),HLOOKUP(M$29,$C$8:$N$10,2,FALSE()),HLOOKUP(M$29,$C$8:$N$10,3,FALSE()))),IF(AND($A44&gt;6,$A44&lt;23),HLOOKUP(M$29,$C$8:$N$10,2,FALSE()),HLOOKUP(M$29,$C$8:$N$10,3,FALSE())))*'Historical 99 Scalers WE'!M19</f>
        <v>49.2166562328837</v>
      </c>
      <c r="N73" s="52" t="n">
        <f aca="false">IF(U15="East",(IF(AND($A44&gt;7,$A44&lt;24),HLOOKUP(N$29,$C$8:$N$10,2,FALSE()),HLOOKUP(N$29,$C$8:$N$10,3,FALSE()))),IF(AND($A44&gt;6,$A44&lt;23),HLOOKUP(N$29,$C$8:$N$10,2,FALSE()),HLOOKUP(N$29,$C$8:$N$10,3,FALSE())))*'Historical 99 Scalers WE'!N19</f>
        <v>49.3772852193773</v>
      </c>
    </row>
    <row r="74" customFormat="false" ht="12.75" hidden="false" customHeight="false" outlineLevel="0" collapsed="false">
      <c r="A74" s="2" t="n">
        <v>15</v>
      </c>
      <c r="C74" s="52" t="n">
        <f aca="false">IF(J16="East",(IF(AND($A45&gt;7,$A45&lt;24),HLOOKUP(C$29,$C$8:$N$10,2,FALSE()),HLOOKUP(C$29,$C$8:$N$10,3,FALSE()))),IF(AND($A45&gt;6,$A45&lt;23),HLOOKUP(C$29,$C$8:$N$10,2,FALSE()),HLOOKUP(C$29,$C$8:$N$10,3,FALSE())))*'Historical 99 Scalers WE'!C20</f>
        <v>52.940127155187</v>
      </c>
      <c r="D74" s="52" t="n">
        <f aca="false">IF(K16="East",(IF(AND($A45&gt;7,$A45&lt;24),HLOOKUP(D$29,$C$8:$N$10,2,FALSE()),HLOOKUP(D$29,$C$8:$N$10,3,FALSE()))),IF(AND($A45&gt;6,$A45&lt;23),HLOOKUP(D$29,$C$8:$N$10,2,FALSE()),HLOOKUP(D$29,$C$8:$N$10,3,FALSE())))*'Historical 99 Scalers WE'!D20</f>
        <v>51.7915789558717</v>
      </c>
      <c r="E74" s="52" t="n">
        <f aca="false">IF(L16="East",(IF(AND($A45&gt;7,$A45&lt;24),HLOOKUP(E$29,$C$8:$N$10,2,FALSE()),HLOOKUP(E$29,$C$8:$N$10,3,FALSE()))),IF(AND($A45&gt;6,$A45&lt;23),HLOOKUP(E$29,$C$8:$N$10,2,FALSE()),HLOOKUP(E$29,$C$8:$N$10,3,FALSE())))*'Historical 99 Scalers WE'!E20</f>
        <v>54.3125048914903</v>
      </c>
      <c r="F74" s="52" t="n">
        <f aca="false">IF(M16="East",(IF(AND($A45&gt;7,$A45&lt;24),HLOOKUP(F$29,$C$8:$N$10,2,FALSE()),HLOOKUP(F$29,$C$8:$N$10,3,FALSE()))),IF(AND($A45&gt;6,$A45&lt;23),HLOOKUP(F$29,$C$8:$N$10,2,FALSE()),HLOOKUP(F$29,$C$8:$N$10,3,FALSE())))*'Historical 99 Scalers WE'!F20</f>
        <v>52.4003125797016</v>
      </c>
      <c r="G74" s="52" t="n">
        <f aca="false">IF(N16="East",(IF(AND($A45&gt;7,$A45&lt;24),HLOOKUP(G$29,$C$8:$N$10,2,FALSE()),HLOOKUP(G$29,$C$8:$N$10,3,FALSE()))),IF(AND($A45&gt;6,$A45&lt;23),HLOOKUP(G$29,$C$8:$N$10,2,FALSE()),HLOOKUP(G$29,$C$8:$N$10,3,FALSE())))*'Historical 99 Scalers WE'!G20</f>
        <v>61.3723002566285</v>
      </c>
      <c r="H74" s="52" t="n">
        <f aca="false">IF(O16="East",(IF(AND($A45&gt;7,$A45&lt;24),HLOOKUP(H$29,$C$8:$N$10,2,FALSE()),HLOOKUP(H$29,$C$8:$N$10,3,FALSE()))),IF(AND($A45&gt;6,$A45&lt;23),HLOOKUP(H$29,$C$8:$N$10,2,FALSE()),HLOOKUP(H$29,$C$8:$N$10,3,FALSE())))*'Historical 99 Scalers WE'!H20</f>
        <v>72.3710995644501</v>
      </c>
      <c r="I74" s="52" t="n">
        <f aca="false">IF(P16="East",(IF(AND($A45&gt;7,$A45&lt;24),HLOOKUP(I$29,$C$8:$N$10,2,FALSE()),HLOOKUP(I$29,$C$8:$N$10,3,FALSE()))),IF(AND($A45&gt;6,$A45&lt;23),HLOOKUP(I$29,$C$8:$N$10,2,FALSE()),HLOOKUP(I$29,$C$8:$N$10,3,FALSE())))*'Historical 99 Scalers WE'!I20</f>
        <v>68.6391889347584</v>
      </c>
      <c r="J74" s="52" t="n">
        <f aca="false">IF(Q16="East",(IF(AND($A45&gt;7,$A45&lt;24),HLOOKUP(J$29,$C$8:$N$10,2,FALSE()),HLOOKUP(J$29,$C$8:$N$10,3,FALSE()))),IF(AND($A45&gt;6,$A45&lt;23),HLOOKUP(J$29,$C$8:$N$10,2,FALSE()),HLOOKUP(J$29,$C$8:$N$10,3,FALSE())))*'Historical 99 Scalers WE'!J20</f>
        <v>71.7952483945066</v>
      </c>
      <c r="K74" s="52" t="n">
        <f aca="false">IF(R16="East",(IF(AND($A45&gt;7,$A45&lt;24),HLOOKUP(K$29,$C$8:$N$10,2,FALSE()),HLOOKUP(K$29,$C$8:$N$10,3,FALSE()))),IF(AND($A45&gt;6,$A45&lt;23),HLOOKUP(K$29,$C$8:$N$10,2,FALSE()),HLOOKUP(K$29,$C$8:$N$10,3,FALSE())))*'Historical 99 Scalers WE'!K20</f>
        <v>65.2276692809825</v>
      </c>
      <c r="L74" s="52" t="n">
        <f aca="false">IF(S16="East",(IF(AND($A45&gt;7,$A45&lt;24),HLOOKUP(L$29,$C$8:$N$10,2,FALSE()),HLOOKUP(L$29,$C$8:$N$10,3,FALSE()))),IF(AND($A45&gt;6,$A45&lt;23),HLOOKUP(L$29,$C$8:$N$10,2,FALSE()),HLOOKUP(L$29,$C$8:$N$10,3,FALSE())))*'Historical 99 Scalers WE'!L20</f>
        <v>62.1694786682312</v>
      </c>
      <c r="M74" s="52" t="n">
        <f aca="false">IF(T16="East",(IF(AND($A45&gt;7,$A45&lt;24),HLOOKUP(M$29,$C$8:$N$10,2,FALSE()),HLOOKUP(M$29,$C$8:$N$10,3,FALSE()))),IF(AND($A45&gt;6,$A45&lt;23),HLOOKUP(M$29,$C$8:$N$10,2,FALSE()),HLOOKUP(M$29,$C$8:$N$10,3,FALSE())))*'Historical 99 Scalers WE'!M20</f>
        <v>49.2514880122651</v>
      </c>
      <c r="N74" s="52" t="n">
        <f aca="false">IF(U16="East",(IF(AND($A45&gt;7,$A45&lt;24),HLOOKUP(N$29,$C$8:$N$10,2,FALSE()),HLOOKUP(N$29,$C$8:$N$10,3,FALSE()))),IF(AND($A45&gt;6,$A45&lt;23),HLOOKUP(N$29,$C$8:$N$10,2,FALSE()),HLOOKUP(N$29,$C$8:$N$10,3,FALSE())))*'Historical 99 Scalers WE'!N20</f>
        <v>48.326382188002</v>
      </c>
    </row>
    <row r="75" customFormat="false" ht="12.75" hidden="false" customHeight="false" outlineLevel="0" collapsed="false">
      <c r="A75" s="2" t="n">
        <v>16</v>
      </c>
      <c r="C75" s="52" t="n">
        <f aca="false">IF(J17="East",(IF(AND($A46&gt;7,$A46&lt;24),HLOOKUP(C$29,$C$8:$N$10,2,FALSE()),HLOOKUP(C$29,$C$8:$N$10,3,FALSE()))),IF(AND($A46&gt;6,$A46&lt;23),HLOOKUP(C$29,$C$8:$N$10,2,FALSE()),HLOOKUP(C$29,$C$8:$N$10,3,FALSE())))*'Historical 99 Scalers WE'!C21</f>
        <v>49.2796608867178</v>
      </c>
      <c r="D75" s="52" t="n">
        <f aca="false">IF(K17="East",(IF(AND($A46&gt;7,$A46&lt;24),HLOOKUP(D$29,$C$8:$N$10,2,FALSE()),HLOOKUP(D$29,$C$8:$N$10,3,FALSE()))),IF(AND($A46&gt;6,$A46&lt;23),HLOOKUP(D$29,$C$8:$N$10,2,FALSE()),HLOOKUP(D$29,$C$8:$N$10,3,FALSE())))*'Historical 99 Scalers WE'!D21</f>
        <v>51.1117194442557</v>
      </c>
      <c r="E75" s="52" t="n">
        <f aca="false">IF(L17="East",(IF(AND($A46&gt;7,$A46&lt;24),HLOOKUP(E$29,$C$8:$N$10,2,FALSE()),HLOOKUP(E$29,$C$8:$N$10,3,FALSE()))),IF(AND($A46&gt;6,$A46&lt;23),HLOOKUP(E$29,$C$8:$N$10,2,FALSE()),HLOOKUP(E$29,$C$8:$N$10,3,FALSE())))*'Historical 99 Scalers WE'!E21</f>
        <v>52.5799368437159</v>
      </c>
      <c r="F75" s="52" t="n">
        <f aca="false">IF(M17="East",(IF(AND($A46&gt;7,$A46&lt;24),HLOOKUP(F$29,$C$8:$N$10,2,FALSE()),HLOOKUP(F$29,$C$8:$N$10,3,FALSE()))),IF(AND($A46&gt;6,$A46&lt;23),HLOOKUP(F$29,$C$8:$N$10,2,FALSE()),HLOOKUP(F$29,$C$8:$N$10,3,FALSE())))*'Historical 99 Scalers WE'!F21</f>
        <v>51.312221082892</v>
      </c>
      <c r="G75" s="52" t="n">
        <f aca="false">IF(N17="East",(IF(AND($A46&gt;7,$A46&lt;24),HLOOKUP(G$29,$C$8:$N$10,2,FALSE()),HLOOKUP(G$29,$C$8:$N$10,3,FALSE()))),IF(AND($A46&gt;6,$A46&lt;23),HLOOKUP(G$29,$C$8:$N$10,2,FALSE()),HLOOKUP(G$29,$C$8:$N$10,3,FALSE())))*'Historical 99 Scalers WE'!G21</f>
        <v>61.345295812974</v>
      </c>
      <c r="H75" s="52" t="n">
        <f aca="false">IF(O17="East",(IF(AND($A46&gt;7,$A46&lt;24),HLOOKUP(H$29,$C$8:$N$10,2,FALSE()),HLOOKUP(H$29,$C$8:$N$10,3,FALSE()))),IF(AND($A46&gt;6,$A46&lt;23),HLOOKUP(H$29,$C$8:$N$10,2,FALSE()),HLOOKUP(H$29,$C$8:$N$10,3,FALSE())))*'Historical 99 Scalers WE'!H21</f>
        <v>70.8025999428454</v>
      </c>
      <c r="I75" s="52" t="n">
        <f aca="false">IF(P17="East",(IF(AND($A46&gt;7,$A46&lt;24),HLOOKUP(I$29,$C$8:$N$10,2,FALSE()),HLOOKUP(I$29,$C$8:$N$10,3,FALSE()))),IF(AND($A46&gt;6,$A46&lt;23),HLOOKUP(I$29,$C$8:$N$10,2,FALSE()),HLOOKUP(I$29,$C$8:$N$10,3,FALSE())))*'Historical 99 Scalers WE'!I21</f>
        <v>68.0817215927772</v>
      </c>
      <c r="J75" s="52" t="n">
        <f aca="false">IF(Q17="East",(IF(AND($A46&gt;7,$A46&lt;24),HLOOKUP(J$29,$C$8:$N$10,2,FALSE()),HLOOKUP(J$29,$C$8:$N$10,3,FALSE()))),IF(AND($A46&gt;6,$A46&lt;23),HLOOKUP(J$29,$C$8:$N$10,2,FALSE()),HLOOKUP(J$29,$C$8:$N$10,3,FALSE())))*'Historical 99 Scalers WE'!J21</f>
        <v>73.2259801387464</v>
      </c>
      <c r="K75" s="52" t="n">
        <f aca="false">IF(R17="East",(IF(AND($A46&gt;7,$A46&lt;24),HLOOKUP(K$29,$C$8:$N$10,2,FALSE()),HLOOKUP(K$29,$C$8:$N$10,3,FALSE()))),IF(AND($A46&gt;6,$A46&lt;23),HLOOKUP(K$29,$C$8:$N$10,2,FALSE()),HLOOKUP(K$29,$C$8:$N$10,3,FALSE())))*'Historical 99 Scalers WE'!K21</f>
        <v>65.4192643546611</v>
      </c>
      <c r="L75" s="52" t="n">
        <f aca="false">IF(S17="East",(IF(AND($A46&gt;7,$A46&lt;24),HLOOKUP(L$29,$C$8:$N$10,2,FALSE()),HLOOKUP(L$29,$C$8:$N$10,3,FALSE()))),IF(AND($A46&gt;6,$A46&lt;23),HLOOKUP(L$29,$C$8:$N$10,2,FALSE()),HLOOKUP(L$29,$C$8:$N$10,3,FALSE())))*'Historical 99 Scalers WE'!L21</f>
        <v>65.571456578188</v>
      </c>
      <c r="M75" s="52" t="n">
        <f aca="false">IF(T17="East",(IF(AND($A46&gt;7,$A46&lt;24),HLOOKUP(M$29,$C$8:$N$10,2,FALSE()),HLOOKUP(M$29,$C$8:$N$10,3,FALSE()))),IF(AND($A46&gt;6,$A46&lt;23),HLOOKUP(M$29,$C$8:$N$10,2,FALSE()),HLOOKUP(M$29,$C$8:$N$10,3,FALSE())))*'Historical 99 Scalers WE'!M21</f>
        <v>50.2046637052454</v>
      </c>
      <c r="N75" s="52" t="n">
        <f aca="false">IF(U17="East",(IF(AND($A46&gt;7,$A46&lt;24),HLOOKUP(N$29,$C$8:$N$10,2,FALSE()),HLOOKUP(N$29,$C$8:$N$10,3,FALSE()))),IF(AND($A46&gt;6,$A46&lt;23),HLOOKUP(N$29,$C$8:$N$10,2,FALSE()),HLOOKUP(N$29,$C$8:$N$10,3,FALSE())))*'Historical 99 Scalers WE'!N21</f>
        <v>48.6749990589871</v>
      </c>
    </row>
    <row r="76" customFormat="false" ht="12.75" hidden="false" customHeight="false" outlineLevel="0" collapsed="false">
      <c r="A76" s="2" t="n">
        <v>17</v>
      </c>
      <c r="C76" s="52" t="n">
        <f aca="false">IF(J18="East",(IF(AND($A47&gt;7,$A47&lt;24),HLOOKUP(C$29,$C$8:$N$10,2,FALSE()),HLOOKUP(C$29,$C$8:$N$10,3,FALSE()))),IF(AND($A47&gt;6,$A47&lt;23),HLOOKUP(C$29,$C$8:$N$10,2,FALSE()),HLOOKUP(C$29,$C$8:$N$10,3,FALSE())))*'Historical 99 Scalers WE'!C22</f>
        <v>54.8345095464741</v>
      </c>
      <c r="D76" s="52" t="n">
        <f aca="false">IF(K18="East",(IF(AND($A47&gt;7,$A47&lt;24),HLOOKUP(D$29,$C$8:$N$10,2,FALSE()),HLOOKUP(D$29,$C$8:$N$10,3,FALSE()))),IF(AND($A47&gt;6,$A47&lt;23),HLOOKUP(D$29,$C$8:$N$10,2,FALSE()),HLOOKUP(D$29,$C$8:$N$10,3,FALSE())))*'Historical 99 Scalers WE'!D22</f>
        <v>52.8175895382561</v>
      </c>
      <c r="E76" s="52" t="n">
        <f aca="false">IF(L18="East",(IF(AND($A47&gt;7,$A47&lt;24),HLOOKUP(E$29,$C$8:$N$10,2,FALSE()),HLOOKUP(E$29,$C$8:$N$10,3,FALSE()))),IF(AND($A47&gt;6,$A47&lt;23),HLOOKUP(E$29,$C$8:$N$10,2,FALSE()),HLOOKUP(E$29,$C$8:$N$10,3,FALSE())))*'Historical 99 Scalers WE'!E22</f>
        <v>52.4680107529246</v>
      </c>
      <c r="F76" s="52" t="n">
        <f aca="false">IF(M18="East",(IF(AND($A47&gt;7,$A47&lt;24),HLOOKUP(F$29,$C$8:$N$10,2,FALSE()),HLOOKUP(F$29,$C$8:$N$10,3,FALSE()))),IF(AND($A47&gt;6,$A47&lt;23),HLOOKUP(F$29,$C$8:$N$10,2,FALSE()),HLOOKUP(F$29,$C$8:$N$10,3,FALSE())))*'Historical 99 Scalers WE'!F22</f>
        <v>50.8185394022003</v>
      </c>
      <c r="G76" s="52" t="n">
        <f aca="false">IF(N18="East",(IF(AND($A47&gt;7,$A47&lt;24),HLOOKUP(G$29,$C$8:$N$10,2,FALSE()),HLOOKUP(G$29,$C$8:$N$10,3,FALSE()))),IF(AND($A47&gt;6,$A47&lt;23),HLOOKUP(G$29,$C$8:$N$10,2,FALSE()),HLOOKUP(G$29,$C$8:$N$10,3,FALSE())))*'Historical 99 Scalers WE'!G22</f>
        <v>61.5848416206635</v>
      </c>
      <c r="H76" s="52" t="n">
        <f aca="false">IF(O18="East",(IF(AND($A47&gt;7,$A47&lt;24),HLOOKUP(H$29,$C$8:$N$10,2,FALSE()),HLOOKUP(H$29,$C$8:$N$10,3,FALSE()))),IF(AND($A47&gt;6,$A47&lt;23),HLOOKUP(H$29,$C$8:$N$10,2,FALSE()),HLOOKUP(H$29,$C$8:$N$10,3,FALSE())))*'Historical 99 Scalers WE'!H22</f>
        <v>72.3178532571661</v>
      </c>
      <c r="I76" s="52" t="n">
        <f aca="false">IF(P18="East",(IF(AND($A47&gt;7,$A47&lt;24),HLOOKUP(I$29,$C$8:$N$10,2,FALSE()),HLOOKUP(I$29,$C$8:$N$10,3,FALSE()))),IF(AND($A47&gt;6,$A47&lt;23),HLOOKUP(I$29,$C$8:$N$10,2,FALSE()),HLOOKUP(I$29,$C$8:$N$10,3,FALSE())))*'Historical 99 Scalers WE'!I22</f>
        <v>67.4587067027864</v>
      </c>
      <c r="J76" s="52" t="n">
        <f aca="false">IF(Q18="East",(IF(AND($A47&gt;7,$A47&lt;24),HLOOKUP(J$29,$C$8:$N$10,2,FALSE()),HLOOKUP(J$29,$C$8:$N$10,3,FALSE()))),IF(AND($A47&gt;6,$A47&lt;23),HLOOKUP(J$29,$C$8:$N$10,2,FALSE()),HLOOKUP(J$29,$C$8:$N$10,3,FALSE())))*'Historical 99 Scalers WE'!J22</f>
        <v>73.3252273565444</v>
      </c>
      <c r="K76" s="52" t="n">
        <f aca="false">IF(R18="East",(IF(AND($A47&gt;7,$A47&lt;24),HLOOKUP(K$29,$C$8:$N$10,2,FALSE()),HLOOKUP(K$29,$C$8:$N$10,3,FALSE()))),IF(AND($A47&gt;6,$A47&lt;23),HLOOKUP(K$29,$C$8:$N$10,2,FALSE()),HLOOKUP(K$29,$C$8:$N$10,3,FALSE())))*'Historical 99 Scalers WE'!K22</f>
        <v>64.5433233519502</v>
      </c>
      <c r="L76" s="52" t="n">
        <f aca="false">IF(S18="East",(IF(AND($A47&gt;7,$A47&lt;24),HLOOKUP(L$29,$C$8:$N$10,2,FALSE()),HLOOKUP(L$29,$C$8:$N$10,3,FALSE()))),IF(AND($A47&gt;6,$A47&lt;23),HLOOKUP(L$29,$C$8:$N$10,2,FALSE()),HLOOKUP(L$29,$C$8:$N$10,3,FALSE())))*'Historical 99 Scalers WE'!L22</f>
        <v>64.8376966368248</v>
      </c>
      <c r="M76" s="52" t="n">
        <f aca="false">IF(T18="East",(IF(AND($A47&gt;7,$A47&lt;24),HLOOKUP(M$29,$C$8:$N$10,2,FALSE()),HLOOKUP(M$29,$C$8:$N$10,3,FALSE()))),IF(AND($A47&gt;6,$A47&lt;23),HLOOKUP(M$29,$C$8:$N$10,2,FALSE()),HLOOKUP(M$29,$C$8:$N$10,3,FALSE())))*'Historical 99 Scalers WE'!M22</f>
        <v>52.8932315507338</v>
      </c>
      <c r="N76" s="52" t="n">
        <f aca="false">IF(U18="East",(IF(AND($A47&gt;7,$A47&lt;24),HLOOKUP(N$29,$C$8:$N$10,2,FALSE()),HLOOKUP(N$29,$C$8:$N$10,3,FALSE()))),IF(AND($A47&gt;6,$A47&lt;23),HLOOKUP(N$29,$C$8:$N$10,2,FALSE()),HLOOKUP(N$29,$C$8:$N$10,3,FALSE())))*'Historical 99 Scalers WE'!N22</f>
        <v>54.186126547419</v>
      </c>
    </row>
    <row r="77" customFormat="false" ht="12.75" hidden="false" customHeight="false" outlineLevel="0" collapsed="false">
      <c r="A77" s="2" t="n">
        <v>18</v>
      </c>
      <c r="C77" s="52" t="n">
        <f aca="false">IF(J19="East",(IF(AND($A48&gt;7,$A48&lt;24),HLOOKUP(C$29,$C$8:$N$10,2,FALSE()),HLOOKUP(C$29,$C$8:$N$10,3,FALSE()))),IF(AND($A48&gt;6,$A48&lt;23),HLOOKUP(C$29,$C$8:$N$10,2,FALSE()),HLOOKUP(C$29,$C$8:$N$10,3,FALSE())))*'Historical 99 Scalers WE'!C23</f>
        <v>67.8529976377386</v>
      </c>
      <c r="D77" s="52" t="n">
        <f aca="false">IF(K19="East",(IF(AND($A48&gt;7,$A48&lt;24),HLOOKUP(D$29,$C$8:$N$10,2,FALSE()),HLOOKUP(D$29,$C$8:$N$10,3,FALSE()))),IF(AND($A48&gt;6,$A48&lt;23),HLOOKUP(D$29,$C$8:$N$10,2,FALSE()),HLOOKUP(D$29,$C$8:$N$10,3,FALSE())))*'Historical 99 Scalers WE'!D23</f>
        <v>61.857160175892</v>
      </c>
      <c r="E77" s="52" t="n">
        <f aca="false">IF(L19="East",(IF(AND($A48&gt;7,$A48&lt;24),HLOOKUP(E$29,$C$8:$N$10,2,FALSE()),HLOOKUP(E$29,$C$8:$N$10,3,FALSE()))),IF(AND($A48&gt;6,$A48&lt;23),HLOOKUP(E$29,$C$8:$N$10,2,FALSE()),HLOOKUP(E$29,$C$8:$N$10,3,FALSE())))*'Historical 99 Scalers WE'!E23</f>
        <v>56.4457134716698</v>
      </c>
      <c r="F77" s="52" t="n">
        <f aca="false">IF(M19="East",(IF(AND($A48&gt;7,$A48&lt;24),HLOOKUP(F$29,$C$8:$N$10,2,FALSE()),HLOOKUP(F$29,$C$8:$N$10,3,FALSE()))),IF(AND($A48&gt;6,$A48&lt;23),HLOOKUP(F$29,$C$8:$N$10,2,FALSE()),HLOOKUP(F$29,$C$8:$N$10,3,FALSE())))*'Historical 99 Scalers WE'!F23</f>
        <v>50.4305938094309</v>
      </c>
      <c r="G77" s="52" t="n">
        <f aca="false">IF(N19="East",(IF(AND($A48&gt;7,$A48&lt;24),HLOOKUP(G$29,$C$8:$N$10,2,FALSE()),HLOOKUP(G$29,$C$8:$N$10,3,FALSE()))),IF(AND($A48&gt;6,$A48&lt;23),HLOOKUP(G$29,$C$8:$N$10,2,FALSE()),HLOOKUP(G$29,$C$8:$N$10,3,FALSE())))*'Historical 99 Scalers WE'!G23</f>
        <v>62.3370836149891</v>
      </c>
      <c r="H77" s="52" t="n">
        <f aca="false">IF(O19="East",(IF(AND($A48&gt;7,$A48&lt;24),HLOOKUP(H$29,$C$8:$N$10,2,FALSE()),HLOOKUP(H$29,$C$8:$N$10,3,FALSE()))),IF(AND($A48&gt;6,$A48&lt;23),HLOOKUP(H$29,$C$8:$N$10,2,FALSE()),HLOOKUP(H$29,$C$8:$N$10,3,FALSE())))*'Historical 99 Scalers WE'!H23</f>
        <v>68.2008439428901</v>
      </c>
      <c r="I77" s="52" t="n">
        <f aca="false">IF(P19="East",(IF(AND($A48&gt;7,$A48&lt;24),HLOOKUP(I$29,$C$8:$N$10,2,FALSE()),HLOOKUP(I$29,$C$8:$N$10,3,FALSE()))),IF(AND($A48&gt;6,$A48&lt;23),HLOOKUP(I$29,$C$8:$N$10,2,FALSE()),HLOOKUP(I$29,$C$8:$N$10,3,FALSE())))*'Historical 99 Scalers WE'!I23</f>
        <v>66.2992630598608</v>
      </c>
      <c r="J77" s="52" t="n">
        <f aca="false">IF(Q19="East",(IF(AND($A48&gt;7,$A48&lt;24),HLOOKUP(J$29,$C$8:$N$10,2,FALSE()),HLOOKUP(J$29,$C$8:$N$10,3,FALSE()))),IF(AND($A48&gt;6,$A48&lt;23),HLOOKUP(J$29,$C$8:$N$10,2,FALSE()),HLOOKUP(J$29,$C$8:$N$10,3,FALSE())))*'Historical 99 Scalers WE'!J23</f>
        <v>71.2150537114906</v>
      </c>
      <c r="K77" s="52" t="n">
        <f aca="false">IF(R19="East",(IF(AND($A48&gt;7,$A48&lt;24),HLOOKUP(K$29,$C$8:$N$10,2,FALSE()),HLOOKUP(K$29,$C$8:$N$10,3,FALSE()))),IF(AND($A48&gt;6,$A48&lt;23),HLOOKUP(K$29,$C$8:$N$10,2,FALSE()),HLOOKUP(K$29,$C$8:$N$10,3,FALSE())))*'Historical 99 Scalers WE'!K23</f>
        <v>65.4783391532368</v>
      </c>
      <c r="L77" s="52" t="n">
        <f aca="false">IF(S19="East",(IF(AND($A48&gt;7,$A48&lt;24),HLOOKUP(L$29,$C$8:$N$10,2,FALSE()),HLOOKUP(L$29,$C$8:$N$10,3,FALSE()))),IF(AND($A48&gt;6,$A48&lt;23),HLOOKUP(L$29,$C$8:$N$10,2,FALSE()),HLOOKUP(L$29,$C$8:$N$10,3,FALSE())))*'Historical 99 Scalers WE'!L23</f>
        <v>63.2447705095744</v>
      </c>
      <c r="M77" s="52" t="n">
        <f aca="false">IF(T19="East",(IF(AND($A48&gt;7,$A48&lt;24),HLOOKUP(M$29,$C$8:$N$10,2,FALSE()),HLOOKUP(M$29,$C$8:$N$10,3,FALSE()))),IF(AND($A48&gt;6,$A48&lt;23),HLOOKUP(M$29,$C$8:$N$10,2,FALSE()),HLOOKUP(M$29,$C$8:$N$10,3,FALSE())))*'Historical 99 Scalers WE'!M23</f>
        <v>76.6670550365066</v>
      </c>
      <c r="N77" s="52" t="n">
        <f aca="false">IF(U19="East",(IF(AND($A48&gt;7,$A48&lt;24),HLOOKUP(N$29,$C$8:$N$10,2,FALSE()),HLOOKUP(N$29,$C$8:$N$10,3,FALSE()))),IF(AND($A48&gt;6,$A48&lt;23),HLOOKUP(N$29,$C$8:$N$10,2,FALSE()),HLOOKUP(N$29,$C$8:$N$10,3,FALSE())))*'Historical 99 Scalers WE'!N23</f>
        <v>72.6335672069751</v>
      </c>
    </row>
    <row r="78" customFormat="false" ht="12.75" hidden="false" customHeight="false" outlineLevel="0" collapsed="false">
      <c r="A78" s="2" t="n">
        <v>19</v>
      </c>
      <c r="C78" s="52" t="n">
        <f aca="false">IF(J20="East",(IF(AND($A49&gt;7,$A49&lt;24),HLOOKUP(C$29,$C$8:$N$10,2,FALSE()),HLOOKUP(C$29,$C$8:$N$10,3,FALSE()))),IF(AND($A49&gt;6,$A49&lt;23),HLOOKUP(C$29,$C$8:$N$10,2,FALSE()),HLOOKUP(C$29,$C$8:$N$10,3,FALSE())))*'Historical 99 Scalers WE'!C24</f>
        <v>67.8044123821097</v>
      </c>
      <c r="D78" s="52" t="n">
        <f aca="false">IF(K20="East",(IF(AND($A49&gt;7,$A49&lt;24),HLOOKUP(D$29,$C$8:$N$10,2,FALSE()),HLOOKUP(D$29,$C$8:$N$10,3,FALSE()))),IF(AND($A49&gt;6,$A49&lt;23),HLOOKUP(D$29,$C$8:$N$10,2,FALSE()),HLOOKUP(D$29,$C$8:$N$10,3,FALSE())))*'Historical 99 Scalers WE'!D24</f>
        <v>63.9365985310101</v>
      </c>
      <c r="E78" s="52" t="n">
        <f aca="false">IF(L20="East",(IF(AND($A49&gt;7,$A49&lt;24),HLOOKUP(E$29,$C$8:$N$10,2,FALSE()),HLOOKUP(E$29,$C$8:$N$10,3,FALSE()))),IF(AND($A49&gt;6,$A49&lt;23),HLOOKUP(E$29,$C$8:$N$10,2,FALSE()),HLOOKUP(E$29,$C$8:$N$10,3,FALSE())))*'Historical 99 Scalers WE'!E24</f>
        <v>64.8789328680885</v>
      </c>
      <c r="F78" s="52" t="n">
        <f aca="false">IF(M20="East",(IF(AND($A49&gt;7,$A49&lt;24),HLOOKUP(F$29,$C$8:$N$10,2,FALSE()),HLOOKUP(F$29,$C$8:$N$10,3,FALSE()))),IF(AND($A49&gt;6,$A49&lt;23),HLOOKUP(F$29,$C$8:$N$10,2,FALSE()),HLOOKUP(F$29,$C$8:$N$10,3,FALSE())))*'Historical 99 Scalers WE'!F24</f>
        <v>53.0544763744624</v>
      </c>
      <c r="G78" s="52" t="n">
        <f aca="false">IF(N20="East",(IF(AND($A49&gt;7,$A49&lt;24),HLOOKUP(G$29,$C$8:$N$10,2,FALSE()),HLOOKUP(G$29,$C$8:$N$10,3,FALSE()))),IF(AND($A49&gt;6,$A49&lt;23),HLOOKUP(G$29,$C$8:$N$10,2,FALSE()),HLOOKUP(G$29,$C$8:$N$10,3,FALSE())))*'Historical 99 Scalers WE'!G24</f>
        <v>61.2405565331126</v>
      </c>
      <c r="H78" s="52" t="n">
        <f aca="false">IF(O20="East",(IF(AND($A49&gt;7,$A49&lt;24),HLOOKUP(H$29,$C$8:$N$10,2,FALSE()),HLOOKUP(H$29,$C$8:$N$10,3,FALSE()))),IF(AND($A49&gt;6,$A49&lt;23),HLOOKUP(H$29,$C$8:$N$10,2,FALSE()),HLOOKUP(H$29,$C$8:$N$10,3,FALSE())))*'Historical 99 Scalers WE'!H24</f>
        <v>64.2657544752937</v>
      </c>
      <c r="I78" s="52" t="n">
        <f aca="false">IF(P20="East",(IF(AND($A49&gt;7,$A49&lt;24),HLOOKUP(I$29,$C$8:$N$10,2,FALSE()),HLOOKUP(I$29,$C$8:$N$10,3,FALSE()))),IF(AND($A49&gt;6,$A49&lt;23),HLOOKUP(I$29,$C$8:$N$10,2,FALSE()),HLOOKUP(I$29,$C$8:$N$10,3,FALSE())))*'Historical 99 Scalers WE'!I24</f>
        <v>62.1418757455773</v>
      </c>
      <c r="J78" s="52" t="n">
        <f aca="false">IF(Q20="East",(IF(AND($A49&gt;7,$A49&lt;24),HLOOKUP(J$29,$C$8:$N$10,2,FALSE()),HLOOKUP(J$29,$C$8:$N$10,3,FALSE()))),IF(AND($A49&gt;6,$A49&lt;23),HLOOKUP(J$29,$C$8:$N$10,2,FALSE()),HLOOKUP(J$29,$C$8:$N$10,3,FALSE())))*'Historical 99 Scalers WE'!J24</f>
        <v>57.5004710592472</v>
      </c>
      <c r="K78" s="52" t="n">
        <f aca="false">IF(R20="East",(IF(AND($A49&gt;7,$A49&lt;24),HLOOKUP(K$29,$C$8:$N$10,2,FALSE()),HLOOKUP(K$29,$C$8:$N$10,3,FALSE()))),IF(AND($A49&gt;6,$A49&lt;23),HLOOKUP(K$29,$C$8:$N$10,2,FALSE()),HLOOKUP(K$29,$C$8:$N$10,3,FALSE())))*'Historical 99 Scalers WE'!K24</f>
        <v>61.3346819518635</v>
      </c>
      <c r="L78" s="52" t="n">
        <f aca="false">IF(S20="East",(IF(AND($A49&gt;7,$A49&lt;24),HLOOKUP(L$29,$C$8:$N$10,2,FALSE()),HLOOKUP(L$29,$C$8:$N$10,3,FALSE()))),IF(AND($A49&gt;6,$A49&lt;23),HLOOKUP(L$29,$C$8:$N$10,2,FALSE()),HLOOKUP(L$29,$C$8:$N$10,3,FALSE())))*'Historical 99 Scalers WE'!L24</f>
        <v>60.7286409651906</v>
      </c>
      <c r="M78" s="52" t="n">
        <f aca="false">IF(T20="East",(IF(AND($A49&gt;7,$A49&lt;24),HLOOKUP(M$29,$C$8:$N$10,2,FALSE()),HLOOKUP(M$29,$C$8:$N$10,3,FALSE()))),IF(AND($A49&gt;6,$A49&lt;23),HLOOKUP(M$29,$C$8:$N$10,2,FALSE()),HLOOKUP(M$29,$C$8:$N$10,3,FALSE())))*'Historical 99 Scalers WE'!M24</f>
        <v>74.2307340770504</v>
      </c>
      <c r="N78" s="52" t="n">
        <f aca="false">IF(U20="East",(IF(AND($A49&gt;7,$A49&lt;24),HLOOKUP(N$29,$C$8:$N$10,2,FALSE()),HLOOKUP(N$29,$C$8:$N$10,3,FALSE()))),IF(AND($A49&gt;6,$A49&lt;23),HLOOKUP(N$29,$C$8:$N$10,2,FALSE()),HLOOKUP(N$29,$C$8:$N$10,3,FALSE())))*'Historical 99 Scalers WE'!N24</f>
        <v>71.2997287440758</v>
      </c>
    </row>
    <row r="79" customFormat="false" ht="12.75" hidden="false" customHeight="false" outlineLevel="0" collapsed="false">
      <c r="A79" s="2" t="n">
        <v>20</v>
      </c>
      <c r="C79" s="52" t="n">
        <f aca="false">IF(J21="East",(IF(AND($A50&gt;7,$A50&lt;24),HLOOKUP(C$29,$C$8:$N$10,2,FALSE()),HLOOKUP(C$29,$C$8:$N$10,3,FALSE()))),IF(AND($A50&gt;6,$A50&lt;23),HLOOKUP(C$29,$C$8:$N$10,2,FALSE()),HLOOKUP(C$29,$C$8:$N$10,3,FALSE())))*'Historical 99 Scalers WE'!C25</f>
        <v>64.8324011529163</v>
      </c>
      <c r="D79" s="52" t="n">
        <f aca="false">IF(K21="East",(IF(AND($A50&gt;7,$A50&lt;24),HLOOKUP(D$29,$C$8:$N$10,2,FALSE()),HLOOKUP(D$29,$C$8:$N$10,3,FALSE()))),IF(AND($A50&gt;6,$A50&lt;23),HLOOKUP(D$29,$C$8:$N$10,2,FALSE()),HLOOKUP(D$29,$C$8:$N$10,3,FALSE())))*'Historical 99 Scalers WE'!D25</f>
        <v>63.1579937296138</v>
      </c>
      <c r="E79" s="52" t="n">
        <f aca="false">IF(L21="East",(IF(AND($A50&gt;7,$A50&lt;24),HLOOKUP(E$29,$C$8:$N$10,2,FALSE()),HLOOKUP(E$29,$C$8:$N$10,3,FALSE()))),IF(AND($A50&gt;6,$A50&lt;23),HLOOKUP(E$29,$C$8:$N$10,2,FALSE()),HLOOKUP(E$29,$C$8:$N$10,3,FALSE())))*'Historical 99 Scalers WE'!E25</f>
        <v>63.8769446147001</v>
      </c>
      <c r="F79" s="52" t="n">
        <f aca="false">IF(M21="East",(IF(AND($A50&gt;7,$A50&lt;24),HLOOKUP(F$29,$C$8:$N$10,2,FALSE()),HLOOKUP(F$29,$C$8:$N$10,3,FALSE()))),IF(AND($A50&gt;6,$A50&lt;23),HLOOKUP(F$29,$C$8:$N$10,2,FALSE()),HLOOKUP(F$29,$C$8:$N$10,3,FALSE())))*'Historical 99 Scalers WE'!F25</f>
        <v>57.1617941407146</v>
      </c>
      <c r="G79" s="52" t="n">
        <f aca="false">IF(N21="East",(IF(AND($A50&gt;7,$A50&lt;24),HLOOKUP(G$29,$C$8:$N$10,2,FALSE()),HLOOKUP(G$29,$C$8:$N$10,3,FALSE()))),IF(AND($A50&gt;6,$A50&lt;23),HLOOKUP(G$29,$C$8:$N$10,2,FALSE()),HLOOKUP(G$29,$C$8:$N$10,3,FALSE())))*'Historical 99 Scalers WE'!G25</f>
        <v>61.7459623827237</v>
      </c>
      <c r="H79" s="52" t="n">
        <f aca="false">IF(O21="East",(IF(AND($A50&gt;7,$A50&lt;24),HLOOKUP(H$29,$C$8:$N$10,2,FALSE()),HLOOKUP(H$29,$C$8:$N$10,3,FALSE()))),IF(AND($A50&gt;6,$A50&lt;23),HLOOKUP(H$29,$C$8:$N$10,2,FALSE()),HLOOKUP(H$29,$C$8:$N$10,3,FALSE())))*'Historical 99 Scalers WE'!H25</f>
        <v>62.877905492136</v>
      </c>
      <c r="I79" s="52" t="n">
        <f aca="false">IF(P21="East",(IF(AND($A50&gt;7,$A50&lt;24),HLOOKUP(I$29,$C$8:$N$10,2,FALSE()),HLOOKUP(I$29,$C$8:$N$10,3,FALSE()))),IF(AND($A50&gt;6,$A50&lt;23),HLOOKUP(I$29,$C$8:$N$10,2,FALSE()),HLOOKUP(I$29,$C$8:$N$10,3,FALSE())))*'Historical 99 Scalers WE'!I25</f>
        <v>56.8748226058841</v>
      </c>
      <c r="J79" s="52" t="n">
        <f aca="false">IF(Q21="East",(IF(AND($A50&gt;7,$A50&lt;24),HLOOKUP(J$29,$C$8:$N$10,2,FALSE()),HLOOKUP(J$29,$C$8:$N$10,3,FALSE()))),IF(AND($A50&gt;6,$A50&lt;23),HLOOKUP(J$29,$C$8:$N$10,2,FALSE()),HLOOKUP(J$29,$C$8:$N$10,3,FALSE())))*'Historical 99 Scalers WE'!J25</f>
        <v>53.3579840918863</v>
      </c>
      <c r="K79" s="52" t="n">
        <f aca="false">IF(R21="East",(IF(AND($A50&gt;7,$A50&lt;24),HLOOKUP(K$29,$C$8:$N$10,2,FALSE()),HLOOKUP(K$29,$C$8:$N$10,3,FALSE()))),IF(AND($A50&gt;6,$A50&lt;23),HLOOKUP(K$29,$C$8:$N$10,2,FALSE()),HLOOKUP(K$29,$C$8:$N$10,3,FALSE())))*'Historical 99 Scalers WE'!K25</f>
        <v>60.041195245177</v>
      </c>
      <c r="L79" s="52" t="n">
        <f aca="false">IF(S21="East",(IF(AND($A50&gt;7,$A50&lt;24),HLOOKUP(L$29,$C$8:$N$10,2,FALSE()),HLOOKUP(L$29,$C$8:$N$10,3,FALSE()))),IF(AND($A50&gt;6,$A50&lt;23),HLOOKUP(L$29,$C$8:$N$10,2,FALSE()),HLOOKUP(L$29,$C$8:$N$10,3,FALSE())))*'Historical 99 Scalers WE'!L25</f>
        <v>64.3574174024779</v>
      </c>
      <c r="M79" s="52" t="n">
        <f aca="false">IF(T21="East",(IF(AND($A50&gt;7,$A50&lt;24),HLOOKUP(M$29,$C$8:$N$10,2,FALSE()),HLOOKUP(M$29,$C$8:$N$10,3,FALSE()))),IF(AND($A50&gt;6,$A50&lt;23),HLOOKUP(M$29,$C$8:$N$10,2,FALSE()),HLOOKUP(M$29,$C$8:$N$10,3,FALSE())))*'Historical 99 Scalers WE'!M25</f>
        <v>73.4373390464652</v>
      </c>
      <c r="N79" s="52" t="n">
        <f aca="false">IF(U21="East",(IF(AND($A50&gt;7,$A50&lt;24),HLOOKUP(N$29,$C$8:$N$10,2,FALSE()),HLOOKUP(N$29,$C$8:$N$10,3,FALSE()))),IF(AND($A50&gt;6,$A50&lt;23),HLOOKUP(N$29,$C$8:$N$10,2,FALSE()),HLOOKUP(N$29,$C$8:$N$10,3,FALSE())))*'Historical 99 Scalers WE'!N25</f>
        <v>67.4710565895284</v>
      </c>
    </row>
    <row r="80" customFormat="false" ht="12.75" hidden="false" customHeight="false" outlineLevel="0" collapsed="false">
      <c r="A80" s="2" t="n">
        <v>21</v>
      </c>
      <c r="C80" s="52" t="n">
        <f aca="false">IF(J22="East",(IF(AND($A51&gt;7,$A51&lt;24),HLOOKUP(C$29,$C$8:$N$10,2,FALSE()),HLOOKUP(C$29,$C$8:$N$10,3,FALSE()))),IF(AND($A51&gt;6,$A51&lt;23),HLOOKUP(C$29,$C$8:$N$10,2,FALSE()),HLOOKUP(C$29,$C$8:$N$10,3,FALSE())))*'Historical 99 Scalers WE'!C26</f>
        <v>61.1885069807497</v>
      </c>
      <c r="D80" s="52" t="n">
        <f aca="false">IF(K22="East",(IF(AND($A51&gt;7,$A51&lt;24),HLOOKUP(D$29,$C$8:$N$10,2,FALSE()),HLOOKUP(D$29,$C$8:$N$10,3,FALSE()))),IF(AND($A51&gt;6,$A51&lt;23),HLOOKUP(D$29,$C$8:$N$10,2,FALSE()),HLOOKUP(D$29,$C$8:$N$10,3,FALSE())))*'Historical 99 Scalers WE'!D26</f>
        <v>59.7751175493951</v>
      </c>
      <c r="E80" s="52" t="n">
        <f aca="false">IF(L22="East",(IF(AND($A51&gt;7,$A51&lt;24),HLOOKUP(E$29,$C$8:$N$10,2,FALSE()),HLOOKUP(E$29,$C$8:$N$10,3,FALSE()))),IF(AND($A51&gt;6,$A51&lt;23),HLOOKUP(E$29,$C$8:$N$10,2,FALSE()),HLOOKUP(E$29,$C$8:$N$10,3,FALSE())))*'Historical 99 Scalers WE'!E26</f>
        <v>59.7747935901032</v>
      </c>
      <c r="F80" s="52" t="n">
        <f aca="false">IF(M22="East",(IF(AND($A51&gt;7,$A51&lt;24),HLOOKUP(F$29,$C$8:$N$10,2,FALSE()),HLOOKUP(F$29,$C$8:$N$10,3,FALSE()))),IF(AND($A51&gt;6,$A51&lt;23),HLOOKUP(F$29,$C$8:$N$10,2,FALSE()),HLOOKUP(F$29,$C$8:$N$10,3,FALSE())))*'Historical 99 Scalers WE'!F26</f>
        <v>60.8413872369865</v>
      </c>
      <c r="G80" s="52" t="n">
        <f aca="false">IF(N22="East",(IF(AND($A51&gt;7,$A51&lt;24),HLOOKUP(G$29,$C$8:$N$10,2,FALSE()),HLOOKUP(G$29,$C$8:$N$10,3,FALSE()))),IF(AND($A51&gt;6,$A51&lt;23),HLOOKUP(G$29,$C$8:$N$10,2,FALSE()),HLOOKUP(G$29,$C$8:$N$10,3,FALSE())))*'Historical 99 Scalers WE'!G26</f>
        <v>67.6999676895714</v>
      </c>
      <c r="H80" s="52" t="n">
        <f aca="false">IF(O22="East",(IF(AND($A51&gt;7,$A51&lt;24),HLOOKUP(H$29,$C$8:$N$10,2,FALSE()),HLOOKUP(H$29,$C$8:$N$10,3,FALSE()))),IF(AND($A51&gt;6,$A51&lt;23),HLOOKUP(H$29,$C$8:$N$10,2,FALSE()),HLOOKUP(H$29,$C$8:$N$10,3,FALSE())))*'Historical 99 Scalers WE'!H26</f>
        <v>69.4702334910006</v>
      </c>
      <c r="I80" s="52" t="n">
        <f aca="false">IF(P22="East",(IF(AND($A51&gt;7,$A51&lt;24),HLOOKUP(I$29,$C$8:$N$10,2,FALSE()),HLOOKUP(I$29,$C$8:$N$10,3,FALSE()))),IF(AND($A51&gt;6,$A51&lt;23),HLOOKUP(I$29,$C$8:$N$10,2,FALSE()),HLOOKUP(I$29,$C$8:$N$10,3,FALSE())))*'Historical 99 Scalers WE'!I26</f>
        <v>58.4302412338906</v>
      </c>
      <c r="J80" s="52" t="n">
        <f aca="false">IF(Q22="East",(IF(AND($A51&gt;7,$A51&lt;24),HLOOKUP(J$29,$C$8:$N$10,2,FALSE()),HLOOKUP(J$29,$C$8:$N$10,3,FALSE()))),IF(AND($A51&gt;6,$A51&lt;23),HLOOKUP(J$29,$C$8:$N$10,2,FALSE()),HLOOKUP(J$29,$C$8:$N$10,3,FALSE())))*'Historical 99 Scalers WE'!J26</f>
        <v>54.1270104567101</v>
      </c>
      <c r="K80" s="52" t="n">
        <f aca="false">IF(R22="East",(IF(AND($A51&gt;7,$A51&lt;24),HLOOKUP(K$29,$C$8:$N$10,2,FALSE()),HLOOKUP(K$29,$C$8:$N$10,3,FALSE()))),IF(AND($A51&gt;6,$A51&lt;23),HLOOKUP(K$29,$C$8:$N$10,2,FALSE()),HLOOKUP(K$29,$C$8:$N$10,3,FALSE())))*'Historical 99 Scalers WE'!K26</f>
        <v>60.9182674674351</v>
      </c>
      <c r="L80" s="52" t="n">
        <f aca="false">IF(S22="East",(IF(AND($A51&gt;7,$A51&lt;24),HLOOKUP(L$29,$C$8:$N$10,2,FALSE()),HLOOKUP(L$29,$C$8:$N$10,3,FALSE()))),IF(AND($A51&gt;6,$A51&lt;23),HLOOKUP(L$29,$C$8:$N$10,2,FALSE()),HLOOKUP(L$29,$C$8:$N$10,3,FALSE())))*'Historical 99 Scalers WE'!L26</f>
        <v>61.3129807003126</v>
      </c>
      <c r="M80" s="52" t="n">
        <f aca="false">IF(T22="East",(IF(AND($A51&gt;7,$A51&lt;24),HLOOKUP(M$29,$C$8:$N$10,2,FALSE()),HLOOKUP(M$29,$C$8:$N$10,3,FALSE()))),IF(AND($A51&gt;6,$A51&lt;23),HLOOKUP(M$29,$C$8:$N$10,2,FALSE()),HLOOKUP(M$29,$C$8:$N$10,3,FALSE())))*'Historical 99 Scalers WE'!M26</f>
        <v>63.9901909389042</v>
      </c>
      <c r="N80" s="52" t="n">
        <f aca="false">IF(U22="East",(IF(AND($A51&gt;7,$A51&lt;24),HLOOKUP(N$29,$C$8:$N$10,2,FALSE()),HLOOKUP(N$29,$C$8:$N$10,3,FALSE()))),IF(AND($A51&gt;6,$A51&lt;23),HLOOKUP(N$29,$C$8:$N$10,2,FALSE()),HLOOKUP(N$29,$C$8:$N$10,3,FALSE())))*'Historical 99 Scalers WE'!N26</f>
        <v>66.1770817079634</v>
      </c>
    </row>
    <row r="81" customFormat="false" ht="12.75" hidden="false" customHeight="false" outlineLevel="0" collapsed="false">
      <c r="A81" s="2" t="n">
        <v>22</v>
      </c>
      <c r="C81" s="52" t="n">
        <f aca="false">IF(J23="East",(IF(AND($A52&gt;7,$A52&lt;24),HLOOKUP(C$29,$C$8:$N$10,2,FALSE()),HLOOKUP(C$29,$C$8:$N$10,3,FALSE()))),IF(AND($A52&gt;6,$A52&lt;23),HLOOKUP(C$29,$C$8:$N$10,2,FALSE()),HLOOKUP(C$29,$C$8:$N$10,3,FALSE())))*'Historical 99 Scalers WE'!C27</f>
        <v>57.5878379499776</v>
      </c>
      <c r="D81" s="52" t="n">
        <f aca="false">IF(K23="East",(IF(AND($A52&gt;7,$A52&lt;24),HLOOKUP(D$29,$C$8:$N$10,2,FALSE()),HLOOKUP(D$29,$C$8:$N$10,3,FALSE()))),IF(AND($A52&gt;6,$A52&lt;23),HLOOKUP(D$29,$C$8:$N$10,2,FALSE()),HLOOKUP(D$29,$C$8:$N$10,3,FALSE())))*'Historical 99 Scalers WE'!D27</f>
        <v>56.6938304630183</v>
      </c>
      <c r="E81" s="52" t="n">
        <f aca="false">IF(L23="East",(IF(AND($A52&gt;7,$A52&lt;24),HLOOKUP(E$29,$C$8:$N$10,2,FALSE()),HLOOKUP(E$29,$C$8:$N$10,3,FALSE()))),IF(AND($A52&gt;6,$A52&lt;23),HLOOKUP(E$29,$C$8:$N$10,2,FALSE()),HLOOKUP(E$29,$C$8:$N$10,3,FALSE())))*'Historical 99 Scalers WE'!E27</f>
        <v>54.1701878068448</v>
      </c>
      <c r="F81" s="52" t="n">
        <f aca="false">IF(M23="East",(IF(AND($A52&gt;7,$A52&lt;24),HLOOKUP(F$29,$C$8:$N$10,2,FALSE()),HLOOKUP(F$29,$C$8:$N$10,3,FALSE()))),IF(AND($A52&gt;6,$A52&lt;23),HLOOKUP(F$29,$C$8:$N$10,2,FALSE()),HLOOKUP(F$29,$C$8:$N$10,3,FALSE())))*'Historical 99 Scalers WE'!F27</f>
        <v>55.9721777887632</v>
      </c>
      <c r="G81" s="52" t="n">
        <f aca="false">IF(N23="East",(IF(AND($A52&gt;7,$A52&lt;24),HLOOKUP(G$29,$C$8:$N$10,2,FALSE()),HLOOKUP(G$29,$C$8:$N$10,3,FALSE()))),IF(AND($A52&gt;6,$A52&lt;23),HLOOKUP(G$29,$C$8:$N$10,2,FALSE()),HLOOKUP(G$29,$C$8:$N$10,3,FALSE())))*'Historical 99 Scalers WE'!G27</f>
        <v>61.9299894699925</v>
      </c>
      <c r="H81" s="52" t="n">
        <f aca="false">IF(O23="East",(IF(AND($A52&gt;7,$A52&lt;24),HLOOKUP(H$29,$C$8:$N$10,2,FALSE()),HLOOKUP(H$29,$C$8:$N$10,3,FALSE()))),IF(AND($A52&gt;6,$A52&lt;23),HLOOKUP(H$29,$C$8:$N$10,2,FALSE()),HLOOKUP(H$29,$C$8:$N$10,3,FALSE())))*'Historical 99 Scalers WE'!H27</f>
        <v>66.8296155437314</v>
      </c>
      <c r="I81" s="52" t="n">
        <f aca="false">IF(P23="East",(IF(AND($A52&gt;7,$A52&lt;24),HLOOKUP(I$29,$C$8:$N$10,2,FALSE()),HLOOKUP(I$29,$C$8:$N$10,3,FALSE()))),IF(AND($A52&gt;6,$A52&lt;23),HLOOKUP(I$29,$C$8:$N$10,2,FALSE()),HLOOKUP(I$29,$C$8:$N$10,3,FALSE())))*'Historical 99 Scalers WE'!I27</f>
        <v>57.5424569903322</v>
      </c>
      <c r="J81" s="52" t="n">
        <f aca="false">IF(Q23="East",(IF(AND($A52&gt;7,$A52&lt;24),HLOOKUP(J$29,$C$8:$N$10,2,FALSE()),HLOOKUP(J$29,$C$8:$N$10,3,FALSE()))),IF(AND($A52&gt;6,$A52&lt;23),HLOOKUP(J$29,$C$8:$N$10,2,FALSE()),HLOOKUP(J$29,$C$8:$N$10,3,FALSE())))*'Historical 99 Scalers WE'!J27</f>
        <v>50.7517461401325</v>
      </c>
      <c r="K81" s="52" t="n">
        <f aca="false">IF(R23="East",(IF(AND($A52&gt;7,$A52&lt;24),HLOOKUP(K$29,$C$8:$N$10,2,FALSE()),HLOOKUP(K$29,$C$8:$N$10,3,FALSE()))),IF(AND($A52&gt;6,$A52&lt;23),HLOOKUP(K$29,$C$8:$N$10,2,FALSE()),HLOOKUP(K$29,$C$8:$N$10,3,FALSE())))*'Historical 99 Scalers WE'!K27</f>
        <v>57.4124086055781</v>
      </c>
      <c r="L81" s="52" t="n">
        <f aca="false">IF(S23="East",(IF(AND($A52&gt;7,$A52&lt;24),HLOOKUP(L$29,$C$8:$N$10,2,FALSE()),HLOOKUP(L$29,$C$8:$N$10,3,FALSE()))),IF(AND($A52&gt;6,$A52&lt;23),HLOOKUP(L$29,$C$8:$N$10,2,FALSE()),HLOOKUP(L$29,$C$8:$N$10,3,FALSE())))*'Historical 99 Scalers WE'!L27</f>
        <v>51.9048441430515</v>
      </c>
      <c r="M81" s="52" t="n">
        <f aca="false">IF(T23="East",(IF(AND($A52&gt;7,$A52&lt;24),HLOOKUP(M$29,$C$8:$N$10,2,FALSE()),HLOOKUP(M$29,$C$8:$N$10,3,FALSE()))),IF(AND($A52&gt;6,$A52&lt;23),HLOOKUP(M$29,$C$8:$N$10,2,FALSE()),HLOOKUP(M$29,$C$8:$N$10,3,FALSE())))*'Historical 99 Scalers WE'!M27</f>
        <v>55.6397983590992</v>
      </c>
      <c r="N81" s="52" t="n">
        <f aca="false">IF(U23="East",(IF(AND($A52&gt;7,$A52&lt;24),HLOOKUP(N$29,$C$8:$N$10,2,FALSE()),HLOOKUP(N$29,$C$8:$N$10,3,FALSE()))),IF(AND($A52&gt;6,$A52&lt;23),HLOOKUP(N$29,$C$8:$N$10,2,FALSE()),HLOOKUP(N$29,$C$8:$N$10,3,FALSE())))*'Historical 99 Scalers WE'!N27</f>
        <v>59.2240445266267</v>
      </c>
    </row>
    <row r="82" customFormat="false" ht="12.75" hidden="false" customHeight="false" outlineLevel="0" collapsed="false">
      <c r="A82" s="2" t="n">
        <v>23</v>
      </c>
      <c r="C82" s="52" t="n">
        <f aca="false">IF(J24="East",(IF(AND($A53&gt;7,$A53&lt;24),HLOOKUP(C$29,$C$8:$N$10,2,FALSE()),HLOOKUP(C$29,$C$8:$N$10,3,FALSE()))),IF(AND($A53&gt;6,$A53&lt;23),HLOOKUP(C$29,$C$8:$N$10,2,FALSE()),HLOOKUP(C$29,$C$8:$N$10,3,FALSE())))*'Historical 99 Scalers WE'!C28</f>
        <v>55.0642076527924</v>
      </c>
      <c r="D82" s="52" t="n">
        <f aca="false">IF(K24="East",(IF(AND($A53&gt;7,$A53&lt;24),HLOOKUP(D$29,$C$8:$N$10,2,FALSE()),HLOOKUP(D$29,$C$8:$N$10,3,FALSE()))),IF(AND($A53&gt;6,$A53&lt;23),HLOOKUP(D$29,$C$8:$N$10,2,FALSE()),HLOOKUP(D$29,$C$8:$N$10,3,FALSE())))*'Historical 99 Scalers WE'!D28</f>
        <v>49.4917903057565</v>
      </c>
      <c r="E82" s="52" t="n">
        <f aca="false">IF(L24="East",(IF(AND($A53&gt;7,$A53&lt;24),HLOOKUP(E$29,$C$8:$N$10,2,FALSE()),HLOOKUP(E$29,$C$8:$N$10,3,FALSE()))),IF(AND($A53&gt;6,$A53&lt;23),HLOOKUP(E$29,$C$8:$N$10,2,FALSE()),HLOOKUP(E$29,$C$8:$N$10,3,FALSE())))*'Historical 99 Scalers WE'!E28</f>
        <v>50.0915335228667</v>
      </c>
      <c r="F82" s="52" t="n">
        <f aca="false">IF(M24="East",(IF(AND($A53&gt;7,$A53&lt;24),HLOOKUP(F$29,$C$8:$N$10,2,FALSE()),HLOOKUP(F$29,$C$8:$N$10,3,FALSE()))),IF(AND($A53&gt;6,$A53&lt;23),HLOOKUP(F$29,$C$8:$N$10,2,FALSE()),HLOOKUP(F$29,$C$8:$N$10,3,FALSE())))*'Historical 99 Scalers WE'!F28</f>
        <v>52.0922665926603</v>
      </c>
      <c r="G82" s="52" t="n">
        <f aca="false">IF(N24="East",(IF(AND($A53&gt;7,$A53&lt;24),HLOOKUP(G$29,$C$8:$N$10,2,FALSE()),HLOOKUP(G$29,$C$8:$N$10,3,FALSE()))),IF(AND($A53&gt;6,$A53&lt;23),HLOOKUP(G$29,$C$8:$N$10,2,FALSE()),HLOOKUP(G$29,$C$8:$N$10,3,FALSE())))*'Historical 99 Scalers WE'!G28</f>
        <v>51.6494495364165</v>
      </c>
      <c r="H82" s="52" t="n">
        <f aca="false">IF(O24="East",(IF(AND($A53&gt;7,$A53&lt;24),HLOOKUP(H$29,$C$8:$N$10,2,FALSE()),HLOOKUP(H$29,$C$8:$N$10,3,FALSE()))),IF(AND($A53&gt;6,$A53&lt;23),HLOOKUP(H$29,$C$8:$N$10,2,FALSE()),HLOOKUP(H$29,$C$8:$N$10,3,FALSE())))*'Historical 99 Scalers WE'!H28</f>
        <v>49.1638083459306</v>
      </c>
      <c r="I82" s="52" t="n">
        <f aca="false">IF(P24="East",(IF(AND($A53&gt;7,$A53&lt;24),HLOOKUP(I$29,$C$8:$N$10,2,FALSE()),HLOOKUP(I$29,$C$8:$N$10,3,FALSE()))),IF(AND($A53&gt;6,$A53&lt;23),HLOOKUP(I$29,$C$8:$N$10,2,FALSE()),HLOOKUP(I$29,$C$8:$N$10,3,FALSE())))*'Historical 99 Scalers WE'!I28</f>
        <v>55.0788787426858</v>
      </c>
      <c r="J82" s="52" t="n">
        <f aca="false">IF(Q24="East",(IF(AND($A53&gt;7,$A53&lt;24),HLOOKUP(J$29,$C$8:$N$10,2,FALSE()),HLOOKUP(J$29,$C$8:$N$10,3,FALSE()))),IF(AND($A53&gt;6,$A53&lt;23),HLOOKUP(J$29,$C$8:$N$10,2,FALSE()),HLOOKUP(J$29,$C$8:$N$10,3,FALSE())))*'Historical 99 Scalers WE'!J28</f>
        <v>49.9228107018219</v>
      </c>
      <c r="K82" s="52" t="n">
        <f aca="false">IF(R24="East",(IF(AND($A53&gt;7,$A53&lt;24),HLOOKUP(K$29,$C$8:$N$10,2,FALSE()),HLOOKUP(K$29,$C$8:$N$10,3,FALSE()))),IF(AND($A53&gt;6,$A53&lt;23),HLOOKUP(K$29,$C$8:$N$10,2,FALSE()),HLOOKUP(K$29,$C$8:$N$10,3,FALSE())))*'Historical 99 Scalers WE'!K28</f>
        <v>52.6058986465691</v>
      </c>
      <c r="L82" s="52" t="n">
        <f aca="false">IF(S24="East",(IF(AND($A53&gt;7,$A53&lt;24),HLOOKUP(L$29,$C$8:$N$10,2,FALSE()),HLOOKUP(L$29,$C$8:$N$10,3,FALSE()))),IF(AND($A53&gt;6,$A53&lt;23),HLOOKUP(L$29,$C$8:$N$10,2,FALSE()),HLOOKUP(L$29,$C$8:$N$10,3,FALSE())))*'Historical 99 Scalers WE'!L28</f>
        <v>48.0866242299941</v>
      </c>
      <c r="M82" s="52" t="n">
        <f aca="false">IF(T24="East",(IF(AND($A53&gt;7,$A53&lt;24),HLOOKUP(M$29,$C$8:$N$10,2,FALSE()),HLOOKUP(M$29,$C$8:$N$10,3,FALSE()))),IF(AND($A53&gt;6,$A53&lt;23),HLOOKUP(M$29,$C$8:$N$10,2,FALSE()),HLOOKUP(M$29,$C$8:$N$10,3,FALSE())))*'Historical 99 Scalers WE'!M28</f>
        <v>55.3582279750761</v>
      </c>
      <c r="N82" s="52" t="n">
        <f aca="false">IF(U24="East",(IF(AND($A53&gt;7,$A53&lt;24),HLOOKUP(N$29,$C$8:$N$10,2,FALSE()),HLOOKUP(N$29,$C$8:$N$10,3,FALSE()))),IF(AND($A53&gt;6,$A53&lt;23),HLOOKUP(N$29,$C$8:$N$10,2,FALSE()),HLOOKUP(N$29,$C$8:$N$10,3,FALSE())))*'Historical 99 Scalers WE'!N28</f>
        <v>58.4615335386693</v>
      </c>
    </row>
    <row r="83" customFormat="false" ht="12.75" hidden="false" customHeight="false" outlineLevel="0" collapsed="false">
      <c r="A83" s="2" t="n">
        <v>24</v>
      </c>
      <c r="C83" s="52" t="n">
        <f aca="false">IF(J25="East",(IF(AND($A54&gt;7,$A54&lt;24),HLOOKUP(C$29,$C$8:$N$10,2,FALSE()),HLOOKUP(C$29,$C$8:$N$10,3,FALSE()))),IF(AND($A54&gt;6,$A54&lt;23),HLOOKUP(C$29,$C$8:$N$10,2,FALSE()),HLOOKUP(C$29,$C$8:$N$10,3,FALSE())))*'Historical 99 Scalers WE'!C29</f>
        <v>41.7759927122116</v>
      </c>
      <c r="D83" s="52" t="n">
        <f aca="false">IF(K25="East",(IF(AND($A54&gt;7,$A54&lt;24),HLOOKUP(D$29,$C$8:$N$10,2,FALSE()),HLOOKUP(D$29,$C$8:$N$10,3,FALSE()))),IF(AND($A54&gt;6,$A54&lt;23),HLOOKUP(D$29,$C$8:$N$10,2,FALSE()),HLOOKUP(D$29,$C$8:$N$10,3,FALSE())))*'Historical 99 Scalers WE'!D29</f>
        <v>39.4129707062272</v>
      </c>
      <c r="E83" s="52" t="n">
        <f aca="false">IF(L25="East",(IF(AND($A54&gt;7,$A54&lt;24),HLOOKUP(E$29,$C$8:$N$10,2,FALSE()),HLOOKUP(E$29,$C$8:$N$10,3,FALSE()))),IF(AND($A54&gt;6,$A54&lt;23),HLOOKUP(E$29,$C$8:$N$10,2,FALSE()),HLOOKUP(E$29,$C$8:$N$10,3,FALSE())))*'Historical 99 Scalers WE'!E29</f>
        <v>39.9565591696646</v>
      </c>
      <c r="F83" s="52" t="n">
        <f aca="false">IF(M25="East",(IF(AND($A54&gt;7,$A54&lt;24),HLOOKUP(F$29,$C$8:$N$10,2,FALSE()),HLOOKUP(F$29,$C$8:$N$10,3,FALSE()))),IF(AND($A54&gt;6,$A54&lt;23),HLOOKUP(F$29,$C$8:$N$10,2,FALSE()),HLOOKUP(F$29,$C$8:$N$10,3,FALSE())))*'Historical 99 Scalers WE'!F29</f>
        <v>44.8689211115644</v>
      </c>
      <c r="G83" s="52" t="n">
        <f aca="false">IF(N25="East",(IF(AND($A54&gt;7,$A54&lt;24),HLOOKUP(G$29,$C$8:$N$10,2,FALSE()),HLOOKUP(G$29,$C$8:$N$10,3,FALSE()))),IF(AND($A54&gt;6,$A54&lt;23),HLOOKUP(G$29,$C$8:$N$10,2,FALSE()),HLOOKUP(G$29,$C$8:$N$10,3,FALSE())))*'Historical 99 Scalers WE'!G29</f>
        <v>38.450833578861</v>
      </c>
      <c r="H83" s="52" t="n">
        <f aca="false">IF(O25="East",(IF(AND($A54&gt;7,$A54&lt;24),HLOOKUP(H$29,$C$8:$N$10,2,FALSE()),HLOOKUP(H$29,$C$8:$N$10,3,FALSE()))),IF(AND($A54&gt;6,$A54&lt;23),HLOOKUP(H$29,$C$8:$N$10,2,FALSE()),HLOOKUP(H$29,$C$8:$N$10,3,FALSE())))*'Historical 99 Scalers WE'!H29</f>
        <v>33.9698144004568</v>
      </c>
      <c r="I83" s="52" t="n">
        <f aca="false">IF(P25="East",(IF(AND($A54&gt;7,$A54&lt;24),HLOOKUP(I$29,$C$8:$N$10,2,FALSE()),HLOOKUP(I$29,$C$8:$N$10,3,FALSE()))),IF(AND($A54&gt;6,$A54&lt;23),HLOOKUP(I$29,$C$8:$N$10,2,FALSE()),HLOOKUP(I$29,$C$8:$N$10,3,FALSE())))*'Historical 99 Scalers WE'!I29</f>
        <v>41.9865389875268</v>
      </c>
      <c r="J83" s="52" t="n">
        <f aca="false">IF(Q25="East",(IF(AND($A54&gt;7,$A54&lt;24),HLOOKUP(J$29,$C$8:$N$10,2,FALSE()),HLOOKUP(J$29,$C$8:$N$10,3,FALSE()))),IF(AND($A54&gt;6,$A54&lt;23),HLOOKUP(J$29,$C$8:$N$10,2,FALSE()),HLOOKUP(J$29,$C$8:$N$10,3,FALSE())))*'Historical 99 Scalers WE'!J29</f>
        <v>41.8375766242955</v>
      </c>
      <c r="K83" s="52" t="n">
        <f aca="false">IF(R25="East",(IF(AND($A54&gt;7,$A54&lt;24),HLOOKUP(K$29,$C$8:$N$10,2,FALSE()),HLOOKUP(K$29,$C$8:$N$10,3,FALSE()))),IF(AND($A54&gt;6,$A54&lt;23),HLOOKUP(K$29,$C$8:$N$10,2,FALSE()),HLOOKUP(K$29,$C$8:$N$10,3,FALSE())))*'Historical 99 Scalers WE'!K29</f>
        <v>45.3074377161515</v>
      </c>
      <c r="L83" s="52" t="n">
        <f aca="false">IF(S25="East",(IF(AND($A54&gt;7,$A54&lt;24),HLOOKUP(L$29,$C$8:$N$10,2,FALSE()),HLOOKUP(L$29,$C$8:$N$10,3,FALSE()))),IF(AND($A54&gt;6,$A54&lt;23),HLOOKUP(L$29,$C$8:$N$10,2,FALSE()),HLOOKUP(L$29,$C$8:$N$10,3,FALSE())))*'Historical 99 Scalers WE'!L29</f>
        <v>46.1318076996633</v>
      </c>
      <c r="M83" s="52" t="n">
        <f aca="false">IF(T25="East",(IF(AND($A54&gt;7,$A54&lt;24),HLOOKUP(M$29,$C$8:$N$10,2,FALSE()),HLOOKUP(M$29,$C$8:$N$10,3,FALSE()))),IF(AND($A54&gt;6,$A54&lt;23),HLOOKUP(M$29,$C$8:$N$10,2,FALSE()),HLOOKUP(M$29,$C$8:$N$10,3,FALSE())))*'Historical 99 Scalers WE'!M29</f>
        <v>42.7053816044193</v>
      </c>
      <c r="N83" s="52" t="n">
        <f aca="false">IF(U25="East",(IF(AND($A54&gt;7,$A54&lt;24),HLOOKUP(N$29,$C$8:$N$10,2,FALSE()),HLOOKUP(N$29,$C$8:$N$10,3,FALSE()))),IF(AND($A54&gt;6,$A54&lt;23),HLOOKUP(N$29,$C$8:$N$10,2,FALSE()),HLOOKUP(N$29,$C$8:$N$10,3,FALSE())))*'Historical 99 Scalers WE'!N29</f>
        <v>51.3073090558453</v>
      </c>
    </row>
    <row r="84" customFormat="false" ht="12.75" hidden="false" customHeight="false" outlineLevel="0" collapsed="false">
      <c r="C84" s="52" t="n">
        <f aca="false">IF(J26="East",(IF(AND($A55&gt;7,$A55&lt;24),HLOOKUP(C$29,$C$8:$N$10,2,FALSE()),HLOOKUP(C$29,$C$8:$N$10,3,FALSE()))),IF(AND($A55&gt;6,$A55&lt;23),HLOOKUP(C$29,$C$8:$N$10,2,FALSE()),HLOOKUP(C$29,$C$8:$N$10,3,FALSE())))*'Historical 99 Scalers WE'!C30</f>
        <v>0</v>
      </c>
      <c r="D84" s="52" t="n">
        <f aca="false">IF(K26="East",(IF(AND($A55&gt;7,$A55&lt;24),HLOOKUP(D$29,$C$8:$N$10,2,FALSE()),HLOOKUP(D$29,$C$8:$N$10,3,FALSE()))),IF(AND($A55&gt;6,$A55&lt;23),HLOOKUP(D$29,$C$8:$N$10,2,FALSE()),HLOOKUP(D$29,$C$8:$N$10,3,FALSE())))*'Historical 99 Scalers WE'!D30</f>
        <v>0</v>
      </c>
      <c r="E84" s="52" t="n">
        <f aca="false">IF(L26="East",(IF(AND($A55&gt;7,$A55&lt;24),HLOOKUP(E$29,$C$8:$N$10,2,FALSE()),HLOOKUP(E$29,$C$8:$N$10,3,FALSE()))),IF(AND($A55&gt;6,$A55&lt;23),HLOOKUP(E$29,$C$8:$N$10,2,FALSE()),HLOOKUP(E$29,$C$8:$N$10,3,FALSE())))*'Historical 99 Scalers WE'!E30</f>
        <v>0</v>
      </c>
      <c r="F84" s="52" t="n">
        <f aca="false">IF(M26="East",(IF(AND($A55&gt;7,$A55&lt;24),HLOOKUP(F$29,$C$8:$N$10,2,FALSE()),HLOOKUP(F$29,$C$8:$N$10,3,FALSE()))),IF(AND($A55&gt;6,$A55&lt;23),HLOOKUP(F$29,$C$8:$N$10,2,FALSE()),HLOOKUP(F$29,$C$8:$N$10,3,FALSE())))*'Historical 99 Scalers WE'!F30</f>
        <v>0</v>
      </c>
      <c r="G84" s="52" t="n">
        <f aca="false">IF(N26="East",(IF(AND($A55&gt;7,$A55&lt;24),HLOOKUP(G$29,$C$8:$N$10,2,FALSE()),HLOOKUP(G$29,$C$8:$N$10,3,FALSE()))),IF(AND($A55&gt;6,$A55&lt;23),HLOOKUP(G$29,$C$8:$N$10,2,FALSE()),HLOOKUP(G$29,$C$8:$N$10,3,FALSE())))*'Historical 99 Scalers WE'!G30</f>
        <v>0</v>
      </c>
      <c r="H84" s="52" t="n">
        <f aca="false">IF(O26="East",(IF(AND($A55&gt;7,$A55&lt;24),HLOOKUP(H$29,$C$8:$N$10,2,FALSE()),HLOOKUP(H$29,$C$8:$N$10,3,FALSE()))),IF(AND($A55&gt;6,$A55&lt;23),HLOOKUP(H$29,$C$8:$N$10,2,FALSE()),HLOOKUP(H$29,$C$8:$N$10,3,FALSE())))*'Historical 99 Scalers WE'!H30</f>
        <v>0</v>
      </c>
      <c r="I84" s="52" t="n">
        <f aca="false">IF(P26="East",(IF(AND($A55&gt;7,$A55&lt;24),HLOOKUP(I$29,$C$8:$N$10,2,FALSE()),HLOOKUP(I$29,$C$8:$N$10,3,FALSE()))),IF(AND($A55&gt;6,$A55&lt;23),HLOOKUP(I$29,$C$8:$N$10,2,FALSE()),HLOOKUP(I$29,$C$8:$N$10,3,FALSE())))*'Historical 99 Scalers WE'!I30</f>
        <v>0</v>
      </c>
      <c r="J84" s="52" t="n">
        <f aca="false">IF(Q26="East",(IF(AND($A55&gt;7,$A55&lt;24),HLOOKUP(J$29,$C$8:$N$10,2,FALSE()),HLOOKUP(J$29,$C$8:$N$10,3,FALSE()))),IF(AND($A55&gt;6,$A55&lt;23),HLOOKUP(J$29,$C$8:$N$10,2,FALSE()),HLOOKUP(J$29,$C$8:$N$10,3,FALSE())))*'Historical 99 Scalers WE'!J30</f>
        <v>0</v>
      </c>
      <c r="K84" s="52" t="n">
        <f aca="false">IF(R26="East",(IF(AND($A55&gt;7,$A55&lt;24),HLOOKUP(K$29,$C$8:$N$10,2,FALSE()),HLOOKUP(K$29,$C$8:$N$10,3,FALSE()))),IF(AND($A55&gt;6,$A55&lt;23),HLOOKUP(K$29,$C$8:$N$10,2,FALSE()),HLOOKUP(K$29,$C$8:$N$10,3,FALSE())))*'Historical 99 Scalers WE'!K30</f>
        <v>0</v>
      </c>
      <c r="L84" s="52" t="n">
        <f aca="false">IF(S26="East",(IF(AND($A55&gt;7,$A55&lt;24),HLOOKUP(L$29,$C$8:$N$10,2,FALSE()),HLOOKUP(L$29,$C$8:$N$10,3,FALSE()))),IF(AND($A55&gt;6,$A55&lt;23),HLOOKUP(L$29,$C$8:$N$10,2,FALSE()),HLOOKUP(L$29,$C$8:$N$10,3,FALSE())))*'Historical 99 Scalers WE'!L30</f>
        <v>0</v>
      </c>
      <c r="M84" s="52" t="n">
        <f aca="false">IF(T26="East",(IF(AND($A55&gt;7,$A55&lt;24),HLOOKUP(M$29,$C$8:$N$10,2,FALSE()),HLOOKUP(M$29,$C$8:$N$10,3,FALSE()))),IF(AND($A55&gt;6,$A55&lt;23),HLOOKUP(M$29,$C$8:$N$10,2,FALSE()),HLOOKUP(M$29,$C$8:$N$10,3,FALSE())))*'Historical 99 Scalers WE'!M30</f>
        <v>0</v>
      </c>
      <c r="N84" s="52" t="n">
        <f aca="false">IF(U26="East",(IF(AND($A55&gt;7,$A55&lt;24),HLOOKUP(N$29,$C$8:$N$10,2,FALSE()),HLOOKUP(N$29,$C$8:$N$10,3,FALSE()))),IF(AND($A55&gt;6,$A55&lt;23),HLOOKUP(N$29,$C$8:$N$10,2,FALSE()),HLOOKUP(N$29,$C$8:$N$10,3,FALSE())))*'Historical 99 Scalers WE'!N30</f>
        <v>0</v>
      </c>
    </row>
    <row r="85" customFormat="false" ht="12.75" hidden="false" customHeight="false" outlineLevel="0" collapsed="false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customFormat="false" ht="15.75" hidden="false" customHeight="false" outlineLevel="0" collapsed="false">
      <c r="A86" s="51" t="s">
        <v>56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customFormat="false" ht="12.75" hidden="false" customHeight="false" outlineLevel="0" collapsed="false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customFormat="false" ht="12.75" hidden="false" customHeight="false" outlineLevel="0" collapsed="false">
      <c r="C88" s="2" t="s">
        <v>0</v>
      </c>
      <c r="D88" s="2" t="s">
        <v>1</v>
      </c>
      <c r="E88" s="2" t="s">
        <v>2</v>
      </c>
      <c r="F88" s="2" t="s">
        <v>3</v>
      </c>
      <c r="G88" s="2" t="s">
        <v>4</v>
      </c>
      <c r="H88" s="2" t="s">
        <v>5</v>
      </c>
      <c r="I88" s="2" t="s">
        <v>6</v>
      </c>
      <c r="J88" s="2" t="s">
        <v>7</v>
      </c>
      <c r="K88" s="2" t="s">
        <v>8</v>
      </c>
      <c r="L88" s="2" t="s">
        <v>9</v>
      </c>
      <c r="M88" s="2" t="s">
        <v>10</v>
      </c>
      <c r="N88" s="2" t="s">
        <v>11</v>
      </c>
    </row>
    <row r="89" customFormat="false" ht="12.75" hidden="false" customHeight="false" outlineLevel="0" collapsed="false">
      <c r="A89" s="2" t="s">
        <v>13</v>
      </c>
    </row>
    <row r="90" customFormat="false" ht="12.75" hidden="false" customHeight="false" outlineLevel="0" collapsed="false">
      <c r="A90" s="2" t="n">
        <v>1</v>
      </c>
      <c r="C90" s="52" t="n">
        <f aca="false">IF(J2="East",(IF(AND($A31&gt;7,$A31&lt;24),HLOOKUP(C$29,$C$8:$N$10,2,FALSE()),HLOOKUP(C$29,$C$8:$N$10,3,FALSE()))),IF(AND($A31&gt;6,$A31&lt;23),HLOOKUP(C$29,$C$8:$N$10,2,FALSE()),HLOOKUP(C$29,$C$8:$N$10,3,FALSE())))*'Historical 00 Scalers WE'!C6</f>
        <v>50.8198420032758</v>
      </c>
      <c r="D90" s="52" t="n">
        <f aca="false">IF(K2="East",(IF(AND($A31&gt;7,$A31&lt;24),HLOOKUP(D$29,$C$8:$N$10,2,FALSE()),HLOOKUP(D$29,$C$8:$N$10,3,FALSE()))),IF(AND($A31&gt;6,$A31&lt;23),HLOOKUP(D$29,$C$8:$N$10,2,FALSE()),HLOOKUP(D$29,$C$8:$N$10,3,FALSE())))*'Historical 00 Scalers WE'!D6</f>
        <v>49.0135575879474</v>
      </c>
      <c r="E90" s="52" t="n">
        <f aca="false">IF(L2="East",(IF(AND($A31&gt;7,$A31&lt;24),HLOOKUP(E$29,$C$8:$N$10,2,FALSE()),HLOOKUP(E$29,$C$8:$N$10,3,FALSE()))),IF(AND($A31&gt;6,$A31&lt;23),HLOOKUP(E$29,$C$8:$N$10,2,FALSE()),HLOOKUP(E$29,$C$8:$N$10,3,FALSE())))*'Historical 00 Scalers WE'!E6</f>
        <v>46.8911829849315</v>
      </c>
      <c r="F90" s="52" t="n">
        <f aca="false">IF(M2="East",(IF(AND($A31&gt;7,$A31&lt;24),HLOOKUP(F$29,$C$8:$N$10,2,FALSE()),HLOOKUP(F$29,$C$8:$N$10,3,FALSE()))),IF(AND($A31&gt;6,$A31&lt;23),HLOOKUP(F$29,$C$8:$N$10,2,FALSE()),HLOOKUP(F$29,$C$8:$N$10,3,FALSE())))*'Historical 00 Scalers WE'!F6</f>
        <v>42.9875372252805</v>
      </c>
      <c r="G90" s="52" t="n">
        <f aca="false">IF(N2="East",(IF(AND($A31&gt;7,$A31&lt;24),HLOOKUP(G$29,$C$8:$N$10,2,FALSE()),HLOOKUP(G$29,$C$8:$N$10,3,FALSE()))),IF(AND($A31&gt;6,$A31&lt;23),HLOOKUP(G$29,$C$8:$N$10,2,FALSE()),HLOOKUP(G$29,$C$8:$N$10,3,FALSE())))*'Historical 00 Scalers WE'!G6</f>
        <v>42.8104034603318</v>
      </c>
      <c r="H90" s="52" t="n">
        <f aca="false">IF(O2="East",(IF(AND($A31&gt;7,$A31&lt;24),HLOOKUP(H$29,$C$8:$N$10,2,FALSE()),HLOOKUP(H$29,$C$8:$N$10,3,FALSE()))),IF(AND($A31&gt;6,$A31&lt;23),HLOOKUP(H$29,$C$8:$N$10,2,FALSE()),HLOOKUP(H$29,$C$8:$N$10,3,FALSE())))*'Historical 00 Scalers WE'!H6</f>
        <v>37.6526535097721</v>
      </c>
      <c r="I90" s="52" t="n">
        <f aca="false">IF(P2="East",(IF(AND($A31&gt;7,$A31&lt;24),HLOOKUP(I$29,$C$8:$N$10,2,FALSE()),HLOOKUP(I$29,$C$8:$N$10,3,FALSE()))),IF(AND($A31&gt;6,$A31&lt;23),HLOOKUP(I$29,$C$8:$N$10,2,FALSE()),HLOOKUP(I$29,$C$8:$N$10,3,FALSE())))*'Historical 00 Scalers WE'!I6</f>
        <v>37.3067543165301</v>
      </c>
      <c r="J90" s="52" t="n">
        <f aca="false">IF(Q2="East",(IF(AND($A31&gt;7,$A31&lt;24),HLOOKUP(J$29,$C$8:$N$10,2,FALSE()),HLOOKUP(J$29,$C$8:$N$10,3,FALSE()))),IF(AND($A31&gt;6,$A31&lt;23),HLOOKUP(J$29,$C$8:$N$10,2,FALSE()),HLOOKUP(J$29,$C$8:$N$10,3,FALSE())))*'Historical 00 Scalers WE'!J6</f>
        <v>27.4689585080702</v>
      </c>
      <c r="K90" s="52" t="n">
        <f aca="false">IF(R2="East",(IF(AND($A31&gt;7,$A31&lt;24),HLOOKUP(K$29,$C$8:$N$10,2,FALSE()),HLOOKUP(K$29,$C$8:$N$10,3,FALSE()))),IF(AND($A31&gt;6,$A31&lt;23),HLOOKUP(K$29,$C$8:$N$10,2,FALSE()),HLOOKUP(K$29,$C$8:$N$10,3,FALSE())))*'Historical 00 Scalers WE'!K6</f>
        <v>44.4841553086883</v>
      </c>
      <c r="L90" s="52" t="n">
        <f aca="false">IF(S2="East",(IF(AND($A31&gt;7,$A31&lt;24),HLOOKUP(L$29,$C$8:$N$10,2,FALSE()),HLOOKUP(L$29,$C$8:$N$10,3,FALSE()))),IF(AND($A31&gt;6,$A31&lt;23),HLOOKUP(L$29,$C$8:$N$10,2,FALSE()),HLOOKUP(L$29,$C$8:$N$10,3,FALSE())))*'Historical 00 Scalers WE'!L6</f>
        <v>54.5207846350422</v>
      </c>
      <c r="M90" s="52" t="n">
        <f aca="false">IF(T2="East",(IF(AND($A31&gt;7,$A31&lt;24),HLOOKUP(M$29,$C$8:$N$10,2,FALSE()),HLOOKUP(M$29,$C$8:$N$10,3,FALSE()))),IF(AND($A31&gt;6,$A31&lt;23),HLOOKUP(M$29,$C$8:$N$10,2,FALSE()),HLOOKUP(M$29,$C$8:$N$10,3,FALSE())))*'Historical 00 Scalers WE'!M6</f>
        <v>50.852189115313</v>
      </c>
      <c r="N90" s="52" t="n">
        <f aca="false">IF(U2="East",(IF(AND($A31&gt;7,$A31&lt;24),HLOOKUP(N$29,$C$8:$N$10,2,FALSE()),HLOOKUP(N$29,$C$8:$N$10,3,FALSE()))),IF(AND($A31&gt;6,$A31&lt;23),HLOOKUP(N$29,$C$8:$N$10,2,FALSE()),HLOOKUP(N$29,$C$8:$N$10,3,FALSE())))*'Historical 00 Scalers WE'!N6</f>
        <v>52.0734570482102</v>
      </c>
    </row>
    <row r="91" customFormat="false" ht="12.75" hidden="false" customHeight="false" outlineLevel="0" collapsed="false">
      <c r="A91" s="2" t="n">
        <v>2</v>
      </c>
      <c r="C91" s="52" t="n">
        <f aca="false">IF(J3="East",(IF(AND($A32&gt;7,$A32&lt;24),HLOOKUP(C$29,$C$8:$N$10,2,FALSE()),HLOOKUP(C$29,$C$8:$N$10,3,FALSE()))),IF(AND($A32&gt;6,$A32&lt;23),HLOOKUP(C$29,$C$8:$N$10,2,FALSE()),HLOOKUP(C$29,$C$8:$N$10,3,FALSE())))*'Historical 00 Scalers WE'!C7</f>
        <v>46.4075213194497</v>
      </c>
      <c r="D91" s="52" t="n">
        <f aca="false">IF(K3="East",(IF(AND($A32&gt;7,$A32&lt;24),HLOOKUP(D$29,$C$8:$N$10,2,FALSE()),HLOOKUP(D$29,$C$8:$N$10,3,FALSE()))),IF(AND($A32&gt;6,$A32&lt;23),HLOOKUP(D$29,$C$8:$N$10,2,FALSE()),HLOOKUP(D$29,$C$8:$N$10,3,FALSE())))*'Historical 00 Scalers WE'!D7</f>
        <v>47.6707161984809</v>
      </c>
      <c r="E91" s="52" t="n">
        <f aca="false">IF(L3="East",(IF(AND($A32&gt;7,$A32&lt;24),HLOOKUP(E$29,$C$8:$N$10,2,FALSE()),HLOOKUP(E$29,$C$8:$N$10,3,FALSE()))),IF(AND($A32&gt;6,$A32&lt;23),HLOOKUP(E$29,$C$8:$N$10,2,FALSE()),HLOOKUP(E$29,$C$8:$N$10,3,FALSE())))*'Historical 00 Scalers WE'!E7</f>
        <v>40.2752150924036</v>
      </c>
      <c r="F91" s="52" t="n">
        <f aca="false">IF(M3="East",(IF(AND($A32&gt;7,$A32&lt;24),HLOOKUP(F$29,$C$8:$N$10,2,FALSE()),HLOOKUP(F$29,$C$8:$N$10,3,FALSE()))),IF(AND($A32&gt;6,$A32&lt;23),HLOOKUP(F$29,$C$8:$N$10,2,FALSE()),HLOOKUP(F$29,$C$8:$N$10,3,FALSE())))*'Historical 00 Scalers WE'!F7</f>
        <v>34.1929284170097</v>
      </c>
      <c r="G91" s="52" t="n">
        <f aca="false">IF(N3="East",(IF(AND($A32&gt;7,$A32&lt;24),HLOOKUP(G$29,$C$8:$N$10,2,FALSE()),HLOOKUP(G$29,$C$8:$N$10,3,FALSE()))),IF(AND($A32&gt;6,$A32&lt;23),HLOOKUP(G$29,$C$8:$N$10,2,FALSE()),HLOOKUP(G$29,$C$8:$N$10,3,FALSE())))*'Historical 00 Scalers WE'!G7</f>
        <v>34.5107684601641</v>
      </c>
      <c r="H91" s="52" t="n">
        <f aca="false">IF(O3="East",(IF(AND($A32&gt;7,$A32&lt;24),HLOOKUP(H$29,$C$8:$N$10,2,FALSE()),HLOOKUP(H$29,$C$8:$N$10,3,FALSE()))),IF(AND($A32&gt;6,$A32&lt;23),HLOOKUP(H$29,$C$8:$N$10,2,FALSE()),HLOOKUP(H$29,$C$8:$N$10,3,FALSE())))*'Historical 00 Scalers WE'!H7</f>
        <v>31.7568782825184</v>
      </c>
      <c r="I91" s="52" t="n">
        <f aca="false">IF(P3="East",(IF(AND($A32&gt;7,$A32&lt;24),HLOOKUP(I$29,$C$8:$N$10,2,FALSE()),HLOOKUP(I$29,$C$8:$N$10,3,FALSE()))),IF(AND($A32&gt;6,$A32&lt;23),HLOOKUP(I$29,$C$8:$N$10,2,FALSE()),HLOOKUP(I$29,$C$8:$N$10,3,FALSE())))*'Historical 00 Scalers WE'!I7</f>
        <v>28.8208862355592</v>
      </c>
      <c r="J91" s="52" t="n">
        <f aca="false">IF(Q3="East",(IF(AND($A32&gt;7,$A32&lt;24),HLOOKUP(J$29,$C$8:$N$10,2,FALSE()),HLOOKUP(J$29,$C$8:$N$10,3,FALSE()))),IF(AND($A32&gt;6,$A32&lt;23),HLOOKUP(J$29,$C$8:$N$10,2,FALSE()),HLOOKUP(J$29,$C$8:$N$10,3,FALSE())))*'Historical 00 Scalers WE'!J7</f>
        <v>28.1186336897997</v>
      </c>
      <c r="K91" s="52" t="n">
        <f aca="false">IF(R3="East",(IF(AND($A32&gt;7,$A32&lt;24),HLOOKUP(K$29,$C$8:$N$10,2,FALSE()),HLOOKUP(K$29,$C$8:$N$10,3,FALSE()))),IF(AND($A32&gt;6,$A32&lt;23),HLOOKUP(K$29,$C$8:$N$10,2,FALSE()),HLOOKUP(K$29,$C$8:$N$10,3,FALSE())))*'Historical 00 Scalers WE'!K7</f>
        <v>38.3456525706827</v>
      </c>
      <c r="L91" s="52" t="n">
        <f aca="false">IF(S3="East",(IF(AND($A32&gt;7,$A32&lt;24),HLOOKUP(L$29,$C$8:$N$10,2,FALSE()),HLOOKUP(L$29,$C$8:$N$10,3,FALSE()))),IF(AND($A32&gt;6,$A32&lt;23),HLOOKUP(L$29,$C$8:$N$10,2,FALSE()),HLOOKUP(L$29,$C$8:$N$10,3,FALSE())))*'Historical 00 Scalers WE'!L7</f>
        <v>55.1011053382251</v>
      </c>
      <c r="M91" s="52" t="n">
        <f aca="false">IF(T3="East",(IF(AND($A32&gt;7,$A32&lt;24),HLOOKUP(M$29,$C$8:$N$10,2,FALSE()),HLOOKUP(M$29,$C$8:$N$10,3,FALSE()))),IF(AND($A32&gt;6,$A32&lt;23),HLOOKUP(M$29,$C$8:$N$10,2,FALSE()),HLOOKUP(M$29,$C$8:$N$10,3,FALSE())))*'Historical 00 Scalers WE'!M7</f>
        <v>40.9431445082223</v>
      </c>
      <c r="N91" s="52" t="n">
        <f aca="false">IF(U3="East",(IF(AND($A32&gt;7,$A32&lt;24),HLOOKUP(N$29,$C$8:$N$10,2,FALSE()),HLOOKUP(N$29,$C$8:$N$10,3,FALSE()))),IF(AND($A32&gt;6,$A32&lt;23),HLOOKUP(N$29,$C$8:$N$10,2,FALSE()),HLOOKUP(N$29,$C$8:$N$10,3,FALSE())))*'Historical 00 Scalers WE'!N7</f>
        <v>50.6248994950632</v>
      </c>
    </row>
    <row r="92" customFormat="false" ht="12.75" hidden="false" customHeight="false" outlineLevel="0" collapsed="false">
      <c r="A92" s="2" t="n">
        <v>3</v>
      </c>
      <c r="C92" s="52" t="n">
        <f aca="false">IF(J4="East",(IF(AND($A33&gt;7,$A33&lt;24),HLOOKUP(C$29,$C$8:$N$10,2,FALSE()),HLOOKUP(C$29,$C$8:$N$10,3,FALSE()))),IF(AND($A33&gt;6,$A33&lt;23),HLOOKUP(C$29,$C$8:$N$10,2,FALSE()),HLOOKUP(C$29,$C$8:$N$10,3,FALSE())))*'Historical 00 Scalers WE'!C8</f>
        <v>45.0883502239073</v>
      </c>
      <c r="D92" s="52" t="n">
        <f aca="false">IF(K4="East",(IF(AND($A33&gt;7,$A33&lt;24),HLOOKUP(D$29,$C$8:$N$10,2,FALSE()),HLOOKUP(D$29,$C$8:$N$10,3,FALSE()))),IF(AND($A33&gt;6,$A33&lt;23),HLOOKUP(D$29,$C$8:$N$10,2,FALSE()),HLOOKUP(D$29,$C$8:$N$10,3,FALSE())))*'Historical 00 Scalers WE'!D8</f>
        <v>46.5754602331499</v>
      </c>
      <c r="E92" s="52" t="n">
        <f aca="false">IF(L4="East",(IF(AND($A33&gt;7,$A33&lt;24),HLOOKUP(E$29,$C$8:$N$10,2,FALSE()),HLOOKUP(E$29,$C$8:$N$10,3,FALSE()))),IF(AND($A33&gt;6,$A33&lt;23),HLOOKUP(E$29,$C$8:$N$10,2,FALSE()),HLOOKUP(E$29,$C$8:$N$10,3,FALSE())))*'Historical 00 Scalers WE'!E8</f>
        <v>32.1501788167213</v>
      </c>
      <c r="F92" s="52" t="n">
        <f aca="false">IF(M4="East",(IF(AND($A33&gt;7,$A33&lt;24),HLOOKUP(F$29,$C$8:$N$10,2,FALSE()),HLOOKUP(F$29,$C$8:$N$10,3,FALSE()))),IF(AND($A33&gt;6,$A33&lt;23),HLOOKUP(F$29,$C$8:$N$10,2,FALSE()),HLOOKUP(F$29,$C$8:$N$10,3,FALSE())))*'Historical 00 Scalers WE'!F8</f>
        <v>25.9293907564901</v>
      </c>
      <c r="G92" s="52" t="n">
        <f aca="false">IF(N4="East",(IF(AND($A33&gt;7,$A33&lt;24),HLOOKUP(G$29,$C$8:$N$10,2,FALSE()),HLOOKUP(G$29,$C$8:$N$10,3,FALSE()))),IF(AND($A33&gt;6,$A33&lt;23),HLOOKUP(G$29,$C$8:$N$10,2,FALSE()),HLOOKUP(G$29,$C$8:$N$10,3,FALSE())))*'Historical 00 Scalers WE'!G8</f>
        <v>28.0754370474267</v>
      </c>
      <c r="H92" s="52" t="n">
        <f aca="false">IF(O4="East",(IF(AND($A33&gt;7,$A33&lt;24),HLOOKUP(H$29,$C$8:$N$10,2,FALSE()),HLOOKUP(H$29,$C$8:$N$10,3,FALSE()))),IF(AND($A33&gt;6,$A33&lt;23),HLOOKUP(H$29,$C$8:$N$10,2,FALSE()),HLOOKUP(H$29,$C$8:$N$10,3,FALSE())))*'Historical 00 Scalers WE'!H8</f>
        <v>28.3104437332351</v>
      </c>
      <c r="I92" s="52" t="n">
        <f aca="false">IF(P4="East",(IF(AND($A33&gt;7,$A33&lt;24),HLOOKUP(I$29,$C$8:$N$10,2,FALSE()),HLOOKUP(I$29,$C$8:$N$10,3,FALSE()))),IF(AND($A33&gt;6,$A33&lt;23),HLOOKUP(I$29,$C$8:$N$10,2,FALSE()),HLOOKUP(I$29,$C$8:$N$10,3,FALSE())))*'Historical 00 Scalers WE'!I8</f>
        <v>26.7398587911434</v>
      </c>
      <c r="J92" s="52" t="n">
        <f aca="false">IF(Q4="East",(IF(AND($A33&gt;7,$A33&lt;24),HLOOKUP(J$29,$C$8:$N$10,2,FALSE()),HLOOKUP(J$29,$C$8:$N$10,3,FALSE()))),IF(AND($A33&gt;6,$A33&lt;23),HLOOKUP(J$29,$C$8:$N$10,2,FALSE()),HLOOKUP(J$29,$C$8:$N$10,3,FALSE())))*'Historical 00 Scalers WE'!J8</f>
        <v>22.8441206930889</v>
      </c>
      <c r="K92" s="52" t="n">
        <f aca="false">IF(R4="East",(IF(AND($A33&gt;7,$A33&lt;24),HLOOKUP(K$29,$C$8:$N$10,2,FALSE()),HLOOKUP(K$29,$C$8:$N$10,3,FALSE()))),IF(AND($A33&gt;6,$A33&lt;23),HLOOKUP(K$29,$C$8:$N$10,2,FALSE()),HLOOKUP(K$29,$C$8:$N$10,3,FALSE())))*'Historical 00 Scalers WE'!K8</f>
        <v>33.3322754740867</v>
      </c>
      <c r="L92" s="52" t="n">
        <f aca="false">IF(S4="East",(IF(AND($A33&gt;7,$A33&lt;24),HLOOKUP(L$29,$C$8:$N$10,2,FALSE()),HLOOKUP(L$29,$C$8:$N$10,3,FALSE()))),IF(AND($A33&gt;6,$A33&lt;23),HLOOKUP(L$29,$C$8:$N$10,2,FALSE()),HLOOKUP(L$29,$C$8:$N$10,3,FALSE())))*'Historical 00 Scalers WE'!L8</f>
        <v>54.2599857475999</v>
      </c>
      <c r="M92" s="52" t="n">
        <f aca="false">IF(T4="East",(IF(AND($A33&gt;7,$A33&lt;24),HLOOKUP(M$29,$C$8:$N$10,2,FALSE()),HLOOKUP(M$29,$C$8:$N$10,3,FALSE()))),IF(AND($A33&gt;6,$A33&lt;23),HLOOKUP(M$29,$C$8:$N$10,2,FALSE()),HLOOKUP(M$29,$C$8:$N$10,3,FALSE())))*'Historical 00 Scalers WE'!M8</f>
        <v>32.4055683522464</v>
      </c>
      <c r="N92" s="52" t="n">
        <f aca="false">IF(U4="East",(IF(AND($A33&gt;7,$A33&lt;24),HLOOKUP(N$29,$C$8:$N$10,2,FALSE()),HLOOKUP(N$29,$C$8:$N$10,3,FALSE()))),IF(AND($A33&gt;6,$A33&lt;23),HLOOKUP(N$29,$C$8:$N$10,2,FALSE()),HLOOKUP(N$29,$C$8:$N$10,3,FALSE())))*'Historical 00 Scalers WE'!N8</f>
        <v>41.6592802238446</v>
      </c>
    </row>
    <row r="93" customFormat="false" ht="12.75" hidden="false" customHeight="false" outlineLevel="0" collapsed="false">
      <c r="A93" s="2" t="n">
        <v>4</v>
      </c>
      <c r="C93" s="52" t="n">
        <f aca="false">IF(J5="East",(IF(AND($A34&gt;7,$A34&lt;24),HLOOKUP(C$29,$C$8:$N$10,2,FALSE()),HLOOKUP(C$29,$C$8:$N$10,3,FALSE()))),IF(AND($A34&gt;6,$A34&lt;23),HLOOKUP(C$29,$C$8:$N$10,2,FALSE()),HLOOKUP(C$29,$C$8:$N$10,3,FALSE())))*'Historical 00 Scalers WE'!C9</f>
        <v>38.9191425594935</v>
      </c>
      <c r="D93" s="52" t="n">
        <f aca="false">IF(K5="East",(IF(AND($A34&gt;7,$A34&lt;24),HLOOKUP(D$29,$C$8:$N$10,2,FALSE()),HLOOKUP(D$29,$C$8:$N$10,3,FALSE()))),IF(AND($A34&gt;6,$A34&lt;23),HLOOKUP(D$29,$C$8:$N$10,2,FALSE()),HLOOKUP(D$29,$C$8:$N$10,3,FALSE())))*'Historical 00 Scalers WE'!D9</f>
        <v>46.4784210971307</v>
      </c>
      <c r="E93" s="52" t="n">
        <f aca="false">IF(L5="East",(IF(AND($A34&gt;7,$A34&lt;24),HLOOKUP(E$29,$C$8:$N$10,2,FALSE()),HLOOKUP(E$29,$C$8:$N$10,3,FALSE()))),IF(AND($A34&gt;6,$A34&lt;23),HLOOKUP(E$29,$C$8:$N$10,2,FALSE()),HLOOKUP(E$29,$C$8:$N$10,3,FALSE())))*'Historical 00 Scalers WE'!E9</f>
        <v>32.171436665107</v>
      </c>
      <c r="F93" s="52" t="n">
        <f aca="false">IF(M5="East",(IF(AND($A34&gt;7,$A34&lt;24),HLOOKUP(F$29,$C$8:$N$10,2,FALSE()),HLOOKUP(F$29,$C$8:$N$10,3,FALSE()))),IF(AND($A34&gt;6,$A34&lt;23),HLOOKUP(F$29,$C$8:$N$10,2,FALSE()),HLOOKUP(F$29,$C$8:$N$10,3,FALSE())))*'Historical 00 Scalers WE'!F9</f>
        <v>24.7312174064473</v>
      </c>
      <c r="G93" s="52" t="n">
        <f aca="false">IF(N5="East",(IF(AND($A34&gt;7,$A34&lt;24),HLOOKUP(G$29,$C$8:$N$10,2,FALSE()),HLOOKUP(G$29,$C$8:$N$10,3,FALSE()))),IF(AND($A34&gt;6,$A34&lt;23),HLOOKUP(G$29,$C$8:$N$10,2,FALSE()),HLOOKUP(G$29,$C$8:$N$10,3,FALSE())))*'Historical 00 Scalers WE'!G9</f>
        <v>27.1592319486019</v>
      </c>
      <c r="H93" s="52" t="n">
        <f aca="false">IF(O5="East",(IF(AND($A34&gt;7,$A34&lt;24),HLOOKUP(H$29,$C$8:$N$10,2,FALSE()),HLOOKUP(H$29,$C$8:$N$10,3,FALSE()))),IF(AND($A34&gt;6,$A34&lt;23),HLOOKUP(H$29,$C$8:$N$10,2,FALSE()),HLOOKUP(H$29,$C$8:$N$10,3,FALSE())))*'Historical 00 Scalers WE'!H9</f>
        <v>27.0023846261748</v>
      </c>
      <c r="I93" s="52" t="n">
        <f aca="false">IF(P5="East",(IF(AND($A34&gt;7,$A34&lt;24),HLOOKUP(I$29,$C$8:$N$10,2,FALSE()),HLOOKUP(I$29,$C$8:$N$10,3,FALSE()))),IF(AND($A34&gt;6,$A34&lt;23),HLOOKUP(I$29,$C$8:$N$10,2,FALSE()),HLOOKUP(I$29,$C$8:$N$10,3,FALSE())))*'Historical 00 Scalers WE'!I9</f>
        <v>26.1248250298424</v>
      </c>
      <c r="J93" s="52" t="n">
        <f aca="false">IF(Q5="East",(IF(AND($A34&gt;7,$A34&lt;24),HLOOKUP(J$29,$C$8:$N$10,2,FALSE()),HLOOKUP(J$29,$C$8:$N$10,3,FALSE()))),IF(AND($A34&gt;6,$A34&lt;23),HLOOKUP(J$29,$C$8:$N$10,2,FALSE()),HLOOKUP(J$29,$C$8:$N$10,3,FALSE())))*'Historical 00 Scalers WE'!J9</f>
        <v>20.1936722320469</v>
      </c>
      <c r="K93" s="52" t="n">
        <f aca="false">IF(R5="East",(IF(AND($A34&gt;7,$A34&lt;24),HLOOKUP(K$29,$C$8:$N$10,2,FALSE()),HLOOKUP(K$29,$C$8:$N$10,3,FALSE()))),IF(AND($A34&gt;6,$A34&lt;23),HLOOKUP(K$29,$C$8:$N$10,2,FALSE()),HLOOKUP(K$29,$C$8:$N$10,3,FALSE())))*'Historical 00 Scalers WE'!K9</f>
        <v>33.1300955364933</v>
      </c>
      <c r="L93" s="52" t="n">
        <f aca="false">IF(S5="East",(IF(AND($A34&gt;7,$A34&lt;24),HLOOKUP(L$29,$C$8:$N$10,2,FALSE()),HLOOKUP(L$29,$C$8:$N$10,3,FALSE()))),IF(AND($A34&gt;6,$A34&lt;23),HLOOKUP(L$29,$C$8:$N$10,2,FALSE()),HLOOKUP(L$29,$C$8:$N$10,3,FALSE())))*'Historical 00 Scalers WE'!L9</f>
        <v>48.7590290820121</v>
      </c>
      <c r="M93" s="52" t="n">
        <f aca="false">IF(T5="East",(IF(AND($A34&gt;7,$A34&lt;24),HLOOKUP(M$29,$C$8:$N$10,2,FALSE()),HLOOKUP(M$29,$C$8:$N$10,3,FALSE()))),IF(AND($A34&gt;6,$A34&lt;23),HLOOKUP(M$29,$C$8:$N$10,2,FALSE()),HLOOKUP(M$29,$C$8:$N$10,3,FALSE())))*'Historical 00 Scalers WE'!M9</f>
        <v>32.7629749339556</v>
      </c>
      <c r="N93" s="52" t="n">
        <f aca="false">IF(U5="East",(IF(AND($A34&gt;7,$A34&lt;24),HLOOKUP(N$29,$C$8:$N$10,2,FALSE()),HLOOKUP(N$29,$C$8:$N$10,3,FALSE()))),IF(AND($A34&gt;6,$A34&lt;23),HLOOKUP(N$29,$C$8:$N$10,2,FALSE()),HLOOKUP(N$29,$C$8:$N$10,3,FALSE())))*'Historical 00 Scalers WE'!N9</f>
        <v>45.9457755764964</v>
      </c>
    </row>
    <row r="94" customFormat="false" ht="12.75" hidden="false" customHeight="false" outlineLevel="0" collapsed="false">
      <c r="A94" s="2" t="n">
        <v>5</v>
      </c>
      <c r="C94" s="52" t="n">
        <f aca="false">IF(J6="East",(IF(AND($A35&gt;7,$A35&lt;24),HLOOKUP(C$29,$C$8:$N$10,2,FALSE()),HLOOKUP(C$29,$C$8:$N$10,3,FALSE()))),IF(AND($A35&gt;6,$A35&lt;23),HLOOKUP(C$29,$C$8:$N$10,2,FALSE()),HLOOKUP(C$29,$C$8:$N$10,3,FALSE())))*'Historical 00 Scalers WE'!C10</f>
        <v>38.3150291332166</v>
      </c>
      <c r="D94" s="52" t="n">
        <f aca="false">IF(K6="East",(IF(AND($A35&gt;7,$A35&lt;24),HLOOKUP(D$29,$C$8:$N$10,2,FALSE()),HLOOKUP(D$29,$C$8:$N$10,3,FALSE()))),IF(AND($A35&gt;6,$A35&lt;23),HLOOKUP(D$29,$C$8:$N$10,2,FALSE()),HLOOKUP(D$29,$C$8:$N$10,3,FALSE())))*'Historical 00 Scalers WE'!D10</f>
        <v>45.9312743725789</v>
      </c>
      <c r="E94" s="52" t="n">
        <f aca="false">IF(L6="East",(IF(AND($A35&gt;7,$A35&lt;24),HLOOKUP(E$29,$C$8:$N$10,2,FALSE()),HLOOKUP(E$29,$C$8:$N$10,3,FALSE()))),IF(AND($A35&gt;6,$A35&lt;23),HLOOKUP(E$29,$C$8:$N$10,2,FALSE()),HLOOKUP(E$29,$C$8:$N$10,3,FALSE())))*'Historical 00 Scalers WE'!E10</f>
        <v>36.6899475934324</v>
      </c>
      <c r="F94" s="52" t="n">
        <f aca="false">IF(M6="East",(IF(AND($A35&gt;7,$A35&lt;24),HLOOKUP(F$29,$C$8:$N$10,2,FALSE()),HLOOKUP(F$29,$C$8:$N$10,3,FALSE()))),IF(AND($A35&gt;6,$A35&lt;23),HLOOKUP(F$29,$C$8:$N$10,2,FALSE()),HLOOKUP(F$29,$C$8:$N$10,3,FALSE())))*'Historical 00 Scalers WE'!F10</f>
        <v>25.8878918439552</v>
      </c>
      <c r="G94" s="52" t="n">
        <f aca="false">IF(N6="East",(IF(AND($A35&gt;7,$A35&lt;24),HLOOKUP(G$29,$C$8:$N$10,2,FALSE()),HLOOKUP(G$29,$C$8:$N$10,3,FALSE()))),IF(AND($A35&gt;6,$A35&lt;23),HLOOKUP(G$29,$C$8:$N$10,2,FALSE()),HLOOKUP(G$29,$C$8:$N$10,3,FALSE())))*'Historical 00 Scalers WE'!G10</f>
        <v>27.4148197354441</v>
      </c>
      <c r="H94" s="52" t="n">
        <f aca="false">IF(O6="East",(IF(AND($A35&gt;7,$A35&lt;24),HLOOKUP(H$29,$C$8:$N$10,2,FALSE()),HLOOKUP(H$29,$C$8:$N$10,3,FALSE()))),IF(AND($A35&gt;6,$A35&lt;23),HLOOKUP(H$29,$C$8:$N$10,2,FALSE()),HLOOKUP(H$29,$C$8:$N$10,3,FALSE())))*'Historical 00 Scalers WE'!H10</f>
        <v>25.6706599760591</v>
      </c>
      <c r="I94" s="52" t="n">
        <f aca="false">IF(P6="East",(IF(AND($A35&gt;7,$A35&lt;24),HLOOKUP(I$29,$C$8:$N$10,2,FALSE()),HLOOKUP(I$29,$C$8:$N$10,3,FALSE()))),IF(AND($A35&gt;6,$A35&lt;23),HLOOKUP(I$29,$C$8:$N$10,2,FALSE()),HLOOKUP(I$29,$C$8:$N$10,3,FALSE())))*'Historical 00 Scalers WE'!I10</f>
        <v>25.0687572116215</v>
      </c>
      <c r="J94" s="52" t="n">
        <f aca="false">IF(Q6="East",(IF(AND($A35&gt;7,$A35&lt;24),HLOOKUP(J$29,$C$8:$N$10,2,FALSE()),HLOOKUP(J$29,$C$8:$N$10,3,FALSE()))),IF(AND($A35&gt;6,$A35&lt;23),HLOOKUP(J$29,$C$8:$N$10,2,FALSE()),HLOOKUP(J$29,$C$8:$N$10,3,FALSE())))*'Historical 00 Scalers WE'!J10</f>
        <v>18.9268728626335</v>
      </c>
      <c r="K94" s="52" t="n">
        <f aca="false">IF(R6="East",(IF(AND($A35&gt;7,$A35&lt;24),HLOOKUP(K$29,$C$8:$N$10,2,FALSE()),HLOOKUP(K$29,$C$8:$N$10,3,FALSE()))),IF(AND($A35&gt;6,$A35&lt;23),HLOOKUP(K$29,$C$8:$N$10,2,FALSE()),HLOOKUP(K$29,$C$8:$N$10,3,FALSE())))*'Historical 00 Scalers WE'!K10</f>
        <v>32.1717397871099</v>
      </c>
      <c r="L94" s="52" t="n">
        <f aca="false">IF(S6="East",(IF(AND($A35&gt;7,$A35&lt;24),HLOOKUP(L$29,$C$8:$N$10,2,FALSE()),HLOOKUP(L$29,$C$8:$N$10,3,FALSE()))),IF(AND($A35&gt;6,$A35&lt;23),HLOOKUP(L$29,$C$8:$N$10,2,FALSE()),HLOOKUP(L$29,$C$8:$N$10,3,FALSE())))*'Historical 00 Scalers WE'!L10</f>
        <v>44.389352358641</v>
      </c>
      <c r="M94" s="52" t="n">
        <f aca="false">IF(T6="East",(IF(AND($A35&gt;7,$A35&lt;24),HLOOKUP(M$29,$C$8:$N$10,2,FALSE()),HLOOKUP(M$29,$C$8:$N$10,3,FALSE()))),IF(AND($A35&gt;6,$A35&lt;23),HLOOKUP(M$29,$C$8:$N$10,2,FALSE()),HLOOKUP(M$29,$C$8:$N$10,3,FALSE())))*'Historical 00 Scalers WE'!M10</f>
        <v>34.5574097539569</v>
      </c>
      <c r="N94" s="52" t="n">
        <f aca="false">IF(U6="East",(IF(AND($A35&gt;7,$A35&lt;24),HLOOKUP(N$29,$C$8:$N$10,2,FALSE()),HLOOKUP(N$29,$C$8:$N$10,3,FALSE()))),IF(AND($A35&gt;6,$A35&lt;23),HLOOKUP(N$29,$C$8:$N$10,2,FALSE()),HLOOKUP(N$29,$C$8:$N$10,3,FALSE())))*'Historical 00 Scalers WE'!N10</f>
        <v>49.058501913614</v>
      </c>
    </row>
    <row r="95" customFormat="false" ht="12.75" hidden="false" customHeight="false" outlineLevel="0" collapsed="false">
      <c r="A95" s="2" t="n">
        <v>6</v>
      </c>
      <c r="C95" s="52" t="n">
        <f aca="false">IF(J7="East",(IF(AND($A36&gt;7,$A36&lt;24),HLOOKUP(C$29,$C$8:$N$10,2,FALSE()),HLOOKUP(C$29,$C$8:$N$10,3,FALSE()))),IF(AND($A36&gt;6,$A36&lt;23),HLOOKUP(C$29,$C$8:$N$10,2,FALSE()),HLOOKUP(C$29,$C$8:$N$10,3,FALSE())))*'Historical 00 Scalers WE'!C11</f>
        <v>40.6986927346109</v>
      </c>
      <c r="D95" s="52" t="n">
        <f aca="false">IF(K7="East",(IF(AND($A36&gt;7,$A36&lt;24),HLOOKUP(D$29,$C$8:$N$10,2,FALSE()),HLOOKUP(D$29,$C$8:$N$10,3,FALSE()))),IF(AND($A36&gt;6,$A36&lt;23),HLOOKUP(D$29,$C$8:$N$10,2,FALSE()),HLOOKUP(D$29,$C$8:$N$10,3,FALSE())))*'Historical 00 Scalers WE'!D11</f>
        <v>47.2969973978155</v>
      </c>
      <c r="E95" s="52" t="n">
        <f aca="false">IF(L7="East",(IF(AND($A36&gt;7,$A36&lt;24),HLOOKUP(E$29,$C$8:$N$10,2,FALSE()),HLOOKUP(E$29,$C$8:$N$10,3,FALSE()))),IF(AND($A36&gt;6,$A36&lt;23),HLOOKUP(E$29,$C$8:$N$10,2,FALSE()),HLOOKUP(E$29,$C$8:$N$10,3,FALSE())))*'Historical 00 Scalers WE'!E11</f>
        <v>44.3776454377194</v>
      </c>
      <c r="F95" s="52" t="n">
        <f aca="false">IF(M7="East",(IF(AND($A36&gt;7,$A36&lt;24),HLOOKUP(F$29,$C$8:$N$10,2,FALSE()),HLOOKUP(F$29,$C$8:$N$10,3,FALSE()))),IF(AND($A36&gt;6,$A36&lt;23),HLOOKUP(F$29,$C$8:$N$10,2,FALSE()),HLOOKUP(F$29,$C$8:$N$10,3,FALSE())))*'Historical 00 Scalers WE'!F11</f>
        <v>31.2855416960939</v>
      </c>
      <c r="G95" s="52" t="n">
        <f aca="false">IF(N7="East",(IF(AND($A36&gt;7,$A36&lt;24),HLOOKUP(G$29,$C$8:$N$10,2,FALSE()),HLOOKUP(G$29,$C$8:$N$10,3,FALSE()))),IF(AND($A36&gt;6,$A36&lt;23),HLOOKUP(G$29,$C$8:$N$10,2,FALSE()),HLOOKUP(G$29,$C$8:$N$10,3,FALSE())))*'Historical 00 Scalers WE'!G11</f>
        <v>26.6851276207244</v>
      </c>
      <c r="H95" s="52" t="n">
        <f aca="false">IF(O7="East",(IF(AND($A36&gt;7,$A36&lt;24),HLOOKUP(H$29,$C$8:$N$10,2,FALSE()),HLOOKUP(H$29,$C$8:$N$10,3,FALSE()))),IF(AND($A36&gt;6,$A36&lt;23),HLOOKUP(H$29,$C$8:$N$10,2,FALSE()),HLOOKUP(H$29,$C$8:$N$10,3,FALSE())))*'Historical 00 Scalers WE'!H11</f>
        <v>24.0119635774384</v>
      </c>
      <c r="I95" s="52" t="n">
        <f aca="false">IF(P7="East",(IF(AND($A36&gt;7,$A36&lt;24),HLOOKUP(I$29,$C$8:$N$10,2,FALSE()),HLOOKUP(I$29,$C$8:$N$10,3,FALSE()))),IF(AND($A36&gt;6,$A36&lt;23),HLOOKUP(I$29,$C$8:$N$10,2,FALSE()),HLOOKUP(I$29,$C$8:$N$10,3,FALSE())))*'Historical 00 Scalers WE'!I11</f>
        <v>18.7928163807557</v>
      </c>
      <c r="J95" s="52" t="n">
        <f aca="false">IF(Q7="East",(IF(AND($A36&gt;7,$A36&lt;24),HLOOKUP(J$29,$C$8:$N$10,2,FALSE()),HLOOKUP(J$29,$C$8:$N$10,3,FALSE()))),IF(AND($A36&gt;6,$A36&lt;23),HLOOKUP(J$29,$C$8:$N$10,2,FALSE()),HLOOKUP(J$29,$C$8:$N$10,3,FALSE())))*'Historical 00 Scalers WE'!J11</f>
        <v>16.374726548852</v>
      </c>
      <c r="K95" s="52" t="n">
        <f aca="false">IF(R7="East",(IF(AND($A36&gt;7,$A36&lt;24),HLOOKUP(K$29,$C$8:$N$10,2,FALSE()),HLOOKUP(K$29,$C$8:$N$10,3,FALSE()))),IF(AND($A36&gt;6,$A36&lt;23),HLOOKUP(K$29,$C$8:$N$10,2,FALSE()),HLOOKUP(K$29,$C$8:$N$10,3,FALSE())))*'Historical 00 Scalers WE'!K11</f>
        <v>33.0764093383753</v>
      </c>
      <c r="L95" s="52" t="n">
        <f aca="false">IF(S7="East",(IF(AND($A36&gt;7,$A36&lt;24),HLOOKUP(L$29,$C$8:$N$10,2,FALSE()),HLOOKUP(L$29,$C$8:$N$10,3,FALSE()))),IF(AND($A36&gt;6,$A36&lt;23),HLOOKUP(L$29,$C$8:$N$10,2,FALSE()),HLOOKUP(L$29,$C$8:$N$10,3,FALSE())))*'Historical 00 Scalers WE'!L11</f>
        <v>43.0922665012292</v>
      </c>
      <c r="M95" s="52" t="n">
        <f aca="false">IF(T7="East",(IF(AND($A36&gt;7,$A36&lt;24),HLOOKUP(M$29,$C$8:$N$10,2,FALSE()),HLOOKUP(M$29,$C$8:$N$10,3,FALSE()))),IF(AND($A36&gt;6,$A36&lt;23),HLOOKUP(M$29,$C$8:$N$10,2,FALSE()),HLOOKUP(M$29,$C$8:$N$10,3,FALSE())))*'Historical 00 Scalers WE'!M11</f>
        <v>41.503574946997</v>
      </c>
      <c r="N95" s="52" t="n">
        <f aca="false">IF(U7="East",(IF(AND($A36&gt;7,$A36&lt;24),HLOOKUP(N$29,$C$8:$N$10,2,FALSE()),HLOOKUP(N$29,$C$8:$N$10,3,FALSE()))),IF(AND($A36&gt;6,$A36&lt;23),HLOOKUP(N$29,$C$8:$N$10,2,FALSE()),HLOOKUP(N$29,$C$8:$N$10,3,FALSE())))*'Historical 00 Scalers WE'!N11</f>
        <v>51.5532113337408</v>
      </c>
    </row>
    <row r="96" customFormat="false" ht="12.75" hidden="false" customHeight="false" outlineLevel="0" collapsed="false">
      <c r="A96" s="2" t="n">
        <v>7</v>
      </c>
      <c r="C96" s="52" t="n">
        <f aca="false">IF(J8="East",(IF(AND($A37&gt;7,$A37&lt;24),HLOOKUP(C$29,$C$8:$N$10,2,FALSE()),HLOOKUP(C$29,$C$8:$N$10,3,FALSE()))),IF(AND($A37&gt;6,$A37&lt;23),HLOOKUP(C$29,$C$8:$N$10,2,FALSE()),HLOOKUP(C$29,$C$8:$N$10,3,FALSE())))*'Historical 00 Scalers WE'!C12</f>
        <v>41.949309549026</v>
      </c>
      <c r="D96" s="52" t="n">
        <f aca="false">IF(K8="East",(IF(AND($A37&gt;7,$A37&lt;24),HLOOKUP(D$29,$C$8:$N$10,2,FALSE()),HLOOKUP(D$29,$C$8:$N$10,3,FALSE()))),IF(AND($A37&gt;6,$A37&lt;23),HLOOKUP(D$29,$C$8:$N$10,2,FALSE()),HLOOKUP(D$29,$C$8:$N$10,3,FALSE())))*'Historical 00 Scalers WE'!D12</f>
        <v>50.3791931117089</v>
      </c>
      <c r="E96" s="52" t="n">
        <f aca="false">IF(L8="East",(IF(AND($A37&gt;7,$A37&lt;24),HLOOKUP(E$29,$C$8:$N$10,2,FALSE()),HLOOKUP(E$29,$C$8:$N$10,3,FALSE()))),IF(AND($A37&gt;6,$A37&lt;23),HLOOKUP(E$29,$C$8:$N$10,2,FALSE()),HLOOKUP(E$29,$C$8:$N$10,3,FALSE())))*'Historical 00 Scalers WE'!E12</f>
        <v>39.6169861195804</v>
      </c>
      <c r="F96" s="52" t="n">
        <f aca="false">IF(M8="East",(IF(AND($A37&gt;7,$A37&lt;24),HLOOKUP(F$29,$C$8:$N$10,2,FALSE()),HLOOKUP(F$29,$C$8:$N$10,3,FALSE()))),IF(AND($A37&gt;6,$A37&lt;23),HLOOKUP(F$29,$C$8:$N$10,2,FALSE()),HLOOKUP(F$29,$C$8:$N$10,3,FALSE())))*'Historical 00 Scalers WE'!F12</f>
        <v>42.1828031201901</v>
      </c>
      <c r="G96" s="52" t="n">
        <f aca="false">IF(N8="East",(IF(AND($A37&gt;7,$A37&lt;24),HLOOKUP(G$29,$C$8:$N$10,2,FALSE()),HLOOKUP(G$29,$C$8:$N$10,3,FALSE()))),IF(AND($A37&gt;6,$A37&lt;23),HLOOKUP(G$29,$C$8:$N$10,2,FALSE()),HLOOKUP(G$29,$C$8:$N$10,3,FALSE())))*'Historical 00 Scalers WE'!G12</f>
        <v>29.8872735299072</v>
      </c>
      <c r="H96" s="52" t="n">
        <f aca="false">IF(O8="East",(IF(AND($A37&gt;7,$A37&lt;24),HLOOKUP(H$29,$C$8:$N$10,2,FALSE()),HLOOKUP(H$29,$C$8:$N$10,3,FALSE()))),IF(AND($A37&gt;6,$A37&lt;23),HLOOKUP(H$29,$C$8:$N$10,2,FALSE()),HLOOKUP(H$29,$C$8:$N$10,3,FALSE())))*'Historical 00 Scalers WE'!H12</f>
        <v>24.7154326018242</v>
      </c>
      <c r="I96" s="52" t="n">
        <f aca="false">IF(P8="East",(IF(AND($A37&gt;7,$A37&lt;24),HLOOKUP(I$29,$C$8:$N$10,2,FALSE()),HLOOKUP(I$29,$C$8:$N$10,3,FALSE()))),IF(AND($A37&gt;6,$A37&lt;23),HLOOKUP(I$29,$C$8:$N$10,2,FALSE()),HLOOKUP(I$29,$C$8:$N$10,3,FALSE())))*'Historical 00 Scalers WE'!I12</f>
        <v>16.045577528095</v>
      </c>
      <c r="J96" s="52" t="n">
        <f aca="false">IF(Q8="East",(IF(AND($A37&gt;7,$A37&lt;24),HLOOKUP(J$29,$C$8:$N$10,2,FALSE()),HLOOKUP(J$29,$C$8:$N$10,3,FALSE()))),IF(AND($A37&gt;6,$A37&lt;23),HLOOKUP(J$29,$C$8:$N$10,2,FALSE()),HLOOKUP(J$29,$C$8:$N$10,3,FALSE())))*'Historical 00 Scalers WE'!J12</f>
        <v>10.8456944548238</v>
      </c>
      <c r="K96" s="52" t="n">
        <f aca="false">IF(R8="East",(IF(AND($A37&gt;7,$A37&lt;24),HLOOKUP(K$29,$C$8:$N$10,2,FALSE()),HLOOKUP(K$29,$C$8:$N$10,3,FALSE()))),IF(AND($A37&gt;6,$A37&lt;23),HLOOKUP(K$29,$C$8:$N$10,2,FALSE()),HLOOKUP(K$29,$C$8:$N$10,3,FALSE())))*'Historical 00 Scalers WE'!K12</f>
        <v>19.8696046013412</v>
      </c>
      <c r="L96" s="52" t="n">
        <f aca="false">IF(S8="East",(IF(AND($A37&gt;7,$A37&lt;24),HLOOKUP(L$29,$C$8:$N$10,2,FALSE()),HLOOKUP(L$29,$C$8:$N$10,3,FALSE()))),IF(AND($A37&gt;6,$A37&lt;23),HLOOKUP(L$29,$C$8:$N$10,2,FALSE()),HLOOKUP(L$29,$C$8:$N$10,3,FALSE())))*'Historical 00 Scalers WE'!L12</f>
        <v>28.1887327281187</v>
      </c>
      <c r="M96" s="52" t="n">
        <f aca="false">IF(T8="East",(IF(AND($A37&gt;7,$A37&lt;24),HLOOKUP(M$29,$C$8:$N$10,2,FALSE()),HLOOKUP(M$29,$C$8:$N$10,3,FALSE()))),IF(AND($A37&gt;6,$A37&lt;23),HLOOKUP(M$29,$C$8:$N$10,2,FALSE()),HLOOKUP(M$29,$C$8:$N$10,3,FALSE())))*'Historical 00 Scalers WE'!M12</f>
        <v>41.2117281524653</v>
      </c>
      <c r="N96" s="52" t="n">
        <f aca="false">IF(U8="East",(IF(AND($A37&gt;7,$A37&lt;24),HLOOKUP(N$29,$C$8:$N$10,2,FALSE()),HLOOKUP(N$29,$C$8:$N$10,3,FALSE()))),IF(AND($A37&gt;6,$A37&lt;23),HLOOKUP(N$29,$C$8:$N$10,2,FALSE()),HLOOKUP(N$29,$C$8:$N$10,3,FALSE())))*'Historical 00 Scalers WE'!N12</f>
        <v>36.0626507574052</v>
      </c>
    </row>
    <row r="97" customFormat="false" ht="12.75" hidden="false" customHeight="false" outlineLevel="0" collapsed="false">
      <c r="A97" s="2" t="n">
        <v>8</v>
      </c>
      <c r="C97" s="52" t="n">
        <f aca="false">IF(J9="East",(IF(AND($A38&gt;7,$A38&lt;24),HLOOKUP(C$29,$C$8:$N$10,2,FALSE()),HLOOKUP(C$29,$C$8:$N$10,3,FALSE()))),IF(AND($A38&gt;6,$A38&lt;23),HLOOKUP(C$29,$C$8:$N$10,2,FALSE()),HLOOKUP(C$29,$C$8:$N$10,3,FALSE())))*'Historical 00 Scalers WE'!C13</f>
        <v>42.4163144130482</v>
      </c>
      <c r="D97" s="52" t="n">
        <f aca="false">IF(K9="East",(IF(AND($A38&gt;7,$A38&lt;24),HLOOKUP(D$29,$C$8:$N$10,2,FALSE()),HLOOKUP(D$29,$C$8:$N$10,3,FALSE()))),IF(AND($A38&gt;6,$A38&lt;23),HLOOKUP(D$29,$C$8:$N$10,2,FALSE()),HLOOKUP(D$29,$C$8:$N$10,3,FALSE())))*'Historical 00 Scalers WE'!D13</f>
        <v>50.6931046540613</v>
      </c>
      <c r="E97" s="52" t="n">
        <f aca="false">IF(L9="East",(IF(AND($A38&gt;7,$A38&lt;24),HLOOKUP(E$29,$C$8:$N$10,2,FALSE()),HLOOKUP(E$29,$C$8:$N$10,3,FALSE()))),IF(AND($A38&gt;6,$A38&lt;23),HLOOKUP(E$29,$C$8:$N$10,2,FALSE()),HLOOKUP(E$29,$C$8:$N$10,3,FALSE())))*'Historical 00 Scalers WE'!E13</f>
        <v>47.0300994413485</v>
      </c>
      <c r="F97" s="52" t="n">
        <f aca="false">IF(M9="East",(IF(AND($A38&gt;7,$A38&lt;24),HLOOKUP(F$29,$C$8:$N$10,2,FALSE()),HLOOKUP(F$29,$C$8:$N$10,3,FALSE()))),IF(AND($A38&gt;6,$A38&lt;23),HLOOKUP(F$29,$C$8:$N$10,2,FALSE()),HLOOKUP(F$29,$C$8:$N$10,3,FALSE())))*'Historical 00 Scalers WE'!F13</f>
        <v>49.2365099715572</v>
      </c>
      <c r="G97" s="52" t="n">
        <f aca="false">IF(N9="East",(IF(AND($A38&gt;7,$A38&lt;24),HLOOKUP(G$29,$C$8:$N$10,2,FALSE()),HLOOKUP(G$29,$C$8:$N$10,3,FALSE()))),IF(AND($A38&gt;6,$A38&lt;23),HLOOKUP(G$29,$C$8:$N$10,2,FALSE()),HLOOKUP(G$29,$C$8:$N$10,3,FALSE())))*'Historical 00 Scalers WE'!G13</f>
        <v>39.8669575599647</v>
      </c>
      <c r="H97" s="52" t="n">
        <f aca="false">IF(O9="East",(IF(AND($A38&gt;7,$A38&lt;24),HLOOKUP(H$29,$C$8:$N$10,2,FALSE()),HLOOKUP(H$29,$C$8:$N$10,3,FALSE()))),IF(AND($A38&gt;6,$A38&lt;23),HLOOKUP(H$29,$C$8:$N$10,2,FALSE()),HLOOKUP(H$29,$C$8:$N$10,3,FALSE())))*'Historical 00 Scalers WE'!H13</f>
        <v>28.0522741726311</v>
      </c>
      <c r="I97" s="52" t="n">
        <f aca="false">IF(P9="East",(IF(AND($A38&gt;7,$A38&lt;24),HLOOKUP(I$29,$C$8:$N$10,2,FALSE()),HLOOKUP(I$29,$C$8:$N$10,3,FALSE()))),IF(AND($A38&gt;6,$A38&lt;23),HLOOKUP(I$29,$C$8:$N$10,2,FALSE()),HLOOKUP(I$29,$C$8:$N$10,3,FALSE())))*'Historical 00 Scalers WE'!I13</f>
        <v>18.6885604482801</v>
      </c>
      <c r="J97" s="52" t="n">
        <f aca="false">IF(Q9="East",(IF(AND($A38&gt;7,$A38&lt;24),HLOOKUP(J$29,$C$8:$N$10,2,FALSE()),HLOOKUP(J$29,$C$8:$N$10,3,FALSE()))),IF(AND($A38&gt;6,$A38&lt;23),HLOOKUP(J$29,$C$8:$N$10,2,FALSE()),HLOOKUP(J$29,$C$8:$N$10,3,FALSE())))*'Historical 00 Scalers WE'!J13</f>
        <v>10.8290016373645</v>
      </c>
      <c r="K97" s="52" t="n">
        <f aca="false">IF(R9="East",(IF(AND($A38&gt;7,$A38&lt;24),HLOOKUP(K$29,$C$8:$N$10,2,FALSE()),HLOOKUP(K$29,$C$8:$N$10,3,FALSE()))),IF(AND($A38&gt;6,$A38&lt;23),HLOOKUP(K$29,$C$8:$N$10,2,FALSE()),HLOOKUP(K$29,$C$8:$N$10,3,FALSE())))*'Historical 00 Scalers WE'!K13</f>
        <v>25.1810885912317</v>
      </c>
      <c r="L97" s="52" t="n">
        <f aca="false">IF(S9="East",(IF(AND($A38&gt;7,$A38&lt;24),HLOOKUP(L$29,$C$8:$N$10,2,FALSE()),HLOOKUP(L$29,$C$8:$N$10,3,FALSE()))),IF(AND($A38&gt;6,$A38&lt;23),HLOOKUP(L$29,$C$8:$N$10,2,FALSE()),HLOOKUP(L$29,$C$8:$N$10,3,FALSE())))*'Historical 00 Scalers WE'!L13</f>
        <v>29.9055148083681</v>
      </c>
      <c r="M97" s="52" t="n">
        <f aca="false">IF(T9="East",(IF(AND($A38&gt;7,$A38&lt;24),HLOOKUP(M$29,$C$8:$N$10,2,FALSE()),HLOOKUP(M$29,$C$8:$N$10,3,FALSE()))),IF(AND($A38&gt;6,$A38&lt;23),HLOOKUP(M$29,$C$8:$N$10,2,FALSE()),HLOOKUP(M$29,$C$8:$N$10,3,FALSE())))*'Historical 00 Scalers WE'!M13</f>
        <v>48.11242446085</v>
      </c>
      <c r="N97" s="52" t="n">
        <f aca="false">IF(U9="East",(IF(AND($A38&gt;7,$A38&lt;24),HLOOKUP(N$29,$C$8:$N$10,2,FALSE()),HLOOKUP(N$29,$C$8:$N$10,3,FALSE()))),IF(AND($A38&gt;6,$A38&lt;23),HLOOKUP(N$29,$C$8:$N$10,2,FALSE()),HLOOKUP(N$29,$C$8:$N$10,3,FALSE())))*'Historical 00 Scalers WE'!N13</f>
        <v>42.1558550155984</v>
      </c>
    </row>
    <row r="98" customFormat="false" ht="12.75" hidden="false" customHeight="false" outlineLevel="0" collapsed="false">
      <c r="A98" s="2" t="n">
        <v>9</v>
      </c>
      <c r="C98" s="52" t="n">
        <f aca="false">IF(J10="East",(IF(AND($A39&gt;7,$A39&lt;24),HLOOKUP(C$29,$C$8:$N$10,2,FALSE()),HLOOKUP(C$29,$C$8:$N$10,3,FALSE()))),IF(AND($A39&gt;6,$A39&lt;23),HLOOKUP(C$29,$C$8:$N$10,2,FALSE()),HLOOKUP(C$29,$C$8:$N$10,3,FALSE())))*'Historical 00 Scalers WE'!C14</f>
        <v>49.8439693644056</v>
      </c>
      <c r="D98" s="52" t="n">
        <f aca="false">IF(K10="East",(IF(AND($A39&gt;7,$A39&lt;24),HLOOKUP(D$29,$C$8:$N$10,2,FALSE()),HLOOKUP(D$29,$C$8:$N$10,3,FALSE()))),IF(AND($A39&gt;6,$A39&lt;23),HLOOKUP(D$29,$C$8:$N$10,2,FALSE()),HLOOKUP(D$29,$C$8:$N$10,3,FALSE())))*'Historical 00 Scalers WE'!D14</f>
        <v>51.6583771779527</v>
      </c>
      <c r="E98" s="52" t="n">
        <f aca="false">IF(L10="East",(IF(AND($A39&gt;7,$A39&lt;24),HLOOKUP(E$29,$C$8:$N$10,2,FALSE()),HLOOKUP(E$29,$C$8:$N$10,3,FALSE()))),IF(AND($A39&gt;6,$A39&lt;23),HLOOKUP(E$29,$C$8:$N$10,2,FALSE()),HLOOKUP(E$29,$C$8:$N$10,3,FALSE())))*'Historical 00 Scalers WE'!E14</f>
        <v>52.0670630180556</v>
      </c>
      <c r="F98" s="52" t="n">
        <f aca="false">IF(M10="East",(IF(AND($A39&gt;7,$A39&lt;24),HLOOKUP(F$29,$C$8:$N$10,2,FALSE()),HLOOKUP(F$29,$C$8:$N$10,3,FALSE()))),IF(AND($A39&gt;6,$A39&lt;23),HLOOKUP(F$29,$C$8:$N$10,2,FALSE()),HLOOKUP(F$29,$C$8:$N$10,3,FALSE())))*'Historical 00 Scalers WE'!F14</f>
        <v>54.9011731036558</v>
      </c>
      <c r="G98" s="52" t="n">
        <f aca="false">IF(N10="East",(IF(AND($A39&gt;7,$A39&lt;24),HLOOKUP(G$29,$C$8:$N$10,2,FALSE()),HLOOKUP(G$29,$C$8:$N$10,3,FALSE()))),IF(AND($A39&gt;6,$A39&lt;23),HLOOKUP(G$29,$C$8:$N$10,2,FALSE()),HLOOKUP(G$29,$C$8:$N$10,3,FALSE())))*'Historical 00 Scalers WE'!G14</f>
        <v>49.352294048424</v>
      </c>
      <c r="H98" s="52" t="n">
        <f aca="false">IF(O10="East",(IF(AND($A39&gt;7,$A39&lt;24),HLOOKUP(H$29,$C$8:$N$10,2,FALSE()),HLOOKUP(H$29,$C$8:$N$10,3,FALSE()))),IF(AND($A39&gt;6,$A39&lt;23),HLOOKUP(H$29,$C$8:$N$10,2,FALSE()),HLOOKUP(H$29,$C$8:$N$10,3,FALSE())))*'Historical 00 Scalers WE'!H14</f>
        <v>32.5215550068974</v>
      </c>
      <c r="I98" s="52" t="n">
        <f aca="false">IF(P10="East",(IF(AND($A39&gt;7,$A39&lt;24),HLOOKUP(I$29,$C$8:$N$10,2,FALSE()),HLOOKUP(I$29,$C$8:$N$10,3,FALSE()))),IF(AND($A39&gt;6,$A39&lt;23),HLOOKUP(I$29,$C$8:$N$10,2,FALSE()),HLOOKUP(I$29,$C$8:$N$10,3,FALSE())))*'Historical 00 Scalers WE'!I14</f>
        <v>29.2909452987087</v>
      </c>
      <c r="J98" s="52" t="n">
        <f aca="false">IF(Q10="East",(IF(AND($A39&gt;7,$A39&lt;24),HLOOKUP(J$29,$C$8:$N$10,2,FALSE()),HLOOKUP(J$29,$C$8:$N$10,3,FALSE()))),IF(AND($A39&gt;6,$A39&lt;23),HLOOKUP(J$29,$C$8:$N$10,2,FALSE()),HLOOKUP(J$29,$C$8:$N$10,3,FALSE())))*'Historical 00 Scalers WE'!J14</f>
        <v>30.8263385147272</v>
      </c>
      <c r="K98" s="52" t="n">
        <f aca="false">IF(R10="East",(IF(AND($A39&gt;7,$A39&lt;24),HLOOKUP(K$29,$C$8:$N$10,2,FALSE()),HLOOKUP(K$29,$C$8:$N$10,3,FALSE()))),IF(AND($A39&gt;6,$A39&lt;23),HLOOKUP(K$29,$C$8:$N$10,2,FALSE()),HLOOKUP(K$29,$C$8:$N$10,3,FALSE())))*'Historical 00 Scalers WE'!K14</f>
        <v>38.1026140095429</v>
      </c>
      <c r="L98" s="52" t="n">
        <f aca="false">IF(S10="East",(IF(AND($A39&gt;7,$A39&lt;24),HLOOKUP(L$29,$C$8:$N$10,2,FALSE()),HLOOKUP(L$29,$C$8:$N$10,3,FALSE()))),IF(AND($A39&gt;6,$A39&lt;23),HLOOKUP(L$29,$C$8:$N$10,2,FALSE()),HLOOKUP(L$29,$C$8:$N$10,3,FALSE())))*'Historical 00 Scalers WE'!L14</f>
        <v>32.8226626288321</v>
      </c>
      <c r="M98" s="52" t="n">
        <f aca="false">IF(T10="East",(IF(AND($A39&gt;7,$A39&lt;24),HLOOKUP(M$29,$C$8:$N$10,2,FALSE()),HLOOKUP(M$29,$C$8:$N$10,3,FALSE()))),IF(AND($A39&gt;6,$A39&lt;23),HLOOKUP(M$29,$C$8:$N$10,2,FALSE()),HLOOKUP(M$29,$C$8:$N$10,3,FALSE())))*'Historical 00 Scalers WE'!M14</f>
        <v>49.6076105748642</v>
      </c>
      <c r="N98" s="52" t="n">
        <f aca="false">IF(U10="East",(IF(AND($A39&gt;7,$A39&lt;24),HLOOKUP(N$29,$C$8:$N$10,2,FALSE()),HLOOKUP(N$29,$C$8:$N$10,3,FALSE()))),IF(AND($A39&gt;6,$A39&lt;23),HLOOKUP(N$29,$C$8:$N$10,2,FALSE()),HLOOKUP(N$29,$C$8:$N$10,3,FALSE())))*'Historical 00 Scalers WE'!N14</f>
        <v>49.6271186440678</v>
      </c>
    </row>
    <row r="99" customFormat="false" ht="12.75" hidden="false" customHeight="false" outlineLevel="0" collapsed="false">
      <c r="A99" s="2" t="n">
        <v>10</v>
      </c>
      <c r="C99" s="52" t="n">
        <f aca="false">IF(J11="East",(IF(AND($A40&gt;7,$A40&lt;24),HLOOKUP(C$29,$C$8:$N$10,2,FALSE()),HLOOKUP(C$29,$C$8:$N$10,3,FALSE()))),IF(AND($A40&gt;6,$A40&lt;23),HLOOKUP(C$29,$C$8:$N$10,2,FALSE()),HLOOKUP(C$29,$C$8:$N$10,3,FALSE())))*'Historical 00 Scalers WE'!C15</f>
        <v>50.8717188837774</v>
      </c>
      <c r="D99" s="52" t="n">
        <f aca="false">IF(K11="East",(IF(AND($A40&gt;7,$A40&lt;24),HLOOKUP(D$29,$C$8:$N$10,2,FALSE()),HLOOKUP(D$29,$C$8:$N$10,3,FALSE()))),IF(AND($A40&gt;6,$A40&lt;23),HLOOKUP(D$29,$C$8:$N$10,2,FALSE()),HLOOKUP(D$29,$C$8:$N$10,3,FALSE())))*'Historical 00 Scalers WE'!D15</f>
        <v>51.6587271838536</v>
      </c>
      <c r="E99" s="52" t="n">
        <f aca="false">IF(L11="East",(IF(AND($A40&gt;7,$A40&lt;24),HLOOKUP(E$29,$C$8:$N$10,2,FALSE()),HLOOKUP(E$29,$C$8:$N$10,3,FALSE()))),IF(AND($A40&gt;6,$A40&lt;23),HLOOKUP(E$29,$C$8:$N$10,2,FALSE()),HLOOKUP(E$29,$C$8:$N$10,3,FALSE())))*'Historical 00 Scalers WE'!E15</f>
        <v>55.8759439738657</v>
      </c>
      <c r="F99" s="52" t="n">
        <f aca="false">IF(M11="East",(IF(AND($A40&gt;7,$A40&lt;24),HLOOKUP(F$29,$C$8:$N$10,2,FALSE()),HLOOKUP(F$29,$C$8:$N$10,3,FALSE()))),IF(AND($A40&gt;6,$A40&lt;23),HLOOKUP(F$29,$C$8:$N$10,2,FALSE()),HLOOKUP(F$29,$C$8:$N$10,3,FALSE())))*'Historical 00 Scalers WE'!F15</f>
        <v>59.2494053515742</v>
      </c>
      <c r="G99" s="52" t="n">
        <f aca="false">IF(N11="East",(IF(AND($A40&gt;7,$A40&lt;24),HLOOKUP(G$29,$C$8:$N$10,2,FALSE()),HLOOKUP(G$29,$C$8:$N$10,3,FALSE()))),IF(AND($A40&gt;6,$A40&lt;23),HLOOKUP(G$29,$C$8:$N$10,2,FALSE()),HLOOKUP(G$29,$C$8:$N$10,3,FALSE())))*'Historical 00 Scalers WE'!G15</f>
        <v>54.9689182896449</v>
      </c>
      <c r="H99" s="52" t="n">
        <f aca="false">IF(O11="East",(IF(AND($A40&gt;7,$A40&lt;24),HLOOKUP(H$29,$C$8:$N$10,2,FALSE()),HLOOKUP(H$29,$C$8:$N$10,3,FALSE()))),IF(AND($A40&gt;6,$A40&lt;23),HLOOKUP(H$29,$C$8:$N$10,2,FALSE()),HLOOKUP(H$29,$C$8:$N$10,3,FALSE())))*'Historical 00 Scalers WE'!H15</f>
        <v>39.6339327743675</v>
      </c>
      <c r="I99" s="52" t="n">
        <f aca="false">IF(P11="East",(IF(AND($A40&gt;7,$A40&lt;24),HLOOKUP(I$29,$C$8:$N$10,2,FALSE()),HLOOKUP(I$29,$C$8:$N$10,3,FALSE()))),IF(AND($A40&gt;6,$A40&lt;23),HLOOKUP(I$29,$C$8:$N$10,2,FALSE()),HLOOKUP(I$29,$C$8:$N$10,3,FALSE())))*'Historical 00 Scalers WE'!I15</f>
        <v>39.2298676870984</v>
      </c>
      <c r="J99" s="52" t="n">
        <f aca="false">IF(Q11="East",(IF(AND($A40&gt;7,$A40&lt;24),HLOOKUP(J$29,$C$8:$N$10,2,FALSE()),HLOOKUP(J$29,$C$8:$N$10,3,FALSE()))),IF(AND($A40&gt;6,$A40&lt;23),HLOOKUP(J$29,$C$8:$N$10,2,FALSE()),HLOOKUP(J$29,$C$8:$N$10,3,FALSE())))*'Historical 00 Scalers WE'!J15</f>
        <v>47.0695813047245</v>
      </c>
      <c r="K99" s="52" t="n">
        <f aca="false">IF(R11="East",(IF(AND($A40&gt;7,$A40&lt;24),HLOOKUP(K$29,$C$8:$N$10,2,FALSE()),HLOOKUP(K$29,$C$8:$N$10,3,FALSE()))),IF(AND($A40&gt;6,$A40&lt;23),HLOOKUP(K$29,$C$8:$N$10,2,FALSE()),HLOOKUP(K$29,$C$8:$N$10,3,FALSE())))*'Historical 00 Scalers WE'!K15</f>
        <v>41.3051899114039</v>
      </c>
      <c r="L99" s="52" t="n">
        <f aca="false">IF(S11="East",(IF(AND($A40&gt;7,$A40&lt;24),HLOOKUP(L$29,$C$8:$N$10,2,FALSE()),HLOOKUP(L$29,$C$8:$N$10,3,FALSE()))),IF(AND($A40&gt;6,$A40&lt;23),HLOOKUP(L$29,$C$8:$N$10,2,FALSE()),HLOOKUP(L$29,$C$8:$N$10,3,FALSE())))*'Historical 00 Scalers WE'!L15</f>
        <v>39.9367726776723</v>
      </c>
      <c r="M99" s="52" t="n">
        <f aca="false">IF(T11="East",(IF(AND($A40&gt;7,$A40&lt;24),HLOOKUP(M$29,$C$8:$N$10,2,FALSE()),HLOOKUP(M$29,$C$8:$N$10,3,FALSE()))),IF(AND($A40&gt;6,$A40&lt;23),HLOOKUP(M$29,$C$8:$N$10,2,FALSE()),HLOOKUP(M$29,$C$8:$N$10,3,FALSE())))*'Historical 00 Scalers WE'!M15</f>
        <v>45.5682817519972</v>
      </c>
      <c r="N99" s="52" t="n">
        <f aca="false">IF(U11="East",(IF(AND($A40&gt;7,$A40&lt;24),HLOOKUP(N$29,$C$8:$N$10,2,FALSE()),HLOOKUP(N$29,$C$8:$N$10,3,FALSE()))),IF(AND($A40&gt;6,$A40&lt;23),HLOOKUP(N$29,$C$8:$N$10,2,FALSE()),HLOOKUP(N$29,$C$8:$N$10,3,FALSE())))*'Historical 00 Scalers WE'!N15</f>
        <v>49.6744604894993</v>
      </c>
    </row>
    <row r="100" customFormat="false" ht="12.75" hidden="false" customHeight="false" outlineLevel="0" collapsed="false">
      <c r="A100" s="2" t="n">
        <v>11</v>
      </c>
      <c r="C100" s="52" t="n">
        <f aca="false">IF(J12="East",(IF(AND($A41&gt;7,$A41&lt;24),HLOOKUP(C$29,$C$8:$N$10,2,FALSE()),HLOOKUP(C$29,$C$8:$N$10,3,FALSE()))),IF(AND($A41&gt;6,$A41&lt;23),HLOOKUP(C$29,$C$8:$N$10,2,FALSE()),HLOOKUP(C$29,$C$8:$N$10,3,FALSE())))*'Historical 00 Scalers WE'!C16</f>
        <v>52.8707481687094</v>
      </c>
      <c r="D100" s="52" t="n">
        <f aca="false">IF(K12="East",(IF(AND($A41&gt;7,$A41&lt;24),HLOOKUP(D$29,$C$8:$N$10,2,FALSE()),HLOOKUP(D$29,$C$8:$N$10,3,FALSE()))),IF(AND($A41&gt;6,$A41&lt;23),HLOOKUP(D$29,$C$8:$N$10,2,FALSE()),HLOOKUP(D$29,$C$8:$N$10,3,FALSE())))*'Historical 00 Scalers WE'!D16</f>
        <v>52.1528917651596</v>
      </c>
      <c r="E100" s="52" t="n">
        <f aca="false">IF(L12="East",(IF(AND($A41&gt;7,$A41&lt;24),HLOOKUP(E$29,$C$8:$N$10,2,FALSE()),HLOOKUP(E$29,$C$8:$N$10,3,FALSE()))),IF(AND($A41&gt;6,$A41&lt;23),HLOOKUP(E$29,$C$8:$N$10,2,FALSE()),HLOOKUP(E$29,$C$8:$N$10,3,FALSE())))*'Historical 00 Scalers WE'!E16</f>
        <v>57.2927676261599</v>
      </c>
      <c r="F100" s="52" t="n">
        <f aca="false">IF(M12="East",(IF(AND($A41&gt;7,$A41&lt;24),HLOOKUP(F$29,$C$8:$N$10,2,FALSE()),HLOOKUP(F$29,$C$8:$N$10,3,FALSE()))),IF(AND($A41&gt;6,$A41&lt;23),HLOOKUP(F$29,$C$8:$N$10,2,FALSE()),HLOOKUP(F$29,$C$8:$N$10,3,FALSE())))*'Historical 00 Scalers WE'!F16</f>
        <v>63.911978521542</v>
      </c>
      <c r="G100" s="52" t="n">
        <f aca="false">IF(N12="East",(IF(AND($A41&gt;7,$A41&lt;24),HLOOKUP(G$29,$C$8:$N$10,2,FALSE()),HLOOKUP(G$29,$C$8:$N$10,3,FALSE()))),IF(AND($A41&gt;6,$A41&lt;23),HLOOKUP(G$29,$C$8:$N$10,2,FALSE()),HLOOKUP(G$29,$C$8:$N$10,3,FALSE())))*'Historical 00 Scalers WE'!G16</f>
        <v>57.5603801473563</v>
      </c>
      <c r="H100" s="52" t="n">
        <f aca="false">IF(O12="East",(IF(AND($A41&gt;7,$A41&lt;24),HLOOKUP(H$29,$C$8:$N$10,2,FALSE()),HLOOKUP(H$29,$C$8:$N$10,3,FALSE()))),IF(AND($A41&gt;6,$A41&lt;23),HLOOKUP(H$29,$C$8:$N$10,2,FALSE()),HLOOKUP(H$29,$C$8:$N$10,3,FALSE())))*'Historical 00 Scalers WE'!H16</f>
        <v>54.0120625424366</v>
      </c>
      <c r="I100" s="52" t="n">
        <f aca="false">IF(P12="East",(IF(AND($A41&gt;7,$A41&lt;24),HLOOKUP(I$29,$C$8:$N$10,2,FALSE()),HLOOKUP(I$29,$C$8:$N$10,3,FALSE()))),IF(AND($A41&gt;6,$A41&lt;23),HLOOKUP(I$29,$C$8:$N$10,2,FALSE()),HLOOKUP(I$29,$C$8:$N$10,3,FALSE())))*'Historical 00 Scalers WE'!I16</f>
        <v>49.8452241274364</v>
      </c>
      <c r="J100" s="52" t="n">
        <f aca="false">IF(Q12="East",(IF(AND($A41&gt;7,$A41&lt;24),HLOOKUP(J$29,$C$8:$N$10,2,FALSE()),HLOOKUP(J$29,$C$8:$N$10,3,FALSE()))),IF(AND($A41&gt;6,$A41&lt;23),HLOOKUP(J$29,$C$8:$N$10,2,FALSE()),HLOOKUP(J$29,$C$8:$N$10,3,FALSE())))*'Historical 00 Scalers WE'!J16</f>
        <v>56.832941296848</v>
      </c>
      <c r="K100" s="52" t="n">
        <f aca="false">IF(R12="East",(IF(AND($A41&gt;7,$A41&lt;24),HLOOKUP(K$29,$C$8:$N$10,2,FALSE()),HLOOKUP(K$29,$C$8:$N$10,3,FALSE()))),IF(AND($A41&gt;6,$A41&lt;23),HLOOKUP(K$29,$C$8:$N$10,2,FALSE()),HLOOKUP(K$29,$C$8:$N$10,3,FALSE())))*'Historical 00 Scalers WE'!K16</f>
        <v>55.3522064941757</v>
      </c>
      <c r="L100" s="52" t="n">
        <f aca="false">IF(S12="East",(IF(AND($A41&gt;7,$A41&lt;24),HLOOKUP(L$29,$C$8:$N$10,2,FALSE()),HLOOKUP(L$29,$C$8:$N$10,3,FALSE()))),IF(AND($A41&gt;6,$A41&lt;23),HLOOKUP(L$29,$C$8:$N$10,2,FALSE()),HLOOKUP(L$29,$C$8:$N$10,3,FALSE())))*'Historical 00 Scalers WE'!L16</f>
        <v>47.2805930048557</v>
      </c>
      <c r="M100" s="52" t="n">
        <f aca="false">IF(T12="East",(IF(AND($A41&gt;7,$A41&lt;24),HLOOKUP(M$29,$C$8:$N$10,2,FALSE()),HLOOKUP(M$29,$C$8:$N$10,3,FALSE()))),IF(AND($A41&gt;6,$A41&lt;23),HLOOKUP(M$29,$C$8:$N$10,2,FALSE()),HLOOKUP(M$29,$C$8:$N$10,3,FALSE())))*'Historical 00 Scalers WE'!M16</f>
        <v>47.2294821657993</v>
      </c>
      <c r="N100" s="52" t="n">
        <f aca="false">IF(U12="East",(IF(AND($A41&gt;7,$A41&lt;24),HLOOKUP(N$29,$C$8:$N$10,2,FALSE()),HLOOKUP(N$29,$C$8:$N$10,3,FALSE()))),IF(AND($A41&gt;6,$A41&lt;23),HLOOKUP(N$29,$C$8:$N$10,2,FALSE()),HLOOKUP(N$29,$C$8:$N$10,3,FALSE())))*'Historical 00 Scalers WE'!N16</f>
        <v>49.7346669668414</v>
      </c>
    </row>
    <row r="101" customFormat="false" ht="12.75" hidden="false" customHeight="false" outlineLevel="0" collapsed="false">
      <c r="A101" s="2" t="n">
        <v>12</v>
      </c>
      <c r="C101" s="52" t="n">
        <f aca="false">IF(J13="East",(IF(AND($A42&gt;7,$A42&lt;24),HLOOKUP(C$29,$C$8:$N$10,2,FALSE()),HLOOKUP(C$29,$C$8:$N$10,3,FALSE()))),IF(AND($A42&gt;6,$A42&lt;23),HLOOKUP(C$29,$C$8:$N$10,2,FALSE()),HLOOKUP(C$29,$C$8:$N$10,3,FALSE())))*'Historical 00 Scalers WE'!C17</f>
        <v>50.0660837293981</v>
      </c>
      <c r="D101" s="52" t="n">
        <f aca="false">IF(K13="East",(IF(AND($A42&gt;7,$A42&lt;24),HLOOKUP(D$29,$C$8:$N$10,2,FALSE()),HLOOKUP(D$29,$C$8:$N$10,3,FALSE()))),IF(AND($A42&gt;6,$A42&lt;23),HLOOKUP(D$29,$C$8:$N$10,2,FALSE()),HLOOKUP(D$29,$C$8:$N$10,3,FALSE())))*'Historical 00 Scalers WE'!D17</f>
        <v>51.5258999444694</v>
      </c>
      <c r="E101" s="52" t="n">
        <f aca="false">IF(L13="East",(IF(AND($A42&gt;7,$A42&lt;24),HLOOKUP(E$29,$C$8:$N$10,2,FALSE()),HLOOKUP(E$29,$C$8:$N$10,3,FALSE()))),IF(AND($A42&gt;6,$A42&lt;23),HLOOKUP(E$29,$C$8:$N$10,2,FALSE()),HLOOKUP(E$29,$C$8:$N$10,3,FALSE())))*'Historical 00 Scalers WE'!E17</f>
        <v>55.5492896654134</v>
      </c>
      <c r="F101" s="52" t="n">
        <f aca="false">IF(M13="East",(IF(AND($A42&gt;7,$A42&lt;24),HLOOKUP(F$29,$C$8:$N$10,2,FALSE()),HLOOKUP(F$29,$C$8:$N$10,3,FALSE()))),IF(AND($A42&gt;6,$A42&lt;23),HLOOKUP(F$29,$C$8:$N$10,2,FALSE()),HLOOKUP(F$29,$C$8:$N$10,3,FALSE())))*'Historical 00 Scalers WE'!F17</f>
        <v>62.7673309696649</v>
      </c>
      <c r="G101" s="52" t="n">
        <f aca="false">IF(N13="East",(IF(AND($A42&gt;7,$A42&lt;24),HLOOKUP(G$29,$C$8:$N$10,2,FALSE()),HLOOKUP(G$29,$C$8:$N$10,3,FALSE()))),IF(AND($A42&gt;6,$A42&lt;23),HLOOKUP(G$29,$C$8:$N$10,2,FALSE()),HLOOKUP(G$29,$C$8:$N$10,3,FALSE())))*'Historical 00 Scalers WE'!G17</f>
        <v>57.4299422423472</v>
      </c>
      <c r="H101" s="52" t="n">
        <f aca="false">IF(O13="East",(IF(AND($A42&gt;7,$A42&lt;24),HLOOKUP(H$29,$C$8:$N$10,2,FALSE()),HLOOKUP(H$29,$C$8:$N$10,3,FALSE()))),IF(AND($A42&gt;6,$A42&lt;23),HLOOKUP(H$29,$C$8:$N$10,2,FALSE()),HLOOKUP(H$29,$C$8:$N$10,3,FALSE())))*'Historical 00 Scalers WE'!H17</f>
        <v>58.4607973825049</v>
      </c>
      <c r="I101" s="52" t="n">
        <f aca="false">IF(P13="East",(IF(AND($A42&gt;7,$A42&lt;24),HLOOKUP(I$29,$C$8:$N$10,2,FALSE()),HLOOKUP(I$29,$C$8:$N$10,3,FALSE()))),IF(AND($A42&gt;6,$A42&lt;23),HLOOKUP(I$29,$C$8:$N$10,2,FALSE()),HLOOKUP(I$29,$C$8:$N$10,3,FALSE())))*'Historical 00 Scalers WE'!I17</f>
        <v>59.4608231944913</v>
      </c>
      <c r="J101" s="52" t="n">
        <f aca="false">IF(Q13="East",(IF(AND($A42&gt;7,$A42&lt;24),HLOOKUP(J$29,$C$8:$N$10,2,FALSE()),HLOOKUP(J$29,$C$8:$N$10,3,FALSE()))),IF(AND($A42&gt;6,$A42&lt;23),HLOOKUP(J$29,$C$8:$N$10,2,FALSE()),HLOOKUP(J$29,$C$8:$N$10,3,FALSE())))*'Historical 00 Scalers WE'!J17</f>
        <v>68.3143446094603</v>
      </c>
      <c r="K101" s="52" t="n">
        <f aca="false">IF(R13="East",(IF(AND($A42&gt;7,$A42&lt;24),HLOOKUP(K$29,$C$8:$N$10,2,FALSE()),HLOOKUP(K$29,$C$8:$N$10,3,FALSE()))),IF(AND($A42&gt;6,$A42&lt;23),HLOOKUP(K$29,$C$8:$N$10,2,FALSE()),HLOOKUP(K$29,$C$8:$N$10,3,FALSE())))*'Historical 00 Scalers WE'!K17</f>
        <v>63.7090457836088</v>
      </c>
      <c r="L101" s="52" t="n">
        <f aca="false">IF(S13="East",(IF(AND($A42&gt;7,$A42&lt;24),HLOOKUP(L$29,$C$8:$N$10,2,FALSE()),HLOOKUP(L$29,$C$8:$N$10,3,FALSE()))),IF(AND($A42&gt;6,$A42&lt;23),HLOOKUP(L$29,$C$8:$N$10,2,FALSE()),HLOOKUP(L$29,$C$8:$N$10,3,FALSE())))*'Historical 00 Scalers WE'!L17</f>
        <v>49.575968643338</v>
      </c>
      <c r="M101" s="52" t="n">
        <f aca="false">IF(T13="East",(IF(AND($A42&gt;7,$A42&lt;24),HLOOKUP(M$29,$C$8:$N$10,2,FALSE()),HLOOKUP(M$29,$C$8:$N$10,3,FALSE()))),IF(AND($A42&gt;6,$A42&lt;23),HLOOKUP(M$29,$C$8:$N$10,2,FALSE()),HLOOKUP(M$29,$C$8:$N$10,3,FALSE())))*'Historical 00 Scalers WE'!M17</f>
        <v>44.5573921303582</v>
      </c>
      <c r="N101" s="52" t="n">
        <f aca="false">IF(U13="East",(IF(AND($A42&gt;7,$A42&lt;24),HLOOKUP(N$29,$C$8:$N$10,2,FALSE()),HLOOKUP(N$29,$C$8:$N$10,3,FALSE()))),IF(AND($A42&gt;6,$A42&lt;23),HLOOKUP(N$29,$C$8:$N$10,2,FALSE()),HLOOKUP(N$29,$C$8:$N$10,3,FALSE())))*'Historical 00 Scalers WE'!N17</f>
        <v>49.8766925031358</v>
      </c>
    </row>
    <row r="102" customFormat="false" ht="12.75" hidden="false" customHeight="false" outlineLevel="0" collapsed="false">
      <c r="A102" s="2" t="n">
        <v>13</v>
      </c>
      <c r="C102" s="52" t="n">
        <f aca="false">IF(J14="East",(IF(AND($A43&gt;7,$A43&lt;24),HLOOKUP(C$29,$C$8:$N$10,2,FALSE()),HLOOKUP(C$29,$C$8:$N$10,3,FALSE()))),IF(AND($A43&gt;6,$A43&lt;23),HLOOKUP(C$29,$C$8:$N$10,2,FALSE()),HLOOKUP(C$29,$C$8:$N$10,3,FALSE())))*'Historical 00 Scalers WE'!C18</f>
        <v>51.0599513964829</v>
      </c>
      <c r="D102" s="52" t="n">
        <f aca="false">IF(K14="East",(IF(AND($A43&gt;7,$A43&lt;24),HLOOKUP(D$29,$C$8:$N$10,2,FALSE()),HLOOKUP(D$29,$C$8:$N$10,3,FALSE()))),IF(AND($A43&gt;6,$A43&lt;23),HLOOKUP(D$29,$C$8:$N$10,2,FALSE()),HLOOKUP(D$29,$C$8:$N$10,3,FALSE())))*'Historical 00 Scalers WE'!D18</f>
        <v>50.9073520161379</v>
      </c>
      <c r="E102" s="52" t="n">
        <f aca="false">IF(L14="East",(IF(AND($A43&gt;7,$A43&lt;24),HLOOKUP(E$29,$C$8:$N$10,2,FALSE()),HLOOKUP(E$29,$C$8:$N$10,3,FALSE()))),IF(AND($A43&gt;6,$A43&lt;23),HLOOKUP(E$29,$C$8:$N$10,2,FALSE()),HLOOKUP(E$29,$C$8:$N$10,3,FALSE())))*'Historical 00 Scalers WE'!E18</f>
        <v>55.4715193796339</v>
      </c>
      <c r="F102" s="52" t="n">
        <f aca="false">IF(M14="East",(IF(AND($A43&gt;7,$A43&lt;24),HLOOKUP(F$29,$C$8:$N$10,2,FALSE()),HLOOKUP(F$29,$C$8:$N$10,3,FALSE()))),IF(AND($A43&gt;6,$A43&lt;23),HLOOKUP(F$29,$C$8:$N$10,2,FALSE()),HLOOKUP(F$29,$C$8:$N$10,3,FALSE())))*'Historical 00 Scalers WE'!F18</f>
        <v>59.3780889230844</v>
      </c>
      <c r="G102" s="52" t="n">
        <f aca="false">IF(N14="East",(IF(AND($A43&gt;7,$A43&lt;24),HLOOKUP(G$29,$C$8:$N$10,2,FALSE()),HLOOKUP(G$29,$C$8:$N$10,3,FALSE()))),IF(AND($A43&gt;6,$A43&lt;23),HLOOKUP(G$29,$C$8:$N$10,2,FALSE()),HLOOKUP(G$29,$C$8:$N$10,3,FALSE())))*'Historical 00 Scalers WE'!G18</f>
        <v>59.74846498717</v>
      </c>
      <c r="H102" s="52" t="n">
        <f aca="false">IF(O14="East",(IF(AND($A43&gt;7,$A43&lt;24),HLOOKUP(H$29,$C$8:$N$10,2,FALSE()),HLOOKUP(H$29,$C$8:$N$10,3,FALSE()))),IF(AND($A43&gt;6,$A43&lt;23),HLOOKUP(H$29,$C$8:$N$10,2,FALSE()),HLOOKUP(H$29,$C$8:$N$10,3,FALSE())))*'Historical 00 Scalers WE'!H18</f>
        <v>63.3998392464203</v>
      </c>
      <c r="I102" s="52" t="n">
        <f aca="false">IF(P14="East",(IF(AND($A43&gt;7,$A43&lt;24),HLOOKUP(I$29,$C$8:$N$10,2,FALSE()),HLOOKUP(I$29,$C$8:$N$10,3,FALSE()))),IF(AND($A43&gt;6,$A43&lt;23),HLOOKUP(I$29,$C$8:$N$10,2,FALSE()),HLOOKUP(I$29,$C$8:$N$10,3,FALSE())))*'Historical 00 Scalers WE'!I18</f>
        <v>67.9392497921781</v>
      </c>
      <c r="J102" s="52" t="n">
        <f aca="false">IF(Q14="East",(IF(AND($A43&gt;7,$A43&lt;24),HLOOKUP(J$29,$C$8:$N$10,2,FALSE()),HLOOKUP(J$29,$C$8:$N$10,3,FALSE()))),IF(AND($A43&gt;6,$A43&lt;23),HLOOKUP(J$29,$C$8:$N$10,2,FALSE()),HLOOKUP(J$29,$C$8:$N$10,3,FALSE())))*'Historical 00 Scalers WE'!J18</f>
        <v>81.7860974642606</v>
      </c>
      <c r="K102" s="52" t="n">
        <f aca="false">IF(R14="East",(IF(AND($A43&gt;7,$A43&lt;24),HLOOKUP(K$29,$C$8:$N$10,2,FALSE()),HLOOKUP(K$29,$C$8:$N$10,3,FALSE()))),IF(AND($A43&gt;6,$A43&lt;23),HLOOKUP(K$29,$C$8:$N$10,2,FALSE()),HLOOKUP(K$29,$C$8:$N$10,3,FALSE())))*'Historical 00 Scalers WE'!K18</f>
        <v>67.4545833325639</v>
      </c>
      <c r="L102" s="52" t="n">
        <f aca="false">IF(S14="East",(IF(AND($A43&gt;7,$A43&lt;24),HLOOKUP(L$29,$C$8:$N$10,2,FALSE()),HLOOKUP(L$29,$C$8:$N$10,3,FALSE()))),IF(AND($A43&gt;6,$A43&lt;23),HLOOKUP(L$29,$C$8:$N$10,2,FALSE()),HLOOKUP(L$29,$C$8:$N$10,3,FALSE())))*'Historical 00 Scalers WE'!L18</f>
        <v>54.4459819872599</v>
      </c>
      <c r="M102" s="52" t="n">
        <f aca="false">IF(T14="East",(IF(AND($A43&gt;7,$A43&lt;24),HLOOKUP(M$29,$C$8:$N$10,2,FALSE()),HLOOKUP(M$29,$C$8:$N$10,3,FALSE()))),IF(AND($A43&gt;6,$A43&lt;23),HLOOKUP(M$29,$C$8:$N$10,2,FALSE()),HLOOKUP(M$29,$C$8:$N$10,3,FALSE())))*'Historical 00 Scalers WE'!M18</f>
        <v>41.796479157451</v>
      </c>
      <c r="N102" s="52" t="n">
        <f aca="false">IF(U14="East",(IF(AND($A43&gt;7,$A43&lt;24),HLOOKUP(N$29,$C$8:$N$10,2,FALSE()),HLOOKUP(N$29,$C$8:$N$10,3,FALSE()))),IF(AND($A43&gt;6,$A43&lt;23),HLOOKUP(N$29,$C$8:$N$10,2,FALSE()),HLOOKUP(N$29,$C$8:$N$10,3,FALSE())))*'Historical 00 Scalers WE'!N18</f>
        <v>49.2488984658927</v>
      </c>
    </row>
    <row r="103" customFormat="false" ht="12.75" hidden="false" customHeight="false" outlineLevel="0" collapsed="false">
      <c r="A103" s="2" t="n">
        <v>14</v>
      </c>
      <c r="C103" s="52" t="n">
        <f aca="false">IF(J15="East",(IF(AND($A44&gt;7,$A44&lt;24),HLOOKUP(C$29,$C$8:$N$10,2,FALSE()),HLOOKUP(C$29,$C$8:$N$10,3,FALSE()))),IF(AND($A44&gt;6,$A44&lt;23),HLOOKUP(C$29,$C$8:$N$10,2,FALSE()),HLOOKUP(C$29,$C$8:$N$10,3,FALSE())))*'Historical 00 Scalers WE'!C19</f>
        <v>50.4801952573501</v>
      </c>
      <c r="D103" s="52" t="n">
        <f aca="false">IF(K15="East",(IF(AND($A44&gt;7,$A44&lt;24),HLOOKUP(D$29,$C$8:$N$10,2,FALSE()),HLOOKUP(D$29,$C$8:$N$10,3,FALSE()))),IF(AND($A44&gt;6,$A44&lt;23),HLOOKUP(D$29,$C$8:$N$10,2,FALSE()),HLOOKUP(D$29,$C$8:$N$10,3,FALSE())))*'Historical 00 Scalers WE'!D19</f>
        <v>49.7931957321593</v>
      </c>
      <c r="E103" s="52" t="n">
        <f aca="false">IF(L15="East",(IF(AND($A44&gt;7,$A44&lt;24),HLOOKUP(E$29,$C$8:$N$10,2,FALSE()),HLOOKUP(E$29,$C$8:$N$10,3,FALSE()))),IF(AND($A44&gt;6,$A44&lt;23),HLOOKUP(E$29,$C$8:$N$10,2,FALSE()),HLOOKUP(E$29,$C$8:$N$10,3,FALSE())))*'Historical 00 Scalers WE'!E19</f>
        <v>54.7964274394396</v>
      </c>
      <c r="F103" s="52" t="n">
        <f aca="false">IF(M15="East",(IF(AND($A44&gt;7,$A44&lt;24),HLOOKUP(F$29,$C$8:$N$10,2,FALSE()),HLOOKUP(F$29,$C$8:$N$10,3,FALSE()))),IF(AND($A44&gt;6,$A44&lt;23),HLOOKUP(F$29,$C$8:$N$10,2,FALSE()),HLOOKUP(F$29,$C$8:$N$10,3,FALSE())))*'Historical 00 Scalers WE'!F19</f>
        <v>59.4816514911611</v>
      </c>
      <c r="G103" s="52" t="n">
        <f aca="false">IF(N15="East",(IF(AND($A44&gt;7,$A44&lt;24),HLOOKUP(G$29,$C$8:$N$10,2,FALSE()),HLOOKUP(G$29,$C$8:$N$10,3,FALSE()))),IF(AND($A44&gt;6,$A44&lt;23),HLOOKUP(G$29,$C$8:$N$10,2,FALSE()),HLOOKUP(G$29,$C$8:$N$10,3,FALSE())))*'Historical 00 Scalers WE'!G19</f>
        <v>62.2807670855994</v>
      </c>
      <c r="H103" s="52" t="n">
        <f aca="false">IF(O15="East",(IF(AND($A44&gt;7,$A44&lt;24),HLOOKUP(H$29,$C$8:$N$10,2,FALSE()),HLOOKUP(H$29,$C$8:$N$10,3,FALSE()))),IF(AND($A44&gt;6,$A44&lt;23),HLOOKUP(H$29,$C$8:$N$10,2,FALSE()),HLOOKUP(H$29,$C$8:$N$10,3,FALSE())))*'Historical 00 Scalers WE'!H19</f>
        <v>69.6707993876218</v>
      </c>
      <c r="I103" s="52" t="n">
        <f aca="false">IF(P15="East",(IF(AND($A44&gt;7,$A44&lt;24),HLOOKUP(I$29,$C$8:$N$10,2,FALSE()),HLOOKUP(I$29,$C$8:$N$10,3,FALSE()))),IF(AND($A44&gt;6,$A44&lt;23),HLOOKUP(I$29,$C$8:$N$10,2,FALSE()),HLOOKUP(I$29,$C$8:$N$10,3,FALSE())))*'Historical 00 Scalers WE'!I19</f>
        <v>77.1912040808536</v>
      </c>
      <c r="J103" s="52" t="n">
        <f aca="false">IF(Q15="East",(IF(AND($A44&gt;7,$A44&lt;24),HLOOKUP(J$29,$C$8:$N$10,2,FALSE()),HLOOKUP(J$29,$C$8:$N$10,3,FALSE()))),IF(AND($A44&gt;6,$A44&lt;23),HLOOKUP(J$29,$C$8:$N$10,2,FALSE()),HLOOKUP(J$29,$C$8:$N$10,3,FALSE())))*'Historical 00 Scalers WE'!J19</f>
        <v>82.1804652767371</v>
      </c>
      <c r="K103" s="52" t="n">
        <f aca="false">IF(R15="East",(IF(AND($A44&gt;7,$A44&lt;24),HLOOKUP(K$29,$C$8:$N$10,2,FALSE()),HLOOKUP(K$29,$C$8:$N$10,3,FALSE()))),IF(AND($A44&gt;6,$A44&lt;23),HLOOKUP(K$29,$C$8:$N$10,2,FALSE()),HLOOKUP(K$29,$C$8:$N$10,3,FALSE())))*'Historical 00 Scalers WE'!K19</f>
        <v>69.6051496258138</v>
      </c>
      <c r="L103" s="52" t="n">
        <f aca="false">IF(S15="East",(IF(AND($A44&gt;7,$A44&lt;24),HLOOKUP(L$29,$C$8:$N$10,2,FALSE()),HLOOKUP(L$29,$C$8:$N$10,3,FALSE()))),IF(AND($A44&gt;6,$A44&lt;23),HLOOKUP(L$29,$C$8:$N$10,2,FALSE()),HLOOKUP(L$29,$C$8:$N$10,3,FALSE())))*'Historical 00 Scalers WE'!L19</f>
        <v>53.4790398870309</v>
      </c>
      <c r="M103" s="52" t="n">
        <f aca="false">IF(T15="East",(IF(AND($A44&gt;7,$A44&lt;24),HLOOKUP(M$29,$C$8:$N$10,2,FALSE()),HLOOKUP(M$29,$C$8:$N$10,3,FALSE()))),IF(AND($A44&gt;6,$A44&lt;23),HLOOKUP(M$29,$C$8:$N$10,2,FALSE()),HLOOKUP(M$29,$C$8:$N$10,3,FALSE())))*'Historical 00 Scalers WE'!M19</f>
        <v>39.9671496120165</v>
      </c>
      <c r="N103" s="52" t="n">
        <f aca="false">IF(U15="East",(IF(AND($A44&gt;7,$A44&lt;24),HLOOKUP(N$29,$C$8:$N$10,2,FALSE()),HLOOKUP(N$29,$C$8:$N$10,3,FALSE()))),IF(AND($A44&gt;6,$A44&lt;23),HLOOKUP(N$29,$C$8:$N$10,2,FALSE()),HLOOKUP(N$29,$C$8:$N$10,3,FALSE())))*'Historical 00 Scalers WE'!N19</f>
        <v>44.9531405782652</v>
      </c>
    </row>
    <row r="104" customFormat="false" ht="12.75" hidden="false" customHeight="false" outlineLevel="0" collapsed="false">
      <c r="A104" s="2" t="n">
        <v>15</v>
      </c>
      <c r="C104" s="52" t="n">
        <f aca="false">IF(J16="East",(IF(AND($A45&gt;7,$A45&lt;24),HLOOKUP(C$29,$C$8:$N$10,2,FALSE()),HLOOKUP(C$29,$C$8:$N$10,3,FALSE()))),IF(AND($A45&gt;6,$A45&lt;23),HLOOKUP(C$29,$C$8:$N$10,2,FALSE()),HLOOKUP(C$29,$C$8:$N$10,3,FALSE())))*'Historical 00 Scalers WE'!C20</f>
        <v>48.2778748586962</v>
      </c>
      <c r="D104" s="52" t="n">
        <f aca="false">IF(K16="East",(IF(AND($A45&gt;7,$A45&lt;24),HLOOKUP(D$29,$C$8:$N$10,2,FALSE()),HLOOKUP(D$29,$C$8:$N$10,3,FALSE()))),IF(AND($A45&gt;6,$A45&lt;23),HLOOKUP(D$29,$C$8:$N$10,2,FALSE()),HLOOKUP(D$29,$C$8:$N$10,3,FALSE())))*'Historical 00 Scalers WE'!D20</f>
        <v>48.3781656256361</v>
      </c>
      <c r="E104" s="52" t="n">
        <f aca="false">IF(L16="East",(IF(AND($A45&gt;7,$A45&lt;24),HLOOKUP(E$29,$C$8:$N$10,2,FALSE()),HLOOKUP(E$29,$C$8:$N$10,3,FALSE()))),IF(AND($A45&gt;6,$A45&lt;23),HLOOKUP(E$29,$C$8:$N$10,2,FALSE()),HLOOKUP(E$29,$C$8:$N$10,3,FALSE())))*'Historical 00 Scalers WE'!E20</f>
        <v>51.2316534617212</v>
      </c>
      <c r="F104" s="52" t="n">
        <f aca="false">IF(M16="East",(IF(AND($A45&gt;7,$A45&lt;24),HLOOKUP(F$29,$C$8:$N$10,2,FALSE()),HLOOKUP(F$29,$C$8:$N$10,3,FALSE()))),IF(AND($A45&gt;6,$A45&lt;23),HLOOKUP(F$29,$C$8:$N$10,2,FALSE()),HLOOKUP(F$29,$C$8:$N$10,3,FALSE())))*'Historical 00 Scalers WE'!F20</f>
        <v>57.9821902894802</v>
      </c>
      <c r="G104" s="52" t="n">
        <f aca="false">IF(N16="East",(IF(AND($A45&gt;7,$A45&lt;24),HLOOKUP(G$29,$C$8:$N$10,2,FALSE()),HLOOKUP(G$29,$C$8:$N$10,3,FALSE()))),IF(AND($A45&gt;6,$A45&lt;23),HLOOKUP(G$29,$C$8:$N$10,2,FALSE()),HLOOKUP(G$29,$C$8:$N$10,3,FALSE())))*'Historical 00 Scalers WE'!G20</f>
        <v>63.2183721532148</v>
      </c>
      <c r="H104" s="52" t="n">
        <f aca="false">IF(O16="East",(IF(AND($A45&gt;7,$A45&lt;24),HLOOKUP(H$29,$C$8:$N$10,2,FALSE()),HLOOKUP(H$29,$C$8:$N$10,3,FALSE()))),IF(AND($A45&gt;6,$A45&lt;23),HLOOKUP(H$29,$C$8:$N$10,2,FALSE()),HLOOKUP(H$29,$C$8:$N$10,3,FALSE())))*'Historical 00 Scalers WE'!H20</f>
        <v>77.2061019236214</v>
      </c>
      <c r="I104" s="52" t="n">
        <f aca="false">IF(P16="East",(IF(AND($A45&gt;7,$A45&lt;24),HLOOKUP(I$29,$C$8:$N$10,2,FALSE()),HLOOKUP(I$29,$C$8:$N$10,3,FALSE()))),IF(AND($A45&gt;6,$A45&lt;23),HLOOKUP(I$29,$C$8:$N$10,2,FALSE()),HLOOKUP(I$29,$C$8:$N$10,3,FALSE())))*'Historical 00 Scalers WE'!I20</f>
        <v>84.5725219525099</v>
      </c>
      <c r="J104" s="52" t="n">
        <f aca="false">IF(Q16="East",(IF(AND($A45&gt;7,$A45&lt;24),HLOOKUP(J$29,$C$8:$N$10,2,FALSE()),HLOOKUP(J$29,$C$8:$N$10,3,FALSE()))),IF(AND($A45&gt;6,$A45&lt;23),HLOOKUP(J$29,$C$8:$N$10,2,FALSE()),HLOOKUP(J$29,$C$8:$N$10,3,FALSE())))*'Historical 00 Scalers WE'!J20</f>
        <v>85.9559539918129</v>
      </c>
      <c r="K104" s="52" t="n">
        <f aca="false">IF(R16="East",(IF(AND($A45&gt;7,$A45&lt;24),HLOOKUP(K$29,$C$8:$N$10,2,FALSE()),HLOOKUP(K$29,$C$8:$N$10,3,FALSE()))),IF(AND($A45&gt;6,$A45&lt;23),HLOOKUP(K$29,$C$8:$N$10,2,FALSE()),HLOOKUP(K$29,$C$8:$N$10,3,FALSE())))*'Historical 00 Scalers WE'!K20</f>
        <v>68.7876687448111</v>
      </c>
      <c r="L104" s="52" t="n">
        <f aca="false">IF(S16="East",(IF(AND($A45&gt;7,$A45&lt;24),HLOOKUP(L$29,$C$8:$N$10,2,FALSE()),HLOOKUP(L$29,$C$8:$N$10,3,FALSE()))),IF(AND($A45&gt;6,$A45&lt;23),HLOOKUP(L$29,$C$8:$N$10,2,FALSE()),HLOOKUP(L$29,$C$8:$N$10,3,FALSE())))*'Historical 00 Scalers WE'!L20</f>
        <v>52.341524951545</v>
      </c>
      <c r="M104" s="52" t="n">
        <f aca="false">IF(T16="East",(IF(AND($A45&gt;7,$A45&lt;24),HLOOKUP(M$29,$C$8:$N$10,2,FALSE()),HLOOKUP(M$29,$C$8:$N$10,3,FALSE()))),IF(AND($A45&gt;6,$A45&lt;23),HLOOKUP(M$29,$C$8:$N$10,2,FALSE()),HLOOKUP(M$29,$C$8:$N$10,3,FALSE())))*'Historical 00 Scalers WE'!M20</f>
        <v>37.3214949746308</v>
      </c>
      <c r="N104" s="52" t="n">
        <f aca="false">IF(U16="East",(IF(AND($A45&gt;7,$A45&lt;24),HLOOKUP(N$29,$C$8:$N$10,2,FALSE()),HLOOKUP(N$29,$C$8:$N$10,3,FALSE()))),IF(AND($A45&gt;6,$A45&lt;23),HLOOKUP(N$29,$C$8:$N$10,2,FALSE()),HLOOKUP(N$29,$C$8:$N$10,3,FALSE())))*'Historical 00 Scalers WE'!N20</f>
        <v>33.6564500048243</v>
      </c>
    </row>
    <row r="105" customFormat="false" ht="12.75" hidden="false" customHeight="false" outlineLevel="0" collapsed="false">
      <c r="A105" s="2" t="n">
        <v>16</v>
      </c>
      <c r="C105" s="52" t="n">
        <f aca="false">IF(J17="East",(IF(AND($A46&gt;7,$A46&lt;24),HLOOKUP(C$29,$C$8:$N$10,2,FALSE()),HLOOKUP(C$29,$C$8:$N$10,3,FALSE()))),IF(AND($A46&gt;6,$A46&lt;23),HLOOKUP(C$29,$C$8:$N$10,2,FALSE()),HLOOKUP(C$29,$C$8:$N$10,3,FALSE())))*'Historical 00 Scalers WE'!C21</f>
        <v>46.4369608844368</v>
      </c>
      <c r="D105" s="52" t="n">
        <f aca="false">IF(K17="East",(IF(AND($A46&gt;7,$A46&lt;24),HLOOKUP(D$29,$C$8:$N$10,2,FALSE()),HLOOKUP(D$29,$C$8:$N$10,3,FALSE()))),IF(AND($A46&gt;6,$A46&lt;23),HLOOKUP(D$29,$C$8:$N$10,2,FALSE()),HLOOKUP(D$29,$C$8:$N$10,3,FALSE())))*'Historical 00 Scalers WE'!D21</f>
        <v>47.2084459048927</v>
      </c>
      <c r="E105" s="52" t="n">
        <f aca="false">IF(L17="East",(IF(AND($A46&gt;7,$A46&lt;24),HLOOKUP(E$29,$C$8:$N$10,2,FALSE()),HLOOKUP(E$29,$C$8:$N$10,3,FALSE()))),IF(AND($A46&gt;6,$A46&lt;23),HLOOKUP(E$29,$C$8:$N$10,2,FALSE()),HLOOKUP(E$29,$C$8:$N$10,3,FALSE())))*'Historical 00 Scalers WE'!E21</f>
        <v>46.8519156784753</v>
      </c>
      <c r="F105" s="52" t="n">
        <f aca="false">IF(M17="East",(IF(AND($A46&gt;7,$A46&lt;24),HLOOKUP(F$29,$C$8:$N$10,2,FALSE()),HLOOKUP(F$29,$C$8:$N$10,3,FALSE()))),IF(AND($A46&gt;6,$A46&lt;23),HLOOKUP(F$29,$C$8:$N$10,2,FALSE()),HLOOKUP(F$29,$C$8:$N$10,3,FALSE())))*'Historical 00 Scalers WE'!F21</f>
        <v>56.1356733949384</v>
      </c>
      <c r="G105" s="52" t="n">
        <f aca="false">IF(N17="East",(IF(AND($A46&gt;7,$A46&lt;24),HLOOKUP(G$29,$C$8:$N$10,2,FALSE()),HLOOKUP(G$29,$C$8:$N$10,3,FALSE()))),IF(AND($A46&gt;6,$A46&lt;23),HLOOKUP(G$29,$C$8:$N$10,2,FALSE()),HLOOKUP(G$29,$C$8:$N$10,3,FALSE())))*'Historical 00 Scalers WE'!G21</f>
        <v>66.4127237365704</v>
      </c>
      <c r="H105" s="52" t="n">
        <f aca="false">IF(O17="East",(IF(AND($A46&gt;7,$A46&lt;24),HLOOKUP(H$29,$C$8:$N$10,2,FALSE()),HLOOKUP(H$29,$C$8:$N$10,3,FALSE()))),IF(AND($A46&gt;6,$A46&lt;23),HLOOKUP(H$29,$C$8:$N$10,2,FALSE()),HLOOKUP(H$29,$C$8:$N$10,3,FALSE())))*'Historical 00 Scalers WE'!H21</f>
        <v>86.8213905528873</v>
      </c>
      <c r="I105" s="52" t="n">
        <f aca="false">IF(P17="East",(IF(AND($A46&gt;7,$A46&lt;24),HLOOKUP(I$29,$C$8:$N$10,2,FALSE()),HLOOKUP(I$29,$C$8:$N$10,3,FALSE()))),IF(AND($A46&gt;6,$A46&lt;23),HLOOKUP(I$29,$C$8:$N$10,2,FALSE()),HLOOKUP(I$29,$C$8:$N$10,3,FALSE())))*'Historical 00 Scalers WE'!I21</f>
        <v>95.1546977530962</v>
      </c>
      <c r="J105" s="52" t="n">
        <f aca="false">IF(Q17="East",(IF(AND($A46&gt;7,$A46&lt;24),HLOOKUP(J$29,$C$8:$N$10,2,FALSE()),HLOOKUP(J$29,$C$8:$N$10,3,FALSE()))),IF(AND($A46&gt;6,$A46&lt;23),HLOOKUP(J$29,$C$8:$N$10,2,FALSE()),HLOOKUP(J$29,$C$8:$N$10,3,FALSE())))*'Historical 00 Scalers WE'!J21</f>
        <v>88.0694501579133</v>
      </c>
      <c r="K105" s="52" t="n">
        <f aca="false">IF(R17="East",(IF(AND($A46&gt;7,$A46&lt;24),HLOOKUP(K$29,$C$8:$N$10,2,FALSE()),HLOOKUP(K$29,$C$8:$N$10,3,FALSE()))),IF(AND($A46&gt;6,$A46&lt;23),HLOOKUP(K$29,$C$8:$N$10,2,FALSE()),HLOOKUP(K$29,$C$8:$N$10,3,FALSE())))*'Historical 00 Scalers WE'!K21</f>
        <v>69.229357661583</v>
      </c>
      <c r="L105" s="52" t="n">
        <f aca="false">IF(S17="East",(IF(AND($A46&gt;7,$A46&lt;24),HLOOKUP(L$29,$C$8:$N$10,2,FALSE()),HLOOKUP(L$29,$C$8:$N$10,3,FALSE()))),IF(AND($A46&gt;6,$A46&lt;23),HLOOKUP(L$29,$C$8:$N$10,2,FALSE()),HLOOKUP(L$29,$C$8:$N$10,3,FALSE())))*'Historical 00 Scalers WE'!L21</f>
        <v>47.5862976609967</v>
      </c>
      <c r="M105" s="52" t="n">
        <f aca="false">IF(T17="East",(IF(AND($A46&gt;7,$A46&lt;24),HLOOKUP(M$29,$C$8:$N$10,2,FALSE()),HLOOKUP(M$29,$C$8:$N$10,3,FALSE()))),IF(AND($A46&gt;6,$A46&lt;23),HLOOKUP(M$29,$C$8:$N$10,2,FALSE()),HLOOKUP(M$29,$C$8:$N$10,3,FALSE())))*'Historical 00 Scalers WE'!M21</f>
        <v>34.3882232064023</v>
      </c>
      <c r="N105" s="52" t="n">
        <f aca="false">IF(U17="East",(IF(AND($A46&gt;7,$A46&lt;24),HLOOKUP(N$29,$C$8:$N$10,2,FALSE()),HLOOKUP(N$29,$C$8:$N$10,3,FALSE()))),IF(AND($A46&gt;6,$A46&lt;23),HLOOKUP(N$29,$C$8:$N$10,2,FALSE()),HLOOKUP(N$29,$C$8:$N$10,3,FALSE())))*'Historical 00 Scalers WE'!N21</f>
        <v>31.1957032129418</v>
      </c>
    </row>
    <row r="106" customFormat="false" ht="12.75" hidden="false" customHeight="false" outlineLevel="0" collapsed="false">
      <c r="A106" s="2" t="n">
        <v>17</v>
      </c>
      <c r="C106" s="52" t="n">
        <f aca="false">IF(J18="East",(IF(AND($A47&gt;7,$A47&lt;24),HLOOKUP(C$29,$C$8:$N$10,2,FALSE()),HLOOKUP(C$29,$C$8:$N$10,3,FALSE()))),IF(AND($A47&gt;6,$A47&lt;23),HLOOKUP(C$29,$C$8:$N$10,2,FALSE()),HLOOKUP(C$29,$C$8:$N$10,3,FALSE())))*'Historical 00 Scalers WE'!C22</f>
        <v>52.8858067697259</v>
      </c>
      <c r="D106" s="52" t="n">
        <f aca="false">IF(K18="East",(IF(AND($A47&gt;7,$A47&lt;24),HLOOKUP(D$29,$C$8:$N$10,2,FALSE()),HLOOKUP(D$29,$C$8:$N$10,3,FALSE()))),IF(AND($A47&gt;6,$A47&lt;23),HLOOKUP(D$29,$C$8:$N$10,2,FALSE()),HLOOKUP(D$29,$C$8:$N$10,3,FALSE())))*'Historical 00 Scalers WE'!D22</f>
        <v>48.6004193726954</v>
      </c>
      <c r="E106" s="52" t="n">
        <f aca="false">IF(L18="East",(IF(AND($A47&gt;7,$A47&lt;24),HLOOKUP(E$29,$C$8:$N$10,2,FALSE()),HLOOKUP(E$29,$C$8:$N$10,3,FALSE()))),IF(AND($A47&gt;6,$A47&lt;23),HLOOKUP(E$29,$C$8:$N$10,2,FALSE()),HLOOKUP(E$29,$C$8:$N$10,3,FALSE())))*'Historical 00 Scalers WE'!E22</f>
        <v>49.6211684221111</v>
      </c>
      <c r="F106" s="52" t="n">
        <f aca="false">IF(M18="East",(IF(AND($A47&gt;7,$A47&lt;24),HLOOKUP(F$29,$C$8:$N$10,2,FALSE()),HLOOKUP(F$29,$C$8:$N$10,3,FALSE()))),IF(AND($A47&gt;6,$A47&lt;23),HLOOKUP(F$29,$C$8:$N$10,2,FALSE()),HLOOKUP(F$29,$C$8:$N$10,3,FALSE())))*'Historical 00 Scalers WE'!F22</f>
        <v>54.749667182621</v>
      </c>
      <c r="G106" s="52" t="n">
        <f aca="false">IF(N18="East",(IF(AND($A47&gt;7,$A47&lt;24),HLOOKUP(G$29,$C$8:$N$10,2,FALSE()),HLOOKUP(G$29,$C$8:$N$10,3,FALSE()))),IF(AND($A47&gt;6,$A47&lt;23),HLOOKUP(G$29,$C$8:$N$10,2,FALSE()),HLOOKUP(G$29,$C$8:$N$10,3,FALSE())))*'Historical 00 Scalers WE'!G22</f>
        <v>64.5233571226287</v>
      </c>
      <c r="H106" s="52" t="n">
        <f aca="false">IF(O18="East",(IF(AND($A47&gt;7,$A47&lt;24),HLOOKUP(H$29,$C$8:$N$10,2,FALSE()),HLOOKUP(H$29,$C$8:$N$10,3,FALSE()))),IF(AND($A47&gt;6,$A47&lt;23),HLOOKUP(H$29,$C$8:$N$10,2,FALSE()),HLOOKUP(H$29,$C$8:$N$10,3,FALSE())))*'Historical 00 Scalers WE'!H22</f>
        <v>91.4738857186623</v>
      </c>
      <c r="I106" s="52" t="n">
        <f aca="false">IF(P18="East",(IF(AND($A47&gt;7,$A47&lt;24),HLOOKUP(I$29,$C$8:$N$10,2,FALSE()),HLOOKUP(I$29,$C$8:$N$10,3,FALSE()))),IF(AND($A47&gt;6,$A47&lt;23),HLOOKUP(I$29,$C$8:$N$10,2,FALSE()),HLOOKUP(I$29,$C$8:$N$10,3,FALSE())))*'Historical 00 Scalers WE'!I22</f>
        <v>99.8604426587271</v>
      </c>
      <c r="J106" s="52" t="n">
        <f aca="false">IF(Q18="East",(IF(AND($A47&gt;7,$A47&lt;24),HLOOKUP(J$29,$C$8:$N$10,2,FALSE()),HLOOKUP(J$29,$C$8:$N$10,3,FALSE()))),IF(AND($A47&gt;6,$A47&lt;23),HLOOKUP(J$29,$C$8:$N$10,2,FALSE()),HLOOKUP(J$29,$C$8:$N$10,3,FALSE())))*'Historical 00 Scalers WE'!J22</f>
        <v>87.4898384405755</v>
      </c>
      <c r="K106" s="52" t="n">
        <f aca="false">IF(R18="East",(IF(AND($A47&gt;7,$A47&lt;24),HLOOKUP(K$29,$C$8:$N$10,2,FALSE()),HLOOKUP(K$29,$C$8:$N$10,3,FALSE()))),IF(AND($A47&gt;6,$A47&lt;23),HLOOKUP(K$29,$C$8:$N$10,2,FALSE()),HLOOKUP(K$29,$C$8:$N$10,3,FALSE())))*'Historical 00 Scalers WE'!K22</f>
        <v>68.820611509784</v>
      </c>
      <c r="L106" s="52" t="n">
        <f aca="false">IF(S18="East",(IF(AND($A47&gt;7,$A47&lt;24),HLOOKUP(L$29,$C$8:$N$10,2,FALSE()),HLOOKUP(L$29,$C$8:$N$10,3,FALSE()))),IF(AND($A47&gt;6,$A47&lt;23),HLOOKUP(L$29,$C$8:$N$10,2,FALSE()),HLOOKUP(L$29,$C$8:$N$10,3,FALSE())))*'Historical 00 Scalers WE'!L22</f>
        <v>49.6355724155607</v>
      </c>
      <c r="M106" s="52" t="n">
        <f aca="false">IF(T18="East",(IF(AND($A47&gt;7,$A47&lt;24),HLOOKUP(M$29,$C$8:$N$10,2,FALSE()),HLOOKUP(M$29,$C$8:$N$10,3,FALSE()))),IF(AND($A47&gt;6,$A47&lt;23),HLOOKUP(M$29,$C$8:$N$10,2,FALSE()),HLOOKUP(M$29,$C$8:$N$10,3,FALSE())))*'Historical 00 Scalers WE'!M22</f>
        <v>46.7515301689574</v>
      </c>
      <c r="N106" s="52" t="n">
        <f aca="false">IF(U18="East",(IF(AND($A47&gt;7,$A47&lt;24),HLOOKUP(N$29,$C$8:$N$10,2,FALSE()),HLOOKUP(N$29,$C$8:$N$10,3,FALSE()))),IF(AND($A47&gt;6,$A47&lt;23),HLOOKUP(N$29,$C$8:$N$10,2,FALSE()),HLOOKUP(N$29,$C$8:$N$10,3,FALSE())))*'Historical 00 Scalers WE'!N22</f>
        <v>48.6813109059917</v>
      </c>
    </row>
    <row r="107" customFormat="false" ht="12.75" hidden="false" customHeight="false" outlineLevel="0" collapsed="false">
      <c r="A107" s="2" t="n">
        <v>18</v>
      </c>
      <c r="C107" s="52" t="n">
        <f aca="false">IF(J19="East",(IF(AND($A48&gt;7,$A48&lt;24),HLOOKUP(C$29,$C$8:$N$10,2,FALSE()),HLOOKUP(C$29,$C$8:$N$10,3,FALSE()))),IF(AND($A48&gt;6,$A48&lt;23),HLOOKUP(C$29,$C$8:$N$10,2,FALSE()),HLOOKUP(C$29,$C$8:$N$10,3,FALSE())))*'Historical 00 Scalers WE'!C23</f>
        <v>62.9056493000527</v>
      </c>
      <c r="D107" s="52" t="n">
        <f aca="false">IF(K19="East",(IF(AND($A48&gt;7,$A48&lt;24),HLOOKUP(D$29,$C$8:$N$10,2,FALSE()),HLOOKUP(D$29,$C$8:$N$10,3,FALSE()))),IF(AND($A48&gt;6,$A48&lt;23),HLOOKUP(D$29,$C$8:$N$10,2,FALSE()),HLOOKUP(D$29,$C$8:$N$10,3,FALSE())))*'Historical 00 Scalers WE'!D23</f>
        <v>53.1853216712825</v>
      </c>
      <c r="E107" s="52" t="n">
        <f aca="false">IF(L19="East",(IF(AND($A48&gt;7,$A48&lt;24),HLOOKUP(E$29,$C$8:$N$10,2,FALSE()),HLOOKUP(E$29,$C$8:$N$10,3,FALSE()))),IF(AND($A48&gt;6,$A48&lt;23),HLOOKUP(E$29,$C$8:$N$10,2,FALSE()),HLOOKUP(E$29,$C$8:$N$10,3,FALSE())))*'Historical 00 Scalers WE'!E23</f>
        <v>55.2819662506577</v>
      </c>
      <c r="F107" s="52" t="n">
        <f aca="false">IF(M19="East",(IF(AND($A48&gt;7,$A48&lt;24),HLOOKUP(F$29,$C$8:$N$10,2,FALSE()),HLOOKUP(F$29,$C$8:$N$10,3,FALSE()))),IF(AND($A48&gt;6,$A48&lt;23),HLOOKUP(F$29,$C$8:$N$10,2,FALSE()),HLOOKUP(F$29,$C$8:$N$10,3,FALSE())))*'Historical 00 Scalers WE'!F23</f>
        <v>54.7475737656682</v>
      </c>
      <c r="G107" s="52" t="n">
        <f aca="false">IF(N19="East",(IF(AND($A48&gt;7,$A48&lt;24),HLOOKUP(G$29,$C$8:$N$10,2,FALSE()),HLOOKUP(G$29,$C$8:$N$10,3,FALSE()))),IF(AND($A48&gt;6,$A48&lt;23),HLOOKUP(G$29,$C$8:$N$10,2,FALSE()),HLOOKUP(G$29,$C$8:$N$10,3,FALSE())))*'Historical 00 Scalers WE'!G23</f>
        <v>64.5345941718778</v>
      </c>
      <c r="H107" s="52" t="n">
        <f aca="false">IF(O19="East",(IF(AND($A48&gt;7,$A48&lt;24),HLOOKUP(H$29,$C$8:$N$10,2,FALSE()),HLOOKUP(H$29,$C$8:$N$10,3,FALSE()))),IF(AND($A48&gt;6,$A48&lt;23),HLOOKUP(H$29,$C$8:$N$10,2,FALSE()),HLOOKUP(H$29,$C$8:$N$10,3,FALSE())))*'Historical 00 Scalers WE'!H23</f>
        <v>77.0403355515836</v>
      </c>
      <c r="I107" s="52" t="n">
        <f aca="false">IF(P19="East",(IF(AND($A48&gt;7,$A48&lt;24),HLOOKUP(I$29,$C$8:$N$10,2,FALSE()),HLOOKUP(I$29,$C$8:$N$10,3,FALSE()))),IF(AND($A48&gt;6,$A48&lt;23),HLOOKUP(I$29,$C$8:$N$10,2,FALSE()),HLOOKUP(I$29,$C$8:$N$10,3,FALSE())))*'Historical 00 Scalers WE'!I23</f>
        <v>84.7958630936737</v>
      </c>
      <c r="J107" s="52" t="n">
        <f aca="false">IF(Q19="East",(IF(AND($A48&gt;7,$A48&lt;24),HLOOKUP(J$29,$C$8:$N$10,2,FALSE()),HLOOKUP(J$29,$C$8:$N$10,3,FALSE()))),IF(AND($A48&gt;6,$A48&lt;23),HLOOKUP(J$29,$C$8:$N$10,2,FALSE()),HLOOKUP(J$29,$C$8:$N$10,3,FALSE())))*'Historical 00 Scalers WE'!J23</f>
        <v>81.9125826516649</v>
      </c>
      <c r="K107" s="52" t="n">
        <f aca="false">IF(R19="East",(IF(AND($A48&gt;7,$A48&lt;24),HLOOKUP(K$29,$C$8:$N$10,2,FALSE()),HLOOKUP(K$29,$C$8:$N$10,3,FALSE()))),IF(AND($A48&gt;6,$A48&lt;23),HLOOKUP(K$29,$C$8:$N$10,2,FALSE()),HLOOKUP(K$29,$C$8:$N$10,3,FALSE())))*'Historical 00 Scalers WE'!K23</f>
        <v>68.6449091481986</v>
      </c>
      <c r="L107" s="52" t="n">
        <f aca="false">IF(S19="East",(IF(AND($A48&gt;7,$A48&lt;24),HLOOKUP(L$29,$C$8:$N$10,2,FALSE()),HLOOKUP(L$29,$C$8:$N$10,3,FALSE()))),IF(AND($A48&gt;6,$A48&lt;23),HLOOKUP(L$29,$C$8:$N$10,2,FALSE()),HLOOKUP(L$29,$C$8:$N$10,3,FALSE())))*'Historical 00 Scalers WE'!L23</f>
        <v>51.9559743843678</v>
      </c>
      <c r="M107" s="52" t="n">
        <f aca="false">IF(T19="East",(IF(AND($A48&gt;7,$A48&lt;24),HLOOKUP(M$29,$C$8:$N$10,2,FALSE()),HLOOKUP(M$29,$C$8:$N$10,3,FALSE()))),IF(AND($A48&gt;6,$A48&lt;23),HLOOKUP(M$29,$C$8:$N$10,2,FALSE()),HLOOKUP(M$29,$C$8:$N$10,3,FALSE())))*'Historical 00 Scalers WE'!M23</f>
        <v>83.4755851475359</v>
      </c>
      <c r="N107" s="52" t="n">
        <f aca="false">IF(U19="East",(IF(AND($A48&gt;7,$A48&lt;24),HLOOKUP(N$29,$C$8:$N$10,2,FALSE()),HLOOKUP(N$29,$C$8:$N$10,3,FALSE()))),IF(AND($A48&gt;6,$A48&lt;23),HLOOKUP(N$29,$C$8:$N$10,2,FALSE()),HLOOKUP(N$29,$C$8:$N$10,3,FALSE())))*'Historical 00 Scalers WE'!N23</f>
        <v>63.6742675200206</v>
      </c>
    </row>
    <row r="108" customFormat="false" ht="12.75" hidden="false" customHeight="false" outlineLevel="0" collapsed="false">
      <c r="A108" s="2" t="n">
        <v>19</v>
      </c>
      <c r="C108" s="52" t="n">
        <f aca="false">IF(J20="East",(IF(AND($A49&gt;7,$A49&lt;24),HLOOKUP(C$29,$C$8:$N$10,2,FALSE()),HLOOKUP(C$29,$C$8:$N$10,3,FALSE()))),IF(AND($A49&gt;6,$A49&lt;23),HLOOKUP(C$29,$C$8:$N$10,2,FALSE()),HLOOKUP(C$29,$C$8:$N$10,3,FALSE())))*'Historical 00 Scalers WE'!C24</f>
        <v>64.3020333723069</v>
      </c>
      <c r="D108" s="52" t="n">
        <f aca="false">IF(K20="East",(IF(AND($A49&gt;7,$A49&lt;24),HLOOKUP(D$29,$C$8:$N$10,2,FALSE()),HLOOKUP(D$29,$C$8:$N$10,3,FALSE()))),IF(AND($A49&gt;6,$A49&lt;23),HLOOKUP(D$29,$C$8:$N$10,2,FALSE()),HLOOKUP(D$29,$C$8:$N$10,3,FALSE())))*'Historical 00 Scalers WE'!D24</f>
        <v>55.7186206311197</v>
      </c>
      <c r="E108" s="52" t="n">
        <f aca="false">IF(L20="East",(IF(AND($A49&gt;7,$A49&lt;24),HLOOKUP(E$29,$C$8:$N$10,2,FALSE()),HLOOKUP(E$29,$C$8:$N$10,3,FALSE()))),IF(AND($A49&gt;6,$A49&lt;23),HLOOKUP(E$29,$C$8:$N$10,2,FALSE()),HLOOKUP(E$29,$C$8:$N$10,3,FALSE())))*'Historical 00 Scalers WE'!E24</f>
        <v>64.1718551342122</v>
      </c>
      <c r="F108" s="52" t="n">
        <f aca="false">IF(M20="East",(IF(AND($A49&gt;7,$A49&lt;24),HLOOKUP(F$29,$C$8:$N$10,2,FALSE()),HLOOKUP(F$29,$C$8:$N$10,3,FALSE()))),IF(AND($A49&gt;6,$A49&lt;23),HLOOKUP(F$29,$C$8:$N$10,2,FALSE()),HLOOKUP(F$29,$C$8:$N$10,3,FALSE())))*'Historical 00 Scalers WE'!F24</f>
        <v>55.7478165951935</v>
      </c>
      <c r="G108" s="52" t="n">
        <f aca="false">IF(N20="East",(IF(AND($A49&gt;7,$A49&lt;24),HLOOKUP(G$29,$C$8:$N$10,2,FALSE()),HLOOKUP(G$29,$C$8:$N$10,3,FALSE()))),IF(AND($A49&gt;6,$A49&lt;23),HLOOKUP(G$29,$C$8:$N$10,2,FALSE()),HLOOKUP(G$29,$C$8:$N$10,3,FALSE())))*'Historical 00 Scalers WE'!G24</f>
        <v>61.7387447100546</v>
      </c>
      <c r="H108" s="52" t="n">
        <f aca="false">IF(O20="East",(IF(AND($A49&gt;7,$A49&lt;24),HLOOKUP(H$29,$C$8:$N$10,2,FALSE()),HLOOKUP(H$29,$C$8:$N$10,3,FALSE()))),IF(AND($A49&gt;6,$A49&lt;23),HLOOKUP(H$29,$C$8:$N$10,2,FALSE()),HLOOKUP(H$29,$C$8:$N$10,3,FALSE())))*'Historical 00 Scalers WE'!H24</f>
        <v>65.7582827249281</v>
      </c>
      <c r="I108" s="52" t="n">
        <f aca="false">IF(P20="East",(IF(AND($A49&gt;7,$A49&lt;24),HLOOKUP(I$29,$C$8:$N$10,2,FALSE()),HLOOKUP(I$29,$C$8:$N$10,3,FALSE()))),IF(AND($A49&gt;6,$A49&lt;23),HLOOKUP(I$29,$C$8:$N$10,2,FALSE()),HLOOKUP(I$29,$C$8:$N$10,3,FALSE())))*'Historical 00 Scalers WE'!I24</f>
        <v>69.7581823967686</v>
      </c>
      <c r="J108" s="52" t="n">
        <f aca="false">IF(Q20="East",(IF(AND($A49&gt;7,$A49&lt;24),HLOOKUP(J$29,$C$8:$N$10,2,FALSE()),HLOOKUP(J$29,$C$8:$N$10,3,FALSE()))),IF(AND($A49&gt;6,$A49&lt;23),HLOOKUP(J$29,$C$8:$N$10,2,FALSE()),HLOOKUP(J$29,$C$8:$N$10,3,FALSE())))*'Historical 00 Scalers WE'!J24</f>
        <v>73.6560647440199</v>
      </c>
      <c r="K108" s="52" t="n">
        <f aca="false">IF(R20="East",(IF(AND($A49&gt;7,$A49&lt;24),HLOOKUP(K$29,$C$8:$N$10,2,FALSE()),HLOOKUP(K$29,$C$8:$N$10,3,FALSE()))),IF(AND($A49&gt;6,$A49&lt;23),HLOOKUP(K$29,$C$8:$N$10,2,FALSE()),HLOOKUP(K$29,$C$8:$N$10,3,FALSE())))*'Historical 00 Scalers WE'!K24</f>
        <v>63.3931196415772</v>
      </c>
      <c r="L108" s="52" t="n">
        <f aca="false">IF(S20="East",(IF(AND($A49&gt;7,$A49&lt;24),HLOOKUP(L$29,$C$8:$N$10,2,FALSE()),HLOOKUP(L$29,$C$8:$N$10,3,FALSE()))),IF(AND($A49&gt;6,$A49&lt;23),HLOOKUP(L$29,$C$8:$N$10,2,FALSE()),HLOOKUP(L$29,$C$8:$N$10,3,FALSE())))*'Historical 00 Scalers WE'!L24</f>
        <v>61.273921389343</v>
      </c>
      <c r="M108" s="52" t="n">
        <f aca="false">IF(T20="East",(IF(AND($A49&gt;7,$A49&lt;24),HLOOKUP(M$29,$C$8:$N$10,2,FALSE()),HLOOKUP(M$29,$C$8:$N$10,3,FALSE()))),IF(AND($A49&gt;6,$A49&lt;23),HLOOKUP(M$29,$C$8:$N$10,2,FALSE()),HLOOKUP(M$29,$C$8:$N$10,3,FALSE())))*'Historical 00 Scalers WE'!M24</f>
        <v>85.2129195077376</v>
      </c>
      <c r="N108" s="52" t="n">
        <f aca="false">IF(U20="East",(IF(AND($A49&gt;7,$A49&lt;24),HLOOKUP(N$29,$C$8:$N$10,2,FALSE()),HLOOKUP(N$29,$C$8:$N$10,3,FALSE()))),IF(AND($A49&gt;6,$A49&lt;23),HLOOKUP(N$29,$C$8:$N$10,2,FALSE()),HLOOKUP(N$29,$C$8:$N$10,3,FALSE())))*'Historical 00 Scalers WE'!N24</f>
        <v>65.6657125398</v>
      </c>
    </row>
    <row r="109" customFormat="false" ht="12.75" hidden="false" customHeight="false" outlineLevel="0" collapsed="false">
      <c r="A109" s="2" t="n">
        <v>20</v>
      </c>
      <c r="C109" s="52" t="n">
        <f aca="false">IF(J21="East",(IF(AND($A50&gt;7,$A50&lt;24),HLOOKUP(C$29,$C$8:$N$10,2,FALSE()),HLOOKUP(C$29,$C$8:$N$10,3,FALSE()))),IF(AND($A50&gt;6,$A50&lt;23),HLOOKUP(C$29,$C$8:$N$10,2,FALSE()),HLOOKUP(C$29,$C$8:$N$10,3,FALSE())))*'Historical 00 Scalers WE'!C25</f>
        <v>61.1524140302115</v>
      </c>
      <c r="D109" s="52" t="n">
        <f aca="false">IF(K21="East",(IF(AND($A50&gt;7,$A50&lt;24),HLOOKUP(D$29,$C$8:$N$10,2,FALSE()),HLOOKUP(D$29,$C$8:$N$10,3,FALSE()))),IF(AND($A50&gt;6,$A50&lt;23),HLOOKUP(D$29,$C$8:$N$10,2,FALSE()),HLOOKUP(D$29,$C$8:$N$10,3,FALSE())))*'Historical 00 Scalers WE'!D25</f>
        <v>53.4227569242925</v>
      </c>
      <c r="E109" s="52" t="n">
        <f aca="false">IF(L21="East",(IF(AND($A50&gt;7,$A50&lt;24),HLOOKUP(E$29,$C$8:$N$10,2,FALSE()),HLOOKUP(E$29,$C$8:$N$10,3,FALSE()))),IF(AND($A50&gt;6,$A50&lt;23),HLOOKUP(E$29,$C$8:$N$10,2,FALSE()),HLOOKUP(E$29,$C$8:$N$10,3,FALSE())))*'Historical 00 Scalers WE'!E25</f>
        <v>63.4174164835267</v>
      </c>
      <c r="F109" s="52" t="n">
        <f aca="false">IF(M21="East",(IF(AND($A50&gt;7,$A50&lt;24),HLOOKUP(F$29,$C$8:$N$10,2,FALSE()),HLOOKUP(F$29,$C$8:$N$10,3,FALSE()))),IF(AND($A50&gt;6,$A50&lt;23),HLOOKUP(F$29,$C$8:$N$10,2,FALSE()),HLOOKUP(F$29,$C$8:$N$10,3,FALSE())))*'Historical 00 Scalers WE'!F25</f>
        <v>60.040019154081</v>
      </c>
      <c r="G109" s="52" t="n">
        <f aca="false">IF(N21="East",(IF(AND($A50&gt;7,$A50&lt;24),HLOOKUP(G$29,$C$8:$N$10,2,FALSE()),HLOOKUP(G$29,$C$8:$N$10,3,FALSE()))),IF(AND($A50&gt;6,$A50&lt;23),HLOOKUP(G$29,$C$8:$N$10,2,FALSE()),HLOOKUP(G$29,$C$8:$N$10,3,FALSE())))*'Historical 00 Scalers WE'!G25</f>
        <v>61.027478051089</v>
      </c>
      <c r="H109" s="52" t="n">
        <f aca="false">IF(O21="East",(IF(AND($A50&gt;7,$A50&lt;24),HLOOKUP(H$29,$C$8:$N$10,2,FALSE()),HLOOKUP(H$29,$C$8:$N$10,3,FALSE()))),IF(AND($A50&gt;6,$A50&lt;23),HLOOKUP(H$29,$C$8:$N$10,2,FALSE()),HLOOKUP(H$29,$C$8:$N$10,3,FALSE())))*'Historical 00 Scalers WE'!H25</f>
        <v>57.1617957241957</v>
      </c>
      <c r="I109" s="52" t="n">
        <f aca="false">IF(P21="East",(IF(AND($A50&gt;7,$A50&lt;24),HLOOKUP(I$29,$C$8:$N$10,2,FALSE()),HLOOKUP(I$29,$C$8:$N$10,3,FALSE()))),IF(AND($A50&gt;6,$A50&lt;23),HLOOKUP(I$29,$C$8:$N$10,2,FALSE()),HLOOKUP(I$29,$C$8:$N$10,3,FALSE())))*'Historical 00 Scalers WE'!I25</f>
        <v>58.5327102317013</v>
      </c>
      <c r="J109" s="52" t="n">
        <f aca="false">IF(Q21="East",(IF(AND($A50&gt;7,$A50&lt;24),HLOOKUP(J$29,$C$8:$N$10,2,FALSE()),HLOOKUP(J$29,$C$8:$N$10,3,FALSE()))),IF(AND($A50&gt;6,$A50&lt;23),HLOOKUP(J$29,$C$8:$N$10,2,FALSE()),HLOOKUP(J$29,$C$8:$N$10,3,FALSE())))*'Historical 00 Scalers WE'!J25</f>
        <v>63.9057807922396</v>
      </c>
      <c r="K109" s="52" t="n">
        <f aca="false">IF(R21="East",(IF(AND($A50&gt;7,$A50&lt;24),HLOOKUP(K$29,$C$8:$N$10,2,FALSE()),HLOOKUP(K$29,$C$8:$N$10,3,FALSE()))),IF(AND($A50&gt;6,$A50&lt;23),HLOOKUP(K$29,$C$8:$N$10,2,FALSE()),HLOOKUP(K$29,$C$8:$N$10,3,FALSE())))*'Historical 00 Scalers WE'!K25</f>
        <v>67.6892605539117</v>
      </c>
      <c r="L109" s="52" t="n">
        <f aca="false">IF(S21="East",(IF(AND($A50&gt;7,$A50&lt;24),HLOOKUP(L$29,$C$8:$N$10,2,FALSE()),HLOOKUP(L$29,$C$8:$N$10,3,FALSE()))),IF(AND($A50&gt;6,$A50&lt;23),HLOOKUP(L$29,$C$8:$N$10,2,FALSE()),HLOOKUP(L$29,$C$8:$N$10,3,FALSE())))*'Historical 00 Scalers WE'!L25</f>
        <v>64.4645971555304</v>
      </c>
      <c r="M109" s="52" t="n">
        <f aca="false">IF(T21="East",(IF(AND($A50&gt;7,$A50&lt;24),HLOOKUP(M$29,$C$8:$N$10,2,FALSE()),HLOOKUP(M$29,$C$8:$N$10,3,FALSE()))),IF(AND($A50&gt;6,$A50&lt;23),HLOOKUP(M$29,$C$8:$N$10,2,FALSE()),HLOOKUP(M$29,$C$8:$N$10,3,FALSE())))*'Historical 00 Scalers WE'!M25</f>
        <v>79.5504572442683</v>
      </c>
      <c r="N109" s="52" t="n">
        <f aca="false">IF(U21="East",(IF(AND($A50&gt;7,$A50&lt;24),HLOOKUP(N$29,$C$8:$N$10,2,FALSE()),HLOOKUP(N$29,$C$8:$N$10,3,FALSE()))),IF(AND($A50&gt;6,$A50&lt;23),HLOOKUP(N$29,$C$8:$N$10,2,FALSE()),HLOOKUP(N$29,$C$8:$N$10,3,FALSE())))*'Historical 00 Scalers WE'!N25</f>
        <v>60.4498761779179</v>
      </c>
    </row>
    <row r="110" customFormat="false" ht="12.75" hidden="false" customHeight="false" outlineLevel="0" collapsed="false">
      <c r="A110" s="2" t="n">
        <v>21</v>
      </c>
      <c r="C110" s="52" t="n">
        <f aca="false">IF(J22="East",(IF(AND($A51&gt;7,$A51&lt;24),HLOOKUP(C$29,$C$8:$N$10,2,FALSE()),HLOOKUP(C$29,$C$8:$N$10,3,FALSE()))),IF(AND($A51&gt;6,$A51&lt;23),HLOOKUP(C$29,$C$8:$N$10,2,FALSE()),HLOOKUP(C$29,$C$8:$N$10,3,FALSE())))*'Historical 00 Scalers WE'!C26</f>
        <v>59.4310653480226</v>
      </c>
      <c r="D110" s="52" t="n">
        <f aca="false">IF(K22="East",(IF(AND($A51&gt;7,$A51&lt;24),HLOOKUP(D$29,$C$8:$N$10,2,FALSE()),HLOOKUP(D$29,$C$8:$N$10,3,FALSE()))),IF(AND($A51&gt;6,$A51&lt;23),HLOOKUP(D$29,$C$8:$N$10,2,FALSE()),HLOOKUP(D$29,$C$8:$N$10,3,FALSE())))*'Historical 00 Scalers WE'!D26</f>
        <v>52.5506297207729</v>
      </c>
      <c r="E110" s="52" t="n">
        <f aca="false">IF(L22="East",(IF(AND($A51&gt;7,$A51&lt;24),HLOOKUP(E$29,$C$8:$N$10,2,FALSE()),HLOOKUP(E$29,$C$8:$N$10,3,FALSE()))),IF(AND($A51&gt;6,$A51&lt;23),HLOOKUP(E$29,$C$8:$N$10,2,FALSE()),HLOOKUP(E$29,$C$8:$N$10,3,FALSE())))*'Historical 00 Scalers WE'!E26</f>
        <v>60.0553802778281</v>
      </c>
      <c r="F110" s="52" t="n">
        <f aca="false">IF(M22="East",(IF(AND($A51&gt;7,$A51&lt;24),HLOOKUP(F$29,$C$8:$N$10,2,FALSE()),HLOOKUP(F$29,$C$8:$N$10,3,FALSE()))),IF(AND($A51&gt;6,$A51&lt;23),HLOOKUP(F$29,$C$8:$N$10,2,FALSE()),HLOOKUP(F$29,$C$8:$N$10,3,FALSE())))*'Historical 00 Scalers WE'!F26</f>
        <v>66.7088656652631</v>
      </c>
      <c r="G110" s="52" t="n">
        <f aca="false">IF(N22="East",(IF(AND($A51&gt;7,$A51&lt;24),HLOOKUP(G$29,$C$8:$N$10,2,FALSE()),HLOOKUP(G$29,$C$8:$N$10,3,FALSE()))),IF(AND($A51&gt;6,$A51&lt;23),HLOOKUP(G$29,$C$8:$N$10,2,FALSE()),HLOOKUP(G$29,$C$8:$N$10,3,FALSE())))*'Historical 00 Scalers WE'!G26</f>
        <v>62.8987772525125</v>
      </c>
      <c r="H110" s="52" t="n">
        <f aca="false">IF(O22="East",(IF(AND($A51&gt;7,$A51&lt;24),HLOOKUP(H$29,$C$8:$N$10,2,FALSE()),HLOOKUP(H$29,$C$8:$N$10,3,FALSE()))),IF(AND($A51&gt;6,$A51&lt;23),HLOOKUP(H$29,$C$8:$N$10,2,FALSE()),HLOOKUP(H$29,$C$8:$N$10,3,FALSE())))*'Historical 00 Scalers WE'!H26</f>
        <v>60.3743501657018</v>
      </c>
      <c r="I110" s="52" t="n">
        <f aca="false">IF(P22="East",(IF(AND($A51&gt;7,$A51&lt;24),HLOOKUP(I$29,$C$8:$N$10,2,FALSE()),HLOOKUP(I$29,$C$8:$N$10,3,FALSE()))),IF(AND($A51&gt;6,$A51&lt;23),HLOOKUP(I$29,$C$8:$N$10,2,FALSE()),HLOOKUP(I$29,$C$8:$N$10,3,FALSE())))*'Historical 00 Scalers WE'!I26</f>
        <v>57.588253924671</v>
      </c>
      <c r="J110" s="52" t="n">
        <f aca="false">IF(Q22="East",(IF(AND($A51&gt;7,$A51&lt;24),HLOOKUP(J$29,$C$8:$N$10,2,FALSE()),HLOOKUP(J$29,$C$8:$N$10,3,FALSE()))),IF(AND($A51&gt;6,$A51&lt;23),HLOOKUP(J$29,$C$8:$N$10,2,FALSE()),HLOOKUP(J$29,$C$8:$N$10,3,FALSE())))*'Historical 00 Scalers WE'!J26</f>
        <v>67.0148458654016</v>
      </c>
      <c r="K110" s="52" t="n">
        <f aca="false">IF(R22="East",(IF(AND($A51&gt;7,$A51&lt;24),HLOOKUP(K$29,$C$8:$N$10,2,FALSE()),HLOOKUP(K$29,$C$8:$N$10,3,FALSE()))),IF(AND($A51&gt;6,$A51&lt;23),HLOOKUP(K$29,$C$8:$N$10,2,FALSE()),HLOOKUP(K$29,$C$8:$N$10,3,FALSE())))*'Historical 00 Scalers WE'!K26</f>
        <v>62.190103322515</v>
      </c>
      <c r="L110" s="52" t="n">
        <f aca="false">IF(S22="East",(IF(AND($A51&gt;7,$A51&lt;24),HLOOKUP(L$29,$C$8:$N$10,2,FALSE()),HLOOKUP(L$29,$C$8:$N$10,3,FALSE()))),IF(AND($A51&gt;6,$A51&lt;23),HLOOKUP(L$29,$C$8:$N$10,2,FALSE()),HLOOKUP(L$29,$C$8:$N$10,3,FALSE())))*'Historical 00 Scalers WE'!L26</f>
        <v>65.6860858784829</v>
      </c>
      <c r="M110" s="52" t="n">
        <f aca="false">IF(T22="East",(IF(AND($A51&gt;7,$A51&lt;24),HLOOKUP(M$29,$C$8:$N$10,2,FALSE()),HLOOKUP(M$29,$C$8:$N$10,3,FALSE()))),IF(AND($A51&gt;6,$A51&lt;23),HLOOKUP(M$29,$C$8:$N$10,2,FALSE()),HLOOKUP(M$29,$C$8:$N$10,3,FALSE())))*'Historical 00 Scalers WE'!M26</f>
        <v>71.6388713142446</v>
      </c>
      <c r="N110" s="52" t="n">
        <f aca="false">IF(U22="East",(IF(AND($A51&gt;7,$A51&lt;24),HLOOKUP(N$29,$C$8:$N$10,2,FALSE()),HLOOKUP(N$29,$C$8:$N$10,3,FALSE()))),IF(AND($A51&gt;6,$A51&lt;23),HLOOKUP(N$29,$C$8:$N$10,2,FALSE()),HLOOKUP(N$29,$C$8:$N$10,3,FALSE())))*'Historical 00 Scalers WE'!N26</f>
        <v>56.8086707619079</v>
      </c>
    </row>
    <row r="111" customFormat="false" ht="12.75" hidden="false" customHeight="false" outlineLevel="0" collapsed="false">
      <c r="A111" s="2" t="n">
        <v>22</v>
      </c>
      <c r="C111" s="52" t="n">
        <f aca="false">IF(J23="East",(IF(AND($A52&gt;7,$A52&lt;24),HLOOKUP(C$29,$C$8:$N$10,2,FALSE()),HLOOKUP(C$29,$C$8:$N$10,3,FALSE()))),IF(AND($A52&gt;6,$A52&lt;23),HLOOKUP(C$29,$C$8:$N$10,2,FALSE()),HLOOKUP(C$29,$C$8:$N$10,3,FALSE())))*'Historical 00 Scalers WE'!C27</f>
        <v>55.8494900357708</v>
      </c>
      <c r="D111" s="52" t="n">
        <f aca="false">IF(K23="East",(IF(AND($A52&gt;7,$A52&lt;24),HLOOKUP(D$29,$C$8:$N$10,2,FALSE()),HLOOKUP(D$29,$C$8:$N$10,3,FALSE()))),IF(AND($A52&gt;6,$A52&lt;23),HLOOKUP(D$29,$C$8:$N$10,2,FALSE()),HLOOKUP(D$29,$C$8:$N$10,3,FALSE())))*'Historical 00 Scalers WE'!D27</f>
        <v>52.2852377464301</v>
      </c>
      <c r="E111" s="52" t="n">
        <f aca="false">IF(L23="East",(IF(AND($A52&gt;7,$A52&lt;24),HLOOKUP(E$29,$C$8:$N$10,2,FALSE()),HLOOKUP(E$29,$C$8:$N$10,3,FALSE()))),IF(AND($A52&gt;6,$A52&lt;23),HLOOKUP(E$29,$C$8:$N$10,2,FALSE()),HLOOKUP(E$29,$C$8:$N$10,3,FALSE())))*'Historical 00 Scalers WE'!E27</f>
        <v>56.8812252355023</v>
      </c>
      <c r="F111" s="52" t="n">
        <f aca="false">IF(M23="East",(IF(AND($A52&gt;7,$A52&lt;24),HLOOKUP(F$29,$C$8:$N$10,2,FALSE()),HLOOKUP(F$29,$C$8:$N$10,3,FALSE()))),IF(AND($A52&gt;6,$A52&lt;23),HLOOKUP(F$29,$C$8:$N$10,2,FALSE()),HLOOKUP(F$29,$C$8:$N$10,3,FALSE())))*'Historical 00 Scalers WE'!F27</f>
        <v>60.0733906831521</v>
      </c>
      <c r="G111" s="52" t="n">
        <f aca="false">IF(N23="East",(IF(AND($A52&gt;7,$A52&lt;24),HLOOKUP(G$29,$C$8:$N$10,2,FALSE()),HLOOKUP(G$29,$C$8:$N$10,3,FALSE()))),IF(AND($A52&gt;6,$A52&lt;23),HLOOKUP(G$29,$C$8:$N$10,2,FALSE()),HLOOKUP(G$29,$C$8:$N$10,3,FALSE())))*'Historical 00 Scalers WE'!G27</f>
        <v>57.2560158550725</v>
      </c>
      <c r="H111" s="52" t="n">
        <f aca="false">IF(O23="East",(IF(AND($A52&gt;7,$A52&lt;24),HLOOKUP(H$29,$C$8:$N$10,2,FALSE()),HLOOKUP(H$29,$C$8:$N$10,3,FALSE()))),IF(AND($A52&gt;6,$A52&lt;23),HLOOKUP(H$29,$C$8:$N$10,2,FALSE()),HLOOKUP(H$29,$C$8:$N$10,3,FALSE())))*'Historical 00 Scalers WE'!H27</f>
        <v>51.0868293077527</v>
      </c>
      <c r="I111" s="52" t="n">
        <f aca="false">IF(P23="East",(IF(AND($A52&gt;7,$A52&lt;24),HLOOKUP(I$29,$C$8:$N$10,2,FALSE()),HLOOKUP(I$29,$C$8:$N$10,3,FALSE()))),IF(AND($A52&gt;6,$A52&lt;23),HLOOKUP(I$29,$C$8:$N$10,2,FALSE()),HLOOKUP(I$29,$C$8:$N$10,3,FALSE())))*'Historical 00 Scalers WE'!I27</f>
        <v>47.8199594863315</v>
      </c>
      <c r="J111" s="52" t="n">
        <f aca="false">IF(Q23="East",(IF(AND($A52&gt;7,$A52&lt;24),HLOOKUP(J$29,$C$8:$N$10,2,FALSE()),HLOOKUP(J$29,$C$8:$N$10,3,FALSE()))),IF(AND($A52&gt;6,$A52&lt;23),HLOOKUP(J$29,$C$8:$N$10,2,FALSE()),HLOOKUP(J$29,$C$8:$N$10,3,FALSE())))*'Historical 00 Scalers WE'!J27</f>
        <v>59.804336994908</v>
      </c>
      <c r="K111" s="52" t="n">
        <f aca="false">IF(R23="East",(IF(AND($A52&gt;7,$A52&lt;24),HLOOKUP(K$29,$C$8:$N$10,2,FALSE()),HLOOKUP(K$29,$C$8:$N$10,3,FALSE()))),IF(AND($A52&gt;6,$A52&lt;23),HLOOKUP(K$29,$C$8:$N$10,2,FALSE()),HLOOKUP(K$29,$C$8:$N$10,3,FALSE())))*'Historical 00 Scalers WE'!K27</f>
        <v>52.8227755585473</v>
      </c>
      <c r="L111" s="52" t="n">
        <f aca="false">IF(S23="East",(IF(AND($A52&gt;7,$A52&lt;24),HLOOKUP(L$29,$C$8:$N$10,2,FALSE()),HLOOKUP(L$29,$C$8:$N$10,3,FALSE()))),IF(AND($A52&gt;6,$A52&lt;23),HLOOKUP(L$29,$C$8:$N$10,2,FALSE()),HLOOKUP(L$29,$C$8:$N$10,3,FALSE())))*'Historical 00 Scalers WE'!L27</f>
        <v>59.3533362049997</v>
      </c>
      <c r="M111" s="52" t="n">
        <f aca="false">IF(T23="East",(IF(AND($A52&gt;7,$A52&lt;24),HLOOKUP(M$29,$C$8:$N$10,2,FALSE()),HLOOKUP(M$29,$C$8:$N$10,3,FALSE()))),IF(AND($A52&gt;6,$A52&lt;23),HLOOKUP(M$29,$C$8:$N$10,2,FALSE()),HLOOKUP(M$29,$C$8:$N$10,3,FALSE())))*'Historical 00 Scalers WE'!M27</f>
        <v>65.5946819028552</v>
      </c>
      <c r="N111" s="52" t="n">
        <f aca="false">IF(U23="East",(IF(AND($A52&gt;7,$A52&lt;24),HLOOKUP(N$29,$C$8:$N$10,2,FALSE()),HLOOKUP(N$29,$C$8:$N$10,3,FALSE()))),IF(AND($A52&gt;6,$A52&lt;23),HLOOKUP(N$29,$C$8:$N$10,2,FALSE()),HLOOKUP(N$29,$C$8:$N$10,3,FALSE())))*'Historical 00 Scalers WE'!N27</f>
        <v>59.2020068825781</v>
      </c>
    </row>
    <row r="112" customFormat="false" ht="12.75" hidden="false" customHeight="false" outlineLevel="0" collapsed="false">
      <c r="A112" s="2" t="n">
        <v>23</v>
      </c>
      <c r="C112" s="52" t="n">
        <f aca="false">IF(J24="East",(IF(AND($A53&gt;7,$A53&lt;24),HLOOKUP(C$29,$C$8:$N$10,2,FALSE()),HLOOKUP(C$29,$C$8:$N$10,3,FALSE()))),IF(AND($A53&gt;6,$A53&lt;23),HLOOKUP(C$29,$C$8:$N$10,2,FALSE()),HLOOKUP(C$29,$C$8:$N$10,3,FALSE())))*'Historical 00 Scalers WE'!C28</f>
        <v>52.690797886563</v>
      </c>
      <c r="D112" s="52" t="n">
        <f aca="false">IF(K24="East",(IF(AND($A53&gt;7,$A53&lt;24),HLOOKUP(D$29,$C$8:$N$10,2,FALSE()),HLOOKUP(D$29,$C$8:$N$10,3,FALSE()))),IF(AND($A53&gt;6,$A53&lt;23),HLOOKUP(D$29,$C$8:$N$10,2,FALSE()),HLOOKUP(D$29,$C$8:$N$10,3,FALSE())))*'Historical 00 Scalers WE'!D28</f>
        <v>49.9567797400834</v>
      </c>
      <c r="E112" s="52" t="n">
        <f aca="false">IF(L24="East",(IF(AND($A53&gt;7,$A53&lt;24),HLOOKUP(E$29,$C$8:$N$10,2,FALSE()),HLOOKUP(E$29,$C$8:$N$10,3,FALSE()))),IF(AND($A53&gt;6,$A53&lt;23),HLOOKUP(E$29,$C$8:$N$10,2,FALSE()),HLOOKUP(E$29,$C$8:$N$10,3,FALSE())))*'Historical 00 Scalers WE'!E28</f>
        <v>55.4323476140692</v>
      </c>
      <c r="F112" s="52" t="n">
        <f aca="false">IF(M24="East",(IF(AND($A53&gt;7,$A53&lt;24),HLOOKUP(F$29,$C$8:$N$10,2,FALSE()),HLOOKUP(F$29,$C$8:$N$10,3,FALSE()))),IF(AND($A53&gt;6,$A53&lt;23),HLOOKUP(F$29,$C$8:$N$10,2,FALSE()),HLOOKUP(F$29,$C$8:$N$10,3,FALSE())))*'Historical 00 Scalers WE'!F28</f>
        <v>55.4288373179347</v>
      </c>
      <c r="G112" s="52" t="n">
        <f aca="false">IF(N24="East",(IF(AND($A53&gt;7,$A53&lt;24),HLOOKUP(G$29,$C$8:$N$10,2,FALSE()),HLOOKUP(G$29,$C$8:$N$10,3,FALSE()))),IF(AND($A53&gt;6,$A53&lt;23),HLOOKUP(G$29,$C$8:$N$10,2,FALSE()),HLOOKUP(G$29,$C$8:$N$10,3,FALSE())))*'Historical 00 Scalers WE'!G28</f>
        <v>54.4815388202526</v>
      </c>
      <c r="H112" s="52" t="n">
        <f aca="false">IF(O24="East",(IF(AND($A53&gt;7,$A53&lt;24),HLOOKUP(H$29,$C$8:$N$10,2,FALSE()),HLOOKUP(H$29,$C$8:$N$10,3,FALSE()))),IF(AND($A53&gt;6,$A53&lt;23),HLOOKUP(H$29,$C$8:$N$10,2,FALSE()),HLOOKUP(H$29,$C$8:$N$10,3,FALSE())))*'Historical 00 Scalers WE'!H28</f>
        <v>49.0552715212297</v>
      </c>
      <c r="I112" s="52" t="n">
        <f aca="false">IF(P24="East",(IF(AND($A53&gt;7,$A53&lt;24),HLOOKUP(I$29,$C$8:$N$10,2,FALSE()),HLOOKUP(I$29,$C$8:$N$10,3,FALSE()))),IF(AND($A53&gt;6,$A53&lt;23),HLOOKUP(I$29,$C$8:$N$10,2,FALSE()),HLOOKUP(I$29,$C$8:$N$10,3,FALSE())))*'Historical 00 Scalers WE'!I28</f>
        <v>43.2795379236189</v>
      </c>
      <c r="J112" s="52" t="n">
        <f aca="false">IF(Q24="East",(IF(AND($A53&gt;7,$A53&lt;24),HLOOKUP(J$29,$C$8:$N$10,2,FALSE()),HLOOKUP(J$29,$C$8:$N$10,3,FALSE()))),IF(AND($A53&gt;6,$A53&lt;23),HLOOKUP(J$29,$C$8:$N$10,2,FALSE()),HLOOKUP(J$29,$C$8:$N$10,3,FALSE())))*'Historical 00 Scalers WE'!J28</f>
        <v>37.8572512169334</v>
      </c>
      <c r="K112" s="52" t="n">
        <f aca="false">IF(R24="East",(IF(AND($A53&gt;7,$A53&lt;24),HLOOKUP(K$29,$C$8:$N$10,2,FALSE()),HLOOKUP(K$29,$C$8:$N$10,3,FALSE()))),IF(AND($A53&gt;6,$A53&lt;23),HLOOKUP(K$29,$C$8:$N$10,2,FALSE()),HLOOKUP(K$29,$C$8:$N$10,3,FALSE())))*'Historical 00 Scalers WE'!K28</f>
        <v>43.2536219574418</v>
      </c>
      <c r="L112" s="52" t="n">
        <f aca="false">IF(S24="East",(IF(AND($A53&gt;7,$A53&lt;24),HLOOKUP(L$29,$C$8:$N$10,2,FALSE()),HLOOKUP(L$29,$C$8:$N$10,3,FALSE()))),IF(AND($A53&gt;6,$A53&lt;23),HLOOKUP(L$29,$C$8:$N$10,2,FALSE()),HLOOKUP(L$29,$C$8:$N$10,3,FALSE())))*'Historical 00 Scalers WE'!L28</f>
        <v>56.9266975503212</v>
      </c>
      <c r="M112" s="52" t="n">
        <f aca="false">IF(T24="East",(IF(AND($A53&gt;7,$A53&lt;24),HLOOKUP(M$29,$C$8:$N$10,2,FALSE()),HLOOKUP(M$29,$C$8:$N$10,3,FALSE()))),IF(AND($A53&gt;6,$A53&lt;23),HLOOKUP(M$29,$C$8:$N$10,2,FALSE()),HLOOKUP(M$29,$C$8:$N$10,3,FALSE())))*'Historical 00 Scalers WE'!M28</f>
        <v>57.0063497826129</v>
      </c>
      <c r="N112" s="52" t="n">
        <f aca="false">IF(U24="East",(IF(AND($A53&gt;7,$A53&lt;24),HLOOKUP(N$29,$C$8:$N$10,2,FALSE()),HLOOKUP(N$29,$C$8:$N$10,3,FALSE()))),IF(AND($A53&gt;6,$A53&lt;23),HLOOKUP(N$29,$C$8:$N$10,2,FALSE()),HLOOKUP(N$29,$C$8:$N$10,3,FALSE())))*'Historical 00 Scalers WE'!N28</f>
        <v>62.0939761361078</v>
      </c>
    </row>
    <row r="113" customFormat="false" ht="12.75" hidden="false" customHeight="false" outlineLevel="0" collapsed="false">
      <c r="A113" s="2" t="n">
        <v>24</v>
      </c>
      <c r="C113" s="52" t="n">
        <f aca="false">IF(J25="East",(IF(AND($A54&gt;7,$A54&lt;24),HLOOKUP(C$29,$C$8:$N$10,2,FALSE()),HLOOKUP(C$29,$C$8:$N$10,3,FALSE()))),IF(AND($A54&gt;6,$A54&lt;23),HLOOKUP(C$29,$C$8:$N$10,2,FALSE()),HLOOKUP(C$29,$C$8:$N$10,3,FALSE())))*'Historical 00 Scalers WE'!C29</f>
        <v>46.2610387780623</v>
      </c>
      <c r="D113" s="52" t="n">
        <f aca="false">IF(K25="East",(IF(AND($A54&gt;7,$A54&lt;24),HLOOKUP(D$29,$C$8:$N$10,2,FALSE()),HLOOKUP(D$29,$C$8:$N$10,3,FALSE()))),IF(AND($A54&gt;6,$A54&lt;23),HLOOKUP(D$29,$C$8:$N$10,2,FALSE()),HLOOKUP(D$29,$C$8:$N$10,3,FALSE())))*'Historical 00 Scalers WE'!D29</f>
        <v>46.9584541901886</v>
      </c>
      <c r="E113" s="52" t="n">
        <f aca="false">IF(L25="East",(IF(AND($A54&gt;7,$A54&lt;24),HLOOKUP(E$29,$C$8:$N$10,2,FALSE()),HLOOKUP(E$29,$C$8:$N$10,3,FALSE()))),IF(AND($A54&gt;6,$A54&lt;23),HLOOKUP(E$29,$C$8:$N$10,2,FALSE()),HLOOKUP(E$29,$C$8:$N$10,3,FALSE())))*'Historical 00 Scalers WE'!E29</f>
        <v>46.7993681880837</v>
      </c>
      <c r="F113" s="52" t="n">
        <f aca="false">IF(M25="East",(IF(AND($A54&gt;7,$A54&lt;24),HLOOKUP(F$29,$C$8:$N$10,2,FALSE()),HLOOKUP(F$29,$C$8:$N$10,3,FALSE()))),IF(AND($A54&gt;6,$A54&lt;23),HLOOKUP(F$29,$C$8:$N$10,2,FALSE()),HLOOKUP(F$29,$C$8:$N$10,3,FALSE())))*'Historical 00 Scalers WE'!F29</f>
        <v>42.2625171539613</v>
      </c>
      <c r="G113" s="52" t="n">
        <f aca="false">IF(N25="East",(IF(AND($A54&gt;7,$A54&lt;24),HLOOKUP(G$29,$C$8:$N$10,2,FALSE()),HLOOKUP(G$29,$C$8:$N$10,3,FALSE()))),IF(AND($A54&gt;6,$A54&lt;23),HLOOKUP(G$29,$C$8:$N$10,2,FALSE()),HLOOKUP(G$29,$C$8:$N$10,3,FALSE())))*'Historical 00 Scalers WE'!G29</f>
        <v>46.1576119636199</v>
      </c>
      <c r="H113" s="52" t="n">
        <f aca="false">IF(O25="East",(IF(AND($A54&gt;7,$A54&lt;24),HLOOKUP(H$29,$C$8:$N$10,2,FALSE()),HLOOKUP(H$29,$C$8:$N$10,3,FALSE()))),IF(AND($A54&gt;6,$A54&lt;23),HLOOKUP(H$29,$C$8:$N$10,2,FALSE()),HLOOKUP(H$29,$C$8:$N$10,3,FALSE())))*'Historical 00 Scalers WE'!H29</f>
        <v>39.1500799895355</v>
      </c>
      <c r="I113" s="52" t="n">
        <f aca="false">IF(P25="East",(IF(AND($A54&gt;7,$A54&lt;24),HLOOKUP(I$29,$C$8:$N$10,2,FALSE()),HLOOKUP(I$29,$C$8:$N$10,3,FALSE()))),IF(AND($A54&gt;6,$A54&lt;23),HLOOKUP(I$29,$C$8:$N$10,2,FALSE()),HLOOKUP(I$29,$C$8:$N$10,3,FALSE())))*'Historical 00 Scalers WE'!I29</f>
        <v>38.0924804563079</v>
      </c>
      <c r="J113" s="52" t="n">
        <f aca="false">IF(Q25="East",(IF(AND($A54&gt;7,$A54&lt;24),HLOOKUP(J$29,$C$8:$N$10,2,FALSE()),HLOOKUP(J$29,$C$8:$N$10,3,FALSE()))),IF(AND($A54&gt;6,$A54&lt;23),HLOOKUP(J$29,$C$8:$N$10,2,FALSE()),HLOOKUP(J$29,$C$8:$N$10,3,FALSE())))*'Historical 00 Scalers WE'!J29</f>
        <v>31.7224460510938</v>
      </c>
      <c r="K113" s="52" t="n">
        <f aca="false">IF(R25="East",(IF(AND($A54&gt;7,$A54&lt;24),HLOOKUP(K$29,$C$8:$N$10,2,FALSE()),HLOOKUP(K$29,$C$8:$N$10,3,FALSE()))),IF(AND($A54&gt;6,$A54&lt;23),HLOOKUP(K$29,$C$8:$N$10,2,FALSE()),HLOOKUP(K$29,$C$8:$N$10,3,FALSE())))*'Historical 00 Scalers WE'!K29</f>
        <v>40.0487615365119</v>
      </c>
      <c r="L113" s="52" t="n">
        <f aca="false">IF(S25="East",(IF(AND($A54&gt;7,$A54&lt;24),HLOOKUP(L$29,$C$8:$N$10,2,FALSE()),HLOOKUP(L$29,$C$8:$N$10,3,FALSE()))),IF(AND($A54&gt;6,$A54&lt;23),HLOOKUP(L$29,$C$8:$N$10,2,FALSE()),HLOOKUP(L$29,$C$8:$N$10,3,FALSE())))*'Historical 00 Scalers WE'!L29</f>
        <v>55.0182023806275</v>
      </c>
      <c r="M113" s="52" t="n">
        <f aca="false">IF(T25="East",(IF(AND($A54&gt;7,$A54&lt;24),HLOOKUP(M$29,$C$8:$N$10,2,FALSE()),HLOOKUP(M$29,$C$8:$N$10,3,FALSE()))),IF(AND($A54&gt;6,$A54&lt;23),HLOOKUP(M$29,$C$8:$N$10,2,FALSE()),HLOOKUP(M$29,$C$8:$N$10,3,FALSE())))*'Historical 00 Scalers WE'!M29</f>
        <v>47.9844771342619</v>
      </c>
      <c r="N113" s="52" t="n">
        <f aca="false">IF(U25="East",(IF(AND($A54&gt;7,$A54&lt;24),HLOOKUP(N$29,$C$8:$N$10,2,FALSE()),HLOOKUP(N$29,$C$8:$N$10,3,FALSE()))),IF(AND($A54&gt;6,$A54&lt;23),HLOOKUP(N$29,$C$8:$N$10,2,FALSE()),HLOOKUP(N$29,$C$8:$N$10,3,FALSE())))*'Historical 00 Scalers WE'!N29</f>
        <v>56.3234168462355</v>
      </c>
    </row>
    <row r="114" customFormat="false" ht="12.75" hidden="false" customHeight="false" outlineLevel="0" collapsed="false"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customFormat="false" ht="15.75" hidden="false" customHeight="false" outlineLevel="0" collapsed="false">
      <c r="A115" s="51" t="s">
        <v>52</v>
      </c>
      <c r="B115" s="51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customFormat="false" ht="12.75" hidden="false" customHeight="false" outlineLevel="0" collapsed="false"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</row>
    <row r="117" customFormat="false" ht="12.75" hidden="false" customHeight="false" outlineLevel="0" collapsed="false">
      <c r="C117" s="2" t="s">
        <v>0</v>
      </c>
      <c r="D117" s="2" t="s">
        <v>1</v>
      </c>
      <c r="E117" s="2" t="s">
        <v>2</v>
      </c>
      <c r="F117" s="2" t="s">
        <v>3</v>
      </c>
      <c r="G117" s="2" t="s">
        <v>4</v>
      </c>
      <c r="H117" s="2" t="s">
        <v>5</v>
      </c>
      <c r="I117" s="2" t="s">
        <v>6</v>
      </c>
      <c r="J117" s="2" t="s">
        <v>7</v>
      </c>
      <c r="K117" s="2" t="s">
        <v>8</v>
      </c>
      <c r="L117" s="2" t="s">
        <v>9</v>
      </c>
      <c r="M117" s="2" t="s">
        <v>10</v>
      </c>
      <c r="N117" s="2" t="s">
        <v>11</v>
      </c>
      <c r="O117" s="2"/>
    </row>
    <row r="118" customFormat="false" ht="12.75" hidden="false" customHeight="false" outlineLevel="0" collapsed="false">
      <c r="A118" s="2" t="s">
        <v>13</v>
      </c>
      <c r="B118" s="2"/>
    </row>
    <row r="119" customFormat="false" ht="12.75" hidden="false" customHeight="false" outlineLevel="0" collapsed="false">
      <c r="A119" s="2" t="n">
        <v>1</v>
      </c>
      <c r="B119" s="2"/>
      <c r="C119" s="52" t="n">
        <f aca="false">IF(J31="East",(IF(AND($A60&gt;7,$A60&lt;24),HLOOKUP(C$29,$C$146:$N$148,2,FALSE()),HLOOKUP(C$29,$C$146:$N$148,3,FALSE()))),IF(AND($A60&gt;6,$A60&lt;23),HLOOKUP(C$29,$C$146:$N$148,2,FALSE()),HLOOKUP(C$29,$C$146:$N$148,3,FALSE())))*'PX 99 + 00 WE'!C6</f>
        <v>40.3714832454276</v>
      </c>
      <c r="D119" s="52" t="n">
        <f aca="false">IF(K31="East",(IF(AND($A60&gt;7,$A60&lt;24),HLOOKUP(D$29,$C$146:$N$148,2,FALSE()),HLOOKUP(D$29,$C$146:$N$148,3,FALSE()))),IF(AND($A60&gt;6,$A60&lt;23),HLOOKUP(D$29,$C$146:$N$148,2,FALSE()),HLOOKUP(D$29,$C$146:$N$148,3,FALSE())))*'PX 99 + 00 WE'!D6</f>
        <v>39.0810844926159</v>
      </c>
      <c r="E119" s="52" t="n">
        <f aca="false">IF(L31="East",(IF(AND($A60&gt;7,$A60&lt;24),HLOOKUP(E$29,$C$146:$N$148,2,FALSE()),HLOOKUP(E$29,$C$146:$N$148,3,FALSE()))),IF(AND($A60&gt;6,$A60&lt;23),HLOOKUP(E$29,$C$146:$N$148,2,FALSE()),HLOOKUP(E$29,$C$146:$N$148,3,FALSE())))*'PX 99 + 00 WE'!E6</f>
        <v>40.1777048171695</v>
      </c>
      <c r="F119" s="52" t="n">
        <f aca="false">IF(M31="East",(IF(AND($A60&gt;7,$A60&lt;24),HLOOKUP(F$29,$C$146:$N$148,2,FALSE()),HLOOKUP(F$29,$C$146:$N$148,3,FALSE()))),IF(AND($A60&gt;6,$A60&lt;23),HLOOKUP(F$29,$C$146:$N$148,2,FALSE()),HLOOKUP(F$29,$C$146:$N$148,3,FALSE())))*'PX 99 + 00 WE'!F6</f>
        <v>41.9911214786204</v>
      </c>
      <c r="G119" s="52" t="n">
        <f aca="false">IF(N31="East",(IF(AND($A60&gt;7,$A60&lt;24),HLOOKUP(G$29,$C$146:$N$148,2,FALSE()),HLOOKUP(G$29,$C$146:$N$148,3,FALSE()))),IF(AND($A60&gt;6,$A60&lt;23),HLOOKUP(G$29,$C$146:$N$148,2,FALSE()),HLOOKUP(G$29,$C$146:$N$148,3,FALSE())))*'PX 99 + 00 WE'!G6</f>
        <v>44.8809725706715</v>
      </c>
      <c r="H119" s="52" t="n">
        <f aca="false">IF(O31="East",(IF(AND($A60&gt;7,$A60&lt;24),HLOOKUP(H$29,$C$146:$N$148,2,FALSE()),HLOOKUP(H$29,$C$146:$N$148,3,FALSE()))),IF(AND($A60&gt;6,$A60&lt;23),HLOOKUP(H$29,$C$146:$N$148,2,FALSE()),HLOOKUP(H$29,$C$146:$N$148,3,FALSE())))*'PX 99 + 00 WE'!H6</f>
        <v>43.5491516384781</v>
      </c>
      <c r="I119" s="52" t="n">
        <f aca="false">IF(P31="East",(IF(AND($A60&gt;7,$A60&lt;24),HLOOKUP(I$29,$C$146:$N$148,2,FALSE()),HLOOKUP(I$29,$C$146:$N$148,3,FALSE()))),IF(AND($A60&gt;6,$A60&lt;23),HLOOKUP(I$29,$C$146:$N$148,2,FALSE()),HLOOKUP(I$29,$C$146:$N$148,3,FALSE())))*'PX 99 + 00 WE'!I6</f>
        <v>43.8483505082439</v>
      </c>
      <c r="J119" s="52" t="n">
        <f aca="false">IF(Q31="East",(IF(AND($A60&gt;7,$A60&lt;24),HLOOKUP(J$29,$C$146:$N$148,2,FALSE()),HLOOKUP(J$29,$C$146:$N$148,3,FALSE()))),IF(AND($A60&gt;6,$A60&lt;23),HLOOKUP(J$29,$C$146:$N$148,2,FALSE()),HLOOKUP(J$29,$C$146:$N$148,3,FALSE())))*'PX 99 + 00 WE'!J6</f>
        <v>41.5437602866925</v>
      </c>
      <c r="K119" s="52" t="n">
        <f aca="false">IF(R31="East",(IF(AND($A60&gt;7,$A60&lt;24),HLOOKUP(K$29,$C$146:$N$148,2,FALSE()),HLOOKUP(K$29,$C$146:$N$148,3,FALSE()))),IF(AND($A60&gt;6,$A60&lt;23),HLOOKUP(K$29,$C$146:$N$148,2,FALSE()),HLOOKUP(K$29,$C$146:$N$148,3,FALSE())))*'PX 99 + 00 WE'!K6</f>
        <v>44.1444524288678</v>
      </c>
      <c r="L119" s="52" t="n">
        <f aca="false">IF(S31="East",(IF(AND($A60&gt;7,$A60&lt;24),HLOOKUP(L$29,$C$146:$N$148,2,FALSE()),HLOOKUP(L$29,$C$146:$N$148,3,FALSE()))),IF(AND($A60&gt;6,$A60&lt;23),HLOOKUP(L$29,$C$146:$N$148,2,FALSE()),HLOOKUP(L$29,$C$146:$N$148,3,FALSE())))*'PX 99 + 00 WE'!L6</f>
        <v>41.1628357713591</v>
      </c>
      <c r="M119" s="52" t="n">
        <f aca="false">IF(T31="East",(IF(AND($A60&gt;7,$A60&lt;24),HLOOKUP(M$29,$C$146:$N$148,2,FALSE()),HLOOKUP(M$29,$C$146:$N$148,3,FALSE()))),IF(AND($A60&gt;6,$A60&lt;23),HLOOKUP(M$29,$C$146:$N$148,2,FALSE()),HLOOKUP(M$29,$C$146:$N$148,3,FALSE())))*'PX 99 + 00 WE'!M6</f>
        <v>40.5797558758531</v>
      </c>
      <c r="N119" s="52" t="n">
        <f aca="false">IF(U31="East",(IF(AND($A60&gt;7,$A60&lt;24),HLOOKUP(N$29,$C$146:$N$148,2,FALSE()),HLOOKUP(N$29,$C$146:$N$148,3,FALSE()))),IF(AND($A60&gt;6,$A60&lt;23),HLOOKUP(N$29,$C$146:$N$148,2,FALSE()),HLOOKUP(N$29,$C$146:$N$148,3,FALSE())))*'PX 99 + 00 WE'!N6</f>
        <v>40.6116377985615</v>
      </c>
      <c r="O119" s="52"/>
    </row>
    <row r="120" customFormat="false" ht="12.75" hidden="false" customHeight="false" outlineLevel="0" collapsed="false">
      <c r="A120" s="2" t="n">
        <v>2</v>
      </c>
      <c r="B120" s="2"/>
      <c r="C120" s="52" t="n">
        <f aca="false">IF(J32="East",(IF(AND($A61&gt;7,$A61&lt;24),HLOOKUP(C$29,$C$146:$N$148,2,FALSE()),HLOOKUP(C$29,$C$146:$N$148,3,FALSE()))),IF(AND($A61&gt;6,$A61&lt;23),HLOOKUP(C$29,$C$146:$N$148,2,FALSE()),HLOOKUP(C$29,$C$146:$N$148,3,FALSE())))*'PX 99 + 00 WE'!C7</f>
        <v>36.7033325513466</v>
      </c>
      <c r="D120" s="52" t="n">
        <f aca="false">IF(K32="East",(IF(AND($A61&gt;7,$A61&lt;24),HLOOKUP(D$29,$C$146:$N$148,2,FALSE()),HLOOKUP(D$29,$C$146:$N$148,3,FALSE()))),IF(AND($A61&gt;6,$A61&lt;23),HLOOKUP(D$29,$C$146:$N$148,2,FALSE()),HLOOKUP(D$29,$C$146:$N$148,3,FALSE())))*'PX 99 + 00 WE'!D7</f>
        <v>37.1226850350649</v>
      </c>
      <c r="E120" s="52" t="n">
        <f aca="false">IF(L32="East",(IF(AND($A61&gt;7,$A61&lt;24),HLOOKUP(E$29,$C$146:$N$148,2,FALSE()),HLOOKUP(E$29,$C$146:$N$148,3,FALSE()))),IF(AND($A61&gt;6,$A61&lt;23),HLOOKUP(E$29,$C$146:$N$148,2,FALSE()),HLOOKUP(E$29,$C$146:$N$148,3,FALSE())))*'PX 99 + 00 WE'!E7</f>
        <v>35.4759470545647</v>
      </c>
      <c r="F120" s="52" t="n">
        <f aca="false">IF(M32="East",(IF(AND($A61&gt;7,$A61&lt;24),HLOOKUP(F$29,$C$146:$N$148,2,FALSE()),HLOOKUP(F$29,$C$146:$N$148,3,FALSE()))),IF(AND($A61&gt;6,$A61&lt;23),HLOOKUP(F$29,$C$146:$N$148,2,FALSE()),HLOOKUP(F$29,$C$146:$N$148,3,FALSE())))*'PX 99 + 00 WE'!F7</f>
        <v>35.9756922311283</v>
      </c>
      <c r="G120" s="52" t="n">
        <f aca="false">IF(N32="East",(IF(AND($A61&gt;7,$A61&lt;24),HLOOKUP(G$29,$C$146:$N$148,2,FALSE()),HLOOKUP(G$29,$C$146:$N$148,3,FALSE()))),IF(AND($A61&gt;6,$A61&lt;23),HLOOKUP(G$29,$C$146:$N$148,2,FALSE()),HLOOKUP(G$29,$C$146:$N$148,3,FALSE())))*'PX 99 + 00 WE'!G7</f>
        <v>37.0888532183278</v>
      </c>
      <c r="H120" s="52" t="n">
        <f aca="false">IF(O32="East",(IF(AND($A61&gt;7,$A61&lt;24),HLOOKUP(H$29,$C$146:$N$148,2,FALSE()),HLOOKUP(H$29,$C$146:$N$148,3,FALSE()))),IF(AND($A61&gt;6,$A61&lt;23),HLOOKUP(H$29,$C$146:$N$148,2,FALSE()),HLOOKUP(H$29,$C$146:$N$148,3,FALSE())))*'PX 99 + 00 WE'!H7</f>
        <v>35.8678698621464</v>
      </c>
      <c r="I120" s="52" t="n">
        <f aca="false">IF(P32="East",(IF(AND($A61&gt;7,$A61&lt;24),HLOOKUP(I$29,$C$146:$N$148,2,FALSE()),HLOOKUP(I$29,$C$146:$N$148,3,FALSE()))),IF(AND($A61&gt;6,$A61&lt;23),HLOOKUP(I$29,$C$146:$N$148,2,FALSE()),HLOOKUP(I$29,$C$146:$N$148,3,FALSE())))*'PX 99 + 00 WE'!I7</f>
        <v>37.3023180341447</v>
      </c>
      <c r="J120" s="52" t="n">
        <f aca="false">IF(Q32="East",(IF(AND($A61&gt;7,$A61&lt;24),HLOOKUP(J$29,$C$146:$N$148,2,FALSE()),HLOOKUP(J$29,$C$146:$N$148,3,FALSE()))),IF(AND($A61&gt;6,$A61&lt;23),HLOOKUP(J$29,$C$146:$N$148,2,FALSE()),HLOOKUP(J$29,$C$146:$N$148,3,FALSE())))*'PX 99 + 00 WE'!J7</f>
        <v>37.6560537752313</v>
      </c>
      <c r="K120" s="52" t="n">
        <f aca="false">IF(R32="East",(IF(AND($A61&gt;7,$A61&lt;24),HLOOKUP(K$29,$C$146:$N$148,2,FALSE()),HLOOKUP(K$29,$C$146:$N$148,3,FALSE()))),IF(AND($A61&gt;6,$A61&lt;23),HLOOKUP(K$29,$C$146:$N$148,2,FALSE()),HLOOKUP(K$29,$C$146:$N$148,3,FALSE())))*'PX 99 + 00 WE'!K7</f>
        <v>38.4481849220496</v>
      </c>
      <c r="L120" s="52" t="n">
        <f aca="false">IF(S32="East",(IF(AND($A61&gt;7,$A61&lt;24),HLOOKUP(L$29,$C$146:$N$148,2,FALSE()),HLOOKUP(L$29,$C$146:$N$148,3,FALSE()))),IF(AND($A61&gt;6,$A61&lt;23),HLOOKUP(L$29,$C$146:$N$148,2,FALSE()),HLOOKUP(L$29,$C$146:$N$148,3,FALSE())))*'PX 99 + 00 WE'!L7</f>
        <v>37.456943919077</v>
      </c>
      <c r="M120" s="52" t="n">
        <f aca="false">IF(T32="East",(IF(AND($A61&gt;7,$A61&lt;24),HLOOKUP(M$29,$C$146:$N$148,2,FALSE()),HLOOKUP(M$29,$C$146:$N$148,3,FALSE()))),IF(AND($A61&gt;6,$A61&lt;23),HLOOKUP(M$29,$C$146:$N$148,2,FALSE()),HLOOKUP(M$29,$C$146:$N$148,3,FALSE())))*'PX 99 + 00 WE'!M7</f>
        <v>36.0910613270956</v>
      </c>
      <c r="N120" s="52" t="n">
        <f aca="false">IF(U32="East",(IF(AND($A61&gt;7,$A61&lt;24),HLOOKUP(N$29,$C$146:$N$148,2,FALSE()),HLOOKUP(N$29,$C$146:$N$148,3,FALSE()))),IF(AND($A61&gt;6,$A61&lt;23),HLOOKUP(N$29,$C$146:$N$148,2,FALSE()),HLOOKUP(N$29,$C$146:$N$148,3,FALSE())))*'PX 99 + 00 WE'!N7</f>
        <v>37.4273848501667</v>
      </c>
      <c r="O120" s="52"/>
    </row>
    <row r="121" customFormat="false" ht="12.75" hidden="false" customHeight="false" outlineLevel="0" collapsed="false">
      <c r="A121" s="2" t="n">
        <v>3</v>
      </c>
      <c r="B121" s="2"/>
      <c r="C121" s="52" t="n">
        <f aca="false">IF(J33="East",(IF(AND($A62&gt;7,$A62&lt;24),HLOOKUP(C$29,$C$146:$N$148,2,FALSE()),HLOOKUP(C$29,$C$146:$N$148,3,FALSE()))),IF(AND($A62&gt;6,$A62&lt;23),HLOOKUP(C$29,$C$146:$N$148,2,FALSE()),HLOOKUP(C$29,$C$146:$N$148,3,FALSE())))*'PX 99 + 00 WE'!C8</f>
        <v>34.8420245267864</v>
      </c>
      <c r="D121" s="52" t="n">
        <f aca="false">IF(K33="East",(IF(AND($A62&gt;7,$A62&lt;24),HLOOKUP(D$29,$C$146:$N$148,2,FALSE()),HLOOKUP(D$29,$C$146:$N$148,3,FALSE()))),IF(AND($A62&gt;6,$A62&lt;23),HLOOKUP(D$29,$C$146:$N$148,2,FALSE()),HLOOKUP(D$29,$C$146:$N$148,3,FALSE())))*'PX 99 + 00 WE'!D8</f>
        <v>35.7016277272433</v>
      </c>
      <c r="E121" s="52" t="n">
        <f aca="false">IF(L33="East",(IF(AND($A62&gt;7,$A62&lt;24),HLOOKUP(E$29,$C$146:$N$148,2,FALSE()),HLOOKUP(E$29,$C$146:$N$148,3,FALSE()))),IF(AND($A62&gt;6,$A62&lt;23),HLOOKUP(E$29,$C$146:$N$148,2,FALSE()),HLOOKUP(E$29,$C$146:$N$148,3,FALSE())))*'PX 99 + 00 WE'!E8</f>
        <v>32.40829859943</v>
      </c>
      <c r="F121" s="52" t="n">
        <f aca="false">IF(M33="East",(IF(AND($A62&gt;7,$A62&lt;24),HLOOKUP(F$29,$C$146:$N$148,2,FALSE()),HLOOKUP(F$29,$C$146:$N$148,3,FALSE()))),IF(AND($A62&gt;6,$A62&lt;23),HLOOKUP(F$29,$C$146:$N$148,2,FALSE()),HLOOKUP(F$29,$C$146:$N$148,3,FALSE())))*'PX 99 + 00 WE'!F8</f>
        <v>30.4211286459648</v>
      </c>
      <c r="G121" s="52" t="n">
        <f aca="false">IF(N33="East",(IF(AND($A62&gt;7,$A62&lt;24),HLOOKUP(G$29,$C$146:$N$148,2,FALSE()),HLOOKUP(G$29,$C$146:$N$148,3,FALSE()))),IF(AND($A62&gt;6,$A62&lt;23),HLOOKUP(G$29,$C$146:$N$148,2,FALSE()),HLOOKUP(G$29,$C$146:$N$148,3,FALSE())))*'PX 99 + 00 WE'!G8</f>
        <v>31.3139349660982</v>
      </c>
      <c r="H121" s="52" t="n">
        <f aca="false">IF(O33="East",(IF(AND($A62&gt;7,$A62&lt;24),HLOOKUP(H$29,$C$146:$N$148,2,FALSE()),HLOOKUP(H$29,$C$146:$N$148,3,FALSE()))),IF(AND($A62&gt;6,$A62&lt;23),HLOOKUP(H$29,$C$146:$N$148,2,FALSE()),HLOOKUP(H$29,$C$146:$N$148,3,FALSE())))*'PX 99 + 00 WE'!H8</f>
        <v>31.8482710491227</v>
      </c>
      <c r="I121" s="52" t="n">
        <f aca="false">IF(P33="East",(IF(AND($A62&gt;7,$A62&lt;24),HLOOKUP(I$29,$C$146:$N$148,2,FALSE()),HLOOKUP(I$29,$C$146:$N$148,3,FALSE()))),IF(AND($A62&gt;6,$A62&lt;23),HLOOKUP(I$29,$C$146:$N$148,2,FALSE()),HLOOKUP(I$29,$C$146:$N$148,3,FALSE())))*'PX 99 + 00 WE'!I8</f>
        <v>33.702143804411</v>
      </c>
      <c r="J121" s="52" t="n">
        <f aca="false">IF(Q33="East",(IF(AND($A62&gt;7,$A62&lt;24),HLOOKUP(J$29,$C$146:$N$148,2,FALSE()),HLOOKUP(J$29,$C$146:$N$148,3,FALSE()))),IF(AND($A62&gt;6,$A62&lt;23),HLOOKUP(J$29,$C$146:$N$148,2,FALSE()),HLOOKUP(J$29,$C$146:$N$148,3,FALSE())))*'PX 99 + 00 WE'!J8</f>
        <v>33.1211066748167</v>
      </c>
      <c r="K121" s="52" t="n">
        <f aca="false">IF(R33="East",(IF(AND($A62&gt;7,$A62&lt;24),HLOOKUP(K$29,$C$146:$N$148,2,FALSE()),HLOOKUP(K$29,$C$146:$N$148,3,FALSE()))),IF(AND($A62&gt;6,$A62&lt;23),HLOOKUP(K$29,$C$146:$N$148,2,FALSE()),HLOOKUP(K$29,$C$146:$N$148,3,FALSE())))*'PX 99 + 00 WE'!K8</f>
        <v>33.6640398252149</v>
      </c>
      <c r="L121" s="52" t="n">
        <f aca="false">IF(S33="East",(IF(AND($A62&gt;7,$A62&lt;24),HLOOKUP(L$29,$C$146:$N$148,2,FALSE()),HLOOKUP(L$29,$C$146:$N$148,3,FALSE()))),IF(AND($A62&gt;6,$A62&lt;23),HLOOKUP(L$29,$C$146:$N$148,2,FALSE()),HLOOKUP(L$29,$C$146:$N$148,3,FALSE())))*'PX 99 + 00 WE'!L8</f>
        <v>35.8627845562642</v>
      </c>
      <c r="M121" s="52" t="n">
        <f aca="false">IF(T33="East",(IF(AND($A62&gt;7,$A62&lt;24),HLOOKUP(M$29,$C$146:$N$148,2,FALSE()),HLOOKUP(M$29,$C$146:$N$148,3,FALSE()))),IF(AND($A62&gt;6,$A62&lt;23),HLOOKUP(M$29,$C$146:$N$148,2,FALSE()),HLOOKUP(M$29,$C$146:$N$148,3,FALSE())))*'PX 99 + 00 WE'!M8</f>
        <v>33.0463298136713</v>
      </c>
      <c r="N121" s="52" t="n">
        <f aca="false">IF(U33="East",(IF(AND($A62&gt;7,$A62&lt;24),HLOOKUP(N$29,$C$146:$N$148,2,FALSE()),HLOOKUP(N$29,$C$146:$N$148,3,FALSE()))),IF(AND($A62&gt;6,$A62&lt;23),HLOOKUP(N$29,$C$146:$N$148,2,FALSE()),HLOOKUP(N$29,$C$146:$N$148,3,FALSE())))*'PX 99 + 00 WE'!N8</f>
        <v>35.2129746131596</v>
      </c>
      <c r="O121" s="52"/>
    </row>
    <row r="122" customFormat="false" ht="12.75" hidden="false" customHeight="false" outlineLevel="0" collapsed="false">
      <c r="A122" s="2" t="n">
        <v>4</v>
      </c>
      <c r="B122" s="2"/>
      <c r="C122" s="52" t="n">
        <f aca="false">IF(J34="East",(IF(AND($A63&gt;7,$A63&lt;24),HLOOKUP(C$29,$C$146:$N$148,2,FALSE()),HLOOKUP(C$29,$C$146:$N$148,3,FALSE()))),IF(AND($A63&gt;6,$A63&lt;23),HLOOKUP(C$29,$C$146:$N$148,2,FALSE()),HLOOKUP(C$29,$C$146:$N$148,3,FALSE())))*'PX 99 + 00 WE'!C9</f>
        <v>34.290212335472</v>
      </c>
      <c r="D122" s="52" t="n">
        <f aca="false">IF(K34="East",(IF(AND($A63&gt;7,$A63&lt;24),HLOOKUP(D$29,$C$146:$N$148,2,FALSE()),HLOOKUP(D$29,$C$146:$N$148,3,FALSE()))),IF(AND($A63&gt;6,$A63&lt;23),HLOOKUP(D$29,$C$146:$N$148,2,FALSE()),HLOOKUP(D$29,$C$146:$N$148,3,FALSE())))*'PX 99 + 00 WE'!D9</f>
        <v>35.7623389266892</v>
      </c>
      <c r="E122" s="52" t="n">
        <f aca="false">IF(L34="East",(IF(AND($A63&gt;7,$A63&lt;24),HLOOKUP(E$29,$C$146:$N$148,2,FALSE()),HLOOKUP(E$29,$C$146:$N$148,3,FALSE()))),IF(AND($A63&gt;6,$A63&lt;23),HLOOKUP(E$29,$C$146:$N$148,2,FALSE()),HLOOKUP(E$29,$C$146:$N$148,3,FALSE())))*'PX 99 + 00 WE'!E9</f>
        <v>32.6865118674271</v>
      </c>
      <c r="F122" s="52" t="n">
        <f aca="false">IF(M34="East",(IF(AND($A63&gt;7,$A63&lt;24),HLOOKUP(F$29,$C$146:$N$148,2,FALSE()),HLOOKUP(F$29,$C$146:$N$148,3,FALSE()))),IF(AND($A63&gt;6,$A63&lt;23),HLOOKUP(F$29,$C$146:$N$148,2,FALSE()),HLOOKUP(F$29,$C$146:$N$148,3,FALSE())))*'PX 99 + 00 WE'!F9</f>
        <v>31.1717329225599</v>
      </c>
      <c r="G122" s="52" t="n">
        <f aca="false">IF(N34="East",(IF(AND($A63&gt;7,$A63&lt;24),HLOOKUP(G$29,$C$146:$N$148,2,FALSE()),HLOOKUP(G$29,$C$146:$N$148,3,FALSE()))),IF(AND($A63&gt;6,$A63&lt;23),HLOOKUP(G$29,$C$146:$N$148,2,FALSE()),HLOOKUP(G$29,$C$146:$N$148,3,FALSE())))*'PX 99 + 00 WE'!G9</f>
        <v>29.9405632416481</v>
      </c>
      <c r="H122" s="52" t="n">
        <f aca="false">IF(O34="East",(IF(AND($A63&gt;7,$A63&lt;24),HLOOKUP(H$29,$C$146:$N$148,2,FALSE()),HLOOKUP(H$29,$C$146:$N$148,3,FALSE()))),IF(AND($A63&gt;6,$A63&lt;23),HLOOKUP(H$29,$C$146:$N$148,2,FALSE()),HLOOKUP(H$29,$C$146:$N$148,3,FALSE())))*'PX 99 + 00 WE'!H9</f>
        <v>30.0031267937684</v>
      </c>
      <c r="I122" s="52" t="n">
        <f aca="false">IF(P34="East",(IF(AND($A63&gt;7,$A63&lt;24),HLOOKUP(I$29,$C$146:$N$148,2,FALSE()),HLOOKUP(I$29,$C$146:$N$148,3,FALSE()))),IF(AND($A63&gt;6,$A63&lt;23),HLOOKUP(I$29,$C$146:$N$148,2,FALSE()),HLOOKUP(I$29,$C$146:$N$148,3,FALSE())))*'PX 99 + 00 WE'!I9</f>
        <v>33.0169025008671</v>
      </c>
      <c r="J122" s="52" t="n">
        <f aca="false">IF(Q34="East",(IF(AND($A63&gt;7,$A63&lt;24),HLOOKUP(J$29,$C$146:$N$148,2,FALSE()),HLOOKUP(J$29,$C$146:$N$148,3,FALSE()))),IF(AND($A63&gt;6,$A63&lt;23),HLOOKUP(J$29,$C$146:$N$148,2,FALSE()),HLOOKUP(J$29,$C$146:$N$148,3,FALSE())))*'PX 99 + 00 WE'!J9</f>
        <v>32.3290697230794</v>
      </c>
      <c r="K122" s="52" t="n">
        <f aca="false">IF(R34="East",(IF(AND($A63&gt;7,$A63&lt;24),HLOOKUP(K$29,$C$146:$N$148,2,FALSE()),HLOOKUP(K$29,$C$146:$N$148,3,FALSE()))),IF(AND($A63&gt;6,$A63&lt;23),HLOOKUP(K$29,$C$146:$N$148,2,FALSE()),HLOOKUP(K$29,$C$146:$N$148,3,FALSE())))*'PX 99 + 00 WE'!K9</f>
        <v>32.718050827396</v>
      </c>
      <c r="L122" s="52" t="n">
        <f aca="false">IF(S34="East",(IF(AND($A63&gt;7,$A63&lt;24),HLOOKUP(L$29,$C$146:$N$148,2,FALSE()),HLOOKUP(L$29,$C$146:$N$148,3,FALSE()))),IF(AND($A63&gt;6,$A63&lt;23),HLOOKUP(L$29,$C$146:$N$148,2,FALSE()),HLOOKUP(L$29,$C$146:$N$148,3,FALSE())))*'PX 99 + 00 WE'!L9</f>
        <v>35.2150711518707</v>
      </c>
      <c r="M122" s="52" t="n">
        <f aca="false">IF(T34="East",(IF(AND($A63&gt;7,$A63&lt;24),HLOOKUP(M$29,$C$146:$N$148,2,FALSE()),HLOOKUP(M$29,$C$146:$N$148,3,FALSE()))),IF(AND($A63&gt;6,$A63&lt;23),HLOOKUP(M$29,$C$146:$N$148,2,FALSE()),HLOOKUP(M$29,$C$146:$N$148,3,FALSE())))*'PX 99 + 00 WE'!M9</f>
        <v>32.8521521614532</v>
      </c>
      <c r="N122" s="52" t="n">
        <f aca="false">IF(U34="East",(IF(AND($A63&gt;7,$A63&lt;24),HLOOKUP(N$29,$C$146:$N$148,2,FALSE()),HLOOKUP(N$29,$C$146:$N$148,3,FALSE()))),IF(AND($A63&gt;6,$A63&lt;23),HLOOKUP(N$29,$C$146:$N$148,2,FALSE()),HLOOKUP(N$29,$C$146:$N$148,3,FALSE())))*'PX 99 + 00 WE'!N9</f>
        <v>35.3408139540178</v>
      </c>
      <c r="O122" s="52"/>
    </row>
    <row r="123" customFormat="false" ht="12.75" hidden="false" customHeight="false" outlineLevel="0" collapsed="false">
      <c r="A123" s="2" t="n">
        <v>5</v>
      </c>
      <c r="B123" s="2"/>
      <c r="C123" s="52" t="n">
        <f aca="false">IF(J35="East",(IF(AND($A64&gt;7,$A64&lt;24),HLOOKUP(C$29,$C$146:$N$148,2,FALSE()),HLOOKUP(C$29,$C$146:$N$148,3,FALSE()))),IF(AND($A64&gt;6,$A64&lt;23),HLOOKUP(C$29,$C$146:$N$148,2,FALSE()),HLOOKUP(C$29,$C$146:$N$148,3,FALSE())))*'PX 99 + 00 WE'!C10</f>
        <v>37.203506610522</v>
      </c>
      <c r="D123" s="52" t="n">
        <f aca="false">IF(K35="East",(IF(AND($A64&gt;7,$A64&lt;24),HLOOKUP(D$29,$C$146:$N$148,2,FALSE()),HLOOKUP(D$29,$C$146:$N$148,3,FALSE()))),IF(AND($A64&gt;6,$A64&lt;23),HLOOKUP(D$29,$C$146:$N$148,2,FALSE()),HLOOKUP(D$29,$C$146:$N$148,3,FALSE())))*'PX 99 + 00 WE'!D10</f>
        <v>38.0368335642636</v>
      </c>
      <c r="E123" s="52" t="n">
        <f aca="false">IF(L35="East",(IF(AND($A64&gt;7,$A64&lt;24),HLOOKUP(E$29,$C$146:$N$148,2,FALSE()),HLOOKUP(E$29,$C$146:$N$148,3,FALSE()))),IF(AND($A64&gt;6,$A64&lt;23),HLOOKUP(E$29,$C$146:$N$148,2,FALSE()),HLOOKUP(E$29,$C$146:$N$148,3,FALSE())))*'PX 99 + 00 WE'!E10</f>
        <v>37.5039350857021</v>
      </c>
      <c r="F123" s="52" t="n">
        <f aca="false">IF(M35="East",(IF(AND($A64&gt;7,$A64&lt;24),HLOOKUP(F$29,$C$146:$N$148,2,FALSE()),HLOOKUP(F$29,$C$146:$N$148,3,FALSE()))),IF(AND($A64&gt;6,$A64&lt;23),HLOOKUP(F$29,$C$146:$N$148,2,FALSE()),HLOOKUP(F$29,$C$146:$N$148,3,FALSE())))*'PX 99 + 00 WE'!F10</f>
        <v>33.113439020755</v>
      </c>
      <c r="G123" s="52" t="n">
        <f aca="false">IF(N35="East",(IF(AND($A64&gt;7,$A64&lt;24),HLOOKUP(G$29,$C$146:$N$148,2,FALSE()),HLOOKUP(G$29,$C$146:$N$148,3,FALSE()))),IF(AND($A64&gt;6,$A64&lt;23),HLOOKUP(G$29,$C$146:$N$148,2,FALSE()),HLOOKUP(G$29,$C$146:$N$148,3,FALSE())))*'PX 99 + 00 WE'!G10</f>
        <v>31.4317501820925</v>
      </c>
      <c r="H123" s="52" t="n">
        <f aca="false">IF(O35="East",(IF(AND($A64&gt;7,$A64&lt;24),HLOOKUP(H$29,$C$146:$N$148,2,FALSE()),HLOOKUP(H$29,$C$146:$N$148,3,FALSE()))),IF(AND($A64&gt;6,$A64&lt;23),HLOOKUP(H$29,$C$146:$N$148,2,FALSE()),HLOOKUP(H$29,$C$146:$N$148,3,FALSE())))*'PX 99 + 00 WE'!H10</f>
        <v>29.460063627042</v>
      </c>
      <c r="I123" s="52" t="n">
        <f aca="false">IF(P35="East",(IF(AND($A64&gt;7,$A64&lt;24),HLOOKUP(I$29,$C$146:$N$148,2,FALSE()),HLOOKUP(I$29,$C$146:$N$148,3,FALSE()))),IF(AND($A64&gt;6,$A64&lt;23),HLOOKUP(I$29,$C$146:$N$148,2,FALSE()),HLOOKUP(I$29,$C$146:$N$148,3,FALSE())))*'PX 99 + 00 WE'!I10</f>
        <v>32.8267044327283</v>
      </c>
      <c r="J123" s="52" t="n">
        <f aca="false">IF(Q35="East",(IF(AND($A64&gt;7,$A64&lt;24),HLOOKUP(J$29,$C$146:$N$148,2,FALSE()),HLOOKUP(J$29,$C$146:$N$148,3,FALSE()))),IF(AND($A64&gt;6,$A64&lt;23),HLOOKUP(J$29,$C$146:$N$148,2,FALSE()),HLOOKUP(J$29,$C$146:$N$148,3,FALSE())))*'PX 99 + 00 WE'!J10</f>
        <v>33.379075582415</v>
      </c>
      <c r="K123" s="52" t="n">
        <f aca="false">IF(R35="East",(IF(AND($A64&gt;7,$A64&lt;24),HLOOKUP(K$29,$C$146:$N$148,2,FALSE()),HLOOKUP(K$29,$C$146:$N$148,3,FALSE()))),IF(AND($A64&gt;6,$A64&lt;23),HLOOKUP(K$29,$C$146:$N$148,2,FALSE()),HLOOKUP(K$29,$C$146:$N$148,3,FALSE())))*'PX 99 + 00 WE'!K10</f>
        <v>34.3963186534569</v>
      </c>
      <c r="L123" s="52" t="n">
        <f aca="false">IF(S35="East",(IF(AND($A64&gt;7,$A64&lt;24),HLOOKUP(L$29,$C$146:$N$148,2,FALSE()),HLOOKUP(L$29,$C$146:$N$148,3,FALSE()))),IF(AND($A64&gt;6,$A64&lt;23),HLOOKUP(L$29,$C$146:$N$148,2,FALSE()),HLOOKUP(L$29,$C$146:$N$148,3,FALSE())))*'PX 99 + 00 WE'!L10</f>
        <v>36.3055400264387</v>
      </c>
      <c r="M123" s="52" t="n">
        <f aca="false">IF(T35="East",(IF(AND($A64&gt;7,$A64&lt;24),HLOOKUP(M$29,$C$146:$N$148,2,FALSE()),HLOOKUP(M$29,$C$146:$N$148,3,FALSE()))),IF(AND($A64&gt;6,$A64&lt;23),HLOOKUP(M$29,$C$146:$N$148,2,FALSE()),HLOOKUP(M$29,$C$146:$N$148,3,FALSE())))*'PX 99 + 00 WE'!M10</f>
        <v>36.9913624361178</v>
      </c>
      <c r="N123" s="52" t="n">
        <f aca="false">IF(U35="East",(IF(AND($A64&gt;7,$A64&lt;24),HLOOKUP(N$29,$C$146:$N$148,2,FALSE()),HLOOKUP(N$29,$C$146:$N$148,3,FALSE()))),IF(AND($A64&gt;6,$A64&lt;23),HLOOKUP(N$29,$C$146:$N$148,2,FALSE()),HLOOKUP(N$29,$C$146:$N$148,3,FALSE())))*'PX 99 + 00 WE'!N10</f>
        <v>37.2927762538755</v>
      </c>
      <c r="O123" s="52"/>
    </row>
    <row r="124" customFormat="false" ht="12.75" hidden="false" customHeight="false" outlineLevel="0" collapsed="false">
      <c r="A124" s="2" t="n">
        <v>6</v>
      </c>
      <c r="B124" s="2"/>
      <c r="C124" s="52" t="n">
        <f aca="false">IF(J36="East",(IF(AND($A65&gt;7,$A65&lt;24),HLOOKUP(C$29,$C$146:$N$148,2,FALSE()),HLOOKUP(C$29,$C$146:$N$148,3,FALSE()))),IF(AND($A65&gt;6,$A65&lt;23),HLOOKUP(C$29,$C$146:$N$148,2,FALSE()),HLOOKUP(C$29,$C$146:$N$148,3,FALSE())))*'PX 99 + 00 WE'!C11</f>
        <v>42.9473684593896</v>
      </c>
      <c r="D124" s="52" t="n">
        <f aca="false">IF(K36="East",(IF(AND($A65&gt;7,$A65&lt;24),HLOOKUP(D$29,$C$146:$N$148,2,FALSE()),HLOOKUP(D$29,$C$146:$N$148,3,FALSE()))),IF(AND($A65&gt;6,$A65&lt;23),HLOOKUP(D$29,$C$146:$N$148,2,FALSE()),HLOOKUP(D$29,$C$146:$N$148,3,FALSE())))*'PX 99 + 00 WE'!D11</f>
        <v>43.6035821426521</v>
      </c>
      <c r="E124" s="52" t="n">
        <f aca="false">IF(L36="East",(IF(AND($A65&gt;7,$A65&lt;24),HLOOKUP(E$29,$C$146:$N$148,2,FALSE()),HLOOKUP(E$29,$C$146:$N$148,3,FALSE()))),IF(AND($A65&gt;6,$A65&lt;23),HLOOKUP(E$29,$C$146:$N$148,2,FALSE()),HLOOKUP(E$29,$C$146:$N$148,3,FALSE())))*'PX 99 + 00 WE'!E11</f>
        <v>45.0005142724639</v>
      </c>
      <c r="F124" s="52" t="n">
        <f aca="false">IF(M36="East",(IF(AND($A65&gt;7,$A65&lt;24),HLOOKUP(F$29,$C$146:$N$148,2,FALSE()),HLOOKUP(F$29,$C$146:$N$148,3,FALSE()))),IF(AND($A65&gt;6,$A65&lt;23),HLOOKUP(F$29,$C$146:$N$148,2,FALSE()),HLOOKUP(F$29,$C$146:$N$148,3,FALSE())))*'PX 99 + 00 WE'!F11</f>
        <v>40.8289990737148</v>
      </c>
      <c r="G124" s="52" t="n">
        <f aca="false">IF(N36="East",(IF(AND($A65&gt;7,$A65&lt;24),HLOOKUP(G$29,$C$146:$N$148,2,FALSE()),HLOOKUP(G$29,$C$146:$N$148,3,FALSE()))),IF(AND($A65&gt;6,$A65&lt;23),HLOOKUP(G$29,$C$146:$N$148,2,FALSE()),HLOOKUP(G$29,$C$146:$N$148,3,FALSE())))*'PX 99 + 00 WE'!G11</f>
        <v>37.0917536044348</v>
      </c>
      <c r="H124" s="52" t="n">
        <f aca="false">IF(O36="East",(IF(AND($A65&gt;7,$A65&lt;24),HLOOKUP(H$29,$C$146:$N$148,2,FALSE()),HLOOKUP(H$29,$C$146:$N$148,3,FALSE()))),IF(AND($A65&gt;6,$A65&lt;23),HLOOKUP(H$29,$C$146:$N$148,2,FALSE()),HLOOKUP(H$29,$C$146:$N$148,3,FALSE())))*'PX 99 + 00 WE'!H11</f>
        <v>29.9818080919157</v>
      </c>
      <c r="I124" s="52" t="n">
        <f aca="false">IF(P36="East",(IF(AND($A65&gt;7,$A65&lt;24),HLOOKUP(I$29,$C$146:$N$148,2,FALSE()),HLOOKUP(I$29,$C$146:$N$148,3,FALSE()))),IF(AND($A65&gt;6,$A65&lt;23),HLOOKUP(I$29,$C$146:$N$148,2,FALSE()),HLOOKUP(I$29,$C$146:$N$148,3,FALSE())))*'PX 99 + 00 WE'!I11</f>
        <v>32.9668695067572</v>
      </c>
      <c r="J124" s="52" t="n">
        <f aca="false">IF(Q36="East",(IF(AND($A65&gt;7,$A65&lt;24),HLOOKUP(J$29,$C$146:$N$148,2,FALSE()),HLOOKUP(J$29,$C$146:$N$148,3,FALSE()))),IF(AND($A65&gt;6,$A65&lt;23),HLOOKUP(J$29,$C$146:$N$148,2,FALSE()),HLOOKUP(J$29,$C$146:$N$148,3,FALSE())))*'PX 99 + 00 WE'!J11</f>
        <v>38.9558993288577</v>
      </c>
      <c r="K124" s="52" t="n">
        <f aca="false">IF(R36="East",(IF(AND($A65&gt;7,$A65&lt;24),HLOOKUP(K$29,$C$146:$N$148,2,FALSE()),HLOOKUP(K$29,$C$146:$N$148,3,FALSE()))),IF(AND($A65&gt;6,$A65&lt;23),HLOOKUP(K$29,$C$146:$N$148,2,FALSE()),HLOOKUP(K$29,$C$146:$N$148,3,FALSE())))*'PX 99 + 00 WE'!K11</f>
        <v>39.5660531889253</v>
      </c>
      <c r="L124" s="52" t="n">
        <f aca="false">IF(S36="East",(IF(AND($A65&gt;7,$A65&lt;24),HLOOKUP(L$29,$C$146:$N$148,2,FALSE()),HLOOKUP(L$29,$C$146:$N$148,3,FALSE()))),IF(AND($A65&gt;6,$A65&lt;23),HLOOKUP(L$29,$C$146:$N$148,2,FALSE()),HLOOKUP(L$29,$C$146:$N$148,3,FALSE())))*'PX 99 + 00 WE'!L11</f>
        <v>41.7956998730765</v>
      </c>
      <c r="M124" s="52" t="n">
        <f aca="false">IF(T36="East",(IF(AND($A65&gt;7,$A65&lt;24),HLOOKUP(M$29,$C$146:$N$148,2,FALSE()),HLOOKUP(M$29,$C$146:$N$148,3,FALSE()))),IF(AND($A65&gt;6,$A65&lt;23),HLOOKUP(M$29,$C$146:$N$148,2,FALSE()),HLOOKUP(M$29,$C$146:$N$148,3,FALSE())))*'PX 99 + 00 WE'!M11</f>
        <v>45.6427777510875</v>
      </c>
      <c r="N124" s="52" t="n">
        <f aca="false">IF(U36="East",(IF(AND($A65&gt;7,$A65&lt;24),HLOOKUP(N$29,$C$146:$N$148,2,FALSE()),HLOOKUP(N$29,$C$146:$N$148,3,FALSE()))),IF(AND($A65&gt;6,$A65&lt;23),HLOOKUP(N$29,$C$146:$N$148,2,FALSE()),HLOOKUP(N$29,$C$146:$N$148,3,FALSE())))*'PX 99 + 00 WE'!N11</f>
        <v>41.8239418849804</v>
      </c>
      <c r="O124" s="52"/>
    </row>
    <row r="125" customFormat="false" ht="12.75" hidden="false" customHeight="false" outlineLevel="0" collapsed="false">
      <c r="A125" s="2" t="n">
        <v>7</v>
      </c>
      <c r="B125" s="2"/>
      <c r="C125" s="52" t="n">
        <f aca="false">IF(J37="East",(IF(AND($A66&gt;7,$A66&lt;24),HLOOKUP(C$29,$C$146:$N$148,2,FALSE()),HLOOKUP(C$29,$C$146:$N$148,3,FALSE()))),IF(AND($A66&gt;6,$A66&lt;23),HLOOKUP(C$29,$C$146:$N$148,2,FALSE()),HLOOKUP(C$29,$C$146:$N$148,3,FALSE())))*'PX 99 + 00 WE'!C12</f>
        <v>44.9064400887539</v>
      </c>
      <c r="D125" s="52" t="n">
        <f aca="false">IF(K37="East",(IF(AND($A66&gt;7,$A66&lt;24),HLOOKUP(D$29,$C$146:$N$148,2,FALSE()),HLOOKUP(D$29,$C$146:$N$148,3,FALSE()))),IF(AND($A66&gt;6,$A66&lt;23),HLOOKUP(D$29,$C$146:$N$148,2,FALSE()),HLOOKUP(D$29,$C$146:$N$148,3,FALSE())))*'PX 99 + 00 WE'!D12</f>
        <v>49.1628396419191</v>
      </c>
      <c r="E125" s="52" t="n">
        <f aca="false">IF(L37="East",(IF(AND($A66&gt;7,$A66&lt;24),HLOOKUP(E$29,$C$146:$N$148,2,FALSE()),HLOOKUP(E$29,$C$146:$N$148,3,FALSE()))),IF(AND($A66&gt;6,$A66&lt;23),HLOOKUP(E$29,$C$146:$N$148,2,FALSE()),HLOOKUP(E$29,$C$146:$N$148,3,FALSE())))*'PX 99 + 00 WE'!E12</f>
        <v>45.4889150511667</v>
      </c>
      <c r="F125" s="52" t="n">
        <f aca="false">IF(M37="East",(IF(AND($A66&gt;7,$A66&lt;24),HLOOKUP(F$29,$C$146:$N$148,2,FALSE()),HLOOKUP(F$29,$C$146:$N$148,3,FALSE()))),IF(AND($A66&gt;6,$A66&lt;23),HLOOKUP(F$29,$C$146:$N$148,2,FALSE()),HLOOKUP(F$29,$C$146:$N$148,3,FALSE())))*'PX 99 + 00 WE'!F12</f>
        <v>46.8761829908353</v>
      </c>
      <c r="G125" s="52" t="n">
        <f aca="false">IF(N37="East",(IF(AND($A66&gt;7,$A66&lt;24),HLOOKUP(G$29,$C$146:$N$148,2,FALSE()),HLOOKUP(G$29,$C$146:$N$148,3,FALSE()))),IF(AND($A66&gt;6,$A66&lt;23),HLOOKUP(G$29,$C$146:$N$148,2,FALSE()),HLOOKUP(G$29,$C$146:$N$148,3,FALSE())))*'PX 99 + 00 WE'!G12</f>
        <v>30.2633209506765</v>
      </c>
      <c r="H125" s="52" t="n">
        <f aca="false">IF(O37="East",(IF(AND($A66&gt;7,$A66&lt;24),HLOOKUP(H$29,$C$146:$N$148,2,FALSE()),HLOOKUP(H$29,$C$146:$N$148,3,FALSE()))),IF(AND($A66&gt;6,$A66&lt;23),HLOOKUP(H$29,$C$146:$N$148,2,FALSE()),HLOOKUP(H$29,$C$146:$N$148,3,FALSE())))*'PX 99 + 00 WE'!H12</f>
        <v>23.1333663572902</v>
      </c>
      <c r="I125" s="52" t="n">
        <f aca="false">IF(P37="East",(IF(AND($A66&gt;7,$A66&lt;24),HLOOKUP(I$29,$C$146:$N$148,2,FALSE()),HLOOKUP(I$29,$C$146:$N$148,3,FALSE()))),IF(AND($A66&gt;6,$A66&lt;23),HLOOKUP(I$29,$C$146:$N$148,2,FALSE()),HLOOKUP(I$29,$C$146:$N$148,3,FALSE())))*'PX 99 + 00 WE'!I12</f>
        <v>22.078934926443</v>
      </c>
      <c r="J125" s="52" t="n">
        <f aca="false">IF(Q37="East",(IF(AND($A66&gt;7,$A66&lt;24),HLOOKUP(J$29,$C$146:$N$148,2,FALSE()),HLOOKUP(J$29,$C$146:$N$148,3,FALSE()))),IF(AND($A66&gt;6,$A66&lt;23),HLOOKUP(J$29,$C$146:$N$148,2,FALSE()),HLOOKUP(J$29,$C$146:$N$148,3,FALSE())))*'PX 99 + 00 WE'!J12</f>
        <v>24.980810578578</v>
      </c>
      <c r="K125" s="52" t="n">
        <f aca="false">IF(R37="East",(IF(AND($A66&gt;7,$A66&lt;24),HLOOKUP(K$29,$C$146:$N$148,2,FALSE()),HLOOKUP(K$29,$C$146:$N$148,3,FALSE()))),IF(AND($A66&gt;6,$A66&lt;23),HLOOKUP(K$29,$C$146:$N$148,2,FALSE()),HLOOKUP(K$29,$C$146:$N$148,3,FALSE())))*'PX 99 + 00 WE'!K12</f>
        <v>32.6998697006614</v>
      </c>
      <c r="L125" s="52" t="n">
        <f aca="false">IF(S37="East",(IF(AND($A66&gt;7,$A66&lt;24),HLOOKUP(L$29,$C$146:$N$148,2,FALSE()),HLOOKUP(L$29,$C$146:$N$148,3,FALSE()))),IF(AND($A66&gt;6,$A66&lt;23),HLOOKUP(L$29,$C$146:$N$148,2,FALSE()),HLOOKUP(L$29,$C$146:$N$148,3,FALSE())))*'PX 99 + 00 WE'!L12</f>
        <v>44.487659892967</v>
      </c>
      <c r="M125" s="52" t="n">
        <f aca="false">IF(T37="East",(IF(AND($A66&gt;7,$A66&lt;24),HLOOKUP(M$29,$C$146:$N$148,2,FALSE()),HLOOKUP(M$29,$C$146:$N$148,3,FALSE()))),IF(AND($A66&gt;6,$A66&lt;23),HLOOKUP(M$29,$C$146:$N$148,2,FALSE()),HLOOKUP(M$29,$C$146:$N$148,3,FALSE())))*'PX 99 + 00 WE'!M12</f>
        <v>46.9383853619402</v>
      </c>
      <c r="N125" s="52" t="n">
        <f aca="false">IF(U37="East",(IF(AND($A66&gt;7,$A66&lt;24),HLOOKUP(N$29,$C$146:$N$148,2,FALSE()),HLOOKUP(N$29,$C$146:$N$148,3,FALSE()))),IF(AND($A66&gt;6,$A66&lt;23),HLOOKUP(N$29,$C$146:$N$148,2,FALSE()),HLOOKUP(N$29,$C$146:$N$148,3,FALSE())))*'PX 99 + 00 WE'!N12</f>
        <v>47.9786257066475</v>
      </c>
      <c r="O125" s="52"/>
    </row>
    <row r="126" customFormat="false" ht="12.75" hidden="false" customHeight="false" outlineLevel="0" collapsed="false">
      <c r="A126" s="2" t="n">
        <v>8</v>
      </c>
      <c r="B126" s="2"/>
      <c r="C126" s="52" t="n">
        <f aca="false">IF(J38="East",(IF(AND($A67&gt;7,$A67&lt;24),HLOOKUP(C$29,$C$146:$N$148,2,FALSE()),HLOOKUP(C$29,$C$146:$N$148,3,FALSE()))),IF(AND($A67&gt;6,$A67&lt;23),HLOOKUP(C$29,$C$146:$N$148,2,FALSE()),HLOOKUP(C$29,$C$146:$N$148,3,FALSE())))*'PX 99 + 00 WE'!C13</f>
        <v>51.8173386539224</v>
      </c>
      <c r="D126" s="52" t="n">
        <f aca="false">IF(K38="East",(IF(AND($A67&gt;7,$A67&lt;24),HLOOKUP(D$29,$C$146:$N$148,2,FALSE()),HLOOKUP(D$29,$C$146:$N$148,3,FALSE()))),IF(AND($A67&gt;6,$A67&lt;23),HLOOKUP(D$29,$C$146:$N$148,2,FALSE()),HLOOKUP(D$29,$C$146:$N$148,3,FALSE())))*'PX 99 + 00 WE'!D13</f>
        <v>56.064099131305</v>
      </c>
      <c r="E126" s="52" t="n">
        <f aca="false">IF(L38="East",(IF(AND($A67&gt;7,$A67&lt;24),HLOOKUP(E$29,$C$146:$N$148,2,FALSE()),HLOOKUP(E$29,$C$146:$N$148,3,FALSE()))),IF(AND($A67&gt;6,$A67&lt;23),HLOOKUP(E$29,$C$146:$N$148,2,FALSE()),HLOOKUP(E$29,$C$146:$N$148,3,FALSE())))*'PX 99 + 00 WE'!E13</f>
        <v>52.1233642088249</v>
      </c>
      <c r="F126" s="52" t="n">
        <f aca="false">IF(M38="East",(IF(AND($A67&gt;7,$A67&lt;24),HLOOKUP(F$29,$C$146:$N$148,2,FALSE()),HLOOKUP(F$29,$C$146:$N$148,3,FALSE()))),IF(AND($A67&gt;6,$A67&lt;23),HLOOKUP(F$29,$C$146:$N$148,2,FALSE()),HLOOKUP(F$29,$C$146:$N$148,3,FALSE())))*'PX 99 + 00 WE'!F13</f>
        <v>53.2909987113268</v>
      </c>
      <c r="G126" s="52" t="n">
        <f aca="false">IF(N38="East",(IF(AND($A67&gt;7,$A67&lt;24),HLOOKUP(G$29,$C$146:$N$148,2,FALSE()),HLOOKUP(G$29,$C$146:$N$148,3,FALSE()))),IF(AND($A67&gt;6,$A67&lt;23),HLOOKUP(G$29,$C$146:$N$148,2,FALSE()),HLOOKUP(G$29,$C$146:$N$148,3,FALSE())))*'PX 99 + 00 WE'!G13</f>
        <v>43.9576639355743</v>
      </c>
      <c r="H126" s="52" t="n">
        <f aca="false">IF(O38="East",(IF(AND($A67&gt;7,$A67&lt;24),HLOOKUP(H$29,$C$146:$N$148,2,FALSE()),HLOOKUP(H$29,$C$146:$N$148,3,FALSE()))),IF(AND($A67&gt;6,$A67&lt;23),HLOOKUP(H$29,$C$146:$N$148,2,FALSE()),HLOOKUP(H$29,$C$146:$N$148,3,FALSE())))*'PX 99 + 00 WE'!H13</f>
        <v>31.1405474421213</v>
      </c>
      <c r="I126" s="52" t="n">
        <f aca="false">IF(P38="East",(IF(AND($A67&gt;7,$A67&lt;24),HLOOKUP(I$29,$C$146:$N$148,2,FALSE()),HLOOKUP(I$29,$C$146:$N$148,3,FALSE()))),IF(AND($A67&gt;6,$A67&lt;23),HLOOKUP(I$29,$C$146:$N$148,2,FALSE()),HLOOKUP(I$29,$C$146:$N$148,3,FALSE())))*'PX 99 + 00 WE'!I13</f>
        <v>30.3269087281558</v>
      </c>
      <c r="J126" s="52" t="n">
        <f aca="false">IF(Q38="East",(IF(AND($A67&gt;7,$A67&lt;24),HLOOKUP(J$29,$C$146:$N$148,2,FALSE()),HLOOKUP(J$29,$C$146:$N$148,3,FALSE()))),IF(AND($A67&gt;6,$A67&lt;23),HLOOKUP(J$29,$C$146:$N$148,2,FALSE()),HLOOKUP(J$29,$C$146:$N$148,3,FALSE())))*'PX 99 + 00 WE'!J13</f>
        <v>31.6771281934251</v>
      </c>
      <c r="K126" s="52" t="n">
        <f aca="false">IF(R38="East",(IF(AND($A67&gt;7,$A67&lt;24),HLOOKUP(K$29,$C$146:$N$148,2,FALSE()),HLOOKUP(K$29,$C$146:$N$148,3,FALSE()))),IF(AND($A67&gt;6,$A67&lt;23),HLOOKUP(K$29,$C$146:$N$148,2,FALSE()),HLOOKUP(K$29,$C$146:$N$148,3,FALSE())))*'PX 99 + 00 WE'!K13</f>
        <v>39.7377337407748</v>
      </c>
      <c r="L126" s="52" t="n">
        <f aca="false">IF(S38="East",(IF(AND($A67&gt;7,$A67&lt;24),HLOOKUP(L$29,$C$146:$N$148,2,FALSE()),HLOOKUP(L$29,$C$146:$N$148,3,FALSE()))),IF(AND($A67&gt;6,$A67&lt;23),HLOOKUP(L$29,$C$146:$N$148,2,FALSE()),HLOOKUP(L$29,$C$146:$N$148,3,FALSE())))*'PX 99 + 00 WE'!L13</f>
        <v>43.6242159524509</v>
      </c>
      <c r="M126" s="52" t="n">
        <f aca="false">IF(T38="East",(IF(AND($A67&gt;7,$A67&lt;24),HLOOKUP(M$29,$C$146:$N$148,2,FALSE()),HLOOKUP(M$29,$C$146:$N$148,3,FALSE()))),IF(AND($A67&gt;6,$A67&lt;23),HLOOKUP(M$29,$C$146:$N$148,2,FALSE()),HLOOKUP(M$29,$C$146:$N$148,3,FALSE())))*'PX 99 + 00 WE'!M13</f>
        <v>52.6213588242874</v>
      </c>
      <c r="N126" s="52" t="n">
        <f aca="false">IF(U38="East",(IF(AND($A67&gt;7,$A67&lt;24),HLOOKUP(N$29,$C$146:$N$148,2,FALSE()),HLOOKUP(N$29,$C$146:$N$148,3,FALSE()))),IF(AND($A67&gt;6,$A67&lt;23),HLOOKUP(N$29,$C$146:$N$148,2,FALSE()),HLOOKUP(N$29,$C$146:$N$148,3,FALSE())))*'PX 99 + 00 WE'!N13</f>
        <v>52.5286744859346</v>
      </c>
      <c r="O126" s="52"/>
    </row>
    <row r="127" customFormat="false" ht="12.75" hidden="false" customHeight="false" outlineLevel="0" collapsed="false">
      <c r="A127" s="2" t="n">
        <v>9</v>
      </c>
      <c r="B127" s="2"/>
      <c r="C127" s="52" t="n">
        <f aca="false">IF(J39="East",(IF(AND($A68&gt;7,$A68&lt;24),HLOOKUP(C$29,$C$146:$N$148,2,FALSE()),HLOOKUP(C$29,$C$146:$N$148,3,FALSE()))),IF(AND($A68&gt;6,$A68&lt;23),HLOOKUP(C$29,$C$146:$N$148,2,FALSE()),HLOOKUP(C$29,$C$146:$N$148,3,FALSE())))*'PX 99 + 00 WE'!C14</f>
        <v>58.7187368319702</v>
      </c>
      <c r="D127" s="52" t="n">
        <f aca="false">IF(K39="East",(IF(AND($A68&gt;7,$A68&lt;24),HLOOKUP(D$29,$C$146:$N$148,2,FALSE()),HLOOKUP(D$29,$C$146:$N$148,3,FALSE()))),IF(AND($A68&gt;6,$A68&lt;23),HLOOKUP(D$29,$C$146:$N$148,2,FALSE()),HLOOKUP(D$29,$C$146:$N$148,3,FALSE())))*'PX 99 + 00 WE'!D14</f>
        <v>59.9863919042853</v>
      </c>
      <c r="E127" s="52" t="n">
        <f aca="false">IF(L39="East",(IF(AND($A68&gt;7,$A68&lt;24),HLOOKUP(E$29,$C$146:$N$148,2,FALSE()),HLOOKUP(E$29,$C$146:$N$148,3,FALSE()))),IF(AND($A68&gt;6,$A68&lt;23),HLOOKUP(E$29,$C$146:$N$148,2,FALSE()),HLOOKUP(E$29,$C$146:$N$148,3,FALSE())))*'PX 99 + 00 WE'!E14</f>
        <v>57.900855726543</v>
      </c>
      <c r="F127" s="52" t="n">
        <f aca="false">IF(M39="East",(IF(AND($A68&gt;7,$A68&lt;24),HLOOKUP(F$29,$C$146:$N$148,2,FALSE()),HLOOKUP(F$29,$C$146:$N$148,3,FALSE()))),IF(AND($A68&gt;6,$A68&lt;23),HLOOKUP(F$29,$C$146:$N$148,2,FALSE()),HLOOKUP(F$29,$C$146:$N$148,3,FALSE())))*'PX 99 + 00 WE'!F14</f>
        <v>59.5925217082709</v>
      </c>
      <c r="G127" s="52" t="n">
        <f aca="false">IF(N39="East",(IF(AND($A68&gt;7,$A68&lt;24),HLOOKUP(G$29,$C$146:$N$148,2,FALSE()),HLOOKUP(G$29,$C$146:$N$148,3,FALSE()))),IF(AND($A68&gt;6,$A68&lt;23),HLOOKUP(G$29,$C$146:$N$148,2,FALSE()),HLOOKUP(G$29,$C$146:$N$148,3,FALSE())))*'PX 99 + 00 WE'!G14</f>
        <v>55.4976184270063</v>
      </c>
      <c r="H127" s="52" t="n">
        <f aca="false">IF(O39="East",(IF(AND($A68&gt;7,$A68&lt;24),HLOOKUP(H$29,$C$146:$N$148,2,FALSE()),HLOOKUP(H$29,$C$146:$N$148,3,FALSE()))),IF(AND($A68&gt;6,$A68&lt;23),HLOOKUP(H$29,$C$146:$N$148,2,FALSE()),HLOOKUP(H$29,$C$146:$N$148,3,FALSE())))*'PX 99 + 00 WE'!H14</f>
        <v>42.7606477527709</v>
      </c>
      <c r="I127" s="52" t="n">
        <f aca="false">IF(P39="East",(IF(AND($A68&gt;7,$A68&lt;24),HLOOKUP(I$29,$C$146:$N$148,2,FALSE()),HLOOKUP(I$29,$C$146:$N$148,3,FALSE()))),IF(AND($A68&gt;6,$A68&lt;23),HLOOKUP(I$29,$C$146:$N$148,2,FALSE()),HLOOKUP(I$29,$C$146:$N$148,3,FALSE())))*'PX 99 + 00 WE'!I14</f>
        <v>40.6869785943247</v>
      </c>
      <c r="J127" s="52" t="n">
        <f aca="false">IF(Q39="East",(IF(AND($A68&gt;7,$A68&lt;24),HLOOKUP(J$29,$C$146:$N$148,2,FALSE()),HLOOKUP(J$29,$C$146:$N$148,3,FALSE()))),IF(AND($A68&gt;6,$A68&lt;23),HLOOKUP(J$29,$C$146:$N$148,2,FALSE()),HLOOKUP(J$29,$C$146:$N$148,3,FALSE())))*'PX 99 + 00 WE'!J14</f>
        <v>43.1600264138878</v>
      </c>
      <c r="K127" s="52" t="n">
        <f aca="false">IF(R39="East",(IF(AND($A68&gt;7,$A68&lt;24),HLOOKUP(K$29,$C$146:$N$148,2,FALSE()),HLOOKUP(K$29,$C$146:$N$148,3,FALSE()))),IF(AND($A68&gt;6,$A68&lt;23),HLOOKUP(K$29,$C$146:$N$148,2,FALSE()),HLOOKUP(K$29,$C$146:$N$148,3,FALSE())))*'PX 99 + 00 WE'!K14</f>
        <v>47.3139860900753</v>
      </c>
      <c r="L127" s="52" t="n">
        <f aca="false">IF(S39="East",(IF(AND($A68&gt;7,$A68&lt;24),HLOOKUP(L$29,$C$146:$N$148,2,FALSE()),HLOOKUP(L$29,$C$146:$N$148,3,FALSE()))),IF(AND($A68&gt;6,$A68&lt;23),HLOOKUP(L$29,$C$146:$N$148,2,FALSE()),HLOOKUP(L$29,$C$146:$N$148,3,FALSE())))*'PX 99 + 00 WE'!L14</f>
        <v>45.3076259318953</v>
      </c>
      <c r="M127" s="52" t="n">
        <f aca="false">IF(T39="East",(IF(AND($A68&gt;7,$A68&lt;24),HLOOKUP(M$29,$C$146:$N$148,2,FALSE()),HLOOKUP(M$29,$C$146:$N$148,3,FALSE()))),IF(AND($A68&gt;6,$A68&lt;23),HLOOKUP(M$29,$C$146:$N$148,2,FALSE()),HLOOKUP(M$29,$C$146:$N$148,3,FALSE())))*'PX 99 + 00 WE'!M14</f>
        <v>55.08281117541</v>
      </c>
      <c r="N127" s="52" t="n">
        <f aca="false">IF(U39="East",(IF(AND($A68&gt;7,$A68&lt;24),HLOOKUP(N$29,$C$146:$N$148,2,FALSE()),HLOOKUP(N$29,$C$146:$N$148,3,FALSE()))),IF(AND($A68&gt;6,$A68&lt;23),HLOOKUP(N$29,$C$146:$N$148,2,FALSE()),HLOOKUP(N$29,$C$146:$N$148,3,FALSE())))*'PX 99 + 00 WE'!N14</f>
        <v>58.7556202573497</v>
      </c>
      <c r="O127" s="52"/>
    </row>
    <row r="128" customFormat="false" ht="12.75" hidden="false" customHeight="false" outlineLevel="0" collapsed="false">
      <c r="A128" s="2" t="n">
        <v>10</v>
      </c>
      <c r="B128" s="2"/>
      <c r="C128" s="52" t="n">
        <f aca="false">IF(J40="East",(IF(AND($A69&gt;7,$A69&lt;24),HLOOKUP(C$29,$C$146:$N$148,2,FALSE()),HLOOKUP(C$29,$C$146:$N$148,3,FALSE()))),IF(AND($A69&gt;6,$A69&lt;23),HLOOKUP(C$29,$C$146:$N$148,2,FALSE()),HLOOKUP(C$29,$C$146:$N$148,3,FALSE())))*'PX 99 + 00 WE'!C15</f>
        <v>60.2082115001966</v>
      </c>
      <c r="D128" s="52" t="n">
        <f aca="false">IF(K40="East",(IF(AND($A69&gt;7,$A69&lt;24),HLOOKUP(D$29,$C$146:$N$148,2,FALSE()),HLOOKUP(D$29,$C$146:$N$148,3,FALSE()))),IF(AND($A69&gt;6,$A69&lt;23),HLOOKUP(D$29,$C$146:$N$148,2,FALSE()),HLOOKUP(D$29,$C$146:$N$148,3,FALSE())))*'PX 99 + 00 WE'!D15</f>
        <v>61.4679850980935</v>
      </c>
      <c r="E128" s="52" t="n">
        <f aca="false">IF(L40="East",(IF(AND($A69&gt;7,$A69&lt;24),HLOOKUP(E$29,$C$146:$N$148,2,FALSE()),HLOOKUP(E$29,$C$146:$N$148,3,FALSE()))),IF(AND($A69&gt;6,$A69&lt;23),HLOOKUP(E$29,$C$146:$N$148,2,FALSE()),HLOOKUP(E$29,$C$146:$N$148,3,FALSE())))*'PX 99 + 00 WE'!E15</f>
        <v>61.0630603969753</v>
      </c>
      <c r="F128" s="52" t="n">
        <f aca="false">IF(M40="East",(IF(AND($A69&gt;7,$A69&lt;24),HLOOKUP(F$29,$C$146:$N$148,2,FALSE()),HLOOKUP(F$29,$C$146:$N$148,3,FALSE()))),IF(AND($A69&gt;6,$A69&lt;23),HLOOKUP(F$29,$C$146:$N$148,2,FALSE()),HLOOKUP(F$29,$C$146:$N$148,3,FALSE())))*'PX 99 + 00 WE'!F15</f>
        <v>62.5780006919459</v>
      </c>
      <c r="G128" s="52" t="n">
        <f aca="false">IF(N40="East",(IF(AND($A69&gt;7,$A69&lt;24),HLOOKUP(G$29,$C$146:$N$148,2,FALSE()),HLOOKUP(G$29,$C$146:$N$148,3,FALSE()))),IF(AND($A69&gt;6,$A69&lt;23),HLOOKUP(G$29,$C$146:$N$148,2,FALSE()),HLOOKUP(G$29,$C$146:$N$148,3,FALSE())))*'PX 99 + 00 WE'!G15</f>
        <v>61.4339598975381</v>
      </c>
      <c r="H128" s="52" t="n">
        <f aca="false">IF(O40="East",(IF(AND($A69&gt;7,$A69&lt;24),HLOOKUP(H$29,$C$146:$N$148,2,FALSE()),HLOOKUP(H$29,$C$146:$N$148,3,FALSE()))),IF(AND($A69&gt;6,$A69&lt;23),HLOOKUP(H$29,$C$146:$N$148,2,FALSE()),HLOOKUP(H$29,$C$146:$N$148,3,FALSE())))*'PX 99 + 00 WE'!H15</f>
        <v>51.6222406638108</v>
      </c>
      <c r="I128" s="52" t="n">
        <f aca="false">IF(P40="East",(IF(AND($A69&gt;7,$A69&lt;24),HLOOKUP(I$29,$C$146:$N$148,2,FALSE()),HLOOKUP(I$29,$C$146:$N$148,3,FALSE()))),IF(AND($A69&gt;6,$A69&lt;23),HLOOKUP(I$29,$C$146:$N$148,2,FALSE()),HLOOKUP(I$29,$C$146:$N$148,3,FALSE())))*'PX 99 + 00 WE'!I15</f>
        <v>48.0671087598885</v>
      </c>
      <c r="J128" s="52" t="n">
        <f aca="false">IF(Q40="East",(IF(AND($A69&gt;7,$A69&lt;24),HLOOKUP(J$29,$C$146:$N$148,2,FALSE()),HLOOKUP(J$29,$C$146:$N$148,3,FALSE()))),IF(AND($A69&gt;6,$A69&lt;23),HLOOKUP(J$29,$C$146:$N$148,2,FALSE()),HLOOKUP(J$29,$C$146:$N$148,3,FALSE())))*'PX 99 + 00 WE'!J15</f>
        <v>50.766178817504</v>
      </c>
      <c r="K128" s="52" t="n">
        <f aca="false">IF(R40="East",(IF(AND($A69&gt;7,$A69&lt;24),HLOOKUP(K$29,$C$146:$N$148,2,FALSE()),HLOOKUP(K$29,$C$146:$N$148,3,FALSE()))),IF(AND($A69&gt;6,$A69&lt;23),HLOOKUP(K$29,$C$146:$N$148,2,FALSE()),HLOOKUP(K$29,$C$146:$N$148,3,FALSE())))*'PX 99 + 00 WE'!K15</f>
        <v>51.2717554290149</v>
      </c>
      <c r="L128" s="52" t="n">
        <f aca="false">IF(S40="East",(IF(AND($A69&gt;7,$A69&lt;24),HLOOKUP(L$29,$C$146:$N$148,2,FALSE()),HLOOKUP(L$29,$C$146:$N$148,3,FALSE()))),IF(AND($A69&gt;6,$A69&lt;23),HLOOKUP(L$29,$C$146:$N$148,2,FALSE()),HLOOKUP(L$29,$C$146:$N$148,3,FALSE())))*'PX 99 + 00 WE'!L15</f>
        <v>52.6223094520348</v>
      </c>
      <c r="M128" s="52" t="n">
        <f aca="false">IF(T40="East",(IF(AND($A69&gt;7,$A69&lt;24),HLOOKUP(M$29,$C$146:$N$148,2,FALSE()),HLOOKUP(M$29,$C$146:$N$148,3,FALSE()))),IF(AND($A69&gt;6,$A69&lt;23),HLOOKUP(M$29,$C$146:$N$148,2,FALSE()),HLOOKUP(M$29,$C$146:$N$148,3,FALSE())))*'PX 99 + 00 WE'!M15</f>
        <v>56.2103764349877</v>
      </c>
      <c r="N128" s="52" t="n">
        <f aca="false">IF(U40="East",(IF(AND($A69&gt;7,$A69&lt;24),HLOOKUP(N$29,$C$146:$N$148,2,FALSE()),HLOOKUP(N$29,$C$146:$N$148,3,FALSE()))),IF(AND($A69&gt;6,$A69&lt;23),HLOOKUP(N$29,$C$146:$N$148,2,FALSE()),HLOOKUP(N$29,$C$146:$N$148,3,FALSE())))*'PX 99 + 00 WE'!N15</f>
        <v>59.9728827125369</v>
      </c>
      <c r="O128" s="52"/>
    </row>
    <row r="129" customFormat="false" ht="12.75" hidden="false" customHeight="false" outlineLevel="0" collapsed="false">
      <c r="A129" s="2" t="n">
        <v>11</v>
      </c>
      <c r="B129" s="2"/>
      <c r="C129" s="52" t="n">
        <f aca="false">IF(J41="East",(IF(AND($A70&gt;7,$A70&lt;24),HLOOKUP(C$29,$C$146:$N$148,2,FALSE()),HLOOKUP(C$29,$C$146:$N$148,3,FALSE()))),IF(AND($A70&gt;6,$A70&lt;23),HLOOKUP(C$29,$C$146:$N$148,2,FALSE()),HLOOKUP(C$29,$C$146:$N$148,3,FALSE())))*'PX 99 + 00 WE'!C16</f>
        <v>61.4435401160512</v>
      </c>
      <c r="D129" s="52" t="n">
        <f aca="false">IF(K41="East",(IF(AND($A70&gt;7,$A70&lt;24),HLOOKUP(D$29,$C$146:$N$148,2,FALSE()),HLOOKUP(D$29,$C$146:$N$148,3,FALSE()))),IF(AND($A70&gt;6,$A70&lt;23),HLOOKUP(D$29,$C$146:$N$148,2,FALSE()),HLOOKUP(D$29,$C$146:$N$148,3,FALSE())))*'PX 99 + 00 WE'!D16</f>
        <v>62.0161751195568</v>
      </c>
      <c r="E129" s="52" t="n">
        <f aca="false">IF(L41="East",(IF(AND($A70&gt;7,$A70&lt;24),HLOOKUP(E$29,$C$146:$N$148,2,FALSE()),HLOOKUP(E$29,$C$146:$N$148,3,FALSE()))),IF(AND($A70&gt;6,$A70&lt;23),HLOOKUP(E$29,$C$146:$N$148,2,FALSE()),HLOOKUP(E$29,$C$146:$N$148,3,FALSE())))*'PX 99 + 00 WE'!E16</f>
        <v>62.6400198970483</v>
      </c>
      <c r="F129" s="52" t="n">
        <f aca="false">IF(M41="East",(IF(AND($A70&gt;7,$A70&lt;24),HLOOKUP(F$29,$C$146:$N$148,2,FALSE()),HLOOKUP(F$29,$C$146:$N$148,3,FALSE()))),IF(AND($A70&gt;6,$A70&lt;23),HLOOKUP(F$29,$C$146:$N$148,2,FALSE()),HLOOKUP(F$29,$C$146:$N$148,3,FALSE())))*'PX 99 + 00 WE'!F16</f>
        <v>64.5563671163507</v>
      </c>
      <c r="G129" s="52" t="n">
        <f aca="false">IF(N41="East",(IF(AND($A70&gt;7,$A70&lt;24),HLOOKUP(G$29,$C$146:$N$148,2,FALSE()),HLOOKUP(G$29,$C$146:$N$148,3,FALSE()))),IF(AND($A70&gt;6,$A70&lt;23),HLOOKUP(G$29,$C$146:$N$148,2,FALSE()),HLOOKUP(G$29,$C$146:$N$148,3,FALSE())))*'PX 99 + 00 WE'!G16</f>
        <v>63.3616670767569</v>
      </c>
      <c r="H129" s="52" t="n">
        <f aca="false">IF(O41="East",(IF(AND($A70&gt;7,$A70&lt;24),HLOOKUP(H$29,$C$146:$N$148,2,FALSE()),HLOOKUP(H$29,$C$146:$N$148,3,FALSE()))),IF(AND($A70&gt;6,$A70&lt;23),HLOOKUP(H$29,$C$146:$N$148,2,FALSE()),HLOOKUP(H$29,$C$146:$N$148,3,FALSE())))*'PX 99 + 00 WE'!H16</f>
        <v>61.2885462848019</v>
      </c>
      <c r="I129" s="52" t="n">
        <f aca="false">IF(P41="East",(IF(AND($A70&gt;7,$A70&lt;24),HLOOKUP(I$29,$C$146:$N$148,2,FALSE()),HLOOKUP(I$29,$C$146:$N$148,3,FALSE()))),IF(AND($A70&gt;6,$A70&lt;23),HLOOKUP(I$29,$C$146:$N$148,2,FALSE()),HLOOKUP(I$29,$C$146:$N$148,3,FALSE())))*'PX 99 + 00 WE'!I16</f>
        <v>56.0896846965141</v>
      </c>
      <c r="J129" s="52" t="n">
        <f aca="false">IF(Q41="East",(IF(AND($A70&gt;7,$A70&lt;24),HLOOKUP(J$29,$C$146:$N$148,2,FALSE()),HLOOKUP(J$29,$C$146:$N$148,3,FALSE()))),IF(AND($A70&gt;6,$A70&lt;23),HLOOKUP(J$29,$C$146:$N$148,2,FALSE()),HLOOKUP(J$29,$C$146:$N$148,3,FALSE())))*'PX 99 + 00 WE'!J16</f>
        <v>57.8512165007755</v>
      </c>
      <c r="K129" s="52" t="n">
        <f aca="false">IF(R41="East",(IF(AND($A70&gt;7,$A70&lt;24),HLOOKUP(K$29,$C$146:$N$148,2,FALSE()),HLOOKUP(K$29,$C$146:$N$148,3,FALSE()))),IF(AND($A70&gt;6,$A70&lt;23),HLOOKUP(K$29,$C$146:$N$148,2,FALSE()),HLOOKUP(K$29,$C$146:$N$148,3,FALSE())))*'PX 99 + 00 WE'!K16</f>
        <v>60.2018925739034</v>
      </c>
      <c r="L129" s="52" t="n">
        <f aca="false">IF(S41="East",(IF(AND($A70&gt;7,$A70&lt;24),HLOOKUP(L$29,$C$146:$N$148,2,FALSE()),HLOOKUP(L$29,$C$146:$N$148,3,FALSE()))),IF(AND($A70&gt;6,$A70&lt;23),HLOOKUP(L$29,$C$146:$N$148,2,FALSE()),HLOOKUP(L$29,$C$146:$N$148,3,FALSE())))*'PX 99 + 00 WE'!L16</f>
        <v>59.1122999681603</v>
      </c>
      <c r="M129" s="52" t="n">
        <f aca="false">IF(T41="East",(IF(AND($A70&gt;7,$A70&lt;24),HLOOKUP(M$29,$C$146:$N$148,2,FALSE()),HLOOKUP(M$29,$C$146:$N$148,3,FALSE()))),IF(AND($A70&gt;6,$A70&lt;23),HLOOKUP(M$29,$C$146:$N$148,2,FALSE()),HLOOKUP(M$29,$C$146:$N$148,3,FALSE())))*'PX 99 + 00 WE'!M16</f>
        <v>58.3022961707565</v>
      </c>
      <c r="N129" s="52" t="n">
        <f aca="false">IF(U41="East",(IF(AND($A70&gt;7,$A70&lt;24),HLOOKUP(N$29,$C$146:$N$148,2,FALSE()),HLOOKUP(N$29,$C$146:$N$148,3,FALSE()))),IF(AND($A70&gt;6,$A70&lt;23),HLOOKUP(N$29,$C$146:$N$148,2,FALSE()),HLOOKUP(N$29,$C$146:$N$148,3,FALSE())))*'PX 99 + 00 WE'!N16</f>
        <v>59.8007232579678</v>
      </c>
      <c r="O129" s="52"/>
    </row>
    <row r="130" customFormat="false" ht="12.75" hidden="false" customHeight="false" outlineLevel="0" collapsed="false">
      <c r="A130" s="2" t="n">
        <v>12</v>
      </c>
      <c r="B130" s="2"/>
      <c r="C130" s="52" t="n">
        <f aca="false">IF(J42="East",(IF(AND($A71&gt;7,$A71&lt;24),HLOOKUP(C$29,$C$146:$N$148,2,FALSE()),HLOOKUP(C$29,$C$146:$N$148,3,FALSE()))),IF(AND($A71&gt;6,$A71&lt;23),HLOOKUP(C$29,$C$146:$N$148,2,FALSE()),HLOOKUP(C$29,$C$146:$N$148,3,FALSE())))*'PX 99 + 00 WE'!C17</f>
        <v>60.7108125477395</v>
      </c>
      <c r="D130" s="52" t="n">
        <f aca="false">IF(K42="East",(IF(AND($A71&gt;7,$A71&lt;24),HLOOKUP(D$29,$C$146:$N$148,2,FALSE()),HLOOKUP(D$29,$C$146:$N$148,3,FALSE()))),IF(AND($A71&gt;6,$A71&lt;23),HLOOKUP(D$29,$C$146:$N$148,2,FALSE()),HLOOKUP(D$29,$C$146:$N$148,3,FALSE())))*'PX 99 + 00 WE'!D17</f>
        <v>61.2759884326248</v>
      </c>
      <c r="E130" s="52" t="n">
        <f aca="false">IF(L42="East",(IF(AND($A71&gt;7,$A71&lt;24),HLOOKUP(E$29,$C$146:$N$148,2,FALSE()),HLOOKUP(E$29,$C$146:$N$148,3,FALSE()))),IF(AND($A71&gt;6,$A71&lt;23),HLOOKUP(E$29,$C$146:$N$148,2,FALSE()),HLOOKUP(E$29,$C$146:$N$148,3,FALSE())))*'PX 99 + 00 WE'!E17</f>
        <v>62.1069809696915</v>
      </c>
      <c r="F130" s="52" t="n">
        <f aca="false">IF(M42="East",(IF(AND($A71&gt;7,$A71&lt;24),HLOOKUP(F$29,$C$146:$N$148,2,FALSE()),HLOOKUP(F$29,$C$146:$N$148,3,FALSE()))),IF(AND($A71&gt;6,$A71&lt;23),HLOOKUP(F$29,$C$146:$N$148,2,FALSE()),HLOOKUP(F$29,$C$146:$N$148,3,FALSE())))*'PX 99 + 00 WE'!F17</f>
        <v>64.2450194904179</v>
      </c>
      <c r="G130" s="52" t="n">
        <f aca="false">IF(N42="East",(IF(AND($A71&gt;7,$A71&lt;24),HLOOKUP(G$29,$C$146:$N$148,2,FALSE()),HLOOKUP(G$29,$C$146:$N$148,3,FALSE()))),IF(AND($A71&gt;6,$A71&lt;23),HLOOKUP(G$29,$C$146:$N$148,2,FALSE()),HLOOKUP(G$29,$C$146:$N$148,3,FALSE())))*'PX 99 + 00 WE'!G17</f>
        <v>63.8826735316711</v>
      </c>
      <c r="H130" s="52" t="n">
        <f aca="false">IF(O42="East",(IF(AND($A71&gt;7,$A71&lt;24),HLOOKUP(H$29,$C$146:$N$148,2,FALSE()),HLOOKUP(H$29,$C$146:$N$148,3,FALSE()))),IF(AND($A71&gt;6,$A71&lt;23),HLOOKUP(H$29,$C$146:$N$148,2,FALSE()),HLOOKUP(H$29,$C$146:$N$148,3,FALSE())))*'PX 99 + 00 WE'!H17</f>
        <v>64.0814854451771</v>
      </c>
      <c r="I130" s="52" t="n">
        <f aca="false">IF(P42="East",(IF(AND($A71&gt;7,$A71&lt;24),HLOOKUP(I$29,$C$146:$N$148,2,FALSE()),HLOOKUP(I$29,$C$146:$N$148,3,FALSE()))),IF(AND($A71&gt;6,$A71&lt;23),HLOOKUP(I$29,$C$146:$N$148,2,FALSE()),HLOOKUP(I$29,$C$146:$N$148,3,FALSE())))*'PX 99 + 00 WE'!I17</f>
        <v>62.1011508554307</v>
      </c>
      <c r="J130" s="52" t="n">
        <f aca="false">IF(Q42="East",(IF(AND($A71&gt;7,$A71&lt;24),HLOOKUP(J$29,$C$146:$N$148,2,FALSE()),HLOOKUP(J$29,$C$146:$N$148,3,FALSE()))),IF(AND($A71&gt;6,$A71&lt;23),HLOOKUP(J$29,$C$146:$N$148,2,FALSE()),HLOOKUP(J$29,$C$146:$N$148,3,FALSE())))*'PX 99 + 00 WE'!J17</f>
        <v>62.5409761881246</v>
      </c>
      <c r="K130" s="52" t="n">
        <f aca="false">IF(R42="East",(IF(AND($A71&gt;7,$A71&lt;24),HLOOKUP(K$29,$C$146:$N$148,2,FALSE()),HLOOKUP(K$29,$C$146:$N$148,3,FALSE()))),IF(AND($A71&gt;6,$A71&lt;23),HLOOKUP(K$29,$C$146:$N$148,2,FALSE()),HLOOKUP(K$29,$C$146:$N$148,3,FALSE())))*'PX 99 + 00 WE'!K17</f>
        <v>63.5052904751756</v>
      </c>
      <c r="L130" s="52" t="n">
        <f aca="false">IF(S42="East",(IF(AND($A71&gt;7,$A71&lt;24),HLOOKUP(L$29,$C$146:$N$148,2,FALSE()),HLOOKUP(L$29,$C$146:$N$148,3,FALSE()))),IF(AND($A71&gt;6,$A71&lt;23),HLOOKUP(L$29,$C$146:$N$148,2,FALSE()),HLOOKUP(L$29,$C$146:$N$148,3,FALSE())))*'PX 99 + 00 WE'!L17</f>
        <v>58.8397818025741</v>
      </c>
      <c r="M130" s="52" t="n">
        <f aca="false">IF(T42="East",(IF(AND($A71&gt;7,$A71&lt;24),HLOOKUP(M$29,$C$146:$N$148,2,FALSE()),HLOOKUP(M$29,$C$146:$N$148,3,FALSE()))),IF(AND($A71&gt;6,$A71&lt;23),HLOOKUP(M$29,$C$146:$N$148,2,FALSE()),HLOOKUP(M$29,$C$146:$N$148,3,FALSE())))*'PX 99 + 00 WE'!M17</f>
        <v>56.7344589773161</v>
      </c>
      <c r="N130" s="52" t="n">
        <f aca="false">IF(U42="East",(IF(AND($A71&gt;7,$A71&lt;24),HLOOKUP(N$29,$C$146:$N$148,2,FALSE()),HLOOKUP(N$29,$C$146:$N$148,3,FALSE()))),IF(AND($A71&gt;6,$A71&lt;23),HLOOKUP(N$29,$C$146:$N$148,2,FALSE()),HLOOKUP(N$29,$C$146:$N$148,3,FALSE())))*'PX 99 + 00 WE'!N17</f>
        <v>59.1548432474438</v>
      </c>
      <c r="O130" s="52"/>
    </row>
    <row r="131" customFormat="false" ht="12.75" hidden="false" customHeight="false" outlineLevel="0" collapsed="false">
      <c r="A131" s="2" t="n">
        <v>13</v>
      </c>
      <c r="B131" s="2"/>
      <c r="C131" s="52" t="n">
        <f aca="false">IF(J43="East",(IF(AND($A72&gt;7,$A72&lt;24),HLOOKUP(C$29,$C$146:$N$148,2,FALSE()),HLOOKUP(C$29,$C$146:$N$148,3,FALSE()))),IF(AND($A72&gt;6,$A72&lt;23),HLOOKUP(C$29,$C$146:$N$148,2,FALSE()),HLOOKUP(C$29,$C$146:$N$148,3,FALSE())))*'PX 99 + 00 WE'!C18</f>
        <v>59.8448566783</v>
      </c>
      <c r="D131" s="52" t="n">
        <f aca="false">IF(K43="East",(IF(AND($A72&gt;7,$A72&lt;24),HLOOKUP(D$29,$C$146:$N$148,2,FALSE()),HLOOKUP(D$29,$C$146:$N$148,3,FALSE()))),IF(AND($A72&gt;6,$A72&lt;23),HLOOKUP(D$29,$C$146:$N$148,2,FALSE()),HLOOKUP(D$29,$C$146:$N$148,3,FALSE())))*'PX 99 + 00 WE'!D18</f>
        <v>59.6203205903811</v>
      </c>
      <c r="E131" s="52" t="n">
        <f aca="false">IF(L43="East",(IF(AND($A72&gt;7,$A72&lt;24),HLOOKUP(E$29,$C$146:$N$148,2,FALSE()),HLOOKUP(E$29,$C$146:$N$148,3,FALSE()))),IF(AND($A72&gt;6,$A72&lt;23),HLOOKUP(E$29,$C$146:$N$148,2,FALSE()),HLOOKUP(E$29,$C$146:$N$148,3,FALSE())))*'PX 99 + 00 WE'!E18</f>
        <v>61.3950002225488</v>
      </c>
      <c r="F131" s="52" t="n">
        <f aca="false">IF(M43="East",(IF(AND($A72&gt;7,$A72&lt;24),HLOOKUP(F$29,$C$146:$N$148,2,FALSE()),HLOOKUP(F$29,$C$146:$N$148,3,FALSE()))),IF(AND($A72&gt;6,$A72&lt;23),HLOOKUP(F$29,$C$146:$N$148,2,FALSE()),HLOOKUP(F$29,$C$146:$N$148,3,FALSE())))*'PX 99 + 00 WE'!F18</f>
        <v>61.4300944854778</v>
      </c>
      <c r="G131" s="52" t="n">
        <f aca="false">IF(N43="East",(IF(AND($A72&gt;7,$A72&lt;24),HLOOKUP(G$29,$C$146:$N$148,2,FALSE()),HLOOKUP(G$29,$C$146:$N$148,3,FALSE()))),IF(AND($A72&gt;6,$A72&lt;23),HLOOKUP(G$29,$C$146:$N$148,2,FALSE()),HLOOKUP(G$29,$C$146:$N$148,3,FALSE())))*'PX 99 + 00 WE'!G18</f>
        <v>64.2551115358105</v>
      </c>
      <c r="H131" s="52" t="n">
        <f aca="false">IF(O43="East",(IF(AND($A72&gt;7,$A72&lt;24),HLOOKUP(H$29,$C$146:$N$148,2,FALSE()),HLOOKUP(H$29,$C$146:$N$148,3,FALSE()))),IF(AND($A72&gt;6,$A72&lt;23),HLOOKUP(H$29,$C$146:$N$148,2,FALSE()),HLOOKUP(H$29,$C$146:$N$148,3,FALSE())))*'PX 99 + 00 WE'!H18</f>
        <v>66.3363966244002</v>
      </c>
      <c r="I131" s="52" t="n">
        <f aca="false">IF(P43="East",(IF(AND($A72&gt;7,$A72&lt;24),HLOOKUP(I$29,$C$146:$N$148,2,FALSE()),HLOOKUP(I$29,$C$146:$N$148,3,FALSE()))),IF(AND($A72&gt;6,$A72&lt;23),HLOOKUP(I$29,$C$146:$N$148,2,FALSE()),HLOOKUP(I$29,$C$146:$N$148,3,FALSE())))*'PX 99 + 00 WE'!I18</f>
        <v>67.8091593397975</v>
      </c>
      <c r="J131" s="52" t="n">
        <f aca="false">IF(Q43="East",(IF(AND($A72&gt;7,$A72&lt;24),HLOOKUP(J$29,$C$146:$N$148,2,FALSE()),HLOOKUP(J$29,$C$146:$N$148,3,FALSE()))),IF(AND($A72&gt;6,$A72&lt;23),HLOOKUP(J$29,$C$146:$N$148,2,FALSE()),HLOOKUP(J$29,$C$146:$N$148,3,FALSE())))*'PX 99 + 00 WE'!J18</f>
        <v>69.8779785522728</v>
      </c>
      <c r="K131" s="52" t="n">
        <f aca="false">IF(R43="East",(IF(AND($A72&gt;7,$A72&lt;24),HLOOKUP(K$29,$C$146:$N$148,2,FALSE()),HLOOKUP(K$29,$C$146:$N$148,3,FALSE()))),IF(AND($A72&gt;6,$A72&lt;23),HLOOKUP(K$29,$C$146:$N$148,2,FALSE()),HLOOKUP(K$29,$C$146:$N$148,3,FALSE())))*'PX 99 + 00 WE'!K18</f>
        <v>66.9197272409726</v>
      </c>
      <c r="L131" s="52" t="n">
        <f aca="false">IF(S43="East",(IF(AND($A72&gt;7,$A72&lt;24),HLOOKUP(L$29,$C$146:$N$148,2,FALSE()),HLOOKUP(L$29,$C$146:$N$148,3,FALSE()))),IF(AND($A72&gt;6,$A72&lt;23),HLOOKUP(L$29,$C$146:$N$148,2,FALSE()),HLOOKUP(L$29,$C$146:$N$148,3,FALSE())))*'PX 99 + 00 WE'!L18</f>
        <v>61.3861571976097</v>
      </c>
      <c r="M131" s="52" t="n">
        <f aca="false">IF(T43="East",(IF(AND($A72&gt;7,$A72&lt;24),HLOOKUP(M$29,$C$146:$N$148,2,FALSE()),HLOOKUP(M$29,$C$146:$N$148,3,FALSE()))),IF(AND($A72&gt;6,$A72&lt;23),HLOOKUP(M$29,$C$146:$N$148,2,FALSE()),HLOOKUP(M$29,$C$146:$N$148,3,FALSE())))*'PX 99 + 00 WE'!M18</f>
        <v>54.2331455664697</v>
      </c>
      <c r="N131" s="52" t="n">
        <f aca="false">IF(U43="East",(IF(AND($A72&gt;7,$A72&lt;24),HLOOKUP(N$29,$C$146:$N$148,2,FALSE()),HLOOKUP(N$29,$C$146:$N$148,3,FALSE()))),IF(AND($A72&gt;6,$A72&lt;23),HLOOKUP(N$29,$C$146:$N$148,2,FALSE()),HLOOKUP(N$29,$C$146:$N$148,3,FALSE())))*'PX 99 + 00 WE'!N18</f>
        <v>58.2444277919844</v>
      </c>
      <c r="O131" s="52"/>
    </row>
    <row r="132" customFormat="false" ht="12.75" hidden="false" customHeight="false" outlineLevel="0" collapsed="false">
      <c r="A132" s="2" t="n">
        <v>14</v>
      </c>
      <c r="B132" s="2"/>
      <c r="C132" s="52" t="n">
        <f aca="false">IF(J44="East",(IF(AND($A73&gt;7,$A73&lt;24),HLOOKUP(C$29,$C$146:$N$148,2,FALSE()),HLOOKUP(C$29,$C$146:$N$148,3,FALSE()))),IF(AND($A73&gt;6,$A73&lt;23),HLOOKUP(C$29,$C$146:$N$148,2,FALSE()),HLOOKUP(C$29,$C$146:$N$148,3,FALSE())))*'PX 99 + 00 WE'!C19</f>
        <v>57.7317453090886</v>
      </c>
      <c r="D132" s="52" t="n">
        <f aca="false">IF(K44="East",(IF(AND($A73&gt;7,$A73&lt;24),HLOOKUP(D$29,$C$146:$N$148,2,FALSE()),HLOOKUP(D$29,$C$146:$N$148,3,FALSE()))),IF(AND($A73&gt;6,$A73&lt;23),HLOOKUP(D$29,$C$146:$N$148,2,FALSE()),HLOOKUP(D$29,$C$146:$N$148,3,FALSE())))*'PX 99 + 00 WE'!D19</f>
        <v>58.8474861929969</v>
      </c>
      <c r="E132" s="52" t="n">
        <f aca="false">IF(L44="East",(IF(AND($A73&gt;7,$A73&lt;24),HLOOKUP(E$29,$C$146:$N$148,2,FALSE()),HLOOKUP(E$29,$C$146:$N$148,3,FALSE()))),IF(AND($A73&gt;6,$A73&lt;23),HLOOKUP(E$29,$C$146:$N$148,2,FALSE()),HLOOKUP(E$29,$C$146:$N$148,3,FALSE())))*'PX 99 + 00 WE'!E19</f>
        <v>60.6770950614826</v>
      </c>
      <c r="F132" s="52" t="n">
        <f aca="false">IF(M44="East",(IF(AND($A73&gt;7,$A73&lt;24),HLOOKUP(F$29,$C$146:$N$148,2,FALSE()),HLOOKUP(F$29,$C$146:$N$148,3,FALSE()))),IF(AND($A73&gt;6,$A73&lt;23),HLOOKUP(F$29,$C$146:$N$148,2,FALSE()),HLOOKUP(F$29,$C$146:$N$148,3,FALSE())))*'PX 99 + 00 WE'!F19</f>
        <v>61.0766233209846</v>
      </c>
      <c r="G132" s="52" t="n">
        <f aca="false">IF(N44="East",(IF(AND($A73&gt;7,$A73&lt;24),HLOOKUP(G$29,$C$146:$N$148,2,FALSE()),HLOOKUP(G$29,$C$146:$N$148,3,FALSE()))),IF(AND($A73&gt;6,$A73&lt;23),HLOOKUP(G$29,$C$146:$N$148,2,FALSE()),HLOOKUP(G$29,$C$146:$N$148,3,FALSE())))*'PX 99 + 00 WE'!G19</f>
        <v>64.3532513412832</v>
      </c>
      <c r="H132" s="52" t="n">
        <f aca="false">IF(O44="East",(IF(AND($A73&gt;7,$A73&lt;24),HLOOKUP(H$29,$C$146:$N$148,2,FALSE()),HLOOKUP(H$29,$C$146:$N$148,3,FALSE()))),IF(AND($A73&gt;6,$A73&lt;23),HLOOKUP(H$29,$C$146:$N$148,2,FALSE()),HLOOKUP(H$29,$C$146:$N$148,3,FALSE())))*'PX 99 + 00 WE'!H19</f>
        <v>70.6232399445408</v>
      </c>
      <c r="I132" s="52" t="n">
        <f aca="false">IF(P44="East",(IF(AND($A73&gt;7,$A73&lt;24),HLOOKUP(I$29,$C$146:$N$148,2,FALSE()),HLOOKUP(I$29,$C$146:$N$148,3,FALSE()))),IF(AND($A73&gt;6,$A73&lt;23),HLOOKUP(I$29,$C$146:$N$148,2,FALSE()),HLOOKUP(I$29,$C$146:$N$148,3,FALSE())))*'PX 99 + 00 WE'!I19</f>
        <v>70.8268345275545</v>
      </c>
      <c r="J132" s="52" t="n">
        <f aca="false">IF(Q44="East",(IF(AND($A73&gt;7,$A73&lt;24),HLOOKUP(J$29,$C$146:$N$148,2,FALSE()),HLOOKUP(J$29,$C$146:$N$148,3,FALSE()))),IF(AND($A73&gt;6,$A73&lt;23),HLOOKUP(J$29,$C$146:$N$148,2,FALSE()),HLOOKUP(J$29,$C$146:$N$148,3,FALSE())))*'PX 99 + 00 WE'!J19</f>
        <v>70.9203297010463</v>
      </c>
      <c r="K132" s="52" t="n">
        <f aca="false">IF(R44="East",(IF(AND($A73&gt;7,$A73&lt;24),HLOOKUP(K$29,$C$146:$N$148,2,FALSE()),HLOOKUP(K$29,$C$146:$N$148,3,FALSE()))),IF(AND($A73&gt;6,$A73&lt;23),HLOOKUP(K$29,$C$146:$N$148,2,FALSE()),HLOOKUP(K$29,$C$146:$N$148,3,FALSE())))*'PX 99 + 00 WE'!K19</f>
        <v>68.5946036284331</v>
      </c>
      <c r="L132" s="52" t="n">
        <f aca="false">IF(S44="East",(IF(AND($A73&gt;7,$A73&lt;24),HLOOKUP(L$29,$C$146:$N$148,2,FALSE()),HLOOKUP(L$29,$C$146:$N$148,3,FALSE()))),IF(AND($A73&gt;6,$A73&lt;23),HLOOKUP(L$29,$C$146:$N$148,2,FALSE()),HLOOKUP(L$29,$C$146:$N$148,3,FALSE())))*'PX 99 + 00 WE'!L19</f>
        <v>64.4690203999762</v>
      </c>
      <c r="M132" s="52" t="n">
        <f aca="false">IF(T44="East",(IF(AND($A73&gt;7,$A73&lt;24),HLOOKUP(M$29,$C$146:$N$148,2,FALSE()),HLOOKUP(M$29,$C$146:$N$148,3,FALSE()))),IF(AND($A73&gt;6,$A73&lt;23),HLOOKUP(M$29,$C$146:$N$148,2,FALSE()),HLOOKUP(M$29,$C$146:$N$148,3,FALSE())))*'PX 99 + 00 WE'!M19</f>
        <v>52.7501877949179</v>
      </c>
      <c r="N132" s="52" t="n">
        <f aca="false">IF(U44="East",(IF(AND($A73&gt;7,$A73&lt;24),HLOOKUP(N$29,$C$146:$N$148,2,FALSE()),HLOOKUP(N$29,$C$146:$N$148,3,FALSE()))),IF(AND($A73&gt;6,$A73&lt;23),HLOOKUP(N$29,$C$146:$N$148,2,FALSE()),HLOOKUP(N$29,$C$146:$N$148,3,FALSE())))*'PX 99 + 00 WE'!N19</f>
        <v>55.4019527000007</v>
      </c>
      <c r="O132" s="52"/>
    </row>
    <row r="133" customFormat="false" ht="12.75" hidden="false" customHeight="false" outlineLevel="0" collapsed="false">
      <c r="A133" s="2" t="n">
        <v>15</v>
      </c>
      <c r="B133" s="2"/>
      <c r="C133" s="52" t="n">
        <f aca="false">IF(J45="East",(IF(AND($A74&gt;7,$A74&lt;24),HLOOKUP(C$29,$C$146:$N$148,2,FALSE()),HLOOKUP(C$29,$C$146:$N$148,3,FALSE()))),IF(AND($A74&gt;6,$A74&lt;23),HLOOKUP(C$29,$C$146:$N$148,2,FALSE()),HLOOKUP(C$29,$C$146:$N$148,3,FALSE())))*'PX 99 + 00 WE'!C20</f>
        <v>55.9836840988504</v>
      </c>
      <c r="D133" s="52" t="n">
        <f aca="false">IF(K45="East",(IF(AND($A74&gt;7,$A74&lt;24),HLOOKUP(D$29,$C$146:$N$148,2,FALSE()),HLOOKUP(D$29,$C$146:$N$148,3,FALSE()))),IF(AND($A74&gt;6,$A74&lt;23),HLOOKUP(D$29,$C$146:$N$148,2,FALSE()),HLOOKUP(D$29,$C$146:$N$148,3,FALSE())))*'PX 99 + 00 WE'!D20</f>
        <v>56.5595514938489</v>
      </c>
      <c r="E133" s="52" t="n">
        <f aca="false">IF(L45="East",(IF(AND($A74&gt;7,$A74&lt;24),HLOOKUP(E$29,$C$146:$N$148,2,FALSE()),HLOOKUP(E$29,$C$146:$N$148,3,FALSE()))),IF(AND($A74&gt;6,$A74&lt;23),HLOOKUP(E$29,$C$146:$N$148,2,FALSE()),HLOOKUP(E$29,$C$146:$N$148,3,FALSE())))*'PX 99 + 00 WE'!E20</f>
        <v>58.1460194416724</v>
      </c>
      <c r="F133" s="52" t="n">
        <f aca="false">IF(M45="East",(IF(AND($A74&gt;7,$A74&lt;24),HLOOKUP(F$29,$C$146:$N$148,2,FALSE()),HLOOKUP(F$29,$C$146:$N$148,3,FALSE()))),IF(AND($A74&gt;6,$A74&lt;23),HLOOKUP(F$29,$C$146:$N$148,2,FALSE()),HLOOKUP(F$29,$C$146:$N$148,3,FALSE())))*'PX 99 + 00 WE'!F20</f>
        <v>60.0208125420888</v>
      </c>
      <c r="G133" s="52" t="n">
        <f aca="false">IF(N45="East",(IF(AND($A74&gt;7,$A74&lt;24),HLOOKUP(G$29,$C$146:$N$148,2,FALSE()),HLOOKUP(G$29,$C$146:$N$148,3,FALSE()))),IF(AND($A74&gt;6,$A74&lt;23),HLOOKUP(G$29,$C$146:$N$148,2,FALSE()),HLOOKUP(G$29,$C$146:$N$148,3,FALSE())))*'PX 99 + 00 WE'!G20</f>
        <v>64.2527124408103</v>
      </c>
      <c r="H133" s="52" t="n">
        <f aca="false">IF(O45="East",(IF(AND($A74&gt;7,$A74&lt;24),HLOOKUP(H$29,$C$146:$N$148,2,FALSE()),HLOOKUP(H$29,$C$146:$N$148,3,FALSE()))),IF(AND($A74&gt;6,$A74&lt;23),HLOOKUP(H$29,$C$146:$N$148,2,FALSE()),HLOOKUP(H$29,$C$146:$N$148,3,FALSE())))*'PX 99 + 00 WE'!H20</f>
        <v>73.1239345282462</v>
      </c>
      <c r="I133" s="52" t="n">
        <f aca="false">IF(P45="East",(IF(AND($A74&gt;7,$A74&lt;24),HLOOKUP(I$29,$C$146:$N$148,2,FALSE()),HLOOKUP(I$29,$C$146:$N$148,3,FALSE()))),IF(AND($A74&gt;6,$A74&lt;23),HLOOKUP(I$29,$C$146:$N$148,2,FALSE()),HLOOKUP(I$29,$C$146:$N$148,3,FALSE())))*'PX 99 + 00 WE'!I20</f>
        <v>76.5191906677128</v>
      </c>
      <c r="J133" s="52" t="n">
        <f aca="false">IF(Q45="East",(IF(AND($A74&gt;7,$A74&lt;24),HLOOKUP(J$29,$C$146:$N$148,2,FALSE()),HLOOKUP(J$29,$C$146:$N$148,3,FALSE()))),IF(AND($A74&gt;6,$A74&lt;23),HLOOKUP(J$29,$C$146:$N$148,2,FALSE()),HLOOKUP(J$29,$C$146:$N$148,3,FALSE())))*'PX 99 + 00 WE'!J20</f>
        <v>76.8392230988441</v>
      </c>
      <c r="K133" s="52" t="n">
        <f aca="false">IF(R45="East",(IF(AND($A74&gt;7,$A74&lt;24),HLOOKUP(K$29,$C$146:$N$148,2,FALSE()),HLOOKUP(K$29,$C$146:$N$148,3,FALSE()))),IF(AND($A74&gt;6,$A74&lt;23),HLOOKUP(K$29,$C$146:$N$148,2,FALSE()),HLOOKUP(K$29,$C$146:$N$148,3,FALSE())))*'PX 99 + 00 WE'!K20</f>
        <v>68.8933666602769</v>
      </c>
      <c r="L133" s="52" t="n">
        <f aca="false">IF(S45="East",(IF(AND($A74&gt;7,$A74&lt;24),HLOOKUP(L$29,$C$146:$N$148,2,FALSE()),HLOOKUP(L$29,$C$146:$N$148,3,FALSE()))),IF(AND($A74&gt;6,$A74&lt;23),HLOOKUP(L$29,$C$146:$N$148,2,FALSE()),HLOOKUP(L$29,$C$146:$N$148,3,FALSE())))*'PX 99 + 00 WE'!L20</f>
        <v>64.694148144325</v>
      </c>
      <c r="M133" s="52" t="n">
        <f aca="false">IF(T45="East",(IF(AND($A74&gt;7,$A74&lt;24),HLOOKUP(M$29,$C$146:$N$148,2,FALSE()),HLOOKUP(M$29,$C$146:$N$148,3,FALSE()))),IF(AND($A74&gt;6,$A74&lt;23),HLOOKUP(M$29,$C$146:$N$148,2,FALSE()),HLOOKUP(M$29,$C$146:$N$148,3,FALSE())))*'PX 99 + 00 WE'!M20</f>
        <v>51.2401575061099</v>
      </c>
      <c r="N133" s="52" t="n">
        <f aca="false">IF(U45="East",(IF(AND($A74&gt;7,$A74&lt;24),HLOOKUP(N$29,$C$146:$N$148,2,FALSE()),HLOOKUP(N$29,$C$146:$N$148,3,FALSE()))),IF(AND($A74&gt;6,$A74&lt;23),HLOOKUP(N$29,$C$146:$N$148,2,FALSE()),HLOOKUP(N$29,$C$146:$N$148,3,FALSE())))*'PX 99 + 00 WE'!N20</f>
        <v>50.3115773958438</v>
      </c>
      <c r="O133" s="52"/>
    </row>
    <row r="134" customFormat="false" ht="12.75" hidden="false" customHeight="false" outlineLevel="0" collapsed="false">
      <c r="A134" s="2" t="n">
        <v>16</v>
      </c>
      <c r="B134" s="2"/>
      <c r="C134" s="52" t="n">
        <f aca="false">IF(J46="East",(IF(AND($A75&gt;7,$A75&lt;24),HLOOKUP(C$29,$C$146:$N$148,2,FALSE()),HLOOKUP(C$29,$C$146:$N$148,3,FALSE()))),IF(AND($A75&gt;6,$A75&lt;23),HLOOKUP(C$29,$C$146:$N$148,2,FALSE()),HLOOKUP(C$29,$C$146:$N$148,3,FALSE())))*'PX 99 + 00 WE'!C21</f>
        <v>53.003166633059</v>
      </c>
      <c r="D134" s="52" t="n">
        <f aca="false">IF(K46="East",(IF(AND($A75&gt;7,$A75&lt;24),HLOOKUP(D$29,$C$146:$N$148,2,FALSE()),HLOOKUP(D$29,$C$146:$N$148,3,FALSE()))),IF(AND($A75&gt;6,$A75&lt;23),HLOOKUP(D$29,$C$146:$N$148,2,FALSE()),HLOOKUP(D$29,$C$146:$N$148,3,FALSE())))*'PX 99 + 00 WE'!D21</f>
        <v>55.5070105811639</v>
      </c>
      <c r="E134" s="52" t="n">
        <f aca="false">IF(L46="East",(IF(AND($A75&gt;7,$A75&lt;24),HLOOKUP(E$29,$C$146:$N$148,2,FALSE()),HLOOKUP(E$29,$C$146:$N$148,3,FALSE()))),IF(AND($A75&gt;6,$A75&lt;23),HLOOKUP(E$29,$C$146:$N$148,2,FALSE()),HLOOKUP(E$29,$C$146:$N$148,3,FALSE())))*'PX 99 + 00 WE'!E21</f>
        <v>55.7099658379959</v>
      </c>
      <c r="F134" s="52" t="n">
        <f aca="false">IF(M46="East",(IF(AND($A75&gt;7,$A75&lt;24),HLOOKUP(F$29,$C$146:$N$148,2,FALSE()),HLOOKUP(F$29,$C$146:$N$148,3,FALSE()))),IF(AND($A75&gt;6,$A75&lt;23),HLOOKUP(F$29,$C$146:$N$148,2,FALSE()),HLOOKUP(F$29,$C$146:$N$148,3,FALSE())))*'PX 99 + 00 WE'!F21</f>
        <v>58.423447318692</v>
      </c>
      <c r="G134" s="52" t="n">
        <f aca="false">IF(N46="East",(IF(AND($A75&gt;7,$A75&lt;24),HLOOKUP(G$29,$C$146:$N$148,2,FALSE()),HLOOKUP(G$29,$C$146:$N$148,3,FALSE()))),IF(AND($A75&gt;6,$A75&lt;23),HLOOKUP(G$29,$C$146:$N$148,2,FALSE()),HLOOKUP(G$29,$C$146:$N$148,3,FALSE())))*'PX 99 + 00 WE'!G21</f>
        <v>65.0535581219064</v>
      </c>
      <c r="H134" s="52" t="n">
        <f aca="false">IF(O46="East",(IF(AND($A75&gt;7,$A75&lt;24),HLOOKUP(H$29,$C$146:$N$148,2,FALSE()),HLOOKUP(H$29,$C$146:$N$148,3,FALSE()))),IF(AND($A75&gt;6,$A75&lt;23),HLOOKUP(H$29,$C$146:$N$148,2,FALSE()),HLOOKUP(H$29,$C$146:$N$148,3,FALSE())))*'PX 99 + 00 WE'!H21</f>
        <v>75.841444425682</v>
      </c>
      <c r="I134" s="52" t="n">
        <f aca="false">IF(P46="East",(IF(AND($A75&gt;7,$A75&lt;24),HLOOKUP(I$29,$C$146:$N$148,2,FALSE()),HLOOKUP(I$29,$C$146:$N$148,3,FALSE()))),IF(AND($A75&gt;6,$A75&lt;23),HLOOKUP(I$29,$C$146:$N$148,2,FALSE()),HLOOKUP(I$29,$C$146:$N$148,3,FALSE())))*'PX 99 + 00 WE'!I21</f>
        <v>76.7222630799078</v>
      </c>
      <c r="J134" s="52" t="n">
        <f aca="false">IF(Q46="East",(IF(AND($A75&gt;7,$A75&lt;24),HLOOKUP(J$29,$C$146:$N$148,2,FALSE()),HLOOKUP(J$29,$C$146:$N$148,3,FALSE()))),IF(AND($A75&gt;6,$A75&lt;23),HLOOKUP(J$29,$C$146:$N$148,2,FALSE()),HLOOKUP(J$29,$C$146:$N$148,3,FALSE())))*'PX 99 + 00 WE'!J21</f>
        <v>76.8829683053573</v>
      </c>
      <c r="K134" s="52" t="n">
        <f aca="false">IF(R46="East",(IF(AND($A75&gt;7,$A75&lt;24),HLOOKUP(K$29,$C$146:$N$148,2,FALSE()),HLOOKUP(K$29,$C$146:$N$148,3,FALSE()))),IF(AND($A75&gt;6,$A75&lt;23),HLOOKUP(K$29,$C$146:$N$148,2,FALSE()),HLOOKUP(K$29,$C$146:$N$148,3,FALSE())))*'PX 99 + 00 WE'!K21</f>
        <v>69.4391029449713</v>
      </c>
      <c r="L134" s="52" t="n">
        <f aca="false">IF(S46="East",(IF(AND($A75&gt;7,$A75&lt;24),HLOOKUP(L$29,$C$146:$N$148,2,FALSE()),HLOOKUP(L$29,$C$146:$N$148,3,FALSE()))),IF(AND($A75&gt;6,$A75&lt;23),HLOOKUP(L$29,$C$146:$N$148,2,FALSE()),HLOOKUP(L$29,$C$146:$N$148,3,FALSE())))*'PX 99 + 00 WE'!L21</f>
        <v>64.3559043387511</v>
      </c>
      <c r="M134" s="52" t="n">
        <f aca="false">IF(T46="East",(IF(AND($A75&gt;7,$A75&lt;24),HLOOKUP(M$29,$C$146:$N$148,2,FALSE()),HLOOKUP(M$29,$C$146:$N$148,3,FALSE()))),IF(AND($A75&gt;6,$A75&lt;23),HLOOKUP(M$29,$C$146:$N$148,2,FALSE()),HLOOKUP(M$29,$C$146:$N$148,3,FALSE())))*'PX 99 + 00 WE'!M21</f>
        <v>50.236501668986</v>
      </c>
      <c r="N134" s="52" t="n">
        <f aca="false">IF(U46="East",(IF(AND($A75&gt;7,$A75&lt;24),HLOOKUP(N$29,$C$146:$N$148,2,FALSE()),HLOOKUP(N$29,$C$146:$N$148,3,FALSE()))),IF(AND($A75&gt;6,$A75&lt;23),HLOOKUP(N$29,$C$146:$N$148,2,FALSE()),HLOOKUP(N$29,$C$146:$N$148,3,FALSE())))*'PX 99 + 00 WE'!N21</f>
        <v>48.9183701573123</v>
      </c>
      <c r="O134" s="52"/>
    </row>
    <row r="135" customFormat="false" ht="12.75" hidden="false" customHeight="false" outlineLevel="0" collapsed="false">
      <c r="A135" s="2" t="n">
        <v>17</v>
      </c>
      <c r="B135" s="2"/>
      <c r="C135" s="52" t="n">
        <f aca="false">IF(J47="East",(IF(AND($A76&gt;7,$A76&lt;24),HLOOKUP(C$29,$C$146:$N$148,2,FALSE()),HLOOKUP(C$29,$C$146:$N$148,3,FALSE()))),IF(AND($A76&gt;6,$A76&lt;23),HLOOKUP(C$29,$C$146:$N$148,2,FALSE()),HLOOKUP(C$29,$C$146:$N$148,3,FALSE())))*'PX 99 + 00 WE'!C22</f>
        <v>58.3583434684576</v>
      </c>
      <c r="D135" s="52" t="n">
        <f aca="false">IF(K47="East",(IF(AND($A76&gt;7,$A76&lt;24),HLOOKUP(D$29,$C$146:$N$148,2,FALSE()),HLOOKUP(D$29,$C$146:$N$148,3,FALSE()))),IF(AND($A76&gt;6,$A76&lt;23),HLOOKUP(D$29,$C$146:$N$148,2,FALSE()),HLOOKUP(D$29,$C$146:$N$148,3,FALSE())))*'PX 99 + 00 WE'!D22</f>
        <v>57.1464373403804</v>
      </c>
      <c r="E135" s="52" t="n">
        <f aca="false">IF(L47="East",(IF(AND($A76&gt;7,$A76&lt;24),HLOOKUP(E$29,$C$146:$N$148,2,FALSE()),HLOOKUP(E$29,$C$146:$N$148,3,FALSE()))),IF(AND($A76&gt;6,$A76&lt;23),HLOOKUP(E$29,$C$146:$N$148,2,FALSE()),HLOOKUP(E$29,$C$146:$N$148,3,FALSE())))*'PX 99 + 00 WE'!E22</f>
        <v>56.3925119289979</v>
      </c>
      <c r="F135" s="52" t="n">
        <f aca="false">IF(M47="East",(IF(AND($A76&gt;7,$A76&lt;24),HLOOKUP(F$29,$C$146:$N$148,2,FALSE()),HLOOKUP(F$29,$C$146:$N$148,3,FALSE()))),IF(AND($A76&gt;6,$A76&lt;23),HLOOKUP(F$29,$C$146:$N$148,2,FALSE()),HLOOKUP(F$29,$C$146:$N$148,3,FALSE())))*'PX 99 + 00 WE'!F22</f>
        <v>57.3609617903064</v>
      </c>
      <c r="G135" s="52" t="n">
        <f aca="false">IF(N47="East",(IF(AND($A76&gt;7,$A76&lt;24),HLOOKUP(G$29,$C$146:$N$148,2,FALSE()),HLOOKUP(G$29,$C$146:$N$148,3,FALSE()))),IF(AND($A76&gt;6,$A76&lt;23),HLOOKUP(G$29,$C$146:$N$148,2,FALSE()),HLOOKUP(G$29,$C$146:$N$148,3,FALSE())))*'PX 99 + 00 WE'!G22</f>
        <v>64.4748729711471</v>
      </c>
      <c r="H135" s="52" t="n">
        <f aca="false">IF(O47="East",(IF(AND($A76&gt;7,$A76&lt;24),HLOOKUP(H$29,$C$146:$N$148,2,FALSE()),HLOOKUP(H$29,$C$146:$N$148,3,FALSE()))),IF(AND($A76&gt;6,$A76&lt;23),HLOOKUP(H$29,$C$146:$N$148,2,FALSE()),HLOOKUP(H$29,$C$146:$N$148,3,FALSE())))*'PX 99 + 00 WE'!H22</f>
        <v>78.3279254941694</v>
      </c>
      <c r="I135" s="52" t="n">
        <f aca="false">IF(P47="East",(IF(AND($A76&gt;7,$A76&lt;24),HLOOKUP(I$29,$C$146:$N$148,2,FALSE()),HLOOKUP(I$29,$C$146:$N$148,3,FALSE()))),IF(AND($A76&gt;6,$A76&lt;23),HLOOKUP(I$29,$C$146:$N$148,2,FALSE()),HLOOKUP(I$29,$C$146:$N$148,3,FALSE())))*'PX 99 + 00 WE'!I22</f>
        <v>85.8418163726104</v>
      </c>
      <c r="J135" s="52" t="n">
        <f aca="false">IF(Q47="East",(IF(AND($A76&gt;7,$A76&lt;24),HLOOKUP(J$29,$C$146:$N$148,2,FALSE()),HLOOKUP(J$29,$C$146:$N$148,3,FALSE()))),IF(AND($A76&gt;6,$A76&lt;23),HLOOKUP(J$29,$C$146:$N$148,2,FALSE()),HLOOKUP(J$29,$C$146:$N$148,3,FALSE())))*'PX 99 + 00 WE'!J22</f>
        <v>76.0528437809987</v>
      </c>
      <c r="K135" s="52" t="n">
        <f aca="false">IF(R47="East",(IF(AND($A76&gt;7,$A76&lt;24),HLOOKUP(K$29,$C$146:$N$148,2,FALSE()),HLOOKUP(K$29,$C$146:$N$148,3,FALSE()))),IF(AND($A76&gt;6,$A76&lt;23),HLOOKUP(K$29,$C$146:$N$148,2,FALSE()),HLOOKUP(K$29,$C$146:$N$148,3,FALSE())))*'PX 99 + 00 WE'!K22</f>
        <v>69.0236506188023</v>
      </c>
      <c r="L135" s="52" t="n">
        <f aca="false">IF(S47="East",(IF(AND($A76&gt;7,$A76&lt;24),HLOOKUP(L$29,$C$146:$N$148,2,FALSE()),HLOOKUP(L$29,$C$146:$N$148,3,FALSE()))),IF(AND($A76&gt;6,$A76&lt;23),HLOOKUP(L$29,$C$146:$N$148,2,FALSE()),HLOOKUP(L$29,$C$146:$N$148,3,FALSE())))*'PX 99 + 00 WE'!L22</f>
        <v>65.2529660976543</v>
      </c>
      <c r="M135" s="52" t="n">
        <f aca="false">IF(T47="East",(IF(AND($A76&gt;7,$A76&lt;24),HLOOKUP(M$29,$C$146:$N$148,2,FALSE()),HLOOKUP(M$29,$C$146:$N$148,3,FALSE()))),IF(AND($A76&gt;6,$A76&lt;23),HLOOKUP(M$29,$C$146:$N$148,2,FALSE()),HLOOKUP(M$29,$C$146:$N$148,3,FALSE())))*'PX 99 + 00 WE'!M22</f>
        <v>57.8293398717377</v>
      </c>
      <c r="N135" s="52" t="n">
        <f aca="false">IF(U47="East",(IF(AND($A76&gt;7,$A76&lt;24),HLOOKUP(N$29,$C$146:$N$148,2,FALSE()),HLOOKUP(N$29,$C$146:$N$148,3,FALSE()))),IF(AND($A76&gt;6,$A76&lt;23),HLOOKUP(N$29,$C$146:$N$148,2,FALSE()),HLOOKUP(N$29,$C$146:$N$148,3,FALSE())))*'PX 99 + 00 WE'!N22</f>
        <v>58.6339084517433</v>
      </c>
      <c r="O135" s="52"/>
    </row>
    <row r="136" customFormat="false" ht="12.75" hidden="false" customHeight="false" outlineLevel="0" collapsed="false">
      <c r="A136" s="2" t="n">
        <v>18</v>
      </c>
      <c r="B136" s="2"/>
      <c r="C136" s="52" t="n">
        <f aca="false">IF(J48="East",(IF(AND($A77&gt;7,$A77&lt;24),HLOOKUP(C$29,$C$146:$N$148,2,FALSE()),HLOOKUP(C$29,$C$146:$N$148,3,FALSE()))),IF(AND($A77&gt;6,$A77&lt;23),HLOOKUP(C$29,$C$146:$N$148,2,FALSE()),HLOOKUP(C$29,$C$146:$N$148,3,FALSE())))*'PX 99 + 00 WE'!C23</f>
        <v>70.7576769160612</v>
      </c>
      <c r="D136" s="52" t="n">
        <f aca="false">IF(K48="East",(IF(AND($A77&gt;7,$A77&lt;24),HLOOKUP(D$29,$C$146:$N$148,2,FALSE()),HLOOKUP(D$29,$C$146:$N$148,3,FALSE()))),IF(AND($A77&gt;6,$A77&lt;23),HLOOKUP(D$29,$C$146:$N$148,2,FALSE()),HLOOKUP(D$29,$C$146:$N$148,3,FALSE())))*'PX 99 + 00 WE'!D23</f>
        <v>64.7420887269778</v>
      </c>
      <c r="E136" s="52" t="n">
        <f aca="false">IF(L48="East",(IF(AND($A77&gt;7,$A77&lt;24),HLOOKUP(E$29,$C$146:$N$148,2,FALSE()),HLOOKUP(E$29,$C$146:$N$148,3,FALSE()))),IF(AND($A77&gt;6,$A77&lt;23),HLOOKUP(E$29,$C$146:$N$148,2,FALSE()),HLOOKUP(E$29,$C$146:$N$148,3,FALSE())))*'PX 99 + 00 WE'!E23</f>
        <v>60.8755428620964</v>
      </c>
      <c r="F136" s="52" t="n">
        <f aca="false">IF(M48="East",(IF(AND($A77&gt;7,$A77&lt;24),HLOOKUP(F$29,$C$146:$N$148,2,FALSE()),HLOOKUP(F$29,$C$146:$N$148,3,FALSE()))),IF(AND($A77&gt;6,$A77&lt;23),HLOOKUP(F$29,$C$146:$N$148,2,FALSE()),HLOOKUP(F$29,$C$146:$N$148,3,FALSE())))*'PX 99 + 00 WE'!F23</f>
        <v>57.1660267414571</v>
      </c>
      <c r="G136" s="52" t="n">
        <f aca="false">IF(N48="East",(IF(AND($A77&gt;7,$A77&lt;24),HLOOKUP(G$29,$C$146:$N$148,2,FALSE()),HLOOKUP(G$29,$C$146:$N$148,3,FALSE()))),IF(AND($A77&gt;6,$A77&lt;23),HLOOKUP(G$29,$C$146:$N$148,2,FALSE()),HLOOKUP(G$29,$C$146:$N$148,3,FALSE())))*'PX 99 + 00 WE'!G23</f>
        <v>64.1175423445377</v>
      </c>
      <c r="H136" s="52" t="n">
        <f aca="false">IF(O48="East",(IF(AND($A77&gt;7,$A77&lt;24),HLOOKUP(H$29,$C$146:$N$148,2,FALSE()),HLOOKUP(H$29,$C$146:$N$148,3,FALSE()))),IF(AND($A77&gt;6,$A77&lt;23),HLOOKUP(H$29,$C$146:$N$148,2,FALSE()),HLOOKUP(H$29,$C$146:$N$148,3,FALSE())))*'PX 99 + 00 WE'!H23</f>
        <v>71.5177170540639</v>
      </c>
      <c r="I136" s="52" t="n">
        <f aca="false">IF(P48="East",(IF(AND($A77&gt;7,$A77&lt;24),HLOOKUP(I$29,$C$146:$N$148,2,FALSE()),HLOOKUP(I$29,$C$146:$N$148,3,FALSE()))),IF(AND($A77&gt;6,$A77&lt;23),HLOOKUP(I$29,$C$146:$N$148,2,FALSE()),HLOOKUP(I$29,$C$146:$N$148,3,FALSE())))*'PX 99 + 00 WE'!I23</f>
        <v>78.9433313793364</v>
      </c>
      <c r="J136" s="52" t="n">
        <f aca="false">IF(Q48="East",(IF(AND($A77&gt;7,$A77&lt;24),HLOOKUP(J$29,$C$146:$N$148,2,FALSE()),HLOOKUP(J$29,$C$146:$N$148,3,FALSE()))),IF(AND($A77&gt;6,$A77&lt;23),HLOOKUP(J$29,$C$146:$N$148,2,FALSE()),HLOOKUP(J$29,$C$146:$N$148,3,FALSE())))*'PX 99 + 00 WE'!J23</f>
        <v>72.915374885526</v>
      </c>
      <c r="K136" s="52" t="n">
        <f aca="false">IF(R48="East",(IF(AND($A77&gt;7,$A77&lt;24),HLOOKUP(K$29,$C$146:$N$148,2,FALSE()),HLOOKUP(K$29,$C$146:$N$148,3,FALSE()))),IF(AND($A77&gt;6,$A77&lt;23),HLOOKUP(K$29,$C$146:$N$148,2,FALSE()),HLOOKUP(K$29,$C$146:$N$148,3,FALSE())))*'PX 99 + 00 WE'!K23</f>
        <v>68.759631711414</v>
      </c>
      <c r="L136" s="52" t="n">
        <f aca="false">IF(S48="East",(IF(AND($A77&gt;7,$A77&lt;24),HLOOKUP(L$29,$C$146:$N$148,2,FALSE()),HLOOKUP(L$29,$C$146:$N$148,3,FALSE()))),IF(AND($A77&gt;6,$A77&lt;23),HLOOKUP(L$29,$C$146:$N$148,2,FALSE()),HLOOKUP(L$29,$C$146:$N$148,3,FALSE())))*'PX 99 + 00 WE'!L23</f>
        <v>65.3572860227247</v>
      </c>
      <c r="M136" s="52" t="n">
        <f aca="false">IF(T48="East",(IF(AND($A77&gt;7,$A77&lt;24),HLOOKUP(M$29,$C$146:$N$148,2,FALSE()),HLOOKUP(M$29,$C$146:$N$148,3,FALSE()))),IF(AND($A77&gt;6,$A77&lt;23),HLOOKUP(M$29,$C$146:$N$148,2,FALSE()),HLOOKUP(M$29,$C$146:$N$148,3,FALSE())))*'PX 99 + 00 WE'!M23</f>
        <v>80.5284228987056</v>
      </c>
      <c r="N136" s="52" t="n">
        <f aca="false">IF(U48="East",(IF(AND($A77&gt;7,$A77&lt;24),HLOOKUP(N$29,$C$146:$N$148,2,FALSE()),HLOOKUP(N$29,$C$146:$N$148,3,FALSE()))),IF(AND($A77&gt;6,$A77&lt;23),HLOOKUP(N$29,$C$146:$N$148,2,FALSE()),HLOOKUP(N$29,$C$146:$N$148,3,FALSE())))*'PX 99 + 00 WE'!N23</f>
        <v>73.0956692955987</v>
      </c>
      <c r="O136" s="52"/>
    </row>
    <row r="137" customFormat="false" ht="12.75" hidden="false" customHeight="false" outlineLevel="0" collapsed="false">
      <c r="A137" s="2" t="n">
        <v>19</v>
      </c>
      <c r="B137" s="2"/>
      <c r="C137" s="52" t="n">
        <f aca="false">IF(J49="East",(IF(AND($A78&gt;7,$A78&lt;24),HLOOKUP(C$29,$C$146:$N$148,2,FALSE()),HLOOKUP(C$29,$C$146:$N$148,3,FALSE()))),IF(AND($A78&gt;6,$A78&lt;23),HLOOKUP(C$29,$C$146:$N$148,2,FALSE()),HLOOKUP(C$29,$C$146:$N$148,3,FALSE())))*'PX 99 + 00 WE'!C24</f>
        <v>71.4299744401479</v>
      </c>
      <c r="D137" s="52" t="n">
        <f aca="false">IF(K49="East",(IF(AND($A78&gt;7,$A78&lt;24),HLOOKUP(D$29,$C$146:$N$148,2,FALSE()),HLOOKUP(D$29,$C$146:$N$148,3,FALSE()))),IF(AND($A78&gt;6,$A78&lt;23),HLOOKUP(D$29,$C$146:$N$148,2,FALSE()),HLOOKUP(D$29,$C$146:$N$148,3,FALSE())))*'PX 99 + 00 WE'!D24</f>
        <v>67.3544639147656</v>
      </c>
      <c r="E137" s="52" t="n">
        <f aca="false">IF(L49="East",(IF(AND($A78&gt;7,$A78&lt;24),HLOOKUP(E$29,$C$146:$N$148,2,FALSE()),HLOOKUP(E$29,$C$146:$N$148,3,FALSE()))),IF(AND($A78&gt;6,$A78&lt;23),HLOOKUP(E$29,$C$146:$N$148,2,FALSE()),HLOOKUP(E$29,$C$146:$N$148,3,FALSE())))*'PX 99 + 00 WE'!E24</f>
        <v>70.3152627428235</v>
      </c>
      <c r="F137" s="52" t="n">
        <f aca="false">IF(M49="East",(IF(AND($A78&gt;7,$A78&lt;24),HLOOKUP(F$29,$C$146:$N$148,2,FALSE()),HLOOKUP(F$29,$C$146:$N$148,3,FALSE()))),IF(AND($A78&gt;6,$A78&lt;23),HLOOKUP(F$29,$C$146:$N$148,2,FALSE()),HLOOKUP(F$29,$C$146:$N$148,3,FALSE())))*'PX 99 + 00 WE'!F24</f>
        <v>58.9023169716779</v>
      </c>
      <c r="G137" s="52" t="n">
        <f aca="false">IF(N49="East",(IF(AND($A78&gt;7,$A78&lt;24),HLOOKUP(G$29,$C$146:$N$148,2,FALSE()),HLOOKUP(G$29,$C$146:$N$148,3,FALSE()))),IF(AND($A78&gt;6,$A78&lt;23),HLOOKUP(G$29,$C$146:$N$148,2,FALSE()),HLOOKUP(G$29,$C$146:$N$148,3,FALSE())))*'PX 99 + 00 WE'!G24</f>
        <v>62.3442672704413</v>
      </c>
      <c r="H137" s="52" t="n">
        <f aca="false">IF(O49="East",(IF(AND($A78&gt;7,$A78&lt;24),HLOOKUP(H$29,$C$146:$N$148,2,FALSE()),HLOOKUP(H$29,$C$146:$N$148,3,FALSE()))),IF(AND($A78&gt;6,$A78&lt;23),HLOOKUP(H$29,$C$146:$N$148,2,FALSE()),HLOOKUP(H$29,$C$146:$N$148,3,FALSE())))*'PX 99 + 00 WE'!H24</f>
        <v>64.7428617741883</v>
      </c>
      <c r="I137" s="52" t="n">
        <f aca="false">IF(P49="East",(IF(AND($A78&gt;7,$A78&lt;24),HLOOKUP(I$29,$C$146:$N$148,2,FALSE()),HLOOKUP(I$29,$C$146:$N$148,3,FALSE()))),IF(AND($A78&gt;6,$A78&lt;23),HLOOKUP(I$29,$C$146:$N$148,2,FALSE()),HLOOKUP(I$29,$C$146:$N$148,3,FALSE())))*'PX 99 + 00 WE'!I24</f>
        <v>68.7339616680187</v>
      </c>
      <c r="J137" s="52" t="n">
        <f aca="false">IF(Q49="East",(IF(AND($A78&gt;7,$A78&lt;24),HLOOKUP(J$29,$C$146:$N$148,2,FALSE()),HLOOKUP(J$29,$C$146:$N$148,3,FALSE()))),IF(AND($A78&gt;6,$A78&lt;23),HLOOKUP(J$29,$C$146:$N$148,2,FALSE()),HLOOKUP(J$29,$C$146:$N$148,3,FALSE())))*'PX 99 + 00 WE'!J24</f>
        <v>65.2282677255955</v>
      </c>
      <c r="K137" s="52" t="n">
        <f aca="false">IF(R49="East",(IF(AND($A78&gt;7,$A78&lt;24),HLOOKUP(K$29,$C$146:$N$148,2,FALSE()),HLOOKUP(K$29,$C$146:$N$148,3,FALSE()))),IF(AND($A78&gt;6,$A78&lt;23),HLOOKUP(K$29,$C$146:$N$148,2,FALSE()),HLOOKUP(K$29,$C$146:$N$148,3,FALSE())))*'PX 99 + 00 WE'!K24</f>
        <v>64.7495546891668</v>
      </c>
      <c r="L137" s="52" t="n">
        <f aca="false">IF(S49="East",(IF(AND($A78&gt;7,$A78&lt;24),HLOOKUP(L$29,$C$146:$N$148,2,FALSE()),HLOOKUP(L$29,$C$146:$N$148,3,FALSE()))),IF(AND($A78&gt;6,$A78&lt;23),HLOOKUP(L$29,$C$146:$N$148,2,FALSE()),HLOOKUP(L$29,$C$146:$N$148,3,FALSE())))*'PX 99 + 00 WE'!L24</f>
        <v>68.2178233662709</v>
      </c>
      <c r="M137" s="52" t="n">
        <f aca="false">IF(T49="East",(IF(AND($A78&gt;7,$A78&lt;24),HLOOKUP(M$29,$C$146:$N$148,2,FALSE()),HLOOKUP(M$29,$C$146:$N$148,3,FALSE()))),IF(AND($A78&gt;6,$A78&lt;23),HLOOKUP(M$29,$C$146:$N$148,2,FALSE()),HLOOKUP(M$29,$C$146:$N$148,3,FALSE())))*'PX 99 + 00 WE'!M24</f>
        <v>79.3301142954925</v>
      </c>
      <c r="N137" s="52" t="n">
        <f aca="false">IF(U49="East",(IF(AND($A78&gt;7,$A78&lt;24),HLOOKUP(N$29,$C$146:$N$148,2,FALSE()),HLOOKUP(N$29,$C$146:$N$148,3,FALSE()))),IF(AND($A78&gt;6,$A78&lt;23),HLOOKUP(N$29,$C$146:$N$148,2,FALSE()),HLOOKUP(N$29,$C$146:$N$148,3,FALSE())))*'PX 99 + 00 WE'!N24</f>
        <v>73.2272668476106</v>
      </c>
      <c r="O137" s="52"/>
    </row>
    <row r="138" customFormat="false" ht="12.75" hidden="false" customHeight="false" outlineLevel="0" collapsed="false">
      <c r="A138" s="2" t="n">
        <v>20</v>
      </c>
      <c r="B138" s="2"/>
      <c r="C138" s="52" t="n">
        <f aca="false">IF(J50="East",(IF(AND($A79&gt;7,$A79&lt;24),HLOOKUP(C$29,$C$146:$N$148,2,FALSE()),HLOOKUP(C$29,$C$146:$N$148,3,FALSE()))),IF(AND($A79&gt;6,$A79&lt;23),HLOOKUP(C$29,$C$146:$N$148,2,FALSE()),HLOOKUP(C$29,$C$146:$N$148,3,FALSE())))*'PX 99 + 00 WE'!C25</f>
        <v>68.1329680375035</v>
      </c>
      <c r="D138" s="52" t="n">
        <f aca="false">IF(K50="East",(IF(AND($A79&gt;7,$A79&lt;24),HLOOKUP(D$29,$C$146:$N$148,2,FALSE()),HLOOKUP(D$29,$C$146:$N$148,3,FALSE()))),IF(AND($A79&gt;6,$A79&lt;23),HLOOKUP(D$29,$C$146:$N$148,2,FALSE()),HLOOKUP(D$29,$C$146:$N$148,3,FALSE())))*'PX 99 + 00 WE'!D25</f>
        <v>65.5882963531217</v>
      </c>
      <c r="E138" s="52" t="n">
        <f aca="false">IF(L50="East",(IF(AND($A79&gt;7,$A79&lt;24),HLOOKUP(E$29,$C$146:$N$148,2,FALSE()),HLOOKUP(E$29,$C$146:$N$148,3,FALSE()))),IF(AND($A79&gt;6,$A79&lt;23),HLOOKUP(E$29,$C$146:$N$148,2,FALSE()),HLOOKUP(E$29,$C$146:$N$148,3,FALSE())))*'PX 99 + 00 WE'!E25</f>
        <v>69.3586628626172</v>
      </c>
      <c r="F138" s="52" t="n">
        <f aca="false">IF(M50="East",(IF(AND($A79&gt;7,$A79&lt;24),HLOOKUP(F$29,$C$146:$N$148,2,FALSE()),HLOOKUP(F$29,$C$146:$N$148,3,FALSE()))),IF(AND($A79&gt;6,$A79&lt;23),HLOOKUP(F$29,$C$146:$N$148,2,FALSE()),HLOOKUP(F$29,$C$146:$N$148,3,FALSE())))*'PX 99 + 00 WE'!F25</f>
        <v>63.7895764589592</v>
      </c>
      <c r="G138" s="52" t="n">
        <f aca="false">IF(N50="East",(IF(AND($A79&gt;7,$A79&lt;24),HLOOKUP(G$29,$C$146:$N$148,2,FALSE()),HLOOKUP(G$29,$C$146:$N$148,3,FALSE()))),IF(AND($A79&gt;6,$A79&lt;23),HLOOKUP(G$29,$C$146:$N$148,2,FALSE()),HLOOKUP(G$29,$C$146:$N$148,3,FALSE())))*'PX 99 + 00 WE'!G25</f>
        <v>63.0314812866829</v>
      </c>
      <c r="H138" s="52" t="n">
        <f aca="false">IF(O50="East",(IF(AND($A79&gt;7,$A79&lt;24),HLOOKUP(H$29,$C$146:$N$148,2,FALSE()),HLOOKUP(H$29,$C$146:$N$148,3,FALSE()))),IF(AND($A79&gt;6,$A79&lt;23),HLOOKUP(H$29,$C$146:$N$148,2,FALSE()),HLOOKUP(H$29,$C$146:$N$148,3,FALSE())))*'PX 99 + 00 WE'!H25</f>
        <v>60.3219568781948</v>
      </c>
      <c r="I138" s="52" t="n">
        <f aca="false">IF(P50="East",(IF(AND($A79&gt;7,$A79&lt;24),HLOOKUP(I$29,$C$146:$N$148,2,FALSE()),HLOOKUP(I$29,$C$146:$N$148,3,FALSE()))),IF(AND($A79&gt;6,$A79&lt;23),HLOOKUP(I$29,$C$146:$N$148,2,FALSE()),HLOOKUP(I$29,$C$146:$N$148,3,FALSE())))*'PX 99 + 00 WE'!I25</f>
        <v>58.4665153255214</v>
      </c>
      <c r="J138" s="52" t="n">
        <f aca="false">IF(Q50="East",(IF(AND($A79&gt;7,$A79&lt;24),HLOOKUP(J$29,$C$146:$N$148,2,FALSE()),HLOOKUP(J$29,$C$146:$N$148,3,FALSE()))),IF(AND($A79&gt;6,$A79&lt;23),HLOOKUP(J$29,$C$146:$N$148,2,FALSE()),HLOOKUP(J$29,$C$146:$N$148,3,FALSE())))*'PX 99 + 00 WE'!J25</f>
        <v>59.8600749712311</v>
      </c>
      <c r="K138" s="52" t="n">
        <f aca="false">IF(R50="East",(IF(AND($A79&gt;7,$A79&lt;24),HLOOKUP(K$29,$C$146:$N$148,2,FALSE()),HLOOKUP(K$29,$C$146:$N$148,3,FALSE()))),IF(AND($A79&gt;6,$A79&lt;23),HLOOKUP(K$29,$C$146:$N$148,2,FALSE()),HLOOKUP(K$29,$C$146:$N$148,3,FALSE())))*'PX 99 + 00 WE'!K25</f>
        <v>67.2440040884291</v>
      </c>
      <c r="L138" s="52" t="n">
        <f aca="false">IF(S50="East",(IF(AND($A79&gt;7,$A79&lt;24),HLOOKUP(L$29,$C$146:$N$148,2,FALSE()),HLOOKUP(L$29,$C$146:$N$148,3,FALSE()))),IF(AND($A79&gt;6,$A79&lt;23),HLOOKUP(L$29,$C$146:$N$148,2,FALSE()),HLOOKUP(L$29,$C$146:$N$148,3,FALSE())))*'PX 99 + 00 WE'!L25</f>
        <v>72.2910144040947</v>
      </c>
      <c r="M138" s="52" t="n">
        <f aca="false">IF(T50="East",(IF(AND($A79&gt;7,$A79&lt;24),HLOOKUP(M$29,$C$146:$N$148,2,FALSE()),HLOOKUP(M$29,$C$146:$N$148,3,FALSE()))),IF(AND($A79&gt;6,$A79&lt;23),HLOOKUP(M$29,$C$146:$N$148,2,FALSE()),HLOOKUP(M$29,$C$146:$N$148,3,FALSE())))*'PX 99 + 00 WE'!M25</f>
        <v>76.0637839610583</v>
      </c>
      <c r="N138" s="52" t="n">
        <f aca="false">IF(U50="East",(IF(AND($A79&gt;7,$A79&lt;24),HLOOKUP(N$29,$C$146:$N$148,2,FALSE()),HLOOKUP(N$29,$C$146:$N$148,3,FALSE()))),IF(AND($A79&gt;6,$A79&lt;23),HLOOKUP(N$29,$C$146:$N$148,2,FALSE()),HLOOKUP(N$29,$C$146:$N$148,3,FALSE())))*'PX 99 + 00 WE'!N25</f>
        <v>69.2021648818221</v>
      </c>
      <c r="O138" s="52"/>
    </row>
    <row r="139" customFormat="false" ht="12.75" hidden="false" customHeight="false" outlineLevel="0" collapsed="false">
      <c r="A139" s="2" t="n">
        <v>21</v>
      </c>
      <c r="B139" s="2"/>
      <c r="C139" s="52" t="n">
        <f aca="false">IF(J51="East",(IF(AND($A80&gt;7,$A80&lt;24),HLOOKUP(C$29,$C$146:$N$148,2,FALSE()),HLOOKUP(C$29,$C$146:$N$148,3,FALSE()))),IF(AND($A80&gt;6,$A80&lt;23),HLOOKUP(C$29,$C$146:$N$148,2,FALSE()),HLOOKUP(C$29,$C$146:$N$148,3,FALSE())))*'PX 99 + 00 WE'!C26</f>
        <v>65.3007942190598</v>
      </c>
      <c r="D139" s="52" t="n">
        <f aca="false">IF(K51="East",(IF(AND($A80&gt;7,$A80&lt;24),HLOOKUP(D$29,$C$146:$N$148,2,FALSE()),HLOOKUP(D$29,$C$146:$N$148,3,FALSE()))),IF(AND($A80&gt;6,$A80&lt;23),HLOOKUP(D$29,$C$146:$N$148,2,FALSE()),HLOOKUP(D$29,$C$146:$N$148,3,FALSE())))*'PX 99 + 00 WE'!D26</f>
        <v>63.2451399770407</v>
      </c>
      <c r="E139" s="52" t="n">
        <f aca="false">IF(L51="East",(IF(AND($A80&gt;7,$A80&lt;24),HLOOKUP(E$29,$C$146:$N$148,2,FALSE()),HLOOKUP(E$29,$C$146:$N$148,3,FALSE()))),IF(AND($A80&gt;6,$A80&lt;23),HLOOKUP(E$29,$C$146:$N$148,2,FALSE()),HLOOKUP(E$29,$C$146:$N$148,3,FALSE())))*'PX 99 + 00 WE'!E26</f>
        <v>65.2929099534998</v>
      </c>
      <c r="F139" s="52" t="n">
        <f aca="false">IF(M51="East",(IF(AND($A80&gt;7,$A80&lt;24),HLOOKUP(F$29,$C$146:$N$148,2,FALSE()),HLOOKUP(F$29,$C$146:$N$148,3,FALSE()))),IF(AND($A80&gt;6,$A80&lt;23),HLOOKUP(F$29,$C$146:$N$148,2,FALSE()),HLOOKUP(F$29,$C$146:$N$148,3,FALSE())))*'PX 99 + 00 WE'!F26</f>
        <v>68.025071625377</v>
      </c>
      <c r="G139" s="52" t="n">
        <f aca="false">IF(N51="East",(IF(AND($A80&gt;7,$A80&lt;24),HLOOKUP(G$29,$C$146:$N$148,2,FALSE()),HLOOKUP(G$29,$C$146:$N$148,3,FALSE()))),IF(AND($A80&gt;6,$A80&lt;23),HLOOKUP(G$29,$C$146:$N$148,2,FALSE()),HLOOKUP(G$29,$C$146:$N$148,3,FALSE())))*'PX 99 + 00 WE'!G26</f>
        <v>67.8173811494266</v>
      </c>
      <c r="H139" s="52" t="n">
        <f aca="false">IF(O51="East",(IF(AND($A80&gt;7,$A80&lt;24),HLOOKUP(H$29,$C$146:$N$148,2,FALSE()),HLOOKUP(H$29,$C$146:$N$148,3,FALSE()))),IF(AND($A80&gt;6,$A80&lt;23),HLOOKUP(H$29,$C$146:$N$148,2,FALSE()),HLOOKUP(H$29,$C$146:$N$148,3,FALSE())))*'PX 99 + 00 WE'!H26</f>
        <v>65.003258454962</v>
      </c>
      <c r="I139" s="52" t="n">
        <f aca="false">IF(P51="East",(IF(AND($A80&gt;7,$A80&lt;24),HLOOKUP(I$29,$C$146:$N$148,2,FALSE()),HLOOKUP(I$29,$C$146:$N$148,3,FALSE()))),IF(AND($A80&gt;6,$A80&lt;23),HLOOKUP(I$29,$C$146:$N$148,2,FALSE()),HLOOKUP(I$29,$C$146:$N$148,3,FALSE())))*'PX 99 + 00 WE'!I26</f>
        <v>60.1809217011231</v>
      </c>
      <c r="J139" s="52" t="n">
        <f aca="false">IF(Q51="East",(IF(AND($A80&gt;7,$A80&lt;24),HLOOKUP(J$29,$C$146:$N$148,2,FALSE()),HLOOKUP(J$29,$C$146:$N$148,3,FALSE()))),IF(AND($A80&gt;6,$A80&lt;23),HLOOKUP(J$29,$C$146:$N$148,2,FALSE()),HLOOKUP(J$29,$C$146:$N$148,3,FALSE())))*'PX 99 + 00 WE'!J26</f>
        <v>62.6540038646423</v>
      </c>
      <c r="K139" s="52" t="n">
        <f aca="false">IF(R51="East",(IF(AND($A80&gt;7,$A80&lt;24),HLOOKUP(K$29,$C$146:$N$148,2,FALSE()),HLOOKUP(K$29,$C$146:$N$148,3,FALSE()))),IF(AND($A80&gt;6,$A80&lt;23),HLOOKUP(K$29,$C$146:$N$148,2,FALSE()),HLOOKUP(K$29,$C$146:$N$148,3,FALSE())))*'PX 99 + 00 WE'!K26</f>
        <v>64.4673707119853</v>
      </c>
      <c r="L139" s="52" t="n">
        <f aca="false">IF(S51="East",(IF(AND($A80&gt;7,$A80&lt;24),HLOOKUP(L$29,$C$146:$N$148,2,FALSE()),HLOOKUP(L$29,$C$146:$N$148,3,FALSE()))),IF(AND($A80&gt;6,$A80&lt;23),HLOOKUP(L$29,$C$146:$N$148,2,FALSE()),HLOOKUP(L$29,$C$146:$N$148,3,FALSE())))*'PX 99 + 00 WE'!L26</f>
        <v>69.6818106633257</v>
      </c>
      <c r="M139" s="52" t="n">
        <f aca="false">IF(T51="East",(IF(AND($A80&gt;7,$A80&lt;24),HLOOKUP(M$29,$C$146:$N$148,2,FALSE()),HLOOKUP(M$29,$C$146:$N$148,3,FALSE()))),IF(AND($A80&gt;6,$A80&lt;23),HLOOKUP(M$29,$C$146:$N$148,2,FALSE()),HLOOKUP(M$29,$C$146:$N$148,3,FALSE())))*'PX 99 + 00 WE'!M26</f>
        <v>68.6309825561866</v>
      </c>
      <c r="N139" s="52" t="n">
        <f aca="false">IF(U51="East",(IF(AND($A80&gt;7,$A80&lt;24),HLOOKUP(N$29,$C$146:$N$148,2,FALSE()),HLOOKUP(N$29,$C$146:$N$148,3,FALSE()))),IF(AND($A80&gt;6,$A80&lt;23),HLOOKUP(N$29,$C$146:$N$148,2,FALSE()),HLOOKUP(N$29,$C$146:$N$148,3,FALSE())))*'PX 99 + 00 WE'!N26</f>
        <v>67.901033082063</v>
      </c>
      <c r="O139" s="52"/>
    </row>
    <row r="140" customFormat="false" ht="12.75" hidden="false" customHeight="false" outlineLevel="0" collapsed="false">
      <c r="A140" s="2" t="n">
        <v>22</v>
      </c>
      <c r="B140" s="2"/>
      <c r="C140" s="52" t="n">
        <f aca="false">IF(J52="East",(IF(AND($A81&gt;7,$A81&lt;24),HLOOKUP(C$29,$C$146:$N$148,2,FALSE()),HLOOKUP(C$29,$C$146:$N$148,3,FALSE()))),IF(AND($A81&gt;6,$A81&lt;23),HLOOKUP(C$29,$C$146:$N$148,2,FALSE()),HLOOKUP(C$29,$C$146:$N$148,3,FALSE())))*'PX 99 + 00 WE'!C27</f>
        <v>61.6517104608382</v>
      </c>
      <c r="D140" s="52" t="n">
        <f aca="false">IF(K52="East",(IF(AND($A81&gt;7,$A81&lt;24),HLOOKUP(D$29,$C$146:$N$148,2,FALSE()),HLOOKUP(D$29,$C$146:$N$148,3,FALSE()))),IF(AND($A81&gt;6,$A81&lt;23),HLOOKUP(D$29,$C$146:$N$148,2,FALSE()),HLOOKUP(D$29,$C$146:$N$148,3,FALSE())))*'PX 99 + 00 WE'!D27</f>
        <v>61.4157255015387</v>
      </c>
      <c r="E140" s="52" t="n">
        <f aca="false">IF(L52="East",(IF(AND($A81&gt;7,$A81&lt;24),HLOOKUP(E$29,$C$146:$N$148,2,FALSE()),HLOOKUP(E$29,$C$146:$N$148,3,FALSE()))),IF(AND($A81&gt;6,$A81&lt;23),HLOOKUP(E$29,$C$146:$N$148,2,FALSE()),HLOOKUP(E$29,$C$146:$N$148,3,FALSE())))*'PX 99 + 00 WE'!E27</f>
        <v>60.5138328360159</v>
      </c>
      <c r="F140" s="52" t="n">
        <f aca="false">IF(M52="East",(IF(AND($A81&gt;7,$A81&lt;24),HLOOKUP(F$29,$C$146:$N$148,2,FALSE()),HLOOKUP(F$29,$C$146:$N$148,3,FALSE()))),IF(AND($A81&gt;6,$A81&lt;23),HLOOKUP(F$29,$C$146:$N$148,2,FALSE()),HLOOKUP(F$29,$C$146:$N$148,3,FALSE())))*'PX 99 + 00 WE'!F27</f>
        <v>62.665978035832</v>
      </c>
      <c r="G140" s="52" t="n">
        <f aca="false">IF(N52="East",(IF(AND($A81&gt;7,$A81&lt;24),HLOOKUP(G$29,$C$146:$N$148,2,FALSE()),HLOOKUP(G$29,$C$146:$N$148,3,FALSE()))),IF(AND($A81&gt;6,$A81&lt;23),HLOOKUP(G$29,$C$146:$N$148,2,FALSE()),HLOOKUP(G$29,$C$146:$N$148,3,FALSE())))*'PX 99 + 00 WE'!G27</f>
        <v>61.9029177187308</v>
      </c>
      <c r="H140" s="52" t="n">
        <f aca="false">IF(O52="East",(IF(AND($A81&gt;7,$A81&lt;24),HLOOKUP(H$29,$C$146:$N$148,2,FALSE()),HLOOKUP(H$29,$C$146:$N$148,3,FALSE()))),IF(AND($A81&gt;6,$A81&lt;23),HLOOKUP(H$29,$C$146:$N$148,2,FALSE()),HLOOKUP(H$29,$C$146:$N$148,3,FALSE())))*'PX 99 + 00 WE'!H27</f>
        <v>60.1344308755803</v>
      </c>
      <c r="I140" s="52" t="n">
        <f aca="false">IF(P52="East",(IF(AND($A81&gt;7,$A81&lt;24),HLOOKUP(I$29,$C$146:$N$148,2,FALSE()),HLOOKUP(I$29,$C$146:$N$148,3,FALSE()))),IF(AND($A81&gt;6,$A81&lt;23),HLOOKUP(I$29,$C$146:$N$148,2,FALSE()),HLOOKUP(I$29,$C$146:$N$148,3,FALSE())))*'PX 99 + 00 WE'!I27</f>
        <v>56.6052393776609</v>
      </c>
      <c r="J140" s="52" t="n">
        <f aca="false">IF(Q52="East",(IF(AND($A81&gt;7,$A81&lt;24),HLOOKUP(J$29,$C$146:$N$148,2,FALSE()),HLOOKUP(J$29,$C$146:$N$148,3,FALSE()))),IF(AND($A81&gt;6,$A81&lt;23),HLOOKUP(J$29,$C$146:$N$148,2,FALSE()),HLOOKUP(J$29,$C$146:$N$148,3,FALSE())))*'PX 99 + 00 WE'!J27</f>
        <v>57.7925984221907</v>
      </c>
      <c r="K140" s="52" t="n">
        <f aca="false">IF(R52="East",(IF(AND($A81&gt;7,$A81&lt;24),HLOOKUP(K$29,$C$146:$N$148,2,FALSE()),HLOOKUP(K$29,$C$146:$N$148,3,FALSE()))),IF(AND($A81&gt;6,$A81&lt;23),HLOOKUP(K$29,$C$146:$N$148,2,FALSE()),HLOOKUP(K$29,$C$146:$N$148,3,FALSE())))*'PX 99 + 00 WE'!K27</f>
        <v>57.1784596959434</v>
      </c>
      <c r="L140" s="52" t="n">
        <f aca="false">IF(S52="East",(IF(AND($A81&gt;7,$A81&lt;24),HLOOKUP(L$29,$C$146:$N$148,2,FALSE()),HLOOKUP(L$29,$C$146:$N$148,3,FALSE()))),IF(AND($A81&gt;6,$A81&lt;23),HLOOKUP(L$29,$C$146:$N$148,2,FALSE()),HLOOKUP(L$29,$C$146:$N$148,3,FALSE())))*'PX 99 + 00 WE'!L27</f>
        <v>60.2999763651855</v>
      </c>
      <c r="M140" s="52" t="n">
        <f aca="false">IF(T52="East",(IF(AND($A81&gt;7,$A81&lt;24),HLOOKUP(M$29,$C$146:$N$148,2,FALSE()),HLOOKUP(M$29,$C$146:$N$148,3,FALSE()))),IF(AND($A81&gt;6,$A81&lt;23),HLOOKUP(M$29,$C$146:$N$148,2,FALSE()),HLOOKUP(M$29,$C$146:$N$148,3,FALSE())))*'PX 99 + 00 WE'!M27</f>
        <v>63.2676769356383</v>
      </c>
      <c r="N140" s="52" t="n">
        <f aca="false">IF(U52="East",(IF(AND($A81&gt;7,$A81&lt;24),HLOOKUP(N$29,$C$146:$N$148,2,FALSE()),HLOOKUP(N$29,$C$146:$N$148,3,FALSE()))),IF(AND($A81&gt;6,$A81&lt;23),HLOOKUP(N$29,$C$146:$N$148,2,FALSE()),HLOOKUP(N$29,$C$146:$N$148,3,FALSE())))*'PX 99 + 00 WE'!N27</f>
        <v>66.8722597281409</v>
      </c>
      <c r="O140" s="52"/>
    </row>
    <row r="141" customFormat="false" ht="12.75" hidden="false" customHeight="false" outlineLevel="0" collapsed="false">
      <c r="A141" s="2" t="n">
        <v>23</v>
      </c>
      <c r="B141" s="2"/>
      <c r="C141" s="52" t="n">
        <f aca="false">IF(J53="East",(IF(AND($A82&gt;7,$A82&lt;24),HLOOKUP(C$29,$C$146:$N$148,2,FALSE()),HLOOKUP(C$29,$C$146:$N$148,3,FALSE()))),IF(AND($A82&gt;6,$A82&lt;23),HLOOKUP(C$29,$C$146:$N$148,2,FALSE()),HLOOKUP(C$29,$C$146:$N$148,3,FALSE())))*'PX 99 + 00 WE'!C28</f>
        <v>50.0559281789421</v>
      </c>
      <c r="D141" s="52" t="n">
        <f aca="false">IF(K53="East",(IF(AND($A82&gt;7,$A82&lt;24),HLOOKUP(D$29,$C$146:$N$148,2,FALSE()),HLOOKUP(D$29,$C$146:$N$148,3,FALSE()))),IF(AND($A82&gt;6,$A82&lt;23),HLOOKUP(D$29,$C$146:$N$148,2,FALSE()),HLOOKUP(D$29,$C$146:$N$148,3,FALSE())))*'PX 99 + 00 WE'!D28</f>
        <v>48.5535342143441</v>
      </c>
      <c r="E141" s="52" t="n">
        <f aca="false">IF(L53="East",(IF(AND($A82&gt;7,$A82&lt;24),HLOOKUP(E$29,$C$146:$N$148,2,FALSE()),HLOOKUP(E$29,$C$146:$N$148,3,FALSE()))),IF(AND($A82&gt;6,$A82&lt;23),HLOOKUP(E$29,$C$146:$N$148,2,FALSE()),HLOOKUP(E$29,$C$146:$N$148,3,FALSE())))*'PX 99 + 00 WE'!E28</f>
        <v>52.4832064563813</v>
      </c>
      <c r="F141" s="52" t="n">
        <f aca="false">IF(M53="East",(IF(AND($A82&gt;7,$A82&lt;24),HLOOKUP(F$29,$C$146:$N$148,2,FALSE()),HLOOKUP(F$29,$C$146:$N$148,3,FALSE()))),IF(AND($A82&gt;6,$A82&lt;23),HLOOKUP(F$29,$C$146:$N$148,2,FALSE()),HLOOKUP(F$29,$C$146:$N$148,3,FALSE())))*'PX 99 + 00 WE'!F28</f>
        <v>59.297229608392</v>
      </c>
      <c r="G141" s="52" t="n">
        <f aca="false">IF(N53="East",(IF(AND($A82&gt;7,$A82&lt;24),HLOOKUP(G$29,$C$146:$N$148,2,FALSE()),HLOOKUP(G$29,$C$146:$N$148,3,FALSE()))),IF(AND($A82&gt;6,$A82&lt;23),HLOOKUP(G$29,$C$146:$N$148,2,FALSE()),HLOOKUP(G$29,$C$146:$N$148,3,FALSE())))*'PX 99 + 00 WE'!G28</f>
        <v>59.794565252908</v>
      </c>
      <c r="H141" s="52" t="n">
        <f aca="false">IF(O53="East",(IF(AND($A82&gt;7,$A82&lt;24),HLOOKUP(H$29,$C$146:$N$148,2,FALSE()),HLOOKUP(H$29,$C$146:$N$148,3,FALSE()))),IF(AND($A82&gt;6,$A82&lt;23),HLOOKUP(H$29,$C$146:$N$148,2,FALSE()),HLOOKUP(H$29,$C$146:$N$148,3,FALSE())))*'PX 99 + 00 WE'!H28</f>
        <v>67.7904500945458</v>
      </c>
      <c r="I141" s="52" t="n">
        <f aca="false">IF(P53="East",(IF(AND($A82&gt;7,$A82&lt;24),HLOOKUP(I$29,$C$146:$N$148,2,FALSE()),HLOOKUP(I$29,$C$146:$N$148,3,FALSE()))),IF(AND($A82&gt;6,$A82&lt;23),HLOOKUP(I$29,$C$146:$N$148,2,FALSE()),HLOOKUP(I$29,$C$146:$N$148,3,FALSE())))*'PX 99 + 00 WE'!I28</f>
        <v>59.0739955997713</v>
      </c>
      <c r="J141" s="52" t="n">
        <f aca="false">IF(Q53="East",(IF(AND($A82&gt;7,$A82&lt;24),HLOOKUP(J$29,$C$146:$N$148,2,FALSE()),HLOOKUP(J$29,$C$146:$N$148,3,FALSE()))),IF(AND($A82&gt;6,$A82&lt;23),HLOOKUP(J$29,$C$146:$N$148,2,FALSE()),HLOOKUP(J$29,$C$146:$N$148,3,FALSE())))*'PX 99 + 00 WE'!J28</f>
        <v>56.126374501649</v>
      </c>
      <c r="K141" s="52" t="n">
        <f aca="false">IF(R53="East",(IF(AND($A82&gt;7,$A82&lt;24),HLOOKUP(K$29,$C$146:$N$148,2,FALSE()),HLOOKUP(K$29,$C$146:$N$148,3,FALSE()))),IF(AND($A82&gt;6,$A82&lt;23),HLOOKUP(K$29,$C$146:$N$148,2,FALSE()),HLOOKUP(K$29,$C$146:$N$148,3,FALSE())))*'PX 99 + 00 WE'!K28</f>
        <v>51.2110364056869</v>
      </c>
      <c r="L141" s="52" t="n">
        <f aca="false">IF(S53="East",(IF(AND($A82&gt;7,$A82&lt;24),HLOOKUP(L$29,$C$146:$N$148,2,FALSE()),HLOOKUP(L$29,$C$146:$N$148,3,FALSE()))),IF(AND($A82&gt;6,$A82&lt;23),HLOOKUP(L$29,$C$146:$N$148,2,FALSE()),HLOOKUP(L$29,$C$146:$N$148,3,FALSE())))*'PX 99 + 00 WE'!L28</f>
        <v>49.5398482907573</v>
      </c>
      <c r="M141" s="52" t="n">
        <f aca="false">IF(T53="East",(IF(AND($A82&gt;7,$A82&lt;24),HLOOKUP(M$29,$C$146:$N$148,2,FALSE()),HLOOKUP(M$29,$C$146:$N$148,3,FALSE()))),IF(AND($A82&gt;6,$A82&lt;23),HLOOKUP(M$29,$C$146:$N$148,2,FALSE()),HLOOKUP(M$29,$C$146:$N$148,3,FALSE())))*'PX 99 + 00 WE'!M28</f>
        <v>50.7087167837358</v>
      </c>
      <c r="N141" s="52" t="n">
        <f aca="false">IF(U53="East",(IF(AND($A82&gt;7,$A82&lt;24),HLOOKUP(N$29,$C$146:$N$148,2,FALSE()),HLOOKUP(N$29,$C$146:$N$148,3,FALSE()))),IF(AND($A82&gt;6,$A82&lt;23),HLOOKUP(N$29,$C$146:$N$148,2,FALSE()),HLOOKUP(N$29,$C$146:$N$148,3,FALSE())))*'PX 99 + 00 WE'!N28</f>
        <v>47.5937051394032</v>
      </c>
      <c r="O141" s="52"/>
    </row>
    <row r="142" customFormat="false" ht="12.75" hidden="false" customHeight="false" outlineLevel="0" collapsed="false">
      <c r="A142" s="2" t="n">
        <v>24</v>
      </c>
      <c r="B142" s="2"/>
      <c r="C142" s="52" t="n">
        <f aca="false">IF(J54="East",(IF(AND($A83&gt;7,$A83&lt;24),HLOOKUP(C$29,$C$146:$N$148,2,FALSE()),HLOOKUP(C$29,$C$146:$N$148,3,FALSE()))),IF(AND($A83&gt;6,$A83&lt;23),HLOOKUP(C$29,$C$146:$N$148,2,FALSE()),HLOOKUP(C$29,$C$146:$N$148,3,FALSE())))*'PX 99 + 00 WE'!C29</f>
        <v>43.5861440921135</v>
      </c>
      <c r="D142" s="52" t="n">
        <f aca="false">IF(K54="East",(IF(AND($A83&gt;7,$A83&lt;24),HLOOKUP(D$29,$C$146:$N$148,2,FALSE()),HLOOKUP(D$29,$C$146:$N$148,3,FALSE()))),IF(AND($A83&gt;6,$A83&lt;23),HLOOKUP(D$29,$C$146:$N$148,2,FALSE()),HLOOKUP(D$29,$C$146:$N$148,3,FALSE())))*'PX 99 + 00 WE'!D29</f>
        <v>42.1383138971271</v>
      </c>
      <c r="E142" s="52" t="n">
        <f aca="false">IF(L54="East",(IF(AND($A83&gt;7,$A83&lt;24),HLOOKUP(E$29,$C$146:$N$148,2,FALSE()),HLOOKUP(E$29,$C$146:$N$148,3,FALSE()))),IF(AND($A83&gt;6,$A83&lt;23),HLOOKUP(E$29,$C$146:$N$148,2,FALSE()),HLOOKUP(E$29,$C$146:$N$148,3,FALSE())))*'PX 99 + 00 WE'!E29</f>
        <v>44.2638818468616</v>
      </c>
      <c r="F142" s="52" t="n">
        <f aca="false">IF(M54="East",(IF(AND($A83&gt;7,$A83&lt;24),HLOOKUP(F$29,$C$146:$N$148,2,FALSE()),HLOOKUP(F$29,$C$146:$N$148,3,FALSE()))),IF(AND($A83&gt;6,$A83&lt;23),HLOOKUP(F$29,$C$146:$N$148,2,FALSE()),HLOOKUP(F$29,$C$146:$N$148,3,FALSE())))*'PX 99 + 00 WE'!F29</f>
        <v>47.2006570188649</v>
      </c>
      <c r="G142" s="52" t="n">
        <f aca="false">IF(N54="East",(IF(AND($A83&gt;7,$A83&lt;24),HLOOKUP(G$29,$C$146:$N$148,2,FALSE()),HLOOKUP(G$29,$C$146:$N$148,3,FALSE()))),IF(AND($A83&gt;6,$A83&lt;23),HLOOKUP(G$29,$C$146:$N$148,2,FALSE()),HLOOKUP(G$29,$C$146:$N$148,3,FALSE())))*'PX 99 + 00 WE'!G29</f>
        <v>48.4576069638194</v>
      </c>
      <c r="H142" s="52" t="n">
        <f aca="false">IF(O54="East",(IF(AND($A83&gt;7,$A83&lt;24),HLOOKUP(H$29,$C$146:$N$148,2,FALSE()),HLOOKUP(H$29,$C$146:$N$148,3,FALSE()))),IF(AND($A83&gt;6,$A83&lt;23),HLOOKUP(H$29,$C$146:$N$148,2,FALSE()),HLOOKUP(H$29,$C$146:$N$148,3,FALSE())))*'PX 99 + 00 WE'!H29</f>
        <v>51.4992588429812</v>
      </c>
      <c r="I142" s="52" t="n">
        <f aca="false">IF(P54="East",(IF(AND($A83&gt;7,$A83&lt;24),HLOOKUP(I$29,$C$146:$N$148,2,FALSE()),HLOOKUP(I$29,$C$146:$N$148,3,FALSE()))),IF(AND($A83&gt;6,$A83&lt;23),HLOOKUP(I$29,$C$146:$N$148,2,FALSE()),HLOOKUP(I$29,$C$146:$N$148,3,FALSE())))*'PX 99 + 00 WE'!I29</f>
        <v>47.2627156130765</v>
      </c>
      <c r="J142" s="52" t="n">
        <f aca="false">IF(Q54="East",(IF(AND($A83&gt;7,$A83&lt;24),HLOOKUP(J$29,$C$146:$N$148,2,FALSE()),HLOOKUP(J$29,$C$146:$N$148,3,FALSE()))),IF(AND($A83&gt;6,$A83&lt;23),HLOOKUP(J$29,$C$146:$N$148,2,FALSE()),HLOOKUP(J$29,$C$146:$N$148,3,FALSE())))*'PX 99 + 00 WE'!J29</f>
        <v>46.8886601272585</v>
      </c>
      <c r="K142" s="52" t="n">
        <f aca="false">IF(R54="East",(IF(AND($A83&gt;7,$A83&lt;24),HLOOKUP(K$29,$C$146:$N$148,2,FALSE()),HLOOKUP(K$29,$C$146:$N$148,3,FALSE()))),IF(AND($A83&gt;6,$A83&lt;23),HLOOKUP(K$29,$C$146:$N$148,2,FALSE()),HLOOKUP(K$29,$C$146:$N$148,3,FALSE())))*'PX 99 + 00 WE'!K29</f>
        <v>45.8518637484026</v>
      </c>
      <c r="L142" s="52" t="n">
        <f aca="false">IF(S54="East",(IF(AND($A83&gt;7,$A83&lt;24),HLOOKUP(L$29,$C$146:$N$148,2,FALSE()),HLOOKUP(L$29,$C$146:$N$148,3,FALSE()))),IF(AND($A83&gt;6,$A83&lt;23),HLOOKUP(L$29,$C$146:$N$148,2,FALSE()),HLOOKUP(L$29,$C$146:$N$148,3,FALSE())))*'PX 99 + 00 WE'!L29</f>
        <v>42.6612764111566</v>
      </c>
      <c r="M142" s="52" t="n">
        <f aca="false">IF(T54="East",(IF(AND($A83&gt;7,$A83&lt;24),HLOOKUP(M$29,$C$146:$N$148,2,FALSE()),HLOOKUP(M$29,$C$146:$N$148,3,FALSE()))),IF(AND($A83&gt;6,$A83&lt;23),HLOOKUP(M$29,$C$146:$N$148,2,FALSE()),HLOOKUP(M$29,$C$146:$N$148,3,FALSE())))*'PX 99 + 00 WE'!M29</f>
        <v>44.0878438509857</v>
      </c>
      <c r="N142" s="52" t="n">
        <f aca="false">IF(U54="East",(IF(AND($A83&gt;7,$A83&lt;24),HLOOKUP(N$29,$C$146:$N$148,2,FALSE()),HLOOKUP(N$29,$C$146:$N$148,3,FALSE()))),IF(AND($A83&gt;6,$A83&lt;23),HLOOKUP(N$29,$C$146:$N$148,2,FALSE()),HLOOKUP(N$29,$C$146:$N$148,3,FALSE())))*'PX 99 + 00 WE'!N29</f>
        <v>44.6967655058356</v>
      </c>
      <c r="O142" s="52"/>
    </row>
    <row r="143" customFormat="false" ht="12.75" hidden="false" customHeight="false" outlineLevel="0" collapsed="false"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</row>
    <row r="144" customFormat="false" ht="13.5" hidden="false" customHeight="false" outlineLevel="0" collapsed="false"/>
    <row r="145" customFormat="false" ht="13.5" hidden="false" customHeight="false" outlineLevel="0" collapsed="false">
      <c r="B145" s="32"/>
      <c r="C145" s="33" t="s">
        <v>45</v>
      </c>
      <c r="D145" s="33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customFormat="false" ht="13.5" hidden="false" customHeight="false" outlineLevel="0" collapsed="false">
      <c r="B146" s="34"/>
      <c r="C146" s="35" t="s">
        <v>0</v>
      </c>
      <c r="D146" s="36" t="s">
        <v>1</v>
      </c>
      <c r="E146" s="36" t="s">
        <v>2</v>
      </c>
      <c r="F146" s="36" t="s">
        <v>3</v>
      </c>
      <c r="G146" s="36" t="s">
        <v>4</v>
      </c>
      <c r="H146" s="36" t="s">
        <v>5</v>
      </c>
      <c r="I146" s="36" t="s">
        <v>6</v>
      </c>
      <c r="J146" s="36" t="s">
        <v>7</v>
      </c>
      <c r="K146" s="36" t="s">
        <v>8</v>
      </c>
      <c r="L146" s="36" t="s">
        <v>9</v>
      </c>
      <c r="M146" s="36" t="s">
        <v>10</v>
      </c>
      <c r="N146" s="37" t="s">
        <v>11</v>
      </c>
    </row>
    <row r="147" customFormat="false" ht="12.75" hidden="false" customHeight="false" outlineLevel="0" collapsed="false">
      <c r="B147" s="35" t="s">
        <v>47</v>
      </c>
      <c r="C147" s="38" t="n">
        <v>60</v>
      </c>
      <c r="D147" s="39" t="n">
        <v>60</v>
      </c>
      <c r="E147" s="39" t="n">
        <v>60</v>
      </c>
      <c r="F147" s="39" t="n">
        <v>60</v>
      </c>
      <c r="G147" s="40" t="n">
        <v>60</v>
      </c>
      <c r="H147" s="40" t="n">
        <v>60</v>
      </c>
      <c r="I147" s="39" t="n">
        <v>60</v>
      </c>
      <c r="J147" s="39" t="n">
        <v>60</v>
      </c>
      <c r="K147" s="39" t="n">
        <v>60</v>
      </c>
      <c r="L147" s="39" t="n">
        <v>60</v>
      </c>
      <c r="M147" s="39" t="n">
        <v>60</v>
      </c>
      <c r="N147" s="41" t="n">
        <v>60</v>
      </c>
    </row>
    <row r="148" customFormat="false" ht="13.5" hidden="false" customHeight="false" outlineLevel="0" collapsed="false">
      <c r="B148" s="42" t="s">
        <v>48</v>
      </c>
      <c r="C148" s="43" t="n">
        <v>40</v>
      </c>
      <c r="D148" s="44" t="n">
        <v>40</v>
      </c>
      <c r="E148" s="44" t="n">
        <v>40</v>
      </c>
      <c r="F148" s="44" t="n">
        <v>40</v>
      </c>
      <c r="G148" s="44" t="n">
        <v>40</v>
      </c>
      <c r="H148" s="44" t="n">
        <v>40</v>
      </c>
      <c r="I148" s="44" t="n">
        <v>40</v>
      </c>
      <c r="J148" s="44" t="n">
        <v>40</v>
      </c>
      <c r="K148" s="44" t="n">
        <v>40</v>
      </c>
      <c r="L148" s="44" t="n">
        <v>40</v>
      </c>
      <c r="M148" s="44" t="n">
        <v>40</v>
      </c>
      <c r="N148" s="45" t="n">
        <v>40</v>
      </c>
    </row>
  </sheetData>
  <mergeCells count="5">
    <mergeCell ref="A1:K1"/>
    <mergeCell ref="A5:N5"/>
    <mergeCell ref="C7:D7"/>
    <mergeCell ref="A56:D56"/>
    <mergeCell ref="C145:D145"/>
  </mergeCells>
  <dataValidations count="1">
    <dataValidation allowBlank="true" errorStyle="stop" operator="between" showDropDown="false" showErrorMessage="true" showInputMessage="false" sqref="J2" type="list">
      <formula1>$Q$7:$Q$8</formula1>
      <formula2>0</formula2>
    </dataValidation>
  </dataValidations>
  <printOptions headings="false" gridLines="false" gridLinesSet="true" horizontalCentered="true" verticalCentered="false"/>
  <pageMargins left="0.5" right="0.5" top="0.5" bottom="0.5" header="0.511811023622047" footer="0.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&amp;LDate - 06/10/01&amp;CFile - &amp;F</oddFooter>
  </headerFooter>
  <rowBreaks count="1" manualBreakCount="1">
    <brk id="9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CONCATENATE("AVG WE 99 &amp; 00 PX ",'Weekday 99 &amp; 00 vs AVG'!$J$3," Scalers ")</f>
        <v>AVG WE 99 &amp; 00 PX SP 15 Dow Jones Scalers </v>
      </c>
      <c r="B1" s="2"/>
      <c r="IM1" s="1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4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P6" s="6" t="s">
        <v>12</v>
      </c>
      <c r="Q6" s="6"/>
      <c r="R6" s="6"/>
    </row>
    <row r="7" customFormat="false" ht="12.75" hidden="false" customHeight="false" outlineLevel="0" collapsed="false">
      <c r="A7" s="7" t="s">
        <v>13</v>
      </c>
      <c r="B7" s="7"/>
      <c r="Q7" s="7" t="s">
        <v>14</v>
      </c>
      <c r="R7" s="7" t="s">
        <v>15</v>
      </c>
    </row>
    <row r="8" customFormat="false" ht="12.75" hidden="false" customHeight="false" outlineLevel="0" collapsed="false">
      <c r="A8" s="8" t="n">
        <v>100</v>
      </c>
      <c r="B8" s="9"/>
      <c r="C8" s="10" t="n">
        <v>0.932314388503735</v>
      </c>
      <c r="D8" s="10" t="n">
        <v>0.896657274252643</v>
      </c>
      <c r="E8" s="10" t="n">
        <v>0.903977197746542</v>
      </c>
      <c r="F8" s="10" t="n">
        <v>0.892040289575612</v>
      </c>
      <c r="G8" s="10" t="n">
        <v>0.871383043783251</v>
      </c>
      <c r="H8" s="10" t="n">
        <v>0.731774293106854</v>
      </c>
      <c r="I8" s="10" t="n">
        <v>0.80032407308032</v>
      </c>
      <c r="J8" s="10" t="n">
        <v>0.740477263244435</v>
      </c>
      <c r="K8" s="10" t="n">
        <v>0.961536550105541</v>
      </c>
      <c r="L8" s="10" t="n">
        <v>1.0913523159478</v>
      </c>
      <c r="M8" s="10" t="n">
        <v>1.02301967427238</v>
      </c>
      <c r="N8" s="10" t="n">
        <v>1.00603593018886</v>
      </c>
      <c r="P8" s="11" t="s">
        <v>0</v>
      </c>
      <c r="Q8" s="12" t="n">
        <f aca="false">IF('Weekday 99 &amp; 00 vs AVG'!$J$2="East",AVERAGE(C15:C30),AVERAGE(C14:C29))</f>
        <v>1.08892758593419</v>
      </c>
      <c r="R8" s="13" t="n">
        <f aca="false">IF('Weekday 99 &amp; 00 vs AVG'!$J$2="East",AVERAGE(C8:C14,C31),AVERAGE(C8:C13,C30:C31))</f>
        <v>0.822144828131624</v>
      </c>
    </row>
    <row r="9" customFormat="false" ht="12.75" hidden="false" customHeight="false" outlineLevel="0" collapsed="false">
      <c r="A9" s="8" t="n">
        <v>200</v>
      </c>
      <c r="B9" s="9"/>
      <c r="C9" s="10" t="n">
        <v>0.798603253898036</v>
      </c>
      <c r="D9" s="10" t="n">
        <v>0.863199119819967</v>
      </c>
      <c r="E9" s="10" t="n">
        <v>0.778697186841864</v>
      </c>
      <c r="F9" s="10" t="n">
        <v>0.762715151726784</v>
      </c>
      <c r="G9" s="10" t="n">
        <v>0.681977142797073</v>
      </c>
      <c r="H9" s="10" t="n">
        <v>0.592291322321484</v>
      </c>
      <c r="I9" s="10" t="n">
        <v>0.656868316130939</v>
      </c>
      <c r="J9" s="10" t="n">
        <v>0.680021867702588</v>
      </c>
      <c r="K9" s="10" t="n">
        <v>0.801712033500358</v>
      </c>
      <c r="L9" s="10" t="n">
        <v>0.999624763072049</v>
      </c>
      <c r="M9" s="10" t="n">
        <v>0.791244449999579</v>
      </c>
      <c r="N9" s="10" t="n">
        <v>0.920546639248506</v>
      </c>
      <c r="P9" s="11" t="s">
        <v>1</v>
      </c>
      <c r="Q9" s="12" t="n">
        <f aca="false">IF('Weekday 99 &amp; 00 vs AVG'!$J$2="East",AVERAGE(D15:D30),AVERAGE(D14:D29))</f>
        <v>1.06429093339273</v>
      </c>
      <c r="R9" s="13" t="n">
        <f aca="false">IF('Weekday 99 &amp; 00 vs AVG'!$J$2="East",AVERAGE(D8:D14,D31),AVERAGE(D8:D13,D30:D31))</f>
        <v>0.871418133214533</v>
      </c>
    </row>
    <row r="10" customFormat="false" ht="12.75" hidden="false" customHeight="false" outlineLevel="0" collapsed="false">
      <c r="A10" s="8" t="n">
        <v>300</v>
      </c>
      <c r="B10" s="9"/>
      <c r="C10" s="10" t="n">
        <v>0.751208285439658</v>
      </c>
      <c r="D10" s="10" t="n">
        <v>0.849030285013811</v>
      </c>
      <c r="E10" s="10" t="n">
        <v>0.669766397344836</v>
      </c>
      <c r="F10" s="10" t="n">
        <v>0.638650899367397</v>
      </c>
      <c r="G10" s="10" t="n">
        <v>0.551684977324506</v>
      </c>
      <c r="H10" s="10" t="n">
        <v>0.51265041636483</v>
      </c>
      <c r="I10" s="10" t="n">
        <v>0.567413657583798</v>
      </c>
      <c r="J10" s="10" t="n">
        <v>0.589269906168551</v>
      </c>
      <c r="K10" s="10" t="n">
        <v>0.669396894898358</v>
      </c>
      <c r="L10" s="10" t="n">
        <v>0.95212487495981</v>
      </c>
      <c r="M10" s="10" t="n">
        <v>0.637501195886463</v>
      </c>
      <c r="N10" s="10" t="n">
        <v>0.785514471136044</v>
      </c>
      <c r="P10" s="11" t="s">
        <v>2</v>
      </c>
      <c r="Q10" s="12" t="n">
        <f aca="false">IF('Weekday 99 &amp; 00 vs AVG'!$J$2="East",AVERAGE(E15:E30),AVERAGE(E14:E29))</f>
        <v>1.09311463251886</v>
      </c>
      <c r="R10" s="13" t="n">
        <f aca="false">IF('Weekday 99 &amp; 00 vs AVG'!$J$2="East",AVERAGE(E8:E14,E31),AVERAGE(E8:E13,E30:E31))</f>
        <v>0.813770734962289</v>
      </c>
    </row>
    <row r="11" customFormat="false" ht="12.75" hidden="false" customHeight="false" outlineLevel="0" collapsed="false">
      <c r="A11" s="8" t="n">
        <v>400</v>
      </c>
      <c r="B11" s="9"/>
      <c r="C11" s="10" t="n">
        <v>0.669625098842213</v>
      </c>
      <c r="D11" s="10" t="n">
        <v>0.833209759524601</v>
      </c>
      <c r="E11" s="10" t="n">
        <v>0.665743934555507</v>
      </c>
      <c r="F11" s="10" t="n">
        <v>0.621429129929056</v>
      </c>
      <c r="G11" s="10" t="n">
        <v>0.520301747291178</v>
      </c>
      <c r="H11" s="10" t="n">
        <v>0.476058649361718</v>
      </c>
      <c r="I11" s="10" t="n">
        <v>0.549259165310017</v>
      </c>
      <c r="J11" s="10" t="n">
        <v>0.516770713526289</v>
      </c>
      <c r="K11" s="10" t="n">
        <v>0.604993264583583</v>
      </c>
      <c r="L11" s="10" t="n">
        <v>0.871712863481085</v>
      </c>
      <c r="M11" s="10" t="n">
        <v>0.598021562305321</v>
      </c>
      <c r="N11" s="10" t="n">
        <v>0.805829517900213</v>
      </c>
      <c r="P11" s="11" t="s">
        <v>3</v>
      </c>
      <c r="Q11" s="12" t="n">
        <f aca="false">IF('Weekday 99 &amp; 00 vs AVG'!$J$2="East",AVERAGE(F15:F30),AVERAGE(F14:F29))</f>
        <v>1.11174521950304</v>
      </c>
      <c r="R11" s="13" t="n">
        <f aca="false">IF('Weekday 99 &amp; 00 vs AVG'!$J$2="East",AVERAGE(F8:F14,F31),AVERAGE(F8:F13,F30:F31))</f>
        <v>0.776509560993912</v>
      </c>
    </row>
    <row r="12" customFormat="false" ht="12.75" hidden="false" customHeight="false" outlineLevel="0" collapsed="false">
      <c r="A12" s="8" t="n">
        <v>500</v>
      </c>
      <c r="B12" s="9"/>
      <c r="C12" s="10" t="n">
        <v>0.694450036240675</v>
      </c>
      <c r="D12" s="10" t="n">
        <v>0.839021298027831</v>
      </c>
      <c r="E12" s="10" t="n">
        <v>0.732952665449783</v>
      </c>
      <c r="F12" s="10" t="n">
        <v>0.637539778222355</v>
      </c>
      <c r="G12" s="10" t="n">
        <v>0.500845557433966</v>
      </c>
      <c r="H12" s="10" t="n">
        <v>0.426815557258131</v>
      </c>
      <c r="I12" s="10" t="n">
        <v>0.512730383495623</v>
      </c>
      <c r="J12" s="10" t="n">
        <v>0.501440094343851</v>
      </c>
      <c r="K12" s="10" t="n">
        <v>0.614421276880762</v>
      </c>
      <c r="L12" s="10" t="n">
        <v>0.83862278467231</v>
      </c>
      <c r="M12" s="10" t="n">
        <v>0.666512492677485</v>
      </c>
      <c r="N12" s="10" t="n">
        <v>0.850942748638858</v>
      </c>
      <c r="P12" s="11" t="s">
        <v>4</v>
      </c>
      <c r="Q12" s="12" t="n">
        <f aca="false">IF('Weekday 99 &amp; 00 vs AVG'!$J$2="East",AVERAGE(G15:G30),AVERAGE(G14:G29))</f>
        <v>1.15487931096575</v>
      </c>
      <c r="R12" s="13" t="n">
        <f aca="false">IF('Weekday 99 &amp; 00 vs AVG'!$J$2="East",AVERAGE(G8:G14,G31),AVERAGE(G8:G13,G30:G31))</f>
        <v>0.690241378068491</v>
      </c>
    </row>
    <row r="13" customFormat="false" ht="12.75" hidden="false" customHeight="false" outlineLevel="0" collapsed="false">
      <c r="A13" s="8" t="n">
        <v>600</v>
      </c>
      <c r="B13" s="9"/>
      <c r="C13" s="10" t="n">
        <v>0.774956861195672</v>
      </c>
      <c r="D13" s="10" t="n">
        <v>0.832027379654852</v>
      </c>
      <c r="E13" s="10" t="n">
        <v>0.836230412812937</v>
      </c>
      <c r="F13" s="10" t="n">
        <v>0.712364520960363</v>
      </c>
      <c r="G13" s="10" t="n">
        <v>0.497925005716084</v>
      </c>
      <c r="H13" s="10" t="n">
        <v>0.38112564849729</v>
      </c>
      <c r="I13" s="10" t="n">
        <v>0.443568759367887</v>
      </c>
      <c r="J13" s="10" t="n">
        <v>0.529613480367765</v>
      </c>
      <c r="K13" s="10" t="n">
        <v>0.593780989100166</v>
      </c>
      <c r="L13" s="10" t="n">
        <v>0.822290340262959</v>
      </c>
      <c r="M13" s="10" t="n">
        <v>0.797415783354001</v>
      </c>
      <c r="N13" s="10" t="n">
        <v>0.859537846273988</v>
      </c>
      <c r="P13" s="11" t="s">
        <v>5</v>
      </c>
      <c r="Q13" s="12" t="n">
        <f aca="false">IF('Weekday 99 &amp; 00 vs AVG'!$J$2="East",AVERAGE(H15:H30),AVERAGE(H14:H29))</f>
        <v>1.19786839815739</v>
      </c>
      <c r="R13" s="13" t="n">
        <f aca="false">IF('Weekday 99 &amp; 00 vs AVG'!$J$2="East",AVERAGE(H8:H14,H31),AVERAGE(H8:H13,H30:H31))</f>
        <v>0.604263203685229</v>
      </c>
    </row>
    <row r="14" customFormat="false" ht="12.75" hidden="false" customHeight="false" outlineLevel="0" collapsed="false">
      <c r="A14" s="8" t="n">
        <v>700</v>
      </c>
      <c r="B14" s="9"/>
      <c r="C14" s="10" t="n">
        <v>0.784229088795397</v>
      </c>
      <c r="D14" s="10" t="n">
        <v>0.865823993435374</v>
      </c>
      <c r="E14" s="10" t="n">
        <v>0.790800433867301</v>
      </c>
      <c r="F14" s="10" t="n">
        <v>0.861097700741394</v>
      </c>
      <c r="G14" s="10" t="n">
        <v>0.53612877534769</v>
      </c>
      <c r="H14" s="10" t="n">
        <v>0.402346460472924</v>
      </c>
      <c r="I14" s="10" t="n">
        <v>0.36804622309831</v>
      </c>
      <c r="J14" s="10" t="n">
        <v>0.387320153774235</v>
      </c>
      <c r="K14" s="10" t="n">
        <v>0.485204958231014</v>
      </c>
      <c r="L14" s="10" t="n">
        <v>0.644039722907438</v>
      </c>
      <c r="M14" s="10" t="n">
        <v>0.806323919570758</v>
      </c>
      <c r="N14" s="10" t="n">
        <v>0.728702270463082</v>
      </c>
      <c r="P14" s="11" t="s">
        <v>6</v>
      </c>
      <c r="Q14" s="12" t="n">
        <f aca="false">IF('Weekday 99 &amp; 00 vs AVG'!$J$2="East",AVERAGE(I15:I30),AVERAGE(I14:I29))</f>
        <v>1.16784133024563</v>
      </c>
      <c r="R14" s="13" t="n">
        <f aca="false">IF('Weekday 99 &amp; 00 vs AVG'!$J$2="East",AVERAGE(I8:I14,I31),AVERAGE(I8:I13,I30:I31))</f>
        <v>0.664317339508747</v>
      </c>
    </row>
    <row r="15" customFormat="false" ht="12.75" hidden="false" customHeight="false" outlineLevel="0" collapsed="false">
      <c r="A15" s="8" t="n">
        <v>800</v>
      </c>
      <c r="B15" s="9"/>
      <c r="C15" s="10" t="n">
        <v>0.905065789606763</v>
      </c>
      <c r="D15" s="10" t="n">
        <v>0.99250467920922</v>
      </c>
      <c r="E15" s="10" t="n">
        <v>0.936180156796892</v>
      </c>
      <c r="F15" s="10" t="n">
        <v>0.979742735477421</v>
      </c>
      <c r="G15" s="10" t="n">
        <v>0.810211073481475</v>
      </c>
      <c r="H15" s="10" t="n">
        <v>0.57444054477924</v>
      </c>
      <c r="I15" s="10" t="n">
        <v>0.524608015713895</v>
      </c>
      <c r="J15" s="10" t="n">
        <v>0.499815351845667</v>
      </c>
      <c r="K15" s="10" t="n">
        <v>0.633188925311561</v>
      </c>
      <c r="L15" s="10" t="n">
        <v>0.646640796147549</v>
      </c>
      <c r="M15" s="10" t="n">
        <v>0.931330258382714</v>
      </c>
      <c r="N15" s="10" t="n">
        <v>0.843412229995444</v>
      </c>
      <c r="P15" s="11" t="s">
        <v>7</v>
      </c>
      <c r="Q15" s="12" t="n">
        <f aca="false">IF('Weekday 99 &amp; 00 vs AVG'!$J$2="East",AVERAGE(J15:J30),AVERAGE(J14:J29))</f>
        <v>1.17681286429407</v>
      </c>
      <c r="R15" s="13" t="n">
        <f aca="false">IF('Weekday 99 &amp; 00 vs AVG'!$J$2="East",AVERAGE(J8:J14,J31),AVERAGE(J8:J13,J30:J31))</f>
        <v>0.646374271411865</v>
      </c>
    </row>
    <row r="16" customFormat="false" ht="12.75" hidden="false" customHeight="false" outlineLevel="0" collapsed="false">
      <c r="A16" s="8" t="n">
        <v>900</v>
      </c>
      <c r="B16" s="9"/>
      <c r="C16" s="10" t="n">
        <v>1.04633472586254</v>
      </c>
      <c r="D16" s="10" t="n">
        <v>1.06402548809564</v>
      </c>
      <c r="E16" s="10" t="n">
        <v>1.06058281638871</v>
      </c>
      <c r="F16" s="10" t="n">
        <v>1.09549558406277</v>
      </c>
      <c r="G16" s="10" t="n">
        <v>1.03814014470371</v>
      </c>
      <c r="H16" s="10" t="n">
        <v>0.819724461673557</v>
      </c>
      <c r="I16" s="10" t="n">
        <v>0.706955517548904</v>
      </c>
      <c r="J16" s="10" t="n">
        <v>0.761777648177093</v>
      </c>
      <c r="K16" s="10" t="n">
        <v>0.791176446292326</v>
      </c>
      <c r="L16" s="10" t="n">
        <v>0.62910869297436</v>
      </c>
      <c r="M16" s="10" t="n">
        <v>0.956017601859971</v>
      </c>
      <c r="N16" s="10" t="n">
        <v>0.995717381945988</v>
      </c>
      <c r="P16" s="11" t="s">
        <v>8</v>
      </c>
      <c r="Q16" s="12" t="n">
        <f aca="false">IF('Weekday 99 &amp; 00 vs AVG'!$J$2="East",AVERAGE(K15:K30),AVERAGE(K14:K29))</f>
        <v>1.12220527979941</v>
      </c>
      <c r="R16" s="13" t="n">
        <f aca="false">IF('Weekday 99 &amp; 00 vs AVG'!$J$2="East",AVERAGE(K8:K14,K31),AVERAGE(K8:K13,K30:K31))</f>
        <v>0.75558944040117</v>
      </c>
    </row>
    <row r="17" customFormat="false" ht="12.75" hidden="false" customHeight="false" outlineLevel="0" collapsed="false">
      <c r="A17" s="8" t="n">
        <v>1000</v>
      </c>
      <c r="B17" s="9"/>
      <c r="C17" s="10" t="n">
        <v>1.07674570043016</v>
      </c>
      <c r="D17" s="10" t="n">
        <v>1.091272560412</v>
      </c>
      <c r="E17" s="10" t="n">
        <v>1.11993336222579</v>
      </c>
      <c r="F17" s="10" t="n">
        <v>1.15486926291516</v>
      </c>
      <c r="G17" s="10" t="n">
        <v>1.16475947294668</v>
      </c>
      <c r="H17" s="10" t="n">
        <v>0.984077627885031</v>
      </c>
      <c r="I17" s="10" t="n">
        <v>0.885249398551085</v>
      </c>
      <c r="J17" s="10" t="n">
        <v>0.951599473781518</v>
      </c>
      <c r="K17" s="10" t="n">
        <v>0.870714920432652</v>
      </c>
      <c r="L17" s="10" t="n">
        <v>0.812652210259082</v>
      </c>
      <c r="M17" s="10" t="n">
        <v>0.955265713712224</v>
      </c>
      <c r="N17" s="10" t="n">
        <v>1.01346370671941</v>
      </c>
      <c r="P17" s="11" t="s">
        <v>9</v>
      </c>
      <c r="Q17" s="12" t="n">
        <f aca="false">IF('Weekday 99 &amp; 00 vs AVG'!$J$2="East",AVERAGE(L15:L30),AVERAGE(L14:L29))</f>
        <v>1.02389592590968</v>
      </c>
      <c r="R17" s="13" t="n">
        <f aca="false">IF('Weekday 99 &amp; 00 vs AVG'!$J$2="East",AVERAGE(L8:L14,L31),AVERAGE(L8:L13,L30:L31))</f>
        <v>0.952208148180636</v>
      </c>
    </row>
    <row r="18" customFormat="false" ht="12.75" hidden="false" customHeight="false" outlineLevel="0" collapsed="false">
      <c r="A18" s="8" t="n">
        <v>1100</v>
      </c>
      <c r="B18" s="9"/>
      <c r="C18" s="10" t="n">
        <v>1.10705928561306</v>
      </c>
      <c r="D18" s="10" t="n">
        <v>1.10086283063626</v>
      </c>
      <c r="E18" s="10" t="n">
        <v>1.14963477338527</v>
      </c>
      <c r="F18" s="10" t="n">
        <v>1.20796707618972</v>
      </c>
      <c r="G18" s="10" t="n">
        <v>1.21174784655112</v>
      </c>
      <c r="H18" s="10" t="n">
        <v>1.23368006854012</v>
      </c>
      <c r="I18" s="10" t="n">
        <v>1.08530212830095</v>
      </c>
      <c r="J18" s="10" t="n">
        <v>1.08174373091495</v>
      </c>
      <c r="K18" s="10" t="n">
        <v>1.10588053476466</v>
      </c>
      <c r="L18" s="10" t="n">
        <v>0.93855845478709</v>
      </c>
      <c r="M18" s="10" t="n">
        <v>1.01306103169983</v>
      </c>
      <c r="N18" s="10" t="n">
        <v>1.019844893078</v>
      </c>
      <c r="P18" s="11" t="s">
        <v>10</v>
      </c>
      <c r="Q18" s="12" t="n">
        <f aca="false">IF('Weekday 99 &amp; 00 vs AVG'!$J$2="East",AVERAGE(M15:M30),AVERAGE(M14:M29))</f>
        <v>1.09098377978382</v>
      </c>
      <c r="R18" s="13" t="n">
        <f aca="false">IF('Weekday 99 &amp; 00 vs AVG'!$J$2="East",AVERAGE(M8:M14,M31),AVERAGE(M8:M13,M30:M31))</f>
        <v>0.818032440432366</v>
      </c>
    </row>
    <row r="19" customFormat="false" ht="12.75" hidden="false" customHeight="false" outlineLevel="0" collapsed="false">
      <c r="A19" s="8" t="n">
        <v>1200</v>
      </c>
      <c r="B19" s="9"/>
      <c r="C19" s="10" t="n">
        <v>1.08254566454425</v>
      </c>
      <c r="D19" s="10" t="n">
        <v>1.08770099758879</v>
      </c>
      <c r="E19" s="10" t="n">
        <v>1.13517296461177</v>
      </c>
      <c r="F19" s="10" t="n">
        <v>1.19497358559738</v>
      </c>
      <c r="G19" s="10" t="n">
        <v>1.22193120839492</v>
      </c>
      <c r="H19" s="10" t="n">
        <v>1.28015886509631</v>
      </c>
      <c r="I19" s="10" t="n">
        <v>1.22408060550183</v>
      </c>
      <c r="J19" s="10" t="n">
        <v>1.20000199894691</v>
      </c>
      <c r="K19" s="10" t="n">
        <v>1.21183913037783</v>
      </c>
      <c r="L19" s="10" t="n">
        <v>0.977194616581211</v>
      </c>
      <c r="M19" s="10" t="n">
        <v>0.975805543185986</v>
      </c>
      <c r="N19" s="10" t="n">
        <v>1.01095933050506</v>
      </c>
      <c r="P19" s="11" t="s">
        <v>11</v>
      </c>
      <c r="Q19" s="12" t="n">
        <f aca="false">IF('Weekday 99 &amp; 00 vs AVG'!$J$2="East",AVERAGE(N15:N30),AVERAGE(N14:N29))</f>
        <v>1.02952708687933</v>
      </c>
      <c r="R19" s="13" t="n">
        <f aca="false">IF('Weekday 99 &amp; 00 vs AVG'!$J$2="East",AVERAGE(N8:N14,N31),AVERAGE(N8:N13,N30:N31))</f>
        <v>0.940945826241338</v>
      </c>
    </row>
    <row r="20" customFormat="false" ht="12.75" hidden="false" customHeight="false" outlineLevel="0" collapsed="false">
      <c r="A20" s="8" t="n">
        <v>1300</v>
      </c>
      <c r="B20" s="9"/>
      <c r="C20" s="10" t="n">
        <v>1.08010222322524</v>
      </c>
      <c r="D20" s="10" t="n">
        <v>1.05769656291128</v>
      </c>
      <c r="E20" s="10" t="n">
        <v>1.12462652701653</v>
      </c>
      <c r="F20" s="10" t="n">
        <v>1.13771603564054</v>
      </c>
      <c r="G20" s="10" t="n">
        <v>1.2383375387609</v>
      </c>
      <c r="H20" s="10" t="n">
        <v>1.31772932878027</v>
      </c>
      <c r="I20" s="10" t="n">
        <v>1.39268946343999</v>
      </c>
      <c r="J20" s="10" t="n">
        <v>1.38801283555478</v>
      </c>
      <c r="K20" s="10" t="n">
        <v>1.2952642464195</v>
      </c>
      <c r="L20" s="10" t="n">
        <v>1.07678302322006</v>
      </c>
      <c r="M20" s="10" t="n">
        <v>0.923615707751563</v>
      </c>
      <c r="N20" s="10" t="n">
        <v>0.989925740039708</v>
      </c>
    </row>
    <row r="21" customFormat="false" ht="12.75" hidden="false" customHeight="false" outlineLevel="0" collapsed="false">
      <c r="A21" s="8" t="n">
        <v>1400</v>
      </c>
      <c r="B21" s="9"/>
      <c r="C21" s="10" t="n">
        <v>1.04234217841989</v>
      </c>
      <c r="D21" s="10" t="n">
        <v>1.04385596215083</v>
      </c>
      <c r="E21" s="10" t="n">
        <v>1.1127070281737</v>
      </c>
      <c r="F21" s="10" t="n">
        <v>1.13630154628522</v>
      </c>
      <c r="G21" s="10" t="n">
        <v>1.25029237063097</v>
      </c>
      <c r="H21" s="10" t="n">
        <v>1.41314823950226</v>
      </c>
      <c r="I21" s="10" t="n">
        <v>1.46302084814161</v>
      </c>
      <c r="J21" s="10" t="n">
        <v>1.42765888583192</v>
      </c>
      <c r="K21" s="10" t="n">
        <v>1.32321061696112</v>
      </c>
      <c r="L21" s="10" t="n">
        <v>1.14663359060579</v>
      </c>
      <c r="M21" s="10" t="n">
        <v>0.891838058449001</v>
      </c>
      <c r="N21" s="10" t="n">
        <v>0.934455968694201</v>
      </c>
    </row>
    <row r="22" customFormat="false" ht="12.75" hidden="false" customHeight="false" outlineLevel="0" collapsed="false">
      <c r="A22" s="8" t="n">
        <v>1500</v>
      </c>
      <c r="B22" s="9"/>
      <c r="C22" s="10" t="n">
        <v>1.01641843131746</v>
      </c>
      <c r="D22" s="10" t="n">
        <v>1.00169744581508</v>
      </c>
      <c r="E22" s="10" t="n">
        <v>1.05544158353211</v>
      </c>
      <c r="F22" s="10" t="n">
        <v>1.11002711503602</v>
      </c>
      <c r="G22" s="10" t="n">
        <v>1.24422847691972</v>
      </c>
      <c r="H22" s="10" t="n">
        <v>1.49577201488071</v>
      </c>
      <c r="I22" s="10" t="n">
        <v>1.53211710887268</v>
      </c>
      <c r="J22" s="10" t="n">
        <v>1.5775120238632</v>
      </c>
      <c r="K22" s="10" t="n">
        <v>1.34338974340687</v>
      </c>
      <c r="L22" s="10" t="n">
        <v>1.15602998477186</v>
      </c>
      <c r="M22" s="10" t="n">
        <v>0.86572982986896</v>
      </c>
      <c r="N22" s="10" t="n">
        <v>0.790488457561907</v>
      </c>
    </row>
    <row r="23" customFormat="false" ht="12.75" hidden="false" customHeight="false" outlineLevel="0" collapsed="false">
      <c r="A23" s="8" t="n">
        <v>1600</v>
      </c>
      <c r="B23" s="9"/>
      <c r="C23" s="10" t="n">
        <v>0.959750490440892</v>
      </c>
      <c r="D23" s="10" t="n">
        <v>0.983201653491484</v>
      </c>
      <c r="E23" s="10" t="n">
        <v>0.994318525221912</v>
      </c>
      <c r="F23" s="10" t="n">
        <v>1.07983833623613</v>
      </c>
      <c r="G23" s="10" t="n">
        <v>1.27297344283763</v>
      </c>
      <c r="H23" s="10" t="n">
        <v>1.57623990495733</v>
      </c>
      <c r="I23" s="10" t="n">
        <v>1.63236419345873</v>
      </c>
      <c r="J23" s="10" t="n">
        <v>1.6129543029666</v>
      </c>
      <c r="K23" s="10" t="n">
        <v>1.34994994135055</v>
      </c>
      <c r="L23" s="10" t="n">
        <v>1.15156105229984</v>
      </c>
      <c r="M23" s="10" t="n">
        <v>0.845928869116477</v>
      </c>
      <c r="N23" s="10" t="n">
        <v>0.763748431027199</v>
      </c>
    </row>
    <row r="24" customFormat="false" ht="12.75" hidden="false" customHeight="false" outlineLevel="0" collapsed="false">
      <c r="A24" s="8" t="n">
        <v>1700</v>
      </c>
      <c r="B24" s="9"/>
      <c r="C24" s="10" t="n">
        <v>1.07897471114086</v>
      </c>
      <c r="D24" s="10" t="n">
        <v>1.01418008910951</v>
      </c>
      <c r="E24" s="10" t="n">
        <v>1.02089179175036</v>
      </c>
      <c r="F24" s="10" t="n">
        <v>1.06004998560424</v>
      </c>
      <c r="G24" s="10" t="n">
        <v>1.25841060970386</v>
      </c>
      <c r="H24" s="10" t="n">
        <v>1.63791738975828</v>
      </c>
      <c r="I24" s="10" t="n">
        <v>1.67319149361513</v>
      </c>
      <c r="J24" s="10" t="n">
        <v>1.6081506579712</v>
      </c>
      <c r="K24" s="10" t="n">
        <v>1.33752779239719</v>
      </c>
      <c r="L24" s="10" t="n">
        <v>1.16162393965859</v>
      </c>
      <c r="M24" s="10" t="n">
        <v>0.996447617196912</v>
      </c>
      <c r="N24" s="10" t="n">
        <v>1.01766474325125</v>
      </c>
    </row>
    <row r="25" customFormat="false" ht="12.75" hidden="false" customHeight="false" outlineLevel="0" collapsed="false">
      <c r="A25" s="8" t="n">
        <v>1800</v>
      </c>
      <c r="B25" s="9"/>
      <c r="C25" s="10" t="n">
        <v>1.31208405877581</v>
      </c>
      <c r="D25" s="10" t="n">
        <v>1.15042481847175</v>
      </c>
      <c r="E25" s="10" t="n">
        <v>1.11727679722328</v>
      </c>
      <c r="F25" s="10" t="n">
        <v>1.05657832014681</v>
      </c>
      <c r="G25" s="10" t="n">
        <v>1.26671904099877</v>
      </c>
      <c r="H25" s="10" t="n">
        <v>1.45241179494474</v>
      </c>
      <c r="I25" s="10" t="n">
        <v>1.51095126153535</v>
      </c>
      <c r="J25" s="10" t="n">
        <v>1.53127636363155</v>
      </c>
      <c r="K25" s="10" t="n">
        <v>1.34411118300977</v>
      </c>
      <c r="L25" s="10" t="n">
        <v>1.16455055574521</v>
      </c>
      <c r="M25" s="10" t="n">
        <v>1.60142640184043</v>
      </c>
      <c r="N25" s="10" t="n">
        <v>1.34515974789605</v>
      </c>
    </row>
    <row r="26" customFormat="false" ht="12.75" hidden="false" customHeight="false" outlineLevel="0" collapsed="false">
      <c r="A26" s="8" t="n">
        <v>1900</v>
      </c>
      <c r="B26" s="9"/>
      <c r="C26" s="10" t="n">
        <v>1.32424843846217</v>
      </c>
      <c r="D26" s="10" t="n">
        <v>1.1965521916213</v>
      </c>
      <c r="E26" s="10" t="n">
        <v>1.29050788002301</v>
      </c>
      <c r="F26" s="10" t="n">
        <v>1.09101552994182</v>
      </c>
      <c r="G26" s="10" t="n">
        <v>1.229340114089</v>
      </c>
      <c r="H26" s="10" t="n">
        <v>1.30024037200222</v>
      </c>
      <c r="I26" s="10" t="n">
        <v>1.31900058142346</v>
      </c>
      <c r="J26" s="10" t="n">
        <v>1.31156535803267</v>
      </c>
      <c r="K26" s="10" t="n">
        <v>1.24914932292506</v>
      </c>
      <c r="L26" s="10" t="n">
        <v>1.21941975640739</v>
      </c>
      <c r="M26" s="10" t="n">
        <v>1.59443653584788</v>
      </c>
      <c r="N26" s="10" t="n">
        <v>1.35838638043021</v>
      </c>
    </row>
    <row r="27" customFormat="false" ht="12.75" hidden="false" customHeight="false" outlineLevel="0" collapsed="false">
      <c r="A27" s="8" t="n">
        <v>2000</v>
      </c>
      <c r="B27" s="9"/>
      <c r="C27" s="10" t="n">
        <v>1.2631935946701</v>
      </c>
      <c r="D27" s="10" t="n">
        <v>1.16580750653906</v>
      </c>
      <c r="E27" s="10" t="n">
        <v>1.27294361098227</v>
      </c>
      <c r="F27" s="10" t="n">
        <v>1.17521616074058</v>
      </c>
      <c r="G27" s="10" t="n">
        <v>1.22838757191234</v>
      </c>
      <c r="H27" s="10" t="n">
        <v>1.20039701216332</v>
      </c>
      <c r="I27" s="10" t="n">
        <v>1.15407532837585</v>
      </c>
      <c r="J27" s="10" t="n">
        <v>1.17263764884126</v>
      </c>
      <c r="K27" s="10" t="n">
        <v>1.28425734463519</v>
      </c>
      <c r="L27" s="10" t="n">
        <v>1.28810105696558</v>
      </c>
      <c r="M27" s="10" t="n">
        <v>1.52987796290734</v>
      </c>
      <c r="N27" s="10" t="n">
        <v>1.26516696685124</v>
      </c>
    </row>
    <row r="28" customFormat="false" ht="12.75" hidden="false" customHeight="false" outlineLevel="0" collapsed="false">
      <c r="A28" s="8" t="n">
        <v>2100</v>
      </c>
      <c r="B28" s="9"/>
      <c r="C28" s="10" t="n">
        <v>1.20779339749929</v>
      </c>
      <c r="D28" s="10" t="n">
        <v>1.12325747270168</v>
      </c>
      <c r="E28" s="10" t="n">
        <v>1.19830173867931</v>
      </c>
      <c r="F28" s="10" t="n">
        <v>1.28202194949836</v>
      </c>
      <c r="G28" s="10" t="n">
        <v>1.31035216799998</v>
      </c>
      <c r="H28" s="10" t="n">
        <v>1.29844583656702</v>
      </c>
      <c r="I28" s="10" t="n">
        <v>1.16018495158562</v>
      </c>
      <c r="J28" s="10" t="n">
        <v>1.21141856322112</v>
      </c>
      <c r="K28" s="10" t="n">
        <v>1.23223992231321</v>
      </c>
      <c r="L28" s="10" t="n">
        <v>1.26513166003443</v>
      </c>
      <c r="M28" s="10" t="n">
        <v>1.35629062253149</v>
      </c>
      <c r="N28" s="10" t="n">
        <v>1.2111207028066</v>
      </c>
    </row>
    <row r="29" customFormat="false" ht="12.75" hidden="false" customHeight="false" outlineLevel="0" collapsed="false">
      <c r="A29" s="8" t="n">
        <v>2200</v>
      </c>
      <c r="B29" s="9"/>
      <c r="C29" s="10" t="n">
        <v>1.13595359614313</v>
      </c>
      <c r="D29" s="10" t="n">
        <v>1.08979068209448</v>
      </c>
      <c r="E29" s="10" t="n">
        <v>1.11051413042347</v>
      </c>
      <c r="F29" s="10" t="n">
        <v>1.16501258793514</v>
      </c>
      <c r="G29" s="10" t="n">
        <v>1.19610912017331</v>
      </c>
      <c r="H29" s="10" t="n">
        <v>1.17916444851484</v>
      </c>
      <c r="I29" s="10" t="n">
        <v>1.05362416476664</v>
      </c>
      <c r="J29" s="10" t="n">
        <v>1.1055608313504</v>
      </c>
      <c r="K29" s="10" t="n">
        <v>1.09817944796214</v>
      </c>
      <c r="L29" s="10" t="n">
        <v>1.10430570118946</v>
      </c>
      <c r="M29" s="10" t="n">
        <v>1.21234480261954</v>
      </c>
      <c r="N29" s="10" t="n">
        <v>1.18421643880395</v>
      </c>
    </row>
    <row r="30" customFormat="false" ht="12.75" hidden="false" customHeight="false" outlineLevel="0" collapsed="false">
      <c r="A30" s="8" t="n">
        <v>2300</v>
      </c>
      <c r="B30" s="9"/>
      <c r="C30" s="10" t="n">
        <v>1.07970770063558</v>
      </c>
      <c r="D30" s="10" t="n">
        <v>0.9944857004584</v>
      </c>
      <c r="E30" s="10" t="n">
        <v>1.05523881136936</v>
      </c>
      <c r="F30" s="10" t="n">
        <v>1.07891833991181</v>
      </c>
      <c r="G30" s="10" t="n">
        <v>1.05873525694502</v>
      </c>
      <c r="H30" s="10" t="n">
        <v>0.982190798671603</v>
      </c>
      <c r="I30" s="10" t="n">
        <v>0.983584166663047</v>
      </c>
      <c r="J30" s="10" t="n">
        <v>0.877800619187554</v>
      </c>
      <c r="K30" s="10" t="n">
        <v>0.950093136322721</v>
      </c>
      <c r="L30" s="10" t="n">
        <v>1.0403109141139</v>
      </c>
      <c r="M30" s="10" t="n">
        <v>1.12364577757689</v>
      </c>
      <c r="N30" s="10" t="n">
        <v>1.21281998194265</v>
      </c>
    </row>
    <row r="31" customFormat="false" ht="12.75" hidden="false" customHeight="false" outlineLevel="0" collapsed="false">
      <c r="A31" s="8" t="n">
        <v>2400</v>
      </c>
      <c r="B31" s="9"/>
      <c r="C31" s="10" t="n">
        <v>0.876293000297421</v>
      </c>
      <c r="D31" s="10" t="n">
        <v>0.863714248964158</v>
      </c>
      <c r="E31" s="10" t="n">
        <v>0.867559273577483</v>
      </c>
      <c r="F31" s="10" t="n">
        <v>0.868418378257921</v>
      </c>
      <c r="G31" s="10" t="n">
        <v>0.839078293256846</v>
      </c>
      <c r="H31" s="10" t="n">
        <v>0.731198943899923</v>
      </c>
      <c r="I31" s="10" t="n">
        <v>0.800790194438347</v>
      </c>
      <c r="J31" s="10" t="n">
        <v>0.735600226753893</v>
      </c>
      <c r="K31" s="10" t="n">
        <v>0.848781377817871</v>
      </c>
      <c r="L31" s="10" t="n">
        <v>1.00162632893517</v>
      </c>
      <c r="M31" s="10" t="n">
        <v>0.906898587386811</v>
      </c>
      <c r="N31" s="10" t="n">
        <v>1.08633947460159</v>
      </c>
    </row>
    <row r="33" customFormat="false" ht="12.75" hidden="false" customHeight="false" outlineLevel="0" collapsed="false">
      <c r="A33" s="14" t="s">
        <v>16</v>
      </c>
      <c r="B33" s="14"/>
      <c r="C33" s="14"/>
    </row>
    <row r="34" customFormat="false" ht="12.75" hidden="false" customHeight="false" outlineLevel="0" collapsed="false">
      <c r="C34" s="15" t="s">
        <v>17</v>
      </c>
      <c r="E34" s="0" t="s">
        <v>18</v>
      </c>
    </row>
    <row r="35" customFormat="false" ht="12.75" hidden="false" customHeight="false" outlineLevel="0" collapsed="false">
      <c r="C35" s="0" t="s">
        <v>19</v>
      </c>
      <c r="E35" s="0" t="s">
        <v>20</v>
      </c>
    </row>
    <row r="36" customFormat="false" ht="12.75" hidden="false" customHeight="false" outlineLevel="0" collapsed="false">
      <c r="C36" s="0" t="s">
        <v>21</v>
      </c>
      <c r="E36" s="0" t="s">
        <v>22</v>
      </c>
    </row>
    <row r="37" customFormat="false" ht="13.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9" customFormat="false" ht="12.75" hidden="false" customHeight="false" outlineLevel="0" collapsed="false">
      <c r="C39" s="5" t="s">
        <v>0</v>
      </c>
      <c r="D39" s="5" t="s">
        <v>1</v>
      </c>
      <c r="E39" s="5" t="s">
        <v>2</v>
      </c>
      <c r="F39" s="5" t="s">
        <v>3</v>
      </c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5" t="s">
        <v>9</v>
      </c>
      <c r="M39" s="5" t="s">
        <v>10</v>
      </c>
      <c r="N39" s="5" t="s">
        <v>11</v>
      </c>
    </row>
    <row r="40" customFormat="false" ht="6.75" hidden="false" customHeight="true" outlineLevel="0" collapsed="false"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customFormat="false" ht="12.75" hidden="false" customHeight="false" outlineLevel="0" collapsed="false">
      <c r="A41" s="19" t="s">
        <v>23</v>
      </c>
      <c r="C41" s="10" t="n">
        <f aca="false">IF('Weekday 99 &amp; 00 vs AVG'!$J$2="East",AVERAGE('AVG WE'!C8:C10,'AVG WE'!C31),AVERAGE('AVG WE'!C8:C9,'AVG WE'!C30:C31))</f>
        <v>0.921729585833693</v>
      </c>
      <c r="D41" s="10" t="n">
        <f aca="false">IF('Weekday 99 &amp; 00 vs AVG'!$J$2="East",AVERAGE('AVG WE'!D8:D10,'AVG WE'!D31),AVERAGE('AVG WE'!D8:D9,'AVG WE'!D30:D31))</f>
        <v>0.904514085873792</v>
      </c>
      <c r="E41" s="10" t="n">
        <f aca="false">IF('Weekday 99 &amp; 00 vs AVG'!$J$2="East",AVERAGE('AVG WE'!E8:E10,'AVG WE'!E31),AVERAGE('AVG WE'!E8:E9,'AVG WE'!E30:E31))</f>
        <v>0.901368117383812</v>
      </c>
      <c r="F41" s="10" t="n">
        <f aca="false">IF('Weekday 99 &amp; 00 vs AVG'!$J$2="East",AVERAGE('AVG WE'!F8:F10,'AVG WE'!F31),AVERAGE('AVG WE'!F8:F9,'AVG WE'!F30:F31))</f>
        <v>0.900523039868032</v>
      </c>
      <c r="G41" s="10" t="n">
        <f aca="false">IF('Weekday 99 &amp; 00 vs AVG'!$J$2="East",AVERAGE('AVG WE'!G8:G10,'AVG WE'!G31),AVERAGE('AVG WE'!G8:G9,'AVG WE'!G30:G31))</f>
        <v>0.862793434195548</v>
      </c>
      <c r="H41" s="10" t="n">
        <f aca="false">IF('Weekday 99 &amp; 00 vs AVG'!$J$2="East",AVERAGE('AVG WE'!H8:H10,'AVG WE'!H31),AVERAGE('AVG WE'!H8:H9,'AVG WE'!H30:H31))</f>
        <v>0.759363839499966</v>
      </c>
      <c r="I41" s="10" t="n">
        <f aca="false">IF('Weekday 99 &amp; 00 vs AVG'!$J$2="East",AVERAGE('AVG WE'!I8:I10,'AVG WE'!I31),AVERAGE('AVG WE'!I8:I9,'AVG WE'!I30:I31))</f>
        <v>0.810391687578163</v>
      </c>
      <c r="J41" s="10" t="n">
        <f aca="false">IF('Weekday 99 &amp; 00 vs AVG'!$J$2="East",AVERAGE('AVG WE'!J8:J10,'AVG WE'!J31),AVERAGE('AVG WE'!J8:J9,'AVG WE'!J30:J31))</f>
        <v>0.758474994222117</v>
      </c>
      <c r="K41" s="10" t="n">
        <f aca="false">IF('Weekday 99 &amp; 00 vs AVG'!$J$2="East",AVERAGE('AVG WE'!K8:K10,'AVG WE'!K31),AVERAGE('AVG WE'!K8:K9,'AVG WE'!K30:K31))</f>
        <v>0.890530774436623</v>
      </c>
      <c r="L41" s="10" t="n">
        <f aca="false">IF('Weekday 99 &amp; 00 vs AVG'!$J$2="East",AVERAGE('AVG WE'!L8:L10,'AVG WE'!L31),AVERAGE('AVG WE'!L8:L9,'AVG WE'!L30:L31))</f>
        <v>1.03322858051723</v>
      </c>
      <c r="M41" s="10" t="n">
        <f aca="false">IF('Weekday 99 &amp; 00 vs AVG'!$J$2="East",AVERAGE('AVG WE'!M8:M10,'AVG WE'!M31),AVERAGE('AVG WE'!M8:M9,'AVG WE'!M30:M31))</f>
        <v>0.961202122308915</v>
      </c>
      <c r="N41" s="10" t="n">
        <f aca="false">IF('Weekday 99 &amp; 00 vs AVG'!$J$2="East",AVERAGE('AVG WE'!N8:N10,'AVG WE'!N31),AVERAGE('AVG WE'!N8:N9,'AVG WE'!N30:N31))</f>
        <v>1.0564355064954</v>
      </c>
    </row>
    <row r="42" customFormat="false" ht="12.75" hidden="false" customHeight="false" outlineLevel="0" collapsed="false">
      <c r="A42" s="19" t="s">
        <v>24</v>
      </c>
      <c r="C42" s="10" t="n">
        <f aca="false">IF('Weekday 99 &amp; 00 vs AVG'!$J$2="East",AVERAGE(C11:C14),AVERAGE(C10:C13))</f>
        <v>0.722560070429554</v>
      </c>
      <c r="D42" s="10" t="n">
        <f aca="false">IF('Weekday 99 &amp; 00 vs AVG'!$J$2="East",AVERAGE(D11:D14),AVERAGE(D10:D13))</f>
        <v>0.838322180555274</v>
      </c>
      <c r="E42" s="10" t="n">
        <f aca="false">IF('Weekday 99 &amp; 00 vs AVG'!$J$2="East",AVERAGE(E11:E14),AVERAGE(E10:E13))</f>
        <v>0.726173352540766</v>
      </c>
      <c r="F42" s="10" t="n">
        <f aca="false">IF('Weekday 99 &amp; 00 vs AVG'!$J$2="East",AVERAGE(F11:F14),AVERAGE(F10:F13))</f>
        <v>0.652496082119793</v>
      </c>
      <c r="G42" s="10" t="n">
        <f aca="false">IF('Weekday 99 &amp; 00 vs AVG'!$J$2="East",AVERAGE(G11:G14),AVERAGE(G10:G13))</f>
        <v>0.517689321941433</v>
      </c>
      <c r="H42" s="10" t="n">
        <f aca="false">IF('Weekday 99 &amp; 00 vs AVG'!$J$2="East",AVERAGE(H11:H14),AVERAGE(H10:H13))</f>
        <v>0.449162567870492</v>
      </c>
      <c r="I42" s="10" t="n">
        <f aca="false">IF('Weekday 99 &amp; 00 vs AVG'!$J$2="East",AVERAGE(I11:I14),AVERAGE(I10:I13))</f>
        <v>0.518242991439331</v>
      </c>
      <c r="J42" s="10" t="n">
        <f aca="false">IF('Weekday 99 &amp; 00 vs AVG'!$J$2="East",AVERAGE(J11:J14),AVERAGE(J10:J13))</f>
        <v>0.534273548601614</v>
      </c>
      <c r="K42" s="10" t="n">
        <f aca="false">IF('Weekday 99 &amp; 00 vs AVG'!$J$2="East",AVERAGE(K11:K14),AVERAGE(K10:K13))</f>
        <v>0.620648106365717</v>
      </c>
      <c r="L42" s="10" t="n">
        <f aca="false">IF('Weekday 99 &amp; 00 vs AVG'!$J$2="East",AVERAGE(L11:L14),AVERAGE(L10:L13))</f>
        <v>0.871187715844041</v>
      </c>
      <c r="M42" s="10" t="n">
        <f aca="false">IF('Weekday 99 &amp; 00 vs AVG'!$J$2="East",AVERAGE(M11:M14),AVERAGE(M10:M13))</f>
        <v>0.674862758555818</v>
      </c>
      <c r="N42" s="10" t="n">
        <f aca="false">IF('Weekday 99 &amp; 00 vs AVG'!$J$2="East",AVERAGE(N11:N14),AVERAGE(N10:N13))</f>
        <v>0.825456145987276</v>
      </c>
    </row>
    <row r="43" customFormat="false" ht="12.75" hidden="false" customHeight="false" outlineLevel="0" collapsed="false">
      <c r="A43" s="19" t="s">
        <v>25</v>
      </c>
      <c r="C43" s="10" t="n">
        <f aca="false">IF('Weekday 99 &amp; 00 vs AVG'!$J$2="East",AVERAGE(C15:C18),AVERAGE(C14:C17))</f>
        <v>0.953093826173715</v>
      </c>
      <c r="D43" s="10" t="n">
        <f aca="false">IF('Weekday 99 &amp; 00 vs AVG'!$J$2="East",AVERAGE(D15:D18),AVERAGE(D14:D17))</f>
        <v>1.00340668028806</v>
      </c>
      <c r="E43" s="10" t="n">
        <f aca="false">IF('Weekday 99 &amp; 00 vs AVG'!$J$2="East",AVERAGE(E15:E18),AVERAGE(E14:E17))</f>
        <v>0.976874192319674</v>
      </c>
      <c r="F43" s="10" t="n">
        <f aca="false">IF('Weekday 99 &amp; 00 vs AVG'!$J$2="East",AVERAGE(F15:F18),AVERAGE(F14:F17))</f>
        <v>1.02280132079919</v>
      </c>
      <c r="G43" s="10" t="n">
        <f aca="false">IF('Weekday 99 &amp; 00 vs AVG'!$J$2="East",AVERAGE(G15:G18),AVERAGE(G14:G17))</f>
        <v>0.887309866619888</v>
      </c>
      <c r="H43" s="10" t="n">
        <f aca="false">IF('Weekday 99 &amp; 00 vs AVG'!$J$2="East",AVERAGE(H15:H18),AVERAGE(H14:H17))</f>
        <v>0.695147273702688</v>
      </c>
      <c r="I43" s="10" t="n">
        <f aca="false">IF('Weekday 99 &amp; 00 vs AVG'!$J$2="East",AVERAGE(I15:I18),AVERAGE(I14:I17))</f>
        <v>0.621214788728049</v>
      </c>
      <c r="J43" s="10" t="n">
        <f aca="false">IF('Weekday 99 &amp; 00 vs AVG'!$J$2="East",AVERAGE(J15:J18),AVERAGE(J14:J17))</f>
        <v>0.650128156894628</v>
      </c>
      <c r="K43" s="10" t="n">
        <f aca="false">IF('Weekday 99 &amp; 00 vs AVG'!$J$2="East",AVERAGE(K15:K18),AVERAGE(K14:K17))</f>
        <v>0.695071312566888</v>
      </c>
      <c r="L43" s="10" t="n">
        <f aca="false">IF('Weekday 99 &amp; 00 vs AVG'!$J$2="East",AVERAGE(L15:L18),AVERAGE(L14:L17))</f>
        <v>0.683110355572107</v>
      </c>
      <c r="M43" s="10" t="n">
        <f aca="false">IF('Weekday 99 &amp; 00 vs AVG'!$J$2="East",AVERAGE(M15:M18),AVERAGE(M14:M17))</f>
        <v>0.912234373381417</v>
      </c>
      <c r="N43" s="10" t="n">
        <f aca="false">IF('Weekday 99 &amp; 00 vs AVG'!$J$2="East",AVERAGE(N15:N18),AVERAGE(N14:N17))</f>
        <v>0.895323897280982</v>
      </c>
    </row>
    <row r="44" customFormat="false" ht="12.75" hidden="false" customHeight="false" outlineLevel="0" collapsed="false">
      <c r="A44" s="19" t="s">
        <v>26</v>
      </c>
      <c r="C44" s="10" t="n">
        <f aca="false">IF('Weekday 99 &amp; 00 vs AVG'!$J$2="East",AVERAGE(C19:C22),AVERAGE(C18:C21))</f>
        <v>1.07801233795061</v>
      </c>
      <c r="D44" s="10" t="n">
        <f aca="false">IF('Weekday 99 &amp; 00 vs AVG'!$J$2="East",AVERAGE(D19:D22),AVERAGE(D18:D21))</f>
        <v>1.07252908832179</v>
      </c>
      <c r="E44" s="10" t="n">
        <f aca="false">IF('Weekday 99 &amp; 00 vs AVG'!$J$2="East",AVERAGE(E19:E22),AVERAGE(E18:E21))</f>
        <v>1.13053532329682</v>
      </c>
      <c r="F44" s="10" t="n">
        <f aca="false">IF('Weekday 99 &amp; 00 vs AVG'!$J$2="East",AVERAGE(F19:F22),AVERAGE(F18:F21))</f>
        <v>1.16923956092822</v>
      </c>
      <c r="G44" s="10" t="n">
        <f aca="false">IF('Weekday 99 &amp; 00 vs AVG'!$J$2="East",AVERAGE(G19:G22),AVERAGE(G18:G21))</f>
        <v>1.23057724108448</v>
      </c>
      <c r="H44" s="10" t="n">
        <f aca="false">IF('Weekday 99 &amp; 00 vs AVG'!$J$2="East",AVERAGE(H19:H22),AVERAGE(H18:H21))</f>
        <v>1.31117912547974</v>
      </c>
      <c r="I44" s="10" t="n">
        <f aca="false">IF('Weekday 99 &amp; 00 vs AVG'!$J$2="East",AVERAGE(I19:I22),AVERAGE(I18:I21))</f>
        <v>1.29127326134609</v>
      </c>
      <c r="J44" s="10" t="n">
        <f aca="false">IF('Weekday 99 &amp; 00 vs AVG'!$J$2="East",AVERAGE(J19:J22),AVERAGE(J18:J21))</f>
        <v>1.27435436281214</v>
      </c>
      <c r="K44" s="10" t="n">
        <f aca="false">IF('Weekday 99 &amp; 00 vs AVG'!$J$2="East",AVERAGE(K19:K22),AVERAGE(K18:K21))</f>
        <v>1.23404863213078</v>
      </c>
      <c r="L44" s="10" t="n">
        <f aca="false">IF('Weekday 99 &amp; 00 vs AVG'!$J$2="East",AVERAGE(L19:L22),AVERAGE(L18:L21))</f>
        <v>1.03479242129854</v>
      </c>
      <c r="M44" s="10" t="n">
        <f aca="false">IF('Weekday 99 &amp; 00 vs AVG'!$J$2="East",AVERAGE(M19:M22),AVERAGE(M18:M21))</f>
        <v>0.951080085271596</v>
      </c>
      <c r="N44" s="10" t="n">
        <f aca="false">IF('Weekday 99 &amp; 00 vs AVG'!$J$2="East",AVERAGE(N19:N22),AVERAGE(N18:N21))</f>
        <v>0.988796483079243</v>
      </c>
    </row>
    <row r="45" customFormat="false" ht="12.75" hidden="false" customHeight="false" outlineLevel="0" collapsed="false">
      <c r="A45" s="19" t="s">
        <v>27</v>
      </c>
      <c r="C45" s="10" t="n">
        <f aca="false">IF('Weekday 99 &amp; 00 vs AVG'!$J$2="East",AVERAGE(C23:C26),AVERAGE(C22:C25))</f>
        <v>1.09180692291876</v>
      </c>
      <c r="D45" s="10" t="n">
        <f aca="false">IF('Weekday 99 &amp; 00 vs AVG'!$J$2="East",AVERAGE(D23:D26),AVERAGE(D22:D25))</f>
        <v>1.03737600172196</v>
      </c>
      <c r="E45" s="10" t="n">
        <f aca="false">IF('Weekday 99 &amp; 00 vs AVG'!$J$2="East",AVERAGE(E23:E26),AVERAGE(E22:E25))</f>
        <v>1.04698217443191</v>
      </c>
      <c r="F45" s="10" t="n">
        <f aca="false">IF('Weekday 99 &amp; 00 vs AVG'!$J$2="East",AVERAGE(F23:F26),AVERAGE(F22:F25))</f>
        <v>1.0766234392558</v>
      </c>
      <c r="G45" s="10" t="n">
        <f aca="false">IF('Weekday 99 &amp; 00 vs AVG'!$J$2="East",AVERAGE(G23:G26),AVERAGE(G22:G25))</f>
        <v>1.260582892615</v>
      </c>
      <c r="H45" s="10" t="n">
        <f aca="false">IF('Weekday 99 &amp; 00 vs AVG'!$J$2="East",AVERAGE(H23:H26),AVERAGE(H22:H25))</f>
        <v>1.54058527613527</v>
      </c>
      <c r="I45" s="10" t="n">
        <f aca="false">IF('Weekday 99 &amp; 00 vs AVG'!$J$2="East",AVERAGE(I23:I26),AVERAGE(I22:I25))</f>
        <v>1.58715601437047</v>
      </c>
      <c r="J45" s="10" t="n">
        <f aca="false">IF('Weekday 99 &amp; 00 vs AVG'!$J$2="East",AVERAGE(J23:J26),AVERAGE(J22:J25))</f>
        <v>1.58247333710814</v>
      </c>
      <c r="K45" s="10" t="n">
        <f aca="false">IF('Weekday 99 &amp; 00 vs AVG'!$J$2="East",AVERAGE(K23:K26),AVERAGE(K22:K25))</f>
        <v>1.3437446650411</v>
      </c>
      <c r="L45" s="10" t="n">
        <f aca="false">IF('Weekday 99 &amp; 00 vs AVG'!$J$2="East",AVERAGE(L23:L26),AVERAGE(L22:L25))</f>
        <v>1.15844138311887</v>
      </c>
      <c r="M45" s="10" t="n">
        <f aca="false">IF('Weekday 99 &amp; 00 vs AVG'!$J$2="East",AVERAGE(M23:M26),AVERAGE(M22:M25))</f>
        <v>1.07738317950569</v>
      </c>
      <c r="N45" s="10" t="n">
        <f aca="false">IF('Weekday 99 &amp; 00 vs AVG'!$J$2="East",AVERAGE(N23:N26),AVERAGE(N22:N25))</f>
        <v>0.979265344934102</v>
      </c>
    </row>
    <row r="46" customFormat="false" ht="12.75" hidden="false" customHeight="false" outlineLevel="0" collapsed="false">
      <c r="A46" s="19" t="s">
        <v>28</v>
      </c>
      <c r="C46" s="10" t="n">
        <f aca="false">IF('Weekday 99 &amp; 00 vs AVG'!$J$2="East",AVERAGE(C27:C30),AVERAGE(C26:C29))</f>
        <v>1.23279725669367</v>
      </c>
      <c r="D46" s="10" t="n">
        <f aca="false">IF('Weekday 99 &amp; 00 vs AVG'!$J$2="East",AVERAGE(D27:D30),AVERAGE(D26:D29))</f>
        <v>1.14385196323913</v>
      </c>
      <c r="E46" s="10" t="n">
        <f aca="false">IF('Weekday 99 &amp; 00 vs AVG'!$J$2="East",AVERAGE(E27:E30),AVERAGE(E26:E29))</f>
        <v>1.21806684002702</v>
      </c>
      <c r="F46" s="10" t="n">
        <f aca="false">IF('Weekday 99 &amp; 00 vs AVG'!$J$2="East",AVERAGE(F27:F30),AVERAGE(F26:F29))</f>
        <v>1.17831655702897</v>
      </c>
      <c r="G46" s="10" t="n">
        <f aca="false">IF('Weekday 99 &amp; 00 vs AVG'!$J$2="East",AVERAGE(G27:G30),AVERAGE(G26:G29))</f>
        <v>1.24104724354366</v>
      </c>
      <c r="H46" s="10" t="n">
        <f aca="false">IF('Weekday 99 &amp; 00 vs AVG'!$J$2="East",AVERAGE(H27:H30),AVERAGE(H26:H29))</f>
        <v>1.24456191731185</v>
      </c>
      <c r="I46" s="10" t="n">
        <f aca="false">IF('Weekday 99 &amp; 00 vs AVG'!$J$2="East",AVERAGE(I27:I30),AVERAGE(I26:I29))</f>
        <v>1.17172125653789</v>
      </c>
      <c r="J46" s="10" t="n">
        <f aca="false">IF('Weekday 99 &amp; 00 vs AVG'!$J$2="East",AVERAGE(J27:J30),AVERAGE(J26:J29))</f>
        <v>1.20029560036136</v>
      </c>
      <c r="K46" s="10" t="n">
        <f aca="false">IF('Weekday 99 &amp; 00 vs AVG'!$J$2="East",AVERAGE(K27:K30),AVERAGE(K26:K29))</f>
        <v>1.2159565094589</v>
      </c>
      <c r="L46" s="10" t="n">
        <f aca="false">IF('Weekday 99 &amp; 00 vs AVG'!$J$2="East",AVERAGE(L27:L30),AVERAGE(L26:L29))</f>
        <v>1.21923954364922</v>
      </c>
      <c r="M46" s="10" t="n">
        <f aca="false">IF('Weekday 99 &amp; 00 vs AVG'!$J$2="East",AVERAGE(M27:M30),AVERAGE(M26:M29))</f>
        <v>1.42323748097656</v>
      </c>
      <c r="N46" s="10" t="n">
        <f aca="false">IF('Weekday 99 &amp; 00 vs AVG'!$J$2="East",AVERAGE(N27:N30),AVERAGE(N26:N29))</f>
        <v>1.254722622223</v>
      </c>
    </row>
    <row r="47" customFormat="false" ht="6" hidden="false" customHeight="true" outlineLevel="0" collapsed="false">
      <c r="A47" s="20"/>
    </row>
    <row r="48" customFormat="false" ht="12.75" hidden="false" customHeight="false" outlineLevel="0" collapsed="false">
      <c r="A48" s="8" t="s">
        <v>29</v>
      </c>
      <c r="C48" s="21" t="n">
        <f aca="false">C41</f>
        <v>0.921729585833693</v>
      </c>
      <c r="D48" s="21" t="n">
        <f aca="false">D41</f>
        <v>0.904514085873792</v>
      </c>
      <c r="E48" s="21" t="n">
        <f aca="false">E41</f>
        <v>0.901368117383812</v>
      </c>
      <c r="F48" s="21" t="n">
        <f aca="false">F41</f>
        <v>0.900523039868032</v>
      </c>
      <c r="G48" s="21" t="n">
        <f aca="false">G41</f>
        <v>0.862793434195548</v>
      </c>
      <c r="H48" s="21" t="n">
        <f aca="false">H41</f>
        <v>0.759363839499966</v>
      </c>
      <c r="I48" s="21" t="n">
        <f aca="false">I41</f>
        <v>0.810391687578163</v>
      </c>
      <c r="J48" s="21" t="n">
        <f aca="false">J41</f>
        <v>0.758474994222117</v>
      </c>
      <c r="K48" s="21" t="n">
        <f aca="false">K41</f>
        <v>0.890530774436623</v>
      </c>
      <c r="L48" s="21" t="n">
        <f aca="false">L41</f>
        <v>1.03322858051723</v>
      </c>
      <c r="M48" s="21" t="n">
        <f aca="false">M41</f>
        <v>0.961202122308915</v>
      </c>
      <c r="N48" s="21" t="n">
        <f aca="false">N41</f>
        <v>1.0564355064954</v>
      </c>
    </row>
    <row r="49" customFormat="false" ht="12.75" hidden="false" customHeight="false" outlineLevel="0" collapsed="false">
      <c r="A49" s="8" t="s">
        <v>30</v>
      </c>
      <c r="C49" s="21" t="n">
        <f aca="false">C42</f>
        <v>0.722560070429554</v>
      </c>
      <c r="D49" s="21" t="n">
        <f aca="false">D42</f>
        <v>0.838322180555274</v>
      </c>
      <c r="E49" s="21" t="n">
        <f aca="false">E42</f>
        <v>0.726173352540766</v>
      </c>
      <c r="F49" s="21" t="n">
        <f aca="false">F42</f>
        <v>0.652496082119793</v>
      </c>
      <c r="G49" s="21" t="n">
        <f aca="false">G42</f>
        <v>0.517689321941433</v>
      </c>
      <c r="H49" s="21" t="n">
        <f aca="false">H42</f>
        <v>0.449162567870492</v>
      </c>
      <c r="I49" s="21" t="n">
        <f aca="false">I42</f>
        <v>0.518242991439331</v>
      </c>
      <c r="J49" s="21" t="n">
        <f aca="false">J42</f>
        <v>0.534273548601614</v>
      </c>
      <c r="K49" s="21" t="n">
        <f aca="false">K42</f>
        <v>0.620648106365717</v>
      </c>
      <c r="L49" s="21" t="n">
        <f aca="false">L42</f>
        <v>0.871187715844041</v>
      </c>
      <c r="M49" s="21" t="n">
        <f aca="false">M42</f>
        <v>0.674862758555818</v>
      </c>
      <c r="N49" s="21" t="n">
        <f aca="false">N42</f>
        <v>0.825456145987276</v>
      </c>
    </row>
    <row r="50" customFormat="false" ht="12.75" hidden="false" customHeight="false" outlineLevel="0" collapsed="false">
      <c r="A50" s="8" t="s">
        <v>31</v>
      </c>
      <c r="C50" s="21" t="n">
        <f aca="false">C43</f>
        <v>0.953093826173715</v>
      </c>
      <c r="D50" s="21" t="n">
        <f aca="false">D43</f>
        <v>1.00340668028806</v>
      </c>
      <c r="E50" s="21" t="n">
        <f aca="false">E43</f>
        <v>0.976874192319674</v>
      </c>
      <c r="F50" s="21" t="n">
        <f aca="false">F43</f>
        <v>1.02280132079919</v>
      </c>
      <c r="G50" s="21" t="n">
        <f aca="false">G43</f>
        <v>0.887309866619888</v>
      </c>
      <c r="H50" s="21" t="n">
        <f aca="false">H43</f>
        <v>0.695147273702688</v>
      </c>
      <c r="I50" s="21" t="n">
        <f aca="false">I43</f>
        <v>0.621214788728049</v>
      </c>
      <c r="J50" s="21" t="n">
        <f aca="false">J43</f>
        <v>0.650128156894628</v>
      </c>
      <c r="K50" s="21" t="n">
        <f aca="false">K43</f>
        <v>0.695071312566888</v>
      </c>
      <c r="L50" s="21" t="n">
        <f aca="false">L43</f>
        <v>0.683110355572107</v>
      </c>
      <c r="M50" s="21" t="n">
        <f aca="false">M43</f>
        <v>0.912234373381417</v>
      </c>
      <c r="N50" s="21" t="n">
        <f aca="false">N43</f>
        <v>0.895323897280982</v>
      </c>
    </row>
    <row r="51" customFormat="false" ht="12.75" hidden="false" customHeight="false" outlineLevel="0" collapsed="false">
      <c r="A51" s="8" t="s">
        <v>32</v>
      </c>
      <c r="C51" s="21" t="n">
        <f aca="false">C44</f>
        <v>1.07801233795061</v>
      </c>
      <c r="D51" s="21" t="n">
        <f aca="false">D44</f>
        <v>1.07252908832179</v>
      </c>
      <c r="E51" s="21" t="n">
        <f aca="false">E44</f>
        <v>1.13053532329682</v>
      </c>
      <c r="F51" s="21" t="n">
        <f aca="false">F44</f>
        <v>1.16923956092822</v>
      </c>
      <c r="G51" s="21" t="n">
        <f aca="false">G44</f>
        <v>1.23057724108448</v>
      </c>
      <c r="H51" s="21" t="n">
        <f aca="false">H44</f>
        <v>1.31117912547974</v>
      </c>
      <c r="I51" s="21" t="n">
        <f aca="false">I44</f>
        <v>1.29127326134609</v>
      </c>
      <c r="J51" s="21" t="n">
        <f aca="false">J44</f>
        <v>1.27435436281214</v>
      </c>
      <c r="K51" s="21" t="n">
        <f aca="false">K44</f>
        <v>1.23404863213078</v>
      </c>
      <c r="L51" s="21" t="n">
        <f aca="false">L44</f>
        <v>1.03479242129854</v>
      </c>
      <c r="M51" s="21" t="n">
        <f aca="false">M44</f>
        <v>0.951080085271596</v>
      </c>
      <c r="N51" s="21" t="n">
        <f aca="false">N44</f>
        <v>0.988796483079243</v>
      </c>
    </row>
    <row r="52" customFormat="false" ht="12.75" hidden="false" customHeight="false" outlineLevel="0" collapsed="false">
      <c r="A52" s="8" t="s">
        <v>33</v>
      </c>
      <c r="C52" s="21" t="n">
        <f aca="false">C45</f>
        <v>1.09180692291876</v>
      </c>
      <c r="D52" s="21" t="n">
        <f aca="false">D45</f>
        <v>1.03737600172196</v>
      </c>
      <c r="E52" s="21" t="n">
        <f aca="false">E45</f>
        <v>1.04698217443191</v>
      </c>
      <c r="F52" s="21" t="n">
        <f aca="false">F45</f>
        <v>1.0766234392558</v>
      </c>
      <c r="G52" s="21" t="n">
        <f aca="false">G45</f>
        <v>1.260582892615</v>
      </c>
      <c r="H52" s="21" t="n">
        <f aca="false">H45</f>
        <v>1.54058527613527</v>
      </c>
      <c r="I52" s="21" t="n">
        <f aca="false">I45</f>
        <v>1.58715601437047</v>
      </c>
      <c r="J52" s="21" t="n">
        <f aca="false">J45</f>
        <v>1.58247333710814</v>
      </c>
      <c r="K52" s="21" t="n">
        <f aca="false">K45</f>
        <v>1.3437446650411</v>
      </c>
      <c r="L52" s="21" t="n">
        <f aca="false">L45</f>
        <v>1.15844138311887</v>
      </c>
      <c r="M52" s="21" t="n">
        <f aca="false">M45</f>
        <v>1.07738317950569</v>
      </c>
      <c r="N52" s="21" t="n">
        <f aca="false">N45</f>
        <v>0.979265344934102</v>
      </c>
    </row>
    <row r="53" customFormat="false" ht="12.75" hidden="false" customHeight="false" outlineLevel="0" collapsed="false">
      <c r="A53" s="8" t="s">
        <v>34</v>
      </c>
      <c r="C53" s="21" t="n">
        <f aca="false">C46</f>
        <v>1.23279725669367</v>
      </c>
      <c r="D53" s="21" t="n">
        <f aca="false">D46</f>
        <v>1.14385196323913</v>
      </c>
      <c r="E53" s="21" t="n">
        <f aca="false">E46</f>
        <v>1.21806684002702</v>
      </c>
      <c r="F53" s="21" t="n">
        <f aca="false">F46</f>
        <v>1.17831655702897</v>
      </c>
      <c r="G53" s="21" t="n">
        <f aca="false">G46</f>
        <v>1.24104724354366</v>
      </c>
      <c r="H53" s="21" t="n">
        <f aca="false">H46</f>
        <v>1.24456191731185</v>
      </c>
      <c r="I53" s="21" t="n">
        <f aca="false">I46</f>
        <v>1.17172125653789</v>
      </c>
      <c r="J53" s="21" t="n">
        <f aca="false">J46</f>
        <v>1.20029560036136</v>
      </c>
      <c r="K53" s="21" t="n">
        <f aca="false">K46</f>
        <v>1.2159565094589</v>
      </c>
      <c r="L53" s="21" t="n">
        <f aca="false">L46</f>
        <v>1.21923954364922</v>
      </c>
      <c r="M53" s="21" t="n">
        <f aca="false">M46</f>
        <v>1.42323748097656</v>
      </c>
      <c r="N53" s="21" t="n">
        <f aca="false">N46</f>
        <v>1.254722622223</v>
      </c>
    </row>
    <row r="55" customFormat="false" ht="12.75" hidden="false" customHeight="false" outlineLevel="0" collapsed="false">
      <c r="A55" s="22" t="s">
        <v>35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</sheetData>
  <mergeCells count="5">
    <mergeCell ref="A3:N4"/>
    <mergeCell ref="A5:N5"/>
    <mergeCell ref="P6:R6"/>
    <mergeCell ref="A33:C33"/>
    <mergeCell ref="A55:N55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1999 - ",'Weekday 99 &amp; 00 vs AVG'!$J$3,"  - Historical Price Relationship")</f>
        <v>Weekday 1999 - SP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36</v>
      </c>
      <c r="B3" s="2"/>
    </row>
    <row r="4" customFormat="false" ht="13.5" hidden="false" customHeight="false" outlineLevel="0" collapsed="false">
      <c r="C4" s="24" t="n">
        <v>36161</v>
      </c>
      <c r="D4" s="24" t="n">
        <v>36192</v>
      </c>
      <c r="E4" s="24" t="n">
        <v>36220</v>
      </c>
      <c r="F4" s="24" t="n">
        <v>36251</v>
      </c>
      <c r="G4" s="24" t="n">
        <v>36281</v>
      </c>
      <c r="H4" s="24" t="n">
        <v>36312</v>
      </c>
      <c r="I4" s="24" t="n">
        <v>36342</v>
      </c>
      <c r="J4" s="24" t="n">
        <v>36373</v>
      </c>
      <c r="K4" s="24" t="n">
        <v>36404</v>
      </c>
      <c r="L4" s="24" t="n">
        <v>36434</v>
      </c>
      <c r="M4" s="24" t="n">
        <v>36465</v>
      </c>
      <c r="N4" s="24" t="n">
        <v>36495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0.976438498672707</v>
      </c>
      <c r="D6" s="10" t="n">
        <v>0.936232925600782</v>
      </c>
      <c r="E6" s="10" t="n">
        <v>0.969592225213156</v>
      </c>
      <c r="F6" s="10" t="n">
        <v>0.985438450366293</v>
      </c>
      <c r="G6" s="10" t="n">
        <v>1.0661428503449</v>
      </c>
      <c r="H6" s="10" t="n">
        <v>1.1299475072064</v>
      </c>
      <c r="I6" s="10" t="n">
        <v>1.12202868004383</v>
      </c>
      <c r="J6" s="10" t="n">
        <v>1.10077775555113</v>
      </c>
      <c r="K6" s="10" t="n">
        <v>1.23767770014777</v>
      </c>
      <c r="L6" s="10" t="n">
        <v>1.01946227631876</v>
      </c>
      <c r="M6" s="10" t="n">
        <v>1.05361150534811</v>
      </c>
      <c r="N6" s="10" t="n">
        <v>1.04924815029567</v>
      </c>
      <c r="P6" s="11" t="s">
        <v>0</v>
      </c>
      <c r="Q6" s="12" t="n">
        <f aca="false">IF('Weekday 99 &amp; 00 vs AVG'!$J$2="East",AVERAGE(C13:C28),AVERAGE(C12:C27))</f>
        <v>1</v>
      </c>
      <c r="R6" s="13" t="n">
        <f aca="false">IF('Weekday 99 &amp; 00 vs AVG'!$J$2="East",AVERAGE(C6:C12,C29),AVERAGE(C6:C11,C28:C29))</f>
        <v>1</v>
      </c>
      <c r="S6" s="21"/>
      <c r="T6" s="21"/>
    </row>
    <row r="7" customFormat="false" ht="12.75" hidden="false" customHeight="false" outlineLevel="0" collapsed="false">
      <c r="A7" s="8" t="n">
        <v>200</v>
      </c>
      <c r="B7" s="9"/>
      <c r="C7" s="10" t="n">
        <v>0.854262968011726</v>
      </c>
      <c r="D7" s="10" t="n">
        <v>0.890310504359834</v>
      </c>
      <c r="E7" s="10" t="n">
        <v>0.846413904150842</v>
      </c>
      <c r="F7" s="10" t="n">
        <v>0.92872970341407</v>
      </c>
      <c r="G7" s="10" t="n">
        <v>0.916149477255845</v>
      </c>
      <c r="H7" s="10" t="n">
        <v>0.83567751539993</v>
      </c>
      <c r="I7" s="10" t="n">
        <v>0.898545071327718</v>
      </c>
      <c r="J7" s="10" t="n">
        <v>0.971810483274793</v>
      </c>
      <c r="K7" s="10" t="n">
        <v>0.916451216852383</v>
      </c>
      <c r="L7" s="10" t="n">
        <v>0.929141774905907</v>
      </c>
      <c r="M7" s="10" t="n">
        <v>0.827027944304779</v>
      </c>
      <c r="N7" s="10" t="n">
        <v>0.880271903147946</v>
      </c>
      <c r="P7" s="11" t="s">
        <v>1</v>
      </c>
      <c r="Q7" s="12" t="n">
        <f aca="false">IF('Weekday 99 &amp; 00 vs AVG'!$J$2="East",AVERAGE(D13:D28),AVERAGE(D12:D27))</f>
        <v>1</v>
      </c>
      <c r="R7" s="13" t="n">
        <f aca="false">IF('Weekday 99 &amp; 00 vs AVG'!$J$2="East",AVERAGE(D6:D12,D29),AVERAGE(D6:D11,D28:D29))</f>
        <v>1</v>
      </c>
    </row>
    <row r="8" customFormat="false" ht="12.75" hidden="false" customHeight="false" outlineLevel="0" collapsed="false">
      <c r="A8" s="8" t="n">
        <v>300</v>
      </c>
      <c r="B8" s="9"/>
      <c r="C8" s="10" t="n">
        <v>0.802800639560507</v>
      </c>
      <c r="D8" s="10" t="n">
        <v>0.850228934058317</v>
      </c>
      <c r="E8" s="10" t="n">
        <v>0.799741058954157</v>
      </c>
      <c r="F8" s="10" t="n">
        <v>0.860743534020621</v>
      </c>
      <c r="G8" s="10" t="n">
        <v>0.799456008484416</v>
      </c>
      <c r="H8" s="10" t="n">
        <v>0.710013107895653</v>
      </c>
      <c r="I8" s="10" t="n">
        <v>0.761118401203696</v>
      </c>
      <c r="J8" s="10" t="n">
        <v>0.821640089865074</v>
      </c>
      <c r="K8" s="10" t="n">
        <v>0.704424093456616</v>
      </c>
      <c r="L8" s="10" t="n">
        <v>0.842439774092206</v>
      </c>
      <c r="M8" s="10" t="n">
        <v>0.658537993393007</v>
      </c>
      <c r="N8" s="10" t="n">
        <v>0.811226144769427</v>
      </c>
      <c r="P8" s="11" t="s">
        <v>2</v>
      </c>
      <c r="Q8" s="12" t="n">
        <f aca="false">IF('Weekday 99 &amp; 00 vs AVG'!$J$2="East",AVERAGE(E13:E28),AVERAGE(E12:E27))</f>
        <v>1</v>
      </c>
      <c r="R8" s="13" t="n">
        <f aca="false">IF('Weekday 99 &amp; 00 vs AVG'!$J$2="East",AVERAGE(E6:E12,E29),AVERAGE(E6:E11,E28:E29))</f>
        <v>1</v>
      </c>
    </row>
    <row r="9" customFormat="false" ht="12.75" hidden="false" customHeight="false" outlineLevel="0" collapsed="false">
      <c r="A9" s="8" t="n">
        <v>400</v>
      </c>
      <c r="B9" s="9"/>
      <c r="C9" s="10" t="n">
        <v>0.801831049432698</v>
      </c>
      <c r="D9" s="10" t="n">
        <v>0.856851508358551</v>
      </c>
      <c r="E9" s="10" t="n">
        <v>0.796513407983743</v>
      </c>
      <c r="F9" s="10" t="n">
        <v>0.881949554433543</v>
      </c>
      <c r="G9" s="10" t="n">
        <v>0.753775692515272</v>
      </c>
      <c r="H9" s="10" t="n">
        <v>0.649554459534411</v>
      </c>
      <c r="I9" s="10" t="n">
        <v>0.707134232717955</v>
      </c>
      <c r="J9" s="10" t="n">
        <v>0.781303021506082</v>
      </c>
      <c r="K9" s="10" t="n">
        <v>0.623789090356589</v>
      </c>
      <c r="L9" s="10" t="n">
        <v>0.811195904394521</v>
      </c>
      <c r="M9" s="10" t="n">
        <v>0.643095648105298</v>
      </c>
      <c r="N9" s="10" t="n">
        <v>0.760684452784581</v>
      </c>
      <c r="P9" s="11" t="s">
        <v>3</v>
      </c>
      <c r="Q9" s="12" t="n">
        <f aca="false">IF('Weekday 99 &amp; 00 vs AVG'!$J$2="East",AVERAGE(F13:F28),AVERAGE(F12:F27))</f>
        <v>1</v>
      </c>
      <c r="R9" s="13" t="n">
        <f aca="false">IF('Weekday 99 &amp; 00 vs AVG'!$J$2="East",AVERAGE(F6:F12,F29),AVERAGE(F6:F11,F28:F29))</f>
        <v>1</v>
      </c>
    </row>
    <row r="10" customFormat="false" ht="12.75" hidden="false" customHeight="false" outlineLevel="0" collapsed="false">
      <c r="A10" s="8" t="n">
        <v>500</v>
      </c>
      <c r="B10" s="9"/>
      <c r="C10" s="10" t="n">
        <v>0.910617319380529</v>
      </c>
      <c r="D10" s="10" t="n">
        <v>0.924375512559872</v>
      </c>
      <c r="E10" s="10" t="n">
        <v>0.94803967697924</v>
      </c>
      <c r="F10" s="10" t="n">
        <v>0.897440933661506</v>
      </c>
      <c r="G10" s="10" t="n">
        <v>0.802244666783343</v>
      </c>
      <c r="H10" s="10" t="n">
        <v>0.65140096447847</v>
      </c>
      <c r="I10" s="10" t="n">
        <v>0.711098729762625</v>
      </c>
      <c r="J10" s="10" t="n">
        <v>0.794046634099589</v>
      </c>
      <c r="K10" s="10" t="n">
        <v>0.728675369613857</v>
      </c>
      <c r="L10" s="10" t="n">
        <v>0.910732365413299</v>
      </c>
      <c r="M10" s="10" t="n">
        <v>0.858610826023524</v>
      </c>
      <c r="N10" s="10" t="n">
        <v>0.85496135871521</v>
      </c>
      <c r="P10" s="11" t="s">
        <v>4</v>
      </c>
      <c r="Q10" s="12" t="n">
        <f aca="false">IF('Weekday 99 &amp; 00 vs AVG'!$J$2="East",AVERAGE(G13:G28),AVERAGE(G12:G27))</f>
        <v>1</v>
      </c>
      <c r="R10" s="13" t="n">
        <f aca="false">IF('Weekday 99 &amp; 00 vs AVG'!$J$2="East",AVERAGE(G6:G12,G29),AVERAGE(G6:G11,G28:G29))</f>
        <v>1</v>
      </c>
    </row>
    <row r="11" customFormat="false" ht="12.75" hidden="false" customHeight="false" outlineLevel="0" collapsed="false">
      <c r="A11" s="8" t="n">
        <v>600</v>
      </c>
      <c r="B11" s="9"/>
      <c r="C11" s="10" t="n">
        <v>1.13500133241772</v>
      </c>
      <c r="D11" s="10" t="n">
        <v>1.1536058811144</v>
      </c>
      <c r="E11" s="10" t="n">
        <v>1.12404800242552</v>
      </c>
      <c r="F11" s="10" t="n">
        <v>1.02235770298942</v>
      </c>
      <c r="G11" s="10" t="n">
        <v>0.991984731203197</v>
      </c>
      <c r="H11" s="10" t="n">
        <v>0.676991608768625</v>
      </c>
      <c r="I11" s="10" t="n">
        <v>0.837292328709204</v>
      </c>
      <c r="J11" s="10" t="n">
        <v>0.984961719246003</v>
      </c>
      <c r="K11" s="10" t="n">
        <v>1.02755225321704</v>
      </c>
      <c r="L11" s="10" t="n">
        <v>1.09274759924518</v>
      </c>
      <c r="M11" s="10" t="n">
        <v>1.20499577324836</v>
      </c>
      <c r="N11" s="10" t="n">
        <v>1.0947064734028</v>
      </c>
      <c r="P11" s="11" t="s">
        <v>5</v>
      </c>
      <c r="Q11" s="12" t="n">
        <f aca="false">IF('Weekday 99 &amp; 00 vs AVG'!$J$2="East",AVERAGE(H13:H28),AVERAGE(H12:H27))</f>
        <v>1</v>
      </c>
      <c r="R11" s="13" t="n">
        <f aca="false">IF('Weekday 99 &amp; 00 vs AVG'!$J$2="East",AVERAGE(H6:H12,H29),AVERAGE(H6:H11,H28:H29))</f>
        <v>1</v>
      </c>
    </row>
    <row r="12" customFormat="false" ht="12.75" hidden="false" customHeight="false" outlineLevel="0" collapsed="false">
      <c r="A12" s="8" t="n">
        <v>700</v>
      </c>
      <c r="B12" s="9"/>
      <c r="C12" s="10" t="n">
        <v>0.909981939972817</v>
      </c>
      <c r="D12" s="10" t="n">
        <v>0.923869206712081</v>
      </c>
      <c r="E12" s="10" t="n">
        <v>0.881262509788763</v>
      </c>
      <c r="F12" s="10" t="n">
        <v>0.846363947422969</v>
      </c>
      <c r="G12" s="10" t="n">
        <v>0.718390664418729</v>
      </c>
      <c r="H12" s="10" t="n">
        <v>0.412337752412254</v>
      </c>
      <c r="I12" s="10" t="n">
        <v>0.401539449400411</v>
      </c>
      <c r="J12" s="10" t="n">
        <v>0.503028204795661</v>
      </c>
      <c r="K12" s="10" t="n">
        <v>0.64135620689986</v>
      </c>
      <c r="L12" s="10" t="n">
        <v>0.714854233339601</v>
      </c>
      <c r="M12" s="10" t="n">
        <v>0.640180908536979</v>
      </c>
      <c r="N12" s="10" t="n">
        <v>0.87000494781465</v>
      </c>
      <c r="P12" s="11" t="s">
        <v>6</v>
      </c>
      <c r="Q12" s="12" t="n">
        <f aca="false">IF('Weekday 99 &amp; 00 vs AVG'!$J$2="East",AVERAGE(I13:I28),AVERAGE(I12:I27))</f>
        <v>0.999999999999999</v>
      </c>
      <c r="R12" s="13" t="n">
        <f aca="false">IF('Weekday 99 &amp; 00 vs AVG'!$J$2="East",AVERAGE(I6:I12,I29),AVERAGE(I6:I11,I28:I29))</f>
        <v>1</v>
      </c>
    </row>
    <row r="13" customFormat="false" ht="12.75" hidden="false" customHeight="false" outlineLevel="0" collapsed="false">
      <c r="A13" s="8" t="n">
        <v>800</v>
      </c>
      <c r="B13" s="9"/>
      <c r="C13" s="10" t="n">
        <v>0.974244637138418</v>
      </c>
      <c r="D13" s="10" t="n">
        <v>0.991377383062381</v>
      </c>
      <c r="E13" s="10" t="n">
        <v>0.95086853373764</v>
      </c>
      <c r="F13" s="10" t="n">
        <v>0.955356553791646</v>
      </c>
      <c r="G13" s="10" t="n">
        <v>0.852873579637144</v>
      </c>
      <c r="H13" s="10" t="n">
        <v>0.650084371719493</v>
      </c>
      <c r="I13" s="10" t="n">
        <v>0.57343648677028</v>
      </c>
      <c r="J13" s="10" t="n">
        <v>0.589515566994572</v>
      </c>
      <c r="K13" s="10" t="n">
        <v>0.740366844770546</v>
      </c>
      <c r="L13" s="10" t="n">
        <v>0.712311995038751</v>
      </c>
      <c r="M13" s="10" t="n">
        <v>0.824819791835267</v>
      </c>
      <c r="N13" s="10" t="n">
        <v>0.917165667302922</v>
      </c>
      <c r="P13" s="11" t="s">
        <v>7</v>
      </c>
      <c r="Q13" s="12" t="n">
        <f aca="false">IF('Weekday 99 &amp; 00 vs AVG'!$J$2="East",AVERAGE(J13:J28),AVERAGE(J12:J27))</f>
        <v>1</v>
      </c>
      <c r="R13" s="13" t="n">
        <f aca="false">IF('Weekday 99 &amp; 00 vs AVG'!$J$2="East",AVERAGE(J6:J12,J29),AVERAGE(J6:J11,J28:J29))</f>
        <v>1</v>
      </c>
    </row>
    <row r="14" customFormat="false" ht="12.75" hidden="false" customHeight="false" outlineLevel="0" collapsed="false">
      <c r="A14" s="8" t="n">
        <v>900</v>
      </c>
      <c r="B14" s="9"/>
      <c r="C14" s="10" t="n">
        <v>1.00145586951279</v>
      </c>
      <c r="D14" s="10" t="n">
        <v>1.00437891324186</v>
      </c>
      <c r="E14" s="10" t="n">
        <v>0.977520190326148</v>
      </c>
      <c r="F14" s="10" t="n">
        <v>0.978493626490529</v>
      </c>
      <c r="G14" s="10" t="n">
        <v>0.931204584133064</v>
      </c>
      <c r="H14" s="10" t="n">
        <v>0.75416815402453</v>
      </c>
      <c r="I14" s="10" t="n">
        <v>0.648104164681809</v>
      </c>
      <c r="J14" s="10" t="n">
        <v>0.687870278560922</v>
      </c>
      <c r="K14" s="10" t="n">
        <v>0.721191810981482</v>
      </c>
      <c r="L14" s="10" t="n">
        <v>0.658095462905317</v>
      </c>
      <c r="M14" s="10" t="n">
        <v>0.814499461673651</v>
      </c>
      <c r="N14" s="10" t="n">
        <v>0.964309366815899</v>
      </c>
      <c r="P14" s="11" t="s">
        <v>8</v>
      </c>
      <c r="Q14" s="12" t="n">
        <f aca="false">IF('Weekday 99 &amp; 00 vs AVG'!$J$2="East",AVERAGE(K13:K28),AVERAGE(K12:K27))</f>
        <v>1</v>
      </c>
      <c r="R14" s="13" t="n">
        <f aca="false">IF('Weekday 99 &amp; 00 vs AVG'!$J$2="East",AVERAGE(K6:K12,K29),AVERAGE(K6:K11,K28:K29))</f>
        <v>1</v>
      </c>
    </row>
    <row r="15" customFormat="false" ht="12.75" hidden="false" customHeight="false" outlineLevel="0" collapsed="false">
      <c r="A15" s="8" t="n">
        <v>1000</v>
      </c>
      <c r="B15" s="9"/>
      <c r="C15" s="10" t="n">
        <v>1.01138775363189</v>
      </c>
      <c r="D15" s="10" t="n">
        <v>0.999745840803739</v>
      </c>
      <c r="E15" s="10" t="n">
        <v>1.0057089117719</v>
      </c>
      <c r="F15" s="10" t="n">
        <v>1.0036381935473</v>
      </c>
      <c r="G15" s="10" t="n">
        <v>0.963501284981917</v>
      </c>
      <c r="H15" s="10" t="n">
        <v>0.89381976496696</v>
      </c>
      <c r="I15" s="10" t="n">
        <v>0.734848319653417</v>
      </c>
      <c r="J15" s="10" t="n">
        <v>0.755140205042841</v>
      </c>
      <c r="K15" s="10" t="n">
        <v>0.809664103835864</v>
      </c>
      <c r="L15" s="10" t="n">
        <v>0.737542001624152</v>
      </c>
      <c r="M15" s="10" t="n">
        <v>0.880679849539476</v>
      </c>
      <c r="N15" s="10" t="n">
        <v>0.974218722842766</v>
      </c>
      <c r="P15" s="11" t="s">
        <v>9</v>
      </c>
      <c r="Q15" s="12" t="n">
        <f aca="false">IF('Weekday 99 &amp; 00 vs AVG'!$J$2="East",AVERAGE(L13:L28),AVERAGE(L12:L27))</f>
        <v>0.999999999999999</v>
      </c>
      <c r="R15" s="13" t="n">
        <f aca="false">IF('Weekday 99 &amp; 00 vs AVG'!$J$2="East",AVERAGE(L6:L12,L29),AVERAGE(L6:L11,L28:L29))</f>
        <v>1</v>
      </c>
    </row>
    <row r="16" customFormat="false" ht="12.75" hidden="false" customHeight="false" outlineLevel="0" collapsed="false">
      <c r="A16" s="8" t="n">
        <v>1100</v>
      </c>
      <c r="B16" s="9"/>
      <c r="C16" s="10" t="n">
        <v>1.00619821302291</v>
      </c>
      <c r="D16" s="10" t="n">
        <v>0.991572548773437</v>
      </c>
      <c r="E16" s="10" t="n">
        <v>1.02203248470438</v>
      </c>
      <c r="F16" s="10" t="n">
        <v>1.0251507460157</v>
      </c>
      <c r="G16" s="10" t="n">
        <v>1.05328399764605</v>
      </c>
      <c r="H16" s="10" t="n">
        <v>0.982800558099701</v>
      </c>
      <c r="I16" s="10" t="n">
        <v>0.848048345090852</v>
      </c>
      <c r="J16" s="10" t="n">
        <v>0.824217598930174</v>
      </c>
      <c r="K16" s="10" t="n">
        <v>0.890207395705262</v>
      </c>
      <c r="L16" s="10" t="n">
        <v>0.829424156441508</v>
      </c>
      <c r="M16" s="10" t="n">
        <v>0.942510118795744</v>
      </c>
      <c r="N16" s="10" t="n">
        <v>0.963742578323562</v>
      </c>
      <c r="P16" s="11" t="s">
        <v>10</v>
      </c>
      <c r="Q16" s="12" t="n">
        <f aca="false">IF('Weekday 99 &amp; 00 vs AVG'!$J$2="East",AVERAGE(M13:M28),AVERAGE(M12:M27))</f>
        <v>1</v>
      </c>
      <c r="R16" s="13" t="n">
        <f aca="false">IF('Weekday 99 &amp; 00 vs AVG'!$J$2="East",AVERAGE(M6:M12,M29),AVERAGE(M6:M11,M28:M29))</f>
        <v>1</v>
      </c>
    </row>
    <row r="17" customFormat="false" ht="12.75" hidden="false" customHeight="false" outlineLevel="0" collapsed="false">
      <c r="A17" s="8" t="n">
        <v>1200</v>
      </c>
      <c r="B17" s="9"/>
      <c r="C17" s="10" t="n">
        <v>0.978945263322008</v>
      </c>
      <c r="D17" s="10" t="n">
        <v>0.980544652979012</v>
      </c>
      <c r="E17" s="10" t="n">
        <v>1.00589897098317</v>
      </c>
      <c r="F17" s="10" t="n">
        <v>1.0309540103727</v>
      </c>
      <c r="G17" s="10" t="n">
        <v>1.06441093979067</v>
      </c>
      <c r="H17" s="10" t="n">
        <v>1.02188353392567</v>
      </c>
      <c r="I17" s="10" t="n">
        <v>0.939456168790356</v>
      </c>
      <c r="J17" s="10" t="n">
        <v>0.868781555793029</v>
      </c>
      <c r="K17" s="10" t="n">
        <v>0.96080649694064</v>
      </c>
      <c r="L17" s="10" t="n">
        <v>0.88993825728153</v>
      </c>
      <c r="M17" s="10" t="n">
        <v>0.965927986595229</v>
      </c>
      <c r="N17" s="10" t="n">
        <v>0.930331900520022</v>
      </c>
      <c r="P17" s="11" t="s">
        <v>11</v>
      </c>
      <c r="Q17" s="12" t="n">
        <f aca="false">IF('Weekday 99 &amp; 00 vs AVG'!$J$2="East",AVERAGE(N13:N28),AVERAGE(N12:N27))</f>
        <v>1</v>
      </c>
      <c r="R17" s="13" t="n">
        <f aca="false">IF('Weekday 99 &amp; 00 vs AVG'!$J$2="East",AVERAGE(N6:N12,N29),AVERAGE(N6:N11,N28:N29))</f>
        <v>1</v>
      </c>
    </row>
    <row r="18" customFormat="false" ht="12.75" hidden="false" customHeight="false" outlineLevel="0" collapsed="false">
      <c r="A18" s="8" t="n">
        <v>1300</v>
      </c>
      <c r="B18" s="9"/>
      <c r="C18" s="10" t="n">
        <v>0.960269806809373</v>
      </c>
      <c r="D18" s="10" t="n">
        <v>0.975796998169629</v>
      </c>
      <c r="E18" s="10" t="n">
        <v>0.998762469363194</v>
      </c>
      <c r="F18" s="10" t="n">
        <v>1.03046870644587</v>
      </c>
      <c r="G18" s="10" t="n">
        <v>1.0636872910161</v>
      </c>
      <c r="H18" s="10" t="n">
        <v>1.07625567777331</v>
      </c>
      <c r="I18" s="10" t="n">
        <v>1.11136591966736</v>
      </c>
      <c r="J18" s="10" t="n">
        <v>0.955998557633515</v>
      </c>
      <c r="K18" s="10" t="n">
        <v>1.089249226964</v>
      </c>
      <c r="L18" s="10" t="n">
        <v>0.976818879789053</v>
      </c>
      <c r="M18" s="10" t="n">
        <v>0.94963578744095</v>
      </c>
      <c r="N18" s="10" t="n">
        <v>0.910953376320477</v>
      </c>
    </row>
    <row r="19" customFormat="false" ht="12.75" hidden="false" customHeight="false" outlineLevel="0" collapsed="false">
      <c r="A19" s="8" t="n">
        <v>1400</v>
      </c>
      <c r="B19" s="9"/>
      <c r="C19" s="10" t="n">
        <v>0.950866816220255</v>
      </c>
      <c r="D19" s="10" t="n">
        <v>0.960862594874879</v>
      </c>
      <c r="E19" s="10" t="n">
        <v>0.99077817553116</v>
      </c>
      <c r="F19" s="10" t="n">
        <v>1.03319445061546</v>
      </c>
      <c r="G19" s="10" t="n">
        <v>1.09631482198442</v>
      </c>
      <c r="H19" s="10" t="n">
        <v>1.17941095435148</v>
      </c>
      <c r="I19" s="10" t="n">
        <v>1.30122182795587</v>
      </c>
      <c r="J19" s="10" t="n">
        <v>1.20942591440932</v>
      </c>
      <c r="K19" s="10" t="n">
        <v>1.15100653221749</v>
      </c>
      <c r="L19" s="10" t="n">
        <v>1.11045053878053</v>
      </c>
      <c r="M19" s="10" t="n">
        <v>0.961784606077024</v>
      </c>
      <c r="N19" s="10" t="n">
        <v>0.897745409191353</v>
      </c>
    </row>
    <row r="20" customFormat="false" ht="12.75" hidden="false" customHeight="false" outlineLevel="0" collapsed="false">
      <c r="A20" s="8" t="n">
        <v>1500</v>
      </c>
      <c r="B20" s="9"/>
      <c r="C20" s="10" t="n">
        <v>0.933766504824708</v>
      </c>
      <c r="D20" s="10" t="n">
        <v>0.940336008342536</v>
      </c>
      <c r="E20" s="10" t="n">
        <v>0.963198563467759</v>
      </c>
      <c r="F20" s="10" t="n">
        <v>1.02813009615162</v>
      </c>
      <c r="G20" s="10" t="n">
        <v>1.09494999613919</v>
      </c>
      <c r="H20" s="10" t="n">
        <v>1.26735362125994</v>
      </c>
      <c r="I20" s="10" t="n">
        <v>1.4774794940639</v>
      </c>
      <c r="J20" s="10" t="n">
        <v>1.49569754942346</v>
      </c>
      <c r="K20" s="10" t="n">
        <v>1.2360963672225</v>
      </c>
      <c r="L20" s="10" t="n">
        <v>1.25404391759113</v>
      </c>
      <c r="M20" s="10" t="n">
        <v>0.963734087715583</v>
      </c>
      <c r="N20" s="10" t="n">
        <v>0.885190263032425</v>
      </c>
    </row>
    <row r="21" customFormat="false" ht="12.75" hidden="false" customHeight="false" outlineLevel="0" collapsed="false">
      <c r="A21" s="8" t="n">
        <v>1600</v>
      </c>
      <c r="B21" s="9"/>
      <c r="C21" s="10" t="n">
        <v>0.912856484999397</v>
      </c>
      <c r="D21" s="10" t="n">
        <v>0.926620874182018</v>
      </c>
      <c r="E21" s="10" t="n">
        <v>0.946232863087707</v>
      </c>
      <c r="F21" s="10" t="n">
        <v>1.00270890585656</v>
      </c>
      <c r="G21" s="10" t="n">
        <v>1.09111169296485</v>
      </c>
      <c r="H21" s="10" t="n">
        <v>1.32693701292803</v>
      </c>
      <c r="I21" s="10" t="n">
        <v>1.54558189604921</v>
      </c>
      <c r="J21" s="10" t="n">
        <v>1.63952932152637</v>
      </c>
      <c r="K21" s="10" t="n">
        <v>1.25646276600938</v>
      </c>
      <c r="L21" s="10" t="n">
        <v>1.29641053748437</v>
      </c>
      <c r="M21" s="10" t="n">
        <v>0.988313710882512</v>
      </c>
      <c r="N21" s="10" t="n">
        <v>0.879187457636309</v>
      </c>
    </row>
    <row r="22" customFormat="false" ht="12.75" hidden="false" customHeight="false" outlineLevel="0" collapsed="false">
      <c r="A22" s="8" t="n">
        <v>1700</v>
      </c>
      <c r="B22" s="9"/>
      <c r="C22" s="10" t="n">
        <v>0.952068717680986</v>
      </c>
      <c r="D22" s="10" t="n">
        <v>0.940010106024266</v>
      </c>
      <c r="E22" s="10" t="n">
        <v>0.929922924480673</v>
      </c>
      <c r="F22" s="10" t="n">
        <v>0.978036331533193</v>
      </c>
      <c r="G22" s="10" t="n">
        <v>1.0326317084566</v>
      </c>
      <c r="H22" s="10" t="n">
        <v>1.24801226618167</v>
      </c>
      <c r="I22" s="10" t="n">
        <v>1.47684850811553</v>
      </c>
      <c r="J22" s="10" t="n">
        <v>1.57394214813589</v>
      </c>
      <c r="K22" s="10" t="n">
        <v>1.20484717461282</v>
      </c>
      <c r="L22" s="10" t="n">
        <v>1.25623612588649</v>
      </c>
      <c r="M22" s="10" t="n">
        <v>1.05303665597712</v>
      </c>
      <c r="N22" s="10" t="n">
        <v>0.97244608075834</v>
      </c>
    </row>
    <row r="23" customFormat="false" ht="12.75" hidden="false" customHeight="false" outlineLevel="0" collapsed="false">
      <c r="A23" s="8" t="n">
        <v>1800</v>
      </c>
      <c r="B23" s="9"/>
      <c r="C23" s="10" t="n">
        <v>1.19038226394183</v>
      </c>
      <c r="D23" s="10" t="n">
        <v>1.07795601063019</v>
      </c>
      <c r="E23" s="10" t="n">
        <v>0.965532989959829</v>
      </c>
      <c r="F23" s="10" t="n">
        <v>0.952419910401282</v>
      </c>
      <c r="G23" s="10" t="n">
        <v>0.986003258171336</v>
      </c>
      <c r="H23" s="10" t="n">
        <v>1.14965791482816</v>
      </c>
      <c r="I23" s="10" t="n">
        <v>1.30740069663245</v>
      </c>
      <c r="J23" s="10" t="n">
        <v>1.33040470204822</v>
      </c>
      <c r="K23" s="10" t="n">
        <v>1.15939215708858</v>
      </c>
      <c r="L23" s="10" t="n">
        <v>1.1733253683042</v>
      </c>
      <c r="M23" s="10" t="n">
        <v>1.43223100020415</v>
      </c>
      <c r="N23" s="10" t="n">
        <v>1.28356365175315</v>
      </c>
    </row>
    <row r="24" customFormat="false" ht="12.75" hidden="false" customHeight="false" outlineLevel="0" collapsed="false">
      <c r="A24" s="8" t="n">
        <v>1900</v>
      </c>
      <c r="B24" s="9"/>
      <c r="C24" s="10" t="n">
        <v>1.16413527068308</v>
      </c>
      <c r="D24" s="10" t="n">
        <v>1.18679498749555</v>
      </c>
      <c r="E24" s="10" t="n">
        <v>1.23069384394293</v>
      </c>
      <c r="F24" s="10" t="n">
        <v>0.974535903638121</v>
      </c>
      <c r="G24" s="10" t="n">
        <v>0.956132060915326</v>
      </c>
      <c r="H24" s="10" t="n">
        <v>1.04905609185469</v>
      </c>
      <c r="I24" s="10" t="n">
        <v>1.04461323361984</v>
      </c>
      <c r="J24" s="10" t="n">
        <v>1.0017670242681</v>
      </c>
      <c r="K24" s="10" t="n">
        <v>1.09382089912854</v>
      </c>
      <c r="L24" s="10" t="n">
        <v>1.19925135984837</v>
      </c>
      <c r="M24" s="10" t="n">
        <v>1.35951234064322</v>
      </c>
      <c r="N24" s="10" t="n">
        <v>1.27087257894221</v>
      </c>
    </row>
    <row r="25" customFormat="false" ht="12.75" hidden="false" customHeight="false" outlineLevel="0" collapsed="false">
      <c r="A25" s="8" t="n">
        <v>2000</v>
      </c>
      <c r="B25" s="9"/>
      <c r="C25" s="10" t="n">
        <v>1.08391869850079</v>
      </c>
      <c r="D25" s="10" t="n">
        <v>1.12593578195783</v>
      </c>
      <c r="E25" s="10" t="n">
        <v>1.14771402515728</v>
      </c>
      <c r="F25" s="10" t="n">
        <v>1.04475605405166</v>
      </c>
      <c r="G25" s="10" t="n">
        <v>0.975567488198933</v>
      </c>
      <c r="H25" s="10" t="n">
        <v>0.96056481961288</v>
      </c>
      <c r="I25" s="10" t="n">
        <v>0.886594656632791</v>
      </c>
      <c r="J25" s="10" t="n">
        <v>0.888324410602764</v>
      </c>
      <c r="K25" s="10" t="n">
        <v>1.0413830677943</v>
      </c>
      <c r="L25" s="10" t="n">
        <v>1.2242911124337</v>
      </c>
      <c r="M25" s="10" t="n">
        <v>1.25765090294015</v>
      </c>
      <c r="N25" s="10" t="n">
        <v>1.1632444336648</v>
      </c>
    </row>
    <row r="26" customFormat="false" ht="12.75" hidden="false" customHeight="false" outlineLevel="0" collapsed="false">
      <c r="A26" s="8" t="n">
        <v>2100</v>
      </c>
      <c r="B26" s="9"/>
      <c r="C26" s="10" t="n">
        <v>1.03422040494191</v>
      </c>
      <c r="D26" s="10" t="n">
        <v>1.02928273419648</v>
      </c>
      <c r="E26" s="10" t="n">
        <v>1.02900701710887</v>
      </c>
      <c r="F26" s="10" t="n">
        <v>1.10667071306148</v>
      </c>
      <c r="G26" s="10" t="n">
        <v>1.15172920389067</v>
      </c>
      <c r="H26" s="10" t="n">
        <v>1.0610043489371</v>
      </c>
      <c r="I26" s="10" t="n">
        <v>0.908329543379541</v>
      </c>
      <c r="J26" s="10" t="n">
        <v>0.888736689326653</v>
      </c>
      <c r="K26" s="10" t="n">
        <v>1.07445354903247</v>
      </c>
      <c r="L26" s="10" t="n">
        <v>1.10259995069717</v>
      </c>
      <c r="M26" s="10" t="n">
        <v>1.0785393630645</v>
      </c>
      <c r="N26" s="10" t="n">
        <v>1.09776520802734</v>
      </c>
    </row>
    <row r="27" customFormat="false" ht="12.75" hidden="false" customHeight="false" outlineLevel="0" collapsed="false">
      <c r="A27" s="8" t="n">
        <v>2200</v>
      </c>
      <c r="B27" s="9"/>
      <c r="C27" s="10" t="n">
        <v>0.935301354796846</v>
      </c>
      <c r="D27" s="10" t="n">
        <v>0.944915358554127</v>
      </c>
      <c r="E27" s="10" t="n">
        <v>0.954865526588603</v>
      </c>
      <c r="F27" s="10" t="n">
        <v>1.00912185060392</v>
      </c>
      <c r="G27" s="10" t="n">
        <v>0.968207427655</v>
      </c>
      <c r="H27" s="10" t="n">
        <v>0.966653157124146</v>
      </c>
      <c r="I27" s="10" t="n">
        <v>0.795131289496379</v>
      </c>
      <c r="J27" s="10" t="n">
        <v>0.787620272508506</v>
      </c>
      <c r="K27" s="10" t="n">
        <v>0.929695400796267</v>
      </c>
      <c r="L27" s="10" t="n">
        <v>0.864406102554111</v>
      </c>
      <c r="M27" s="10" t="n">
        <v>0.886943428078463</v>
      </c>
      <c r="N27" s="10" t="n">
        <v>1.01925835705377</v>
      </c>
    </row>
    <row r="28" customFormat="false" ht="12.75" hidden="false" customHeight="false" outlineLevel="0" collapsed="false">
      <c r="A28" s="8" t="n">
        <v>2300</v>
      </c>
      <c r="B28" s="9"/>
      <c r="C28" s="10" t="n">
        <v>1.37471327395533</v>
      </c>
      <c r="D28" s="10" t="n">
        <v>1.31916494079627</v>
      </c>
      <c r="E28" s="10" t="n">
        <v>1.37485974163256</v>
      </c>
      <c r="F28" s="10" t="n">
        <v>1.32017314635779</v>
      </c>
      <c r="G28" s="10" t="n">
        <v>1.49014695613638</v>
      </c>
      <c r="H28" s="10" t="n">
        <v>1.93736526130215</v>
      </c>
      <c r="I28" s="10" t="n">
        <v>1.68851784877756</v>
      </c>
      <c r="J28" s="10" t="n">
        <v>1.40532500387606</v>
      </c>
      <c r="K28" s="10" t="n">
        <v>1.47201521341172</v>
      </c>
      <c r="L28" s="10" t="n">
        <v>1.26205584364167</v>
      </c>
      <c r="M28" s="10" t="n">
        <v>1.50812408283802</v>
      </c>
      <c r="N28" s="10" t="n">
        <v>1.34880487086739</v>
      </c>
    </row>
    <row r="29" customFormat="false" ht="12.75" hidden="false" customHeight="false" outlineLevel="0" collapsed="false">
      <c r="A29" s="8" t="n">
        <v>2400</v>
      </c>
      <c r="B29" s="9"/>
      <c r="C29" s="10" t="n">
        <v>1.14433491856878</v>
      </c>
      <c r="D29" s="10" t="n">
        <v>1.06922979315198</v>
      </c>
      <c r="E29" s="10" t="n">
        <v>1.14079198266078</v>
      </c>
      <c r="F29" s="10" t="n">
        <v>1.10316697475675</v>
      </c>
      <c r="G29" s="10" t="n">
        <v>1.18009961727666</v>
      </c>
      <c r="H29" s="10" t="n">
        <v>1.40904957541436</v>
      </c>
      <c r="I29" s="10" t="n">
        <v>1.27426470745741</v>
      </c>
      <c r="J29" s="10" t="n">
        <v>1.14013529258128</v>
      </c>
      <c r="K29" s="10" t="n">
        <v>1.28941506294402</v>
      </c>
      <c r="L29" s="10" t="n">
        <v>1.13222446198847</v>
      </c>
      <c r="M29" s="10" t="n">
        <v>1.24599622673891</v>
      </c>
      <c r="N29" s="10" t="n">
        <v>1.20009664601699</v>
      </c>
    </row>
    <row r="31" customFormat="false" ht="12.75" hidden="false" customHeight="false" outlineLevel="0" collapsed="false">
      <c r="A31" s="14" t="s">
        <v>16</v>
      </c>
      <c r="B31" s="14"/>
      <c r="C31" s="14"/>
    </row>
    <row r="32" customFormat="false" ht="12.75" hidden="false" customHeight="false" outlineLevel="0" collapsed="false">
      <c r="C32" s="15" t="s">
        <v>17</v>
      </c>
      <c r="E32" s="0" t="s">
        <v>18</v>
      </c>
    </row>
    <row r="33" customFormat="false" ht="12.75" hidden="false" customHeight="false" outlineLevel="0" collapsed="false">
      <c r="C33" s="0" t="s">
        <v>19</v>
      </c>
      <c r="E33" s="0" t="s">
        <v>20</v>
      </c>
    </row>
    <row r="34" customFormat="false" ht="12.75" hidden="false" customHeight="false" outlineLevel="0" collapsed="false">
      <c r="C34" s="0" t="s">
        <v>21</v>
      </c>
      <c r="E34" s="0" t="s">
        <v>22</v>
      </c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36161</v>
      </c>
      <c r="D37" s="24" t="n">
        <v>36192</v>
      </c>
      <c r="E37" s="24" t="n">
        <v>36220</v>
      </c>
      <c r="F37" s="24" t="n">
        <v>36251</v>
      </c>
      <c r="G37" s="24" t="n">
        <v>36281</v>
      </c>
      <c r="H37" s="24" t="n">
        <v>36312</v>
      </c>
      <c r="I37" s="24" t="n">
        <v>36342</v>
      </c>
      <c r="J37" s="24" t="n">
        <v>36373</v>
      </c>
      <c r="K37" s="24" t="n">
        <v>36404</v>
      </c>
      <c r="L37" s="24" t="n">
        <v>36434</v>
      </c>
      <c r="M37" s="24" t="n">
        <v>36465</v>
      </c>
      <c r="N37" s="24" t="n">
        <v>36495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23</v>
      </c>
      <c r="C39" s="10" t="n">
        <f aca="false">IF('Weekday 99 &amp; 00 vs AVG'!$J$2="East",AVERAGE(C6:C8,C29),AVERAGE(C6:C7,C28:C29))</f>
        <v>1.08743741480214</v>
      </c>
      <c r="D39" s="10" t="n">
        <f aca="false">IF('Weekday 99 &amp; 00 vs AVG'!$J$2="East",AVERAGE(D6:D8,D29),AVERAGE(D6:D7,D28:D29))</f>
        <v>1.05373454097722</v>
      </c>
      <c r="E39" s="10" t="n">
        <f aca="false">IF('Weekday 99 &amp; 00 vs AVG'!$J$2="East",AVERAGE(E6:E8,E29),AVERAGE(E6:E7,E28:E29))</f>
        <v>1.08291446341433</v>
      </c>
      <c r="F39" s="10" t="n">
        <f aca="false">IF('Weekday 99 &amp; 00 vs AVG'!$J$2="East",AVERAGE(F6:F8,F29),AVERAGE(F6:F7,F28:F29))</f>
        <v>1.08437706872373</v>
      </c>
      <c r="G39" s="10" t="n">
        <f aca="false">IF('Weekday 99 &amp; 00 vs AVG'!$J$2="East",AVERAGE(G6:G8,G29),AVERAGE(G6:G7,G28:G29))</f>
        <v>1.16313472525344</v>
      </c>
      <c r="H39" s="10" t="n">
        <f aca="false">IF('Weekday 99 &amp; 00 vs AVG'!$J$2="East",AVERAGE(H6:H8,H29),AVERAGE(H6:H7,H28:H29))</f>
        <v>1.32800996483071</v>
      </c>
      <c r="I39" s="10" t="n">
        <f aca="false">IF('Weekday 99 &amp; 00 vs AVG'!$J$2="East",AVERAGE(I6:I8,I29),AVERAGE(I6:I7,I28:I29))</f>
        <v>1.24583907690163</v>
      </c>
      <c r="J39" s="10" t="n">
        <f aca="false">IF('Weekday 99 &amp; 00 vs AVG'!$J$2="East",AVERAGE(J6:J8,J29),AVERAGE(J6:J7,J28:J29))</f>
        <v>1.15451213382082</v>
      </c>
      <c r="K39" s="10" t="n">
        <f aca="false">IF('Weekday 99 &amp; 00 vs AVG'!$J$2="East",AVERAGE(K6:K8,K29),AVERAGE(K6:K7,K28:K29))</f>
        <v>1.22888979833897</v>
      </c>
      <c r="L39" s="10" t="n">
        <f aca="false">IF('Weekday 99 &amp; 00 vs AVG'!$J$2="East",AVERAGE(L6:L8,L29),AVERAGE(L6:L7,L28:L29))</f>
        <v>1.0857210892137</v>
      </c>
      <c r="M39" s="10" t="n">
        <f aca="false">IF('Weekday 99 &amp; 00 vs AVG'!$J$2="East",AVERAGE(M6:M8,M29),AVERAGE(M6:M7,M28:M29))</f>
        <v>1.15868993980745</v>
      </c>
      <c r="N39" s="10" t="n">
        <f aca="false">IF('Weekday 99 &amp; 00 vs AVG'!$J$2="East",AVERAGE(N6:N8,N29),AVERAGE(N6:N7,N28:N29))</f>
        <v>1.119605392582</v>
      </c>
    </row>
    <row r="40" customFormat="false" ht="12.75" hidden="false" customHeight="false" outlineLevel="0" collapsed="false">
      <c r="A40" s="19" t="s">
        <v>24</v>
      </c>
      <c r="C40" s="10" t="n">
        <f aca="false">IF('Weekday 99 &amp; 00 vs AVG'!$J$2="East",AVERAGE(C9:C12),AVERAGE(C8:C11))</f>
        <v>0.912562585197865</v>
      </c>
      <c r="D40" s="10" t="n">
        <f aca="false">IF('Weekday 99 &amp; 00 vs AVG'!$J$2="East",AVERAGE(D9:D12),AVERAGE(D8:D11))</f>
        <v>0.946265459022786</v>
      </c>
      <c r="E40" s="10" t="n">
        <f aca="false">IF('Weekday 99 &amp; 00 vs AVG'!$J$2="East",AVERAGE(E9:E12),AVERAGE(E8:E11))</f>
        <v>0.917085536585666</v>
      </c>
      <c r="F40" s="10" t="n">
        <f aca="false">IF('Weekday 99 &amp; 00 vs AVG'!$J$2="East",AVERAGE(F9:F12),AVERAGE(F8:F11))</f>
        <v>0.915622931276274</v>
      </c>
      <c r="G40" s="10" t="n">
        <f aca="false">IF('Weekday 99 &amp; 00 vs AVG'!$J$2="East",AVERAGE(G9:G12),AVERAGE(G8:G11))</f>
        <v>0.836865274746557</v>
      </c>
      <c r="H40" s="10" t="n">
        <f aca="false">IF('Weekday 99 &amp; 00 vs AVG'!$J$2="East",AVERAGE(H9:H12),AVERAGE(H8:H11))</f>
        <v>0.67199003516929</v>
      </c>
      <c r="I40" s="10" t="n">
        <f aca="false">IF('Weekday 99 &amp; 00 vs AVG'!$J$2="East",AVERAGE(I9:I12),AVERAGE(I8:I11))</f>
        <v>0.75416092309837</v>
      </c>
      <c r="J40" s="10" t="n">
        <f aca="false">IF('Weekday 99 &amp; 00 vs AVG'!$J$2="East",AVERAGE(J9:J12),AVERAGE(J8:J11))</f>
        <v>0.845487866179187</v>
      </c>
      <c r="K40" s="10" t="n">
        <f aca="false">IF('Weekday 99 &amp; 00 vs AVG'!$J$2="East",AVERAGE(K9:K12),AVERAGE(K8:K11))</f>
        <v>0.771110201661027</v>
      </c>
      <c r="L40" s="10" t="n">
        <f aca="false">IF('Weekday 99 &amp; 00 vs AVG'!$J$2="East",AVERAGE(L9:L12),AVERAGE(L8:L11))</f>
        <v>0.914278910786301</v>
      </c>
      <c r="M40" s="10" t="n">
        <f aca="false">IF('Weekday 99 &amp; 00 vs AVG'!$J$2="East",AVERAGE(M9:M12),AVERAGE(M8:M11))</f>
        <v>0.841310060192547</v>
      </c>
      <c r="N40" s="10" t="n">
        <f aca="false">IF('Weekday 99 &amp; 00 vs AVG'!$J$2="East",AVERAGE(N9:N12),AVERAGE(N8:N11))</f>
        <v>0.880394607418003</v>
      </c>
    </row>
    <row r="41" customFormat="false" ht="12.75" hidden="false" customHeight="false" outlineLevel="0" collapsed="false">
      <c r="A41" s="19" t="s">
        <v>25</v>
      </c>
      <c r="C41" s="10" t="n">
        <f aca="false">IF('Weekday 99 &amp; 00 vs AVG'!$J$2="East",AVERAGE(C13:C16),AVERAGE(C12:C15))</f>
        <v>0.974267550063978</v>
      </c>
      <c r="D41" s="10" t="n">
        <f aca="false">IF('Weekday 99 &amp; 00 vs AVG'!$J$2="East",AVERAGE(D13:D16),AVERAGE(D12:D15))</f>
        <v>0.979842835955014</v>
      </c>
      <c r="E41" s="10" t="n">
        <f aca="false">IF('Weekday 99 &amp; 00 vs AVG'!$J$2="East",AVERAGE(E13:E16),AVERAGE(E12:E15))</f>
        <v>0.953840036406113</v>
      </c>
      <c r="F41" s="10" t="n">
        <f aca="false">IF('Weekday 99 &amp; 00 vs AVG'!$J$2="East",AVERAGE(F13:F16),AVERAGE(F12:F15))</f>
        <v>0.945963080313111</v>
      </c>
      <c r="G41" s="10" t="n">
        <f aca="false">IF('Weekday 99 &amp; 00 vs AVG'!$J$2="East",AVERAGE(G13:G16),AVERAGE(G12:G15))</f>
        <v>0.866492528292714</v>
      </c>
      <c r="H41" s="10" t="n">
        <f aca="false">IF('Weekday 99 &amp; 00 vs AVG'!$J$2="East",AVERAGE(H13:H16),AVERAGE(H12:H15))</f>
        <v>0.677602510780809</v>
      </c>
      <c r="I41" s="10" t="n">
        <f aca="false">IF('Weekday 99 &amp; 00 vs AVG'!$J$2="East",AVERAGE(I13:I16),AVERAGE(I12:I15))</f>
        <v>0.589482105126479</v>
      </c>
      <c r="J41" s="10" t="n">
        <f aca="false">IF('Weekday 99 &amp; 00 vs AVG'!$J$2="East",AVERAGE(J13:J16),AVERAGE(J12:J15))</f>
        <v>0.633888563848499</v>
      </c>
      <c r="K41" s="10" t="n">
        <f aca="false">IF('Weekday 99 &amp; 00 vs AVG'!$J$2="East",AVERAGE(K13:K16),AVERAGE(K12:K15))</f>
        <v>0.728144741621938</v>
      </c>
      <c r="L41" s="10" t="n">
        <f aca="false">IF('Weekday 99 &amp; 00 vs AVG'!$J$2="East",AVERAGE(L13:L16),AVERAGE(L12:L15))</f>
        <v>0.705700923226955</v>
      </c>
      <c r="M41" s="10" t="n">
        <f aca="false">IF('Weekday 99 &amp; 00 vs AVG'!$J$2="East",AVERAGE(M13:M16),AVERAGE(M12:M15))</f>
        <v>0.790045002896343</v>
      </c>
      <c r="N41" s="10" t="n">
        <f aca="false">IF('Weekday 99 &amp; 00 vs AVG'!$J$2="East",AVERAGE(N13:N16),AVERAGE(N12:N15))</f>
        <v>0.931424676194059</v>
      </c>
    </row>
    <row r="42" customFormat="false" ht="12.75" hidden="false" customHeight="false" outlineLevel="0" collapsed="false">
      <c r="A42" s="19" t="s">
        <v>26</v>
      </c>
      <c r="C42" s="10" t="n">
        <f aca="false">IF('Weekday 99 &amp; 00 vs AVG'!$J$2="East",AVERAGE(C17:C20),AVERAGE(C16:C19))</f>
        <v>0.974070024843637</v>
      </c>
      <c r="D42" s="10" t="n">
        <f aca="false">IF('Weekday 99 &amp; 00 vs AVG'!$J$2="East",AVERAGE(D17:D20),AVERAGE(D16:D19))</f>
        <v>0.977194198699239</v>
      </c>
      <c r="E42" s="10" t="n">
        <f aca="false">IF('Weekday 99 &amp; 00 vs AVG'!$J$2="East",AVERAGE(E17:E20),AVERAGE(E16:E19))</f>
        <v>1.00436802514547</v>
      </c>
      <c r="F42" s="10" t="n">
        <f aca="false">IF('Weekday 99 &amp; 00 vs AVG'!$J$2="East",AVERAGE(F17:F20),AVERAGE(F16:F19))</f>
        <v>1.02994197836243</v>
      </c>
      <c r="G42" s="10" t="n">
        <f aca="false">IF('Weekday 99 &amp; 00 vs AVG'!$J$2="East",AVERAGE(G17:G20),AVERAGE(G16:G19))</f>
        <v>1.06942426260931</v>
      </c>
      <c r="H42" s="10" t="n">
        <f aca="false">IF('Weekday 99 &amp; 00 vs AVG'!$J$2="East",AVERAGE(H17:H20),AVERAGE(H16:H19))</f>
        <v>1.06508768103754</v>
      </c>
      <c r="I42" s="10" t="n">
        <f aca="false">IF('Weekday 99 &amp; 00 vs AVG'!$J$2="East",AVERAGE(I17:I20),AVERAGE(I16:I19))</f>
        <v>1.05002306537611</v>
      </c>
      <c r="J42" s="10" t="n">
        <f aca="false">IF('Weekday 99 &amp; 00 vs AVG'!$J$2="East",AVERAGE(J17:J20),AVERAGE(J16:J19))</f>
        <v>0.96460590669151</v>
      </c>
      <c r="K42" s="10" t="n">
        <f aca="false">IF('Weekday 99 &amp; 00 vs AVG'!$J$2="East",AVERAGE(K17:K20),AVERAGE(K16:K19))</f>
        <v>1.02281741295685</v>
      </c>
      <c r="L42" s="10" t="n">
        <f aca="false">IF('Weekday 99 &amp; 00 vs AVG'!$J$2="East",AVERAGE(L17:L20),AVERAGE(L16:L19))</f>
        <v>0.951657958073156</v>
      </c>
      <c r="M42" s="10" t="n">
        <f aca="false">IF('Weekday 99 &amp; 00 vs AVG'!$J$2="East",AVERAGE(M17:M20),AVERAGE(M16:M19))</f>
        <v>0.954964624727237</v>
      </c>
      <c r="N42" s="10" t="n">
        <f aca="false">IF('Weekday 99 &amp; 00 vs AVG'!$J$2="East",AVERAGE(N17:N20),AVERAGE(N16:N19))</f>
        <v>0.925693316088853</v>
      </c>
    </row>
    <row r="43" customFormat="false" ht="12.75" hidden="false" customHeight="false" outlineLevel="0" collapsed="false">
      <c r="A43" s="19" t="s">
        <v>27</v>
      </c>
      <c r="C43" s="10" t="n">
        <f aca="false">IF('Weekday 99 &amp; 00 vs AVG'!$J$2="East",AVERAGE(C21:C24),AVERAGE(C20:C23))</f>
        <v>0.997268492861731</v>
      </c>
      <c r="D43" s="10" t="n">
        <f aca="false">IF('Weekday 99 &amp; 00 vs AVG'!$J$2="East",AVERAGE(D21:D24),AVERAGE(D20:D23))</f>
        <v>0.971230749794753</v>
      </c>
      <c r="E43" s="10" t="n">
        <f aca="false">IF('Weekday 99 &amp; 00 vs AVG'!$J$2="East",AVERAGE(E21:E24),AVERAGE(E20:E23))</f>
        <v>0.951221835248992</v>
      </c>
      <c r="F43" s="10" t="n">
        <f aca="false">IF('Weekday 99 &amp; 00 vs AVG'!$J$2="East",AVERAGE(F21:F24),AVERAGE(F20:F23))</f>
        <v>0.990323810985664</v>
      </c>
      <c r="G43" s="10" t="n">
        <f aca="false">IF('Weekday 99 &amp; 00 vs AVG'!$J$2="East",AVERAGE(G21:G24),AVERAGE(G20:G23))</f>
        <v>1.051174163933</v>
      </c>
      <c r="H43" s="10" t="n">
        <f aca="false">IF('Weekday 99 &amp; 00 vs AVG'!$J$2="East",AVERAGE(H21:H24),AVERAGE(H20:H23))</f>
        <v>1.24799020379945</v>
      </c>
      <c r="I43" s="10" t="n">
        <f aca="false">IF('Weekday 99 &amp; 00 vs AVG'!$J$2="East",AVERAGE(I21:I24),AVERAGE(I20:I23))</f>
        <v>1.45182764871527</v>
      </c>
      <c r="J43" s="10" t="n">
        <f aca="false">IF('Weekday 99 &amp; 00 vs AVG'!$J$2="East",AVERAGE(J21:J24),AVERAGE(J20:J23))</f>
        <v>1.50989343028349</v>
      </c>
      <c r="K43" s="10" t="n">
        <f aca="false">IF('Weekday 99 &amp; 00 vs AVG'!$J$2="East",AVERAGE(K21:K24),AVERAGE(K20:K23))</f>
        <v>1.21419961623332</v>
      </c>
      <c r="L43" s="10" t="n">
        <f aca="false">IF('Weekday 99 &amp; 00 vs AVG'!$J$2="East",AVERAGE(L21:L24),AVERAGE(L20:L23))</f>
        <v>1.24500398731655</v>
      </c>
      <c r="M43" s="10" t="n">
        <f aca="false">IF('Weekday 99 &amp; 00 vs AVG'!$J$2="East",AVERAGE(M21:M24),AVERAGE(M20:M23))</f>
        <v>1.10932886369484</v>
      </c>
      <c r="N43" s="10" t="n">
        <f aca="false">IF('Weekday 99 &amp; 00 vs AVG'!$J$2="East",AVERAGE(N21:N24),AVERAGE(N20:N23))</f>
        <v>1.00509686329506</v>
      </c>
    </row>
    <row r="44" customFormat="false" ht="12.75" hidden="false" customHeight="false" outlineLevel="0" collapsed="false">
      <c r="A44" s="19" t="s">
        <v>28</v>
      </c>
      <c r="C44" s="10" t="n">
        <f aca="false">IF('Weekday 99 &amp; 00 vs AVG'!$J$2="East",AVERAGE(C25:C28),AVERAGE(C24:C27))</f>
        <v>1.05439393223066</v>
      </c>
      <c r="D44" s="10" t="n">
        <f aca="false">IF('Weekday 99 &amp; 00 vs AVG'!$J$2="East",AVERAGE(D25:D28),AVERAGE(D24:D27))</f>
        <v>1.071732215551</v>
      </c>
      <c r="E44" s="10" t="n">
        <f aca="false">IF('Weekday 99 &amp; 00 vs AVG'!$J$2="East",AVERAGE(E25:E28),AVERAGE(E24:E27))</f>
        <v>1.09057010319942</v>
      </c>
      <c r="F44" s="10" t="n">
        <f aca="false">IF('Weekday 99 &amp; 00 vs AVG'!$J$2="East",AVERAGE(F25:F28),AVERAGE(F24:F27))</f>
        <v>1.03377113033879</v>
      </c>
      <c r="G44" s="10" t="n">
        <f aca="false">IF('Weekday 99 &amp; 00 vs AVG'!$J$2="East",AVERAGE(G25:G28),AVERAGE(G24:G27))</f>
        <v>1.01290904516498</v>
      </c>
      <c r="H44" s="10" t="n">
        <f aca="false">IF('Weekday 99 &amp; 00 vs AVG'!$J$2="East",AVERAGE(H25:H28),AVERAGE(H24:H27))</f>
        <v>1.0093196043822</v>
      </c>
      <c r="I44" s="10" t="n">
        <f aca="false">IF('Weekday 99 &amp; 00 vs AVG'!$J$2="East",AVERAGE(I25:I28),AVERAGE(I24:I27))</f>
        <v>0.908667180782137</v>
      </c>
      <c r="J44" s="10" t="n">
        <f aca="false">IF('Weekday 99 &amp; 00 vs AVG'!$J$2="East",AVERAGE(J25:J28),AVERAGE(J24:J27))</f>
        <v>0.891612099176505</v>
      </c>
      <c r="K44" s="10" t="n">
        <f aca="false">IF('Weekday 99 &amp; 00 vs AVG'!$J$2="East",AVERAGE(K25:K28),AVERAGE(K24:K27))</f>
        <v>1.03483822918789</v>
      </c>
      <c r="L44" s="10" t="n">
        <f aca="false">IF('Weekday 99 &amp; 00 vs AVG'!$J$2="East",AVERAGE(L25:L28),AVERAGE(L24:L27))</f>
        <v>1.09763713138334</v>
      </c>
      <c r="M44" s="10" t="n">
        <f aca="false">IF('Weekday 99 &amp; 00 vs AVG'!$J$2="East",AVERAGE(M25:M28),AVERAGE(M24:M27))</f>
        <v>1.14566150868158</v>
      </c>
      <c r="N44" s="10" t="n">
        <f aca="false">IF('Weekday 99 &amp; 00 vs AVG'!$J$2="East",AVERAGE(N25:N28),AVERAGE(N24:N27))</f>
        <v>1.13778514442203</v>
      </c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2000 - ",'[1]Weekday Current vs Hist'!$J$3,"  - Historical Price Relationship")</f>
        <v>Weekday 2000 - NP 15  - Historical Price Relationship</v>
      </c>
      <c r="B1" s="2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customFormat="false" ht="12.75" hidden="false" customHeight="false" outlineLevel="0" collapsed="false">
      <c r="A2" s="2"/>
      <c r="B2" s="2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customFormat="false" ht="15.75" hidden="false" customHeight="false" outlineLevel="0" collapsed="false">
      <c r="A3" s="23" t="s">
        <v>36</v>
      </c>
      <c r="B3" s="2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customFormat="false" ht="12.75" hidden="false" customHeight="false" outlineLevel="0" collapsed="false">
      <c r="A6" s="8" t="n">
        <v>100</v>
      </c>
      <c r="B6" s="9"/>
      <c r="C6" s="10" t="n">
        <v>1.00928708113569</v>
      </c>
      <c r="D6" s="10" t="n">
        <v>0.977027112315398</v>
      </c>
      <c r="E6" s="10" t="n">
        <v>1.00444262042924</v>
      </c>
      <c r="F6" s="10" t="n">
        <v>1.04977803696551</v>
      </c>
      <c r="G6" s="10" t="n">
        <v>1.12202431426679</v>
      </c>
      <c r="H6" s="10" t="n">
        <v>1.08872879096195</v>
      </c>
      <c r="I6" s="10" t="n">
        <v>1.0962087627061</v>
      </c>
      <c r="J6" s="10" t="n">
        <v>1.03859400716731</v>
      </c>
      <c r="K6" s="10" t="n">
        <v>1.1036113107217</v>
      </c>
      <c r="L6" s="10" t="n">
        <v>1.02907089428398</v>
      </c>
      <c r="M6" s="10" t="n">
        <v>1.01449389689633</v>
      </c>
      <c r="N6" s="10" t="n">
        <v>1.01529094496404</v>
      </c>
      <c r="P6" s="11" t="s">
        <v>0</v>
      </c>
      <c r="Q6" s="12" t="n">
        <f aca="false">IF('[1]Weekday Current vs Hist'!$J$2="East",AVERAGE(C13:C28),AVERAGE(C12:C27))</f>
        <v>1</v>
      </c>
      <c r="R6" s="13" t="n">
        <f aca="false">IF('[1]Weekday Current vs Hist'!$J$2="East",AVERAGE(C6:C12,C29),AVERAGE(C6:C11,C28:C29))</f>
        <v>1</v>
      </c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customFormat="false" ht="12.75" hidden="false" customHeight="false" outlineLevel="0" collapsed="false">
      <c r="A7" s="8" t="n">
        <v>200</v>
      </c>
      <c r="B7" s="9"/>
      <c r="C7" s="10" t="n">
        <v>0.917583313783666</v>
      </c>
      <c r="D7" s="10" t="n">
        <v>0.928067125876623</v>
      </c>
      <c r="E7" s="10" t="n">
        <v>0.886898676364119</v>
      </c>
      <c r="F7" s="10" t="n">
        <v>0.899392305778207</v>
      </c>
      <c r="G7" s="10" t="n">
        <v>0.927221330458195</v>
      </c>
      <c r="H7" s="10" t="n">
        <v>0.89669674655366</v>
      </c>
      <c r="I7" s="10" t="n">
        <v>0.932557950853616</v>
      </c>
      <c r="J7" s="10" t="n">
        <v>0.941401344380782</v>
      </c>
      <c r="K7" s="10" t="n">
        <v>0.96120462305124</v>
      </c>
      <c r="L7" s="10" t="n">
        <v>0.936423597976925</v>
      </c>
      <c r="M7" s="10" t="n">
        <v>0.902276533177391</v>
      </c>
      <c r="N7" s="10" t="n">
        <v>0.935684621254166</v>
      </c>
      <c r="P7" s="11" t="s">
        <v>1</v>
      </c>
      <c r="Q7" s="12" t="n">
        <f aca="false">IF('[1]Weekday Current vs Hist'!$J$2="East",AVERAGE(D13:D28),AVERAGE(D12:D27))</f>
        <v>1</v>
      </c>
      <c r="R7" s="13" t="n">
        <f aca="false">IF('[1]Weekday Current vs Hist'!$J$2="East",AVERAGE(D6:D12,D29),AVERAGE(D6:D11,D28:D29))</f>
        <v>1</v>
      </c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customFormat="false" ht="12.75" hidden="false" customHeight="false" outlineLevel="0" collapsed="false">
      <c r="A8" s="8" t="n">
        <v>300</v>
      </c>
      <c r="B8" s="9"/>
      <c r="C8" s="10" t="n">
        <v>0.871050613169659</v>
      </c>
      <c r="D8" s="10" t="n">
        <v>0.892540693181081</v>
      </c>
      <c r="E8" s="10" t="n">
        <v>0.810207464985751</v>
      </c>
      <c r="F8" s="10" t="n">
        <v>0.76052821614912</v>
      </c>
      <c r="G8" s="10" t="n">
        <v>0.782848374152454</v>
      </c>
      <c r="H8" s="10" t="n">
        <v>0.796206776228069</v>
      </c>
      <c r="I8" s="10" t="n">
        <v>0.842553595110276</v>
      </c>
      <c r="J8" s="10" t="n">
        <v>0.828027666870417</v>
      </c>
      <c r="K8" s="10" t="n">
        <v>0.841600995630371</v>
      </c>
      <c r="L8" s="10" t="n">
        <v>0.896569613906605</v>
      </c>
      <c r="M8" s="10" t="n">
        <v>0.826158245341783</v>
      </c>
      <c r="N8" s="10" t="n">
        <v>0.880324365328989</v>
      </c>
      <c r="P8" s="11" t="s">
        <v>2</v>
      </c>
      <c r="Q8" s="12" t="n">
        <f aca="false">IF('[1]Weekday Current vs Hist'!$J$2="East",AVERAGE(E13:E28),AVERAGE(E12:E27))</f>
        <v>1</v>
      </c>
      <c r="R8" s="13" t="n">
        <f aca="false">IF('[1]Weekday Current vs Hist'!$J$2="East",AVERAGE(E6:E12,E29),AVERAGE(E6:E11,E28:E29))</f>
        <v>1</v>
      </c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customFormat="false" ht="12.75" hidden="false" customHeight="false" outlineLevel="0" collapsed="false">
      <c r="A9" s="8" t="n">
        <v>400</v>
      </c>
      <c r="B9" s="9"/>
      <c r="C9" s="10" t="n">
        <v>0.857255308386801</v>
      </c>
      <c r="D9" s="10" t="n">
        <v>0.894058473167231</v>
      </c>
      <c r="E9" s="10" t="n">
        <v>0.817162796685677</v>
      </c>
      <c r="F9" s="10" t="n">
        <v>0.779293323063996</v>
      </c>
      <c r="G9" s="10" t="n">
        <v>0.748514081041202</v>
      </c>
      <c r="H9" s="10" t="n">
        <v>0.750078169844209</v>
      </c>
      <c r="I9" s="10" t="n">
        <v>0.825422562521677</v>
      </c>
      <c r="J9" s="10" t="n">
        <v>0.808226743076984</v>
      </c>
      <c r="K9" s="10" t="n">
        <v>0.817951270684901</v>
      </c>
      <c r="L9" s="10" t="n">
        <v>0.880376778796767</v>
      </c>
      <c r="M9" s="10" t="n">
        <v>0.821303804036329</v>
      </c>
      <c r="N9" s="10" t="n">
        <v>0.883520348850444</v>
      </c>
      <c r="P9" s="11" t="s">
        <v>3</v>
      </c>
      <c r="Q9" s="12" t="n">
        <f aca="false">IF('[1]Weekday Current vs Hist'!$J$2="East",AVERAGE(F13:F28),AVERAGE(F12:F27))</f>
        <v>1</v>
      </c>
      <c r="R9" s="13" t="n">
        <f aca="false">IF('[1]Weekday Current vs Hist'!$J$2="East",AVERAGE(F6:F12,F29),AVERAGE(F6:F11,F28:F29))</f>
        <v>1</v>
      </c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customFormat="false" ht="12.75" hidden="false" customHeight="false" outlineLevel="0" collapsed="false">
      <c r="A10" s="8" t="n">
        <v>500</v>
      </c>
      <c r="B10" s="9"/>
      <c r="C10" s="10" t="n">
        <v>0.93008766526305</v>
      </c>
      <c r="D10" s="10" t="n">
        <v>0.95092083910659</v>
      </c>
      <c r="E10" s="10" t="n">
        <v>0.937598377142553</v>
      </c>
      <c r="F10" s="10" t="n">
        <v>0.827835975518876</v>
      </c>
      <c r="G10" s="10" t="n">
        <v>0.785793754552311</v>
      </c>
      <c r="H10" s="10" t="n">
        <v>0.73650159067605</v>
      </c>
      <c r="I10" s="10" t="n">
        <v>0.820667610818207</v>
      </c>
      <c r="J10" s="10" t="n">
        <v>0.834476889560375</v>
      </c>
      <c r="K10" s="10" t="n">
        <v>0.859907966336422</v>
      </c>
      <c r="L10" s="10" t="n">
        <v>0.907638500660968</v>
      </c>
      <c r="M10" s="10" t="n">
        <v>0.924784060902944</v>
      </c>
      <c r="N10" s="10" t="n">
        <v>0.932319406346887</v>
      </c>
      <c r="P10" s="11" t="s">
        <v>4</v>
      </c>
      <c r="Q10" s="12" t="n">
        <f aca="false">IF('[1]Weekday Current vs Hist'!$J$2="East",AVERAGE(G13:G28),AVERAGE(G12:G27))</f>
        <v>1</v>
      </c>
      <c r="R10" s="13" t="n">
        <f aca="false">IF('[1]Weekday Current vs Hist'!$J$2="East",AVERAGE(G6:G12,G29),AVERAGE(G6:G11,G28:G29))</f>
        <v>1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customFormat="false" ht="12.75" hidden="false" customHeight="false" outlineLevel="0" collapsed="false">
      <c r="A11" s="8" t="n">
        <v>600</v>
      </c>
      <c r="B11" s="9"/>
      <c r="C11" s="10" t="n">
        <v>1.07368421148474</v>
      </c>
      <c r="D11" s="10" t="n">
        <v>1.0900895535663</v>
      </c>
      <c r="E11" s="10" t="n">
        <v>1.1250128568116</v>
      </c>
      <c r="F11" s="10" t="n">
        <v>1.02072497684287</v>
      </c>
      <c r="G11" s="10" t="n">
        <v>0.92729384011087</v>
      </c>
      <c r="H11" s="10" t="n">
        <v>0.749545202297892</v>
      </c>
      <c r="I11" s="10" t="n">
        <v>0.82417173766893</v>
      </c>
      <c r="J11" s="10" t="n">
        <v>0.973897483221443</v>
      </c>
      <c r="K11" s="10" t="n">
        <v>0.989151329723133</v>
      </c>
      <c r="L11" s="10" t="n">
        <v>1.04489249682691</v>
      </c>
      <c r="M11" s="10" t="n">
        <v>1.14106944377719</v>
      </c>
      <c r="N11" s="10" t="n">
        <v>1.04559854712451</v>
      </c>
      <c r="P11" s="11" t="s">
        <v>5</v>
      </c>
      <c r="Q11" s="12" t="n">
        <f aca="false">IF('[1]Weekday Current vs Hist'!$J$2="East",AVERAGE(H13:H28),AVERAGE(H12:H27))</f>
        <v>1</v>
      </c>
      <c r="R11" s="13" t="n">
        <f aca="false">IF('[1]Weekday Current vs Hist'!$J$2="East",AVERAGE(H6:H12,H29),AVERAGE(H6:H11,H28:H29))</f>
        <v>1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customFormat="false" ht="12.75" hidden="false" customHeight="false" outlineLevel="0" collapsed="false">
      <c r="A12" s="8" t="n">
        <v>700</v>
      </c>
      <c r="B12" s="9"/>
      <c r="C12" s="10" t="n">
        <v>0.920591398264117</v>
      </c>
      <c r="D12" s="10" t="n">
        <v>0.962357595036924</v>
      </c>
      <c r="E12" s="10" t="n">
        <v>0.910056865378608</v>
      </c>
      <c r="F12" s="10" t="n">
        <v>0.802111214026619</v>
      </c>
      <c r="G12" s="10" t="n">
        <v>0.609191280594789</v>
      </c>
      <c r="H12" s="10" t="n">
        <v>0.340962234596216</v>
      </c>
      <c r="I12" s="10" t="n">
        <v>0.376851057758945</v>
      </c>
      <c r="J12" s="10" t="n">
        <v>0.472177489437043</v>
      </c>
      <c r="K12" s="10" t="n">
        <v>0.620839849246738</v>
      </c>
      <c r="L12" s="10" t="n">
        <v>0.760518559494525</v>
      </c>
      <c r="M12" s="10" t="n">
        <v>0.845250935461406</v>
      </c>
      <c r="N12" s="10" t="n">
        <v>0.913404635286731</v>
      </c>
      <c r="P12" s="11" t="s">
        <v>6</v>
      </c>
      <c r="Q12" s="12" t="n">
        <f aca="false">IF('[1]Weekday Current vs Hist'!$J$2="East",AVERAGE(I13:I28),AVERAGE(I12:I27))</f>
        <v>1</v>
      </c>
      <c r="R12" s="13" t="n">
        <f aca="false">IF('[1]Weekday Current vs Hist'!$J$2="East",AVERAGE(I6:I12,I29),AVERAGE(I6:I11,I28:I29))</f>
        <v>1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customFormat="false" ht="12.75" hidden="false" customHeight="false" outlineLevel="0" collapsed="false">
      <c r="A13" s="8" t="n">
        <v>800</v>
      </c>
      <c r="B13" s="9"/>
      <c r="C13" s="10" t="n">
        <v>0.980884224646739</v>
      </c>
      <c r="D13" s="10" t="n">
        <v>0.99817207156389</v>
      </c>
      <c r="E13" s="10" t="n">
        <v>0.969206400611613</v>
      </c>
      <c r="F13" s="10" t="n">
        <v>0.893692597788345</v>
      </c>
      <c r="G13" s="10" t="n">
        <v>0.725290510059725</v>
      </c>
      <c r="H13" s="10" t="n">
        <v>0.504874241828017</v>
      </c>
      <c r="I13" s="10" t="n">
        <v>0.50356826569014</v>
      </c>
      <c r="J13" s="10" t="n">
        <v>0.565831524282733</v>
      </c>
      <c r="K13" s="10" t="n">
        <v>0.734942999691641</v>
      </c>
      <c r="L13" s="10" t="n">
        <v>0.808766638366935</v>
      </c>
      <c r="M13" s="10" t="n">
        <v>0.948108909312762</v>
      </c>
      <c r="N13" s="10" t="n">
        <v>0.985953082152515</v>
      </c>
      <c r="P13" s="11" t="s">
        <v>7</v>
      </c>
      <c r="Q13" s="12" t="n">
        <f aca="false">IF('[1]Weekday Current vs Hist'!$J$2="East",AVERAGE(J13:J28),AVERAGE(J12:J27))</f>
        <v>1</v>
      </c>
      <c r="R13" s="13" t="n">
        <f aca="false">IF('[1]Weekday Current vs Hist'!$J$2="East",AVERAGE(J6:J12,J29),AVERAGE(J6:J11,J28:J29))</f>
        <v>1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customFormat="false" ht="12.75" hidden="false" customHeight="false" outlineLevel="0" collapsed="false">
      <c r="A14" s="8" t="n">
        <v>900</v>
      </c>
      <c r="B14" s="9"/>
      <c r="C14" s="10" t="n">
        <v>0.997725758610988</v>
      </c>
      <c r="D14" s="10" t="n">
        <v>1.00379565738361</v>
      </c>
      <c r="E14" s="10" t="n">
        <v>0.980495816799576</v>
      </c>
      <c r="F14" s="10" t="n">
        <v>0.92811054746688</v>
      </c>
      <c r="G14" s="10" t="n">
        <v>0.810030881447473</v>
      </c>
      <c r="H14" s="10" t="n">
        <v>0.601524830091406</v>
      </c>
      <c r="I14" s="10" t="n">
        <v>0.582483382952508</v>
      </c>
      <c r="J14" s="10" t="n">
        <v>0.659705490651968</v>
      </c>
      <c r="K14" s="10" t="n">
        <v>0.83121138172346</v>
      </c>
      <c r="L14" s="10" t="n">
        <v>0.821641684582017</v>
      </c>
      <c r="M14" s="10" t="n">
        <v>0.944811522407374</v>
      </c>
      <c r="N14" s="10" t="n">
        <v>0.988725318504175</v>
      </c>
      <c r="P14" s="11" t="s">
        <v>8</v>
      </c>
      <c r="Q14" s="12" t="n">
        <f aca="false">IF('[1]Weekday Current vs Hist'!$J$2="East",AVERAGE(K13:K28),AVERAGE(K12:K27))</f>
        <v>1</v>
      </c>
      <c r="R14" s="13" t="n">
        <f aca="false">IF('[1]Weekday Current vs Hist'!$J$2="East",AVERAGE(K6:K12,K29),AVERAGE(K6:K11,K28:K29))</f>
        <v>1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customFormat="false" ht="12.75" hidden="false" customHeight="false" outlineLevel="0" collapsed="false">
      <c r="A15" s="8" t="n">
        <v>1000</v>
      </c>
      <c r="B15" s="9"/>
      <c r="C15" s="10" t="n">
        <v>1.02105893847289</v>
      </c>
      <c r="D15" s="10" t="n">
        <v>0.997176804794158</v>
      </c>
      <c r="E15" s="10" t="n">
        <v>0.997270198753047</v>
      </c>
      <c r="F15" s="10" t="n">
        <v>0.955245187019533</v>
      </c>
      <c r="G15" s="10" t="n">
        <v>0.891704372658689</v>
      </c>
      <c r="H15" s="10" t="n">
        <v>0.741564069654454</v>
      </c>
      <c r="I15" s="10" t="n">
        <v>0.689008961206784</v>
      </c>
      <c r="J15" s="10" t="n">
        <v>0.755722137430225</v>
      </c>
      <c r="K15" s="10" t="n">
        <v>0.905011799216953</v>
      </c>
      <c r="L15" s="10" t="n">
        <v>0.935694178394538</v>
      </c>
      <c r="M15" s="10" t="n">
        <v>0.9700209621287</v>
      </c>
      <c r="N15" s="10" t="n">
        <v>0.996593316894104</v>
      </c>
      <c r="P15" s="11" t="s">
        <v>9</v>
      </c>
      <c r="Q15" s="12" t="n">
        <f aca="false">IF('[1]Weekday Current vs Hist'!$J$2="East",AVERAGE(L13:L28),AVERAGE(L12:L27))</f>
        <v>1</v>
      </c>
      <c r="R15" s="13" t="n">
        <f aca="false">IF('[1]Weekday Current vs Hist'!$J$2="East",AVERAGE(L6:L12,L29),AVERAGE(L6:L11,L28:L29))</f>
        <v>1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customFormat="false" ht="12.75" hidden="false" customHeight="false" outlineLevel="0" collapsed="false">
      <c r="A16" s="8" t="n">
        <v>1100</v>
      </c>
      <c r="B16" s="9"/>
      <c r="C16" s="10" t="n">
        <v>0.999127940205345</v>
      </c>
      <c r="D16" s="10" t="n">
        <v>0.997131612754682</v>
      </c>
      <c r="E16" s="10" t="n">
        <v>1.0135629245761</v>
      </c>
      <c r="F16" s="10" t="n">
        <v>0.992895466345463</v>
      </c>
      <c r="G16" s="10" t="n">
        <v>0.996204278374478</v>
      </c>
      <c r="H16" s="10" t="n">
        <v>0.870894619310144</v>
      </c>
      <c r="I16" s="10" t="n">
        <v>0.832519673646304</v>
      </c>
      <c r="J16" s="10" t="n">
        <v>0.900497856511923</v>
      </c>
      <c r="K16" s="10" t="n">
        <v>0.990326910369634</v>
      </c>
      <c r="L16" s="10" t="n">
        <v>0.954071335432019</v>
      </c>
      <c r="M16" s="10" t="n">
        <v>0.995072334494991</v>
      </c>
      <c r="N16" s="10" t="n">
        <v>0.945325648628068</v>
      </c>
      <c r="P16" s="11" t="s">
        <v>10</v>
      </c>
      <c r="Q16" s="12" t="n">
        <f aca="false">IF('[1]Weekday Current vs Hist'!$J$2="East",AVERAGE(M13:M28),AVERAGE(M12:M27))</f>
        <v>1</v>
      </c>
      <c r="R16" s="13" t="n">
        <f aca="false">IF('[1]Weekday Current vs Hist'!$J$2="East",AVERAGE(M6:M12,M29),AVERAGE(M6:M11,M28:M29))</f>
        <v>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2.75" hidden="false" customHeight="false" outlineLevel="0" collapsed="false">
      <c r="A17" s="8" t="n">
        <v>1200</v>
      </c>
      <c r="B17" s="9"/>
      <c r="C17" s="10" t="n">
        <v>0.974475521876168</v>
      </c>
      <c r="D17" s="10" t="n">
        <v>0.985731680858004</v>
      </c>
      <c r="E17" s="10" t="n">
        <v>1.00023977512297</v>
      </c>
      <c r="F17" s="10" t="n">
        <v>1.01922477372567</v>
      </c>
      <c r="G17" s="10" t="n">
        <v>1.03009782840919</v>
      </c>
      <c r="H17" s="10" t="n">
        <v>1.01671461636758</v>
      </c>
      <c r="I17" s="10" t="n">
        <v>1.00010082654844</v>
      </c>
      <c r="J17" s="10" t="n">
        <v>1.02572274103048</v>
      </c>
      <c r="K17" s="10" t="n">
        <v>1.0191732000532</v>
      </c>
      <c r="L17" s="10" t="n">
        <v>0.973025692744728</v>
      </c>
      <c r="M17" s="10" t="n">
        <v>0.966627899791932</v>
      </c>
      <c r="N17" s="10" t="n">
        <v>0.922892608835459</v>
      </c>
      <c r="P17" s="11" t="s">
        <v>11</v>
      </c>
      <c r="Q17" s="12" t="n">
        <f aca="false">IF('[1]Weekday Current vs Hist'!$J$2="East",AVERAGE(N13:N28),AVERAGE(N12:N27))</f>
        <v>1</v>
      </c>
      <c r="R17" s="13" t="n">
        <f aca="false">IF('[1]Weekday Current vs Hist'!$J$2="East",AVERAGE(N6:N12,N29),AVERAGE(N6:N11,N28:N29))</f>
        <v>1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customFormat="false" ht="12.75" hidden="false" customHeight="false" outlineLevel="0" collapsed="false">
      <c r="A18" s="8" t="n">
        <v>1300</v>
      </c>
      <c r="B18" s="9"/>
      <c r="C18" s="10" t="n">
        <v>0.960176755958514</v>
      </c>
      <c r="D18" s="10" t="n">
        <v>0.977964702927561</v>
      </c>
      <c r="E18" s="10" t="n">
        <v>0.992139574702763</v>
      </c>
      <c r="F18" s="10" t="n">
        <v>1.04015174148938</v>
      </c>
      <c r="G18" s="10" t="n">
        <v>1.07848777094142</v>
      </c>
      <c r="H18" s="10" t="n">
        <v>1.14895420183939</v>
      </c>
      <c r="I18" s="10" t="n">
        <v>1.15354692843222</v>
      </c>
      <c r="J18" s="10" t="n">
        <v>1.0676433335247</v>
      </c>
      <c r="K18" s="10" t="n">
        <v>1.06332502721351</v>
      </c>
      <c r="L18" s="10" t="n">
        <v>0.99664161907108</v>
      </c>
      <c r="M18" s="10" t="n">
        <v>0.945051018614221</v>
      </c>
      <c r="N18" s="10" t="n">
        <v>0.911846049047919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customFormat="false" ht="12.75" hidden="false" customHeight="false" outlineLevel="0" collapsed="false">
      <c r="A19" s="8" t="n">
        <v>1400</v>
      </c>
      <c r="B19" s="9"/>
      <c r="C19" s="10" t="n">
        <v>0.945288180480237</v>
      </c>
      <c r="D19" s="10" t="n">
        <v>0.967270130592535</v>
      </c>
      <c r="E19" s="10" t="n">
        <v>0.984444343976113</v>
      </c>
      <c r="F19" s="10" t="n">
        <v>1.07947672577411</v>
      </c>
      <c r="G19" s="10" t="n">
        <v>1.17272366783428</v>
      </c>
      <c r="H19" s="10" t="n">
        <v>1.29294840414298</v>
      </c>
      <c r="I19" s="10" t="n">
        <v>1.33710958180308</v>
      </c>
      <c r="J19" s="10" t="n">
        <v>1.20622045876626</v>
      </c>
      <c r="K19" s="10" t="n">
        <v>1.10420487330724</v>
      </c>
      <c r="L19" s="10" t="n">
        <v>1.04705421622405</v>
      </c>
      <c r="M19" s="10" t="n">
        <v>0.947742457400769</v>
      </c>
      <c r="N19" s="10" t="n">
        <v>0.901535389253338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customFormat="false" ht="12.75" hidden="false" customHeight="false" outlineLevel="0" collapsed="false">
      <c r="A20" s="8" t="n">
        <v>1500</v>
      </c>
      <c r="B20" s="9"/>
      <c r="C20" s="10" t="n">
        <v>0.922622267037955</v>
      </c>
      <c r="D20" s="10" t="n">
        <v>0.950852272377888</v>
      </c>
      <c r="E20" s="10" t="n">
        <v>0.964537850373648</v>
      </c>
      <c r="F20" s="10" t="n">
        <v>1.06560919174534</v>
      </c>
      <c r="G20" s="10" t="n">
        <v>1.20289703385058</v>
      </c>
      <c r="H20" s="10" t="n">
        <v>1.4019780791705</v>
      </c>
      <c r="I20" s="10" t="n">
        <v>1.42982976041472</v>
      </c>
      <c r="J20" s="10" t="n">
        <v>1.34591197939476</v>
      </c>
      <c r="K20" s="10" t="n">
        <v>1.14269434557768</v>
      </c>
      <c r="L20" s="10" t="n">
        <v>1.08789294174623</v>
      </c>
      <c r="M20" s="10" t="n">
        <v>0.920064924387942</v>
      </c>
      <c r="N20" s="10" t="n">
        <v>0.881633687971993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customFormat="false" ht="12.75" hidden="false" customHeight="false" outlineLevel="0" collapsed="false">
      <c r="A21" s="8" t="n">
        <v>1600</v>
      </c>
      <c r="B21" s="9"/>
      <c r="C21" s="10" t="n">
        <v>0.903329889280168</v>
      </c>
      <c r="D21" s="10" t="n">
        <v>0.937681551573</v>
      </c>
      <c r="E21" s="10" t="n">
        <v>0.948406156217076</v>
      </c>
      <c r="F21" s="10" t="n">
        <v>1.04618470649626</v>
      </c>
      <c r="G21" s="10" t="n">
        <v>1.27271273342851</v>
      </c>
      <c r="H21" s="10" t="n">
        <v>1.46536737075951</v>
      </c>
      <c r="I21" s="10" t="n">
        <v>1.49576468414461</v>
      </c>
      <c r="J21" s="10" t="n">
        <v>1.41865814298645</v>
      </c>
      <c r="K21" s="10" t="n">
        <v>1.15743872502725</v>
      </c>
      <c r="L21" s="10" t="n">
        <v>1.10685709357558</v>
      </c>
      <c r="M21" s="10" t="n">
        <v>0.920921128771615</v>
      </c>
      <c r="N21" s="10" t="n">
        <v>0.86902745728286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customFormat="false" ht="12.75" hidden="false" customHeight="false" outlineLevel="0" collapsed="false">
      <c r="A22" s="8" t="n">
        <v>1700</v>
      </c>
      <c r="B22" s="9"/>
      <c r="C22" s="10" t="n">
        <v>0.958427534068026</v>
      </c>
      <c r="D22" s="10" t="n">
        <v>0.950862379201524</v>
      </c>
      <c r="E22" s="10" t="n">
        <v>0.9403400979447</v>
      </c>
      <c r="F22" s="10" t="n">
        <v>0.997961967541644</v>
      </c>
      <c r="G22" s="10" t="n">
        <v>1.14534896128362</v>
      </c>
      <c r="H22" s="10" t="n">
        <v>1.42593292481154</v>
      </c>
      <c r="I22" s="10" t="n">
        <v>1.46679494925497</v>
      </c>
      <c r="J22" s="10" t="n">
        <v>1.39254444926119</v>
      </c>
      <c r="K22" s="10" t="n">
        <v>1.13022679655581</v>
      </c>
      <c r="L22" s="10" t="n">
        <v>1.07885658628107</v>
      </c>
      <c r="M22" s="10" t="n">
        <v>0.998642348174296</v>
      </c>
      <c r="N22" s="10" t="n">
        <v>0.990001179674677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customFormat="false" ht="12.75" hidden="false" customHeight="false" outlineLevel="0" collapsed="false">
      <c r="A23" s="8" t="n">
        <v>1800</v>
      </c>
      <c r="B23" s="9"/>
      <c r="C23" s="10" t="n">
        <v>1.17911882963779</v>
      </c>
      <c r="D23" s="10" t="n">
        <v>1.058693423028</v>
      </c>
      <c r="E23" s="10" t="n">
        <v>0.976945724962621</v>
      </c>
      <c r="F23" s="10" t="n">
        <v>0.958775189868793</v>
      </c>
      <c r="G23" s="10" t="n">
        <v>1.03703120986866</v>
      </c>
      <c r="H23" s="10" t="n">
        <v>1.2801490719591</v>
      </c>
      <c r="I23" s="10" t="n">
        <v>1.327590411721</v>
      </c>
      <c r="J23" s="10" t="n">
        <v>1.25751804942339</v>
      </c>
      <c r="K23" s="10" t="n">
        <v>1.11536363351547</v>
      </c>
      <c r="L23" s="10" t="n">
        <v>1.03843939018203</v>
      </c>
      <c r="M23" s="10" t="n">
        <v>1.24701193184878</v>
      </c>
      <c r="N23" s="10" t="n">
        <v>1.19109919019866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customFormat="false" ht="12.75" hidden="false" customHeight="false" outlineLevel="0" collapsed="false">
      <c r="A24" s="8" t="n">
        <v>1900</v>
      </c>
      <c r="B24" s="9"/>
      <c r="C24" s="10" t="n">
        <v>1.17541344792612</v>
      </c>
      <c r="D24" s="10" t="n">
        <v>1.13814430055526</v>
      </c>
      <c r="E24" s="10" t="n">
        <v>1.19682974710298</v>
      </c>
      <c r="F24" s="10" t="n">
        <v>0.962106435058707</v>
      </c>
      <c r="G24" s="10" t="n">
        <v>0.975283285472004</v>
      </c>
      <c r="H24" s="10" t="n">
        <v>1.13379942526771</v>
      </c>
      <c r="I24" s="10" t="n">
        <v>1.09566073770313</v>
      </c>
      <c r="J24" s="10" t="n">
        <v>1.09406410049511</v>
      </c>
      <c r="K24" s="10" t="n">
        <v>1.07598440151113</v>
      </c>
      <c r="L24" s="10" t="n">
        <v>1.1821980914116</v>
      </c>
      <c r="M24" s="10" t="n">
        <v>1.24093975868716</v>
      </c>
      <c r="N24" s="10" t="n">
        <v>1.21212997367315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customFormat="false" ht="12.75" hidden="false" customHeight="false" outlineLevel="0" collapsed="false">
      <c r="A25" s="8" t="n">
        <v>2000</v>
      </c>
      <c r="B25" s="9"/>
      <c r="C25" s="10" t="n">
        <v>1.09286703834135</v>
      </c>
      <c r="D25" s="10" t="n">
        <v>1.08384529303896</v>
      </c>
      <c r="E25" s="10" t="n">
        <v>1.1227482601922</v>
      </c>
      <c r="F25" s="10" t="n">
        <v>1.11077396268807</v>
      </c>
      <c r="G25" s="10" t="n">
        <v>0.990178458022006</v>
      </c>
      <c r="H25" s="10" t="n">
        <v>0.981439445602764</v>
      </c>
      <c r="I25" s="10" t="n">
        <v>0.976383513798549</v>
      </c>
      <c r="J25" s="10" t="n">
        <v>1.00464715681139</v>
      </c>
      <c r="K25" s="10" t="n">
        <v>1.11611879993355</v>
      </c>
      <c r="L25" s="10" t="n">
        <v>1.23359783096169</v>
      </c>
      <c r="M25" s="10" t="n">
        <v>1.14923658394375</v>
      </c>
      <c r="N25" s="10" t="n">
        <v>1.15512997482733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customFormat="false" ht="12.75" hidden="false" customHeight="false" outlineLevel="0" collapsed="false">
      <c r="A26" s="8" t="n">
        <v>2100</v>
      </c>
      <c r="B26" s="9"/>
      <c r="C26" s="10" t="n">
        <v>1.03026359298227</v>
      </c>
      <c r="D26" s="10" t="n">
        <v>1.02645868805215</v>
      </c>
      <c r="E26" s="10" t="n">
        <v>1.03165342472662</v>
      </c>
      <c r="F26" s="10" t="n">
        <v>1.16512534839382</v>
      </c>
      <c r="G26" s="10" t="n">
        <v>1.11488804624476</v>
      </c>
      <c r="H26" s="10" t="n">
        <v>0.976314296727581</v>
      </c>
      <c r="I26" s="10" t="n">
        <v>0.970313661719505</v>
      </c>
      <c r="J26" s="10" t="n">
        <v>1.02731002161061</v>
      </c>
      <c r="K26" s="10" t="n">
        <v>1.07273580985559</v>
      </c>
      <c r="L26" s="10" t="n">
        <v>1.12991734910681</v>
      </c>
      <c r="M26" s="10" t="n">
        <v>1.03843493557566</v>
      </c>
      <c r="N26" s="10" t="n">
        <v>1.09196639243347</v>
      </c>
    </row>
    <row r="27" customFormat="false" ht="12.75" hidden="false" customHeight="false" outlineLevel="0" collapsed="false">
      <c r="A27" s="8" t="n">
        <v>2200</v>
      </c>
      <c r="B27" s="9"/>
      <c r="C27" s="10" t="n">
        <v>0.93862868221134</v>
      </c>
      <c r="D27" s="10" t="n">
        <v>0.963861836261865</v>
      </c>
      <c r="E27" s="10" t="n">
        <v>0.971122838559372</v>
      </c>
      <c r="F27" s="10" t="n">
        <v>0.982554944571349</v>
      </c>
      <c r="G27" s="10" t="n">
        <v>0.947929681509821</v>
      </c>
      <c r="H27" s="10" t="n">
        <v>0.816582167871104</v>
      </c>
      <c r="I27" s="10" t="n">
        <v>0.762473603205093</v>
      </c>
      <c r="J27" s="10" t="n">
        <v>0.805825068381773</v>
      </c>
      <c r="K27" s="10" t="n">
        <v>0.920401447201159</v>
      </c>
      <c r="L27" s="10" t="n">
        <v>0.844826792425109</v>
      </c>
      <c r="M27" s="10" t="n">
        <v>0.922062348998649</v>
      </c>
      <c r="N27" s="10" t="n">
        <v>1.04273609533556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75" hidden="false" customHeight="false" outlineLevel="0" collapsed="false">
      <c r="A28" s="8" t="n">
        <v>2300</v>
      </c>
      <c r="B28" s="9"/>
      <c r="C28" s="10" t="n">
        <v>1.25139820447355</v>
      </c>
      <c r="D28" s="10" t="n">
        <v>1.2138383553586</v>
      </c>
      <c r="E28" s="10" t="n">
        <v>1.31208016140953</v>
      </c>
      <c r="F28" s="10" t="n">
        <v>1.4824307402098</v>
      </c>
      <c r="G28" s="10" t="n">
        <v>1.4948641313227</v>
      </c>
      <c r="H28" s="10" t="n">
        <v>1.69476125236365</v>
      </c>
      <c r="I28" s="10" t="n">
        <v>1.47684988999428</v>
      </c>
      <c r="J28" s="10" t="n">
        <v>1.40315936254122</v>
      </c>
      <c r="K28" s="10" t="n">
        <v>1.28027591014217</v>
      </c>
      <c r="L28" s="10" t="n">
        <v>1.23849620726893</v>
      </c>
      <c r="M28" s="10" t="n">
        <v>1.2677179195934</v>
      </c>
      <c r="N28" s="10" t="n">
        <v>1.18984262848508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customFormat="false" ht="12.75" hidden="false" customHeight="false" outlineLevel="0" collapsed="false">
      <c r="A29" s="8" t="n">
        <v>2400</v>
      </c>
      <c r="B29" s="9"/>
      <c r="C29" s="10" t="n">
        <v>1.08965360230284</v>
      </c>
      <c r="D29" s="10" t="n">
        <v>1.05345784742818</v>
      </c>
      <c r="E29" s="10" t="n">
        <v>1.10659704617154</v>
      </c>
      <c r="F29" s="10" t="n">
        <v>1.18001642547162</v>
      </c>
      <c r="G29" s="10" t="n">
        <v>1.21144017409548</v>
      </c>
      <c r="H29" s="10" t="n">
        <v>1.28748147107453</v>
      </c>
      <c r="I29" s="10" t="n">
        <v>1.18156789032691</v>
      </c>
      <c r="J29" s="10" t="n">
        <v>1.17221650318146</v>
      </c>
      <c r="K29" s="10" t="n">
        <v>1.14629659371006</v>
      </c>
      <c r="L29" s="10" t="n">
        <v>1.06653191027891</v>
      </c>
      <c r="M29" s="10" t="n">
        <v>1.10219609627464</v>
      </c>
      <c r="N29" s="10" t="n">
        <v>1.11741913764589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customFormat="false" ht="12.75" hidden="false" customHeight="false" outlineLevel="0" collapsed="false"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customFormat="false" ht="12.75" hidden="false" customHeight="false" outlineLevel="0" collapsed="false">
      <c r="A31" s="14" t="s">
        <v>16</v>
      </c>
      <c r="B31" s="14"/>
      <c r="C31" s="1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customFormat="false" ht="12.75" hidden="false" customHeight="false" outlineLevel="0" collapsed="false">
      <c r="C32" s="15" t="s">
        <v>17</v>
      </c>
      <c r="E32" s="0" t="str">
        <f aca="false">IF('[1]Weekday Current vs Hist'!$J$2="West","Monday through Saturday; Hours 7 through 22","Monday through Saturday; Hours 8 through 23")</f>
        <v>Monday through Saturday; Hours 7 through 22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customFormat="false" ht="12.75" hidden="false" customHeight="false" outlineLevel="0" collapsed="false">
      <c r="C33" s="0" t="s">
        <v>19</v>
      </c>
      <c r="E33" s="0" t="str">
        <f aca="false">IF('[1]Weekday Current vs Hist'!$J$2="West","Monday through Sunday; Hours 1 through 6, and Hours 23 &amp; 24","Monday through Sunday; Hours 1 through 7, and Hours 24")</f>
        <v>Monday through Sunday; Hours 1 through 6, and Hours 23 &amp; 24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customFormat="false" ht="12.75" hidden="false" customHeight="false" outlineLevel="0" collapsed="false">
      <c r="C34" s="0" t="s">
        <v>37</v>
      </c>
      <c r="E34" s="0" t="str">
        <f aca="false">IF('[1]Weekday Current vs Hist'!$J$2="West","Sunday; Hours 7 through 22","Sunday; Hours 8 through 23")</f>
        <v>Sunday; Hours 7 through 22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customFormat="false" ht="12.75" hidden="false" customHeight="false" outlineLevel="0" collapsed="false"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Format="false" ht="12.75" hidden="false" customHeight="false" outlineLevel="0" collapsed="false">
      <c r="A39" s="19" t="s">
        <v>23</v>
      </c>
      <c r="C39" s="10" t="n">
        <f aca="false">IF('[1]Weekday Current vs Hist'!$J$2="East",AVERAGE(C6:C8,C29),AVERAGE(C6:C7,C28:C29))</f>
        <v>1.06698055042394</v>
      </c>
      <c r="D39" s="10" t="n">
        <f aca="false">IF('[1]Weekday Current vs Hist'!$J$2="East",AVERAGE(D6:D8,D29),AVERAGE(D6:D7,D28:D29))</f>
        <v>1.0430976102447</v>
      </c>
      <c r="E39" s="10" t="n">
        <f aca="false">IF('[1]Weekday Current vs Hist'!$J$2="East",AVERAGE(E6:E8,E29),AVERAGE(E6:E7,E28:E29))</f>
        <v>1.07750462609361</v>
      </c>
      <c r="F39" s="10" t="n">
        <f aca="false">IF('[1]Weekday Current vs Hist'!$J$2="East",AVERAGE(F6:F8,F29),AVERAGE(F6:F7,F28:F29))</f>
        <v>1.15290437710628</v>
      </c>
      <c r="G39" s="10" t="n">
        <f aca="false">IF('[1]Weekday Current vs Hist'!$J$2="East",AVERAGE(G6:G8,G29),AVERAGE(G6:G7,G28:G29))</f>
        <v>1.18888748753579</v>
      </c>
      <c r="H39" s="10" t="n">
        <f aca="false">IF('[1]Weekday Current vs Hist'!$J$2="East",AVERAGE(H6:H8,H29),AVERAGE(H6:H7,H28:H29))</f>
        <v>1.24191706523845</v>
      </c>
      <c r="I39" s="10" t="n">
        <f aca="false">IF('[1]Weekday Current vs Hist'!$J$2="East",AVERAGE(I6:I8,I29),AVERAGE(I6:I7,I28:I29))</f>
        <v>1.17179612347023</v>
      </c>
      <c r="J39" s="10" t="n">
        <f aca="false">IF('[1]Weekday Current vs Hist'!$J$2="East",AVERAGE(J6:J8,J29),AVERAGE(J6:J7,J28:J29))</f>
        <v>1.1388428043177</v>
      </c>
      <c r="K39" s="10" t="n">
        <f aca="false">IF('[1]Weekday Current vs Hist'!$J$2="East",AVERAGE(K6:K8,K29),AVERAGE(K6:K7,K28:K29))</f>
        <v>1.12284710940629</v>
      </c>
      <c r="L39" s="10" t="n">
        <f aca="false">IF('[1]Weekday Current vs Hist'!$J$2="East",AVERAGE(L6:L8,L29),AVERAGE(L6:L7,L28:L29))</f>
        <v>1.06763065245219</v>
      </c>
      <c r="M39" s="10" t="n">
        <f aca="false">IF('[1]Weekday Current vs Hist'!$J$2="East",AVERAGE(M6:M8,M29),AVERAGE(M6:M7,M28:M29))</f>
        <v>1.07167111148544</v>
      </c>
      <c r="N39" s="10" t="n">
        <f aca="false">IF('[1]Weekday Current vs Hist'!$J$2="East",AVERAGE(N6:N8,N29),AVERAGE(N6:N7,N28:N29))</f>
        <v>1.06455933308729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customFormat="false" ht="12.75" hidden="false" customHeight="false" outlineLevel="0" collapsed="false">
      <c r="A40" s="19" t="s">
        <v>24</v>
      </c>
      <c r="C40" s="10" t="n">
        <f aca="false">IF('[1]Weekday Current vs Hist'!$J$2="East",AVERAGE(C9:C12),AVERAGE(C8:C11))</f>
        <v>0.933019449576063</v>
      </c>
      <c r="D40" s="10" t="n">
        <f aca="false">IF('[1]Weekday Current vs Hist'!$J$2="East",AVERAGE(D9:D12),AVERAGE(D8:D11))</f>
        <v>0.956902389755301</v>
      </c>
      <c r="E40" s="10" t="n">
        <f aca="false">IF('[1]Weekday Current vs Hist'!$J$2="East",AVERAGE(E9:E12),AVERAGE(E8:E11))</f>
        <v>0.922495373906394</v>
      </c>
      <c r="F40" s="10" t="n">
        <f aca="false">IF('[1]Weekday Current vs Hist'!$J$2="East",AVERAGE(F9:F12),AVERAGE(F8:F11))</f>
        <v>0.847095622893715</v>
      </c>
      <c r="G40" s="10" t="n">
        <f aca="false">IF('[1]Weekday Current vs Hist'!$J$2="East",AVERAGE(G9:G12),AVERAGE(G8:G11))</f>
        <v>0.811112512464209</v>
      </c>
      <c r="H40" s="10" t="n">
        <f aca="false">IF('[1]Weekday Current vs Hist'!$J$2="East",AVERAGE(H9:H12),AVERAGE(H8:H11))</f>
        <v>0.758082934761555</v>
      </c>
      <c r="I40" s="10" t="n">
        <f aca="false">IF('[1]Weekday Current vs Hist'!$J$2="East",AVERAGE(I9:I12),AVERAGE(I8:I11))</f>
        <v>0.828203876529772</v>
      </c>
      <c r="J40" s="10" t="n">
        <f aca="false">IF('[1]Weekday Current vs Hist'!$J$2="East",AVERAGE(J9:J12),AVERAGE(J8:J11))</f>
        <v>0.861157195682305</v>
      </c>
      <c r="K40" s="10" t="n">
        <f aca="false">IF('[1]Weekday Current vs Hist'!$J$2="East",AVERAGE(K9:K12),AVERAGE(K8:K11))</f>
        <v>0.877152890593707</v>
      </c>
      <c r="L40" s="10" t="n">
        <f aca="false">IF('[1]Weekday Current vs Hist'!$J$2="East",AVERAGE(L9:L12),AVERAGE(L8:L11))</f>
        <v>0.932369347547813</v>
      </c>
      <c r="M40" s="10" t="n">
        <f aca="false">IF('[1]Weekday Current vs Hist'!$J$2="East",AVERAGE(M9:M12),AVERAGE(M8:M11))</f>
        <v>0.928328888514561</v>
      </c>
      <c r="N40" s="10" t="n">
        <f aca="false">IF('[1]Weekday Current vs Hist'!$J$2="East",AVERAGE(N9:N12),AVERAGE(N8:N11))</f>
        <v>0.935440666912708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Format="false" ht="12.75" hidden="false" customHeight="false" outlineLevel="0" collapsed="false">
      <c r="A41" s="19" t="s">
        <v>25</v>
      </c>
      <c r="C41" s="10" t="n">
        <f aca="false">IF('[1]Weekday Current vs Hist'!$J$2="East",AVERAGE(C13:C16),AVERAGE(C12:C15))</f>
        <v>0.980065079998683</v>
      </c>
      <c r="D41" s="10" t="n">
        <f aca="false">IF('[1]Weekday Current vs Hist'!$J$2="East",AVERAGE(D13:D16),AVERAGE(D12:D15))</f>
        <v>0.990375532194647</v>
      </c>
      <c r="E41" s="10" t="n">
        <f aca="false">IF('[1]Weekday Current vs Hist'!$J$2="East",AVERAGE(E13:E16),AVERAGE(E12:E15))</f>
        <v>0.964257320385711</v>
      </c>
      <c r="F41" s="10" t="n">
        <f aca="false">IF('[1]Weekday Current vs Hist'!$J$2="East",AVERAGE(F13:F16),AVERAGE(F12:F15))</f>
        <v>0.894789886575345</v>
      </c>
      <c r="G41" s="10" t="n">
        <f aca="false">IF('[1]Weekday Current vs Hist'!$J$2="East",AVERAGE(G13:G16),AVERAGE(G12:G15))</f>
        <v>0.759054261190169</v>
      </c>
      <c r="H41" s="10" t="n">
        <f aca="false">IF('[1]Weekday Current vs Hist'!$J$2="East",AVERAGE(H13:H16),AVERAGE(H12:H15))</f>
        <v>0.547231344042523</v>
      </c>
      <c r="I41" s="10" t="n">
        <f aca="false">IF('[1]Weekday Current vs Hist'!$J$2="East",AVERAGE(I13:I16),AVERAGE(I12:I15))</f>
        <v>0.537977916902094</v>
      </c>
      <c r="J41" s="10" t="n">
        <f aca="false">IF('[1]Weekday Current vs Hist'!$J$2="East",AVERAGE(J13:J16),AVERAGE(J12:J15))</f>
        <v>0.613359160450492</v>
      </c>
      <c r="K41" s="10" t="n">
        <f aca="false">IF('[1]Weekday Current vs Hist'!$J$2="East",AVERAGE(K13:K16),AVERAGE(K12:K15))</f>
        <v>0.773001507469698</v>
      </c>
      <c r="L41" s="10" t="n">
        <f aca="false">IF('[1]Weekday Current vs Hist'!$J$2="East",AVERAGE(L13:L16),AVERAGE(L12:L15))</f>
        <v>0.831655265209504</v>
      </c>
      <c r="M41" s="10" t="n">
        <f aca="false">IF('[1]Weekday Current vs Hist'!$J$2="East",AVERAGE(M13:M16),AVERAGE(M12:M15))</f>
        <v>0.927048082327561</v>
      </c>
      <c r="N41" s="10" t="n">
        <f aca="false">IF('[1]Weekday Current vs Hist'!$J$2="East",AVERAGE(N13:N16),AVERAGE(N12:N15))</f>
        <v>0.971169088209381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customFormat="false" ht="12.75" hidden="false" customHeight="false" outlineLevel="0" collapsed="false">
      <c r="A42" s="19" t="s">
        <v>26</v>
      </c>
      <c r="C42" s="10" t="n">
        <f aca="false">IF('[1]Weekday Current vs Hist'!$J$2="East",AVERAGE(C17:C20),AVERAGE(C16:C19))</f>
        <v>0.969767099630066</v>
      </c>
      <c r="D42" s="10" t="n">
        <f aca="false">IF('[1]Weekday Current vs Hist'!$J$2="East",AVERAGE(D17:D20),AVERAGE(D16:D19))</f>
        <v>0.982024531783196</v>
      </c>
      <c r="E42" s="10" t="n">
        <f aca="false">IF('[1]Weekday Current vs Hist'!$J$2="East",AVERAGE(E17:E20),AVERAGE(E16:E19))</f>
        <v>0.997596654594486</v>
      </c>
      <c r="F42" s="10" t="n">
        <f aca="false">IF('[1]Weekday Current vs Hist'!$J$2="East",AVERAGE(F17:F20),AVERAGE(F16:F19))</f>
        <v>1.03293717683366</v>
      </c>
      <c r="G42" s="10" t="n">
        <f aca="false">IF('[1]Weekday Current vs Hist'!$J$2="East",AVERAGE(G17:G20),AVERAGE(G16:G19))</f>
        <v>1.06937838638984</v>
      </c>
      <c r="H42" s="10" t="n">
        <f aca="false">IF('[1]Weekday Current vs Hist'!$J$2="East",AVERAGE(H17:H20),AVERAGE(H16:H19))</f>
        <v>1.08237796041502</v>
      </c>
      <c r="I42" s="10" t="n">
        <f aca="false">IF('[1]Weekday Current vs Hist'!$J$2="East",AVERAGE(I17:I20),AVERAGE(I16:I19))</f>
        <v>1.08081925260751</v>
      </c>
      <c r="J42" s="10" t="n">
        <f aca="false">IF('[1]Weekday Current vs Hist'!$J$2="East",AVERAGE(J17:J20),AVERAGE(J16:J19))</f>
        <v>1.05002109745834</v>
      </c>
      <c r="K42" s="10" t="n">
        <f aca="false">IF('[1]Weekday Current vs Hist'!$J$2="East",AVERAGE(K17:K20),AVERAGE(K16:K19))</f>
        <v>1.0442575027359</v>
      </c>
      <c r="L42" s="10" t="n">
        <f aca="false">IF('[1]Weekday Current vs Hist'!$J$2="East",AVERAGE(L17:L20),AVERAGE(L16:L19))</f>
        <v>0.992698215867969</v>
      </c>
      <c r="M42" s="10" t="n">
        <f aca="false">IF('[1]Weekday Current vs Hist'!$J$2="East",AVERAGE(M17:M20),AVERAGE(M16:M19))</f>
        <v>0.963623427575478</v>
      </c>
      <c r="N42" s="10" t="n">
        <f aca="false">IF('[1]Weekday Current vs Hist'!$J$2="East",AVERAGE(N17:N20),AVERAGE(N16:N19))</f>
        <v>0.920399923941196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customFormat="false" ht="12.75" hidden="false" customHeight="false" outlineLevel="0" collapsed="false">
      <c r="A43" s="19" t="s">
        <v>27</v>
      </c>
      <c r="C43" s="10" t="n">
        <f aca="false">IF('[1]Weekday Current vs Hist'!$J$2="East",AVERAGE(C21:C24),AVERAGE(C20:C23))</f>
        <v>0.990874630005984</v>
      </c>
      <c r="D43" s="10" t="n">
        <f aca="false">IF('[1]Weekday Current vs Hist'!$J$2="East",AVERAGE(D21:D24),AVERAGE(D20:D23))</f>
        <v>0.974522406545102</v>
      </c>
      <c r="E43" s="10" t="n">
        <f aca="false">IF('[1]Weekday Current vs Hist'!$J$2="East",AVERAGE(E21:E24),AVERAGE(E20:E23))</f>
        <v>0.957557457374511</v>
      </c>
      <c r="F43" s="10" t="n">
        <f aca="false">IF('[1]Weekday Current vs Hist'!$J$2="East",AVERAGE(F21:F24),AVERAGE(F20:F23))</f>
        <v>1.01713276391301</v>
      </c>
      <c r="G43" s="10" t="n">
        <f aca="false">IF('[1]Weekday Current vs Hist'!$J$2="East",AVERAGE(G21:G24),AVERAGE(G20:G23))</f>
        <v>1.16449748460784</v>
      </c>
      <c r="H43" s="10" t="n">
        <f aca="false">IF('[1]Weekday Current vs Hist'!$J$2="East",AVERAGE(H21:H24),AVERAGE(H20:H23))</f>
        <v>1.39335686167516</v>
      </c>
      <c r="I43" s="10" t="n">
        <f aca="false">IF('[1]Weekday Current vs Hist'!$J$2="East",AVERAGE(I21:I24),AVERAGE(I20:I23))</f>
        <v>1.42999495138382</v>
      </c>
      <c r="J43" s="10" t="n">
        <f aca="false">IF('[1]Weekday Current vs Hist'!$J$2="East",AVERAGE(J21:J24),AVERAGE(J20:J23))</f>
        <v>1.35365815526645</v>
      </c>
      <c r="K43" s="10" t="n">
        <f aca="false">IF('[1]Weekday Current vs Hist'!$J$2="East",AVERAGE(K21:K24),AVERAGE(K20:K23))</f>
        <v>1.13643087516905</v>
      </c>
      <c r="L43" s="10" t="n">
        <f aca="false">IF('[1]Weekday Current vs Hist'!$J$2="East",AVERAGE(L21:L24),AVERAGE(L20:L23))</f>
        <v>1.07801150294623</v>
      </c>
      <c r="M43" s="10" t="n">
        <f aca="false">IF('[1]Weekday Current vs Hist'!$J$2="East",AVERAGE(M21:M24),AVERAGE(M20:M23))</f>
        <v>1.02166008329566</v>
      </c>
      <c r="N43" s="10" t="n">
        <f aca="false">IF('[1]Weekday Current vs Hist'!$J$2="East",AVERAGE(N21:N24),AVERAGE(N20:N23))</f>
        <v>0.982940378782048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customFormat="false" ht="12.75" hidden="false" customHeight="false" outlineLevel="0" collapsed="false">
      <c r="A44" s="19" t="s">
        <v>28</v>
      </c>
      <c r="C44" s="10" t="n">
        <f aca="false">IF('[1]Weekday Current vs Hist'!$J$2="East",AVERAGE(C25:C28),AVERAGE(C24:C27))</f>
        <v>1.05929319036527</v>
      </c>
      <c r="D44" s="10" t="n">
        <f aca="false">IF('[1]Weekday Current vs Hist'!$J$2="East",AVERAGE(D25:D28),AVERAGE(D24:D27))</f>
        <v>1.05307752947706</v>
      </c>
      <c r="E44" s="10" t="n">
        <f aca="false">IF('[1]Weekday Current vs Hist'!$J$2="East",AVERAGE(E25:E28),AVERAGE(E24:E27))</f>
        <v>1.08058856764529</v>
      </c>
      <c r="F44" s="10" t="n">
        <f aca="false">IF('[1]Weekday Current vs Hist'!$J$2="East",AVERAGE(F25:F28),AVERAGE(F24:F27))</f>
        <v>1.05514017267799</v>
      </c>
      <c r="G44" s="10" t="n">
        <f aca="false">IF('[1]Weekday Current vs Hist'!$J$2="East",AVERAGE(G25:G28),AVERAGE(G24:G27))</f>
        <v>1.00706986781215</v>
      </c>
      <c r="H44" s="10" t="n">
        <f aca="false">IF('[1]Weekday Current vs Hist'!$J$2="East",AVERAGE(H25:H28),AVERAGE(H24:H27))</f>
        <v>0.977033833867291</v>
      </c>
      <c r="I44" s="10" t="n">
        <f aca="false">IF('[1]Weekday Current vs Hist'!$J$2="East",AVERAGE(I25:I28),AVERAGE(I24:I27))</f>
        <v>0.951207879106569</v>
      </c>
      <c r="J44" s="10" t="n">
        <f aca="false">IF('[1]Weekday Current vs Hist'!$J$2="East",AVERAGE(J25:J28),AVERAGE(J24:J27))</f>
        <v>0.98296158682472</v>
      </c>
      <c r="K44" s="10" t="n">
        <f aca="false">IF('[1]Weekday Current vs Hist'!$J$2="East",AVERAGE(K25:K28),AVERAGE(K24:K27))</f>
        <v>1.04631011462536</v>
      </c>
      <c r="L44" s="10" t="n">
        <f aca="false">IF('[1]Weekday Current vs Hist'!$J$2="East",AVERAGE(L25:L28),AVERAGE(L24:L27))</f>
        <v>1.0976350159763</v>
      </c>
      <c r="M44" s="10" t="n">
        <f aca="false">IF('[1]Weekday Current vs Hist'!$J$2="East",AVERAGE(M25:M28),AVERAGE(M24:M27))</f>
        <v>1.0876684068013</v>
      </c>
      <c r="N44" s="10" t="n">
        <f aca="false">IF('[1]Weekday Current vs Hist'!$J$2="East",AVERAGE(N25:N28),AVERAGE(N24:N27))</f>
        <v>1.12549060906738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customFormat="false" ht="12.75" hidden="false" customHeight="false" outlineLevel="0" collapsed="false"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customFormat="false" ht="12.75" hidden="false" customHeight="false" outlineLevel="0" collapsed="false"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customFormat="false" ht="12.75" hidden="false" customHeight="false" outlineLevel="0" collapsed="false"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customFormat="false" ht="12.75" hidden="false" customHeight="false" outlineLevel="0" collapsed="false"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customFormat="false" ht="12.75" hidden="false" customHeight="false" outlineLevel="0" collapsed="false"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customFormat="false" ht="12.75" hidden="false" customHeight="false" outlineLevel="0" collapsed="false"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2000 - ",'[1]Weekday Current vs Hist'!$J$3,"  - Historical Price Relationship")</f>
        <v>Weekend 2000 - NP 15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38</v>
      </c>
      <c r="B3" s="2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1.00928708113569</v>
      </c>
      <c r="D6" s="10" t="n">
        <v>0.977027112315398</v>
      </c>
      <c r="E6" s="10" t="n">
        <v>1.00444262042924</v>
      </c>
      <c r="F6" s="10" t="n">
        <v>1.04977803696551</v>
      </c>
      <c r="G6" s="10" t="n">
        <v>1.12202431426679</v>
      </c>
      <c r="H6" s="10" t="n">
        <v>1.08872879096195</v>
      </c>
      <c r="I6" s="10" t="n">
        <v>1.0962087627061</v>
      </c>
      <c r="J6" s="10" t="n">
        <v>1.03859400716731</v>
      </c>
      <c r="K6" s="10" t="n">
        <v>1.1036113107217</v>
      </c>
      <c r="L6" s="10" t="n">
        <v>1.02907089428398</v>
      </c>
      <c r="M6" s="10" t="n">
        <v>1.01449389689633</v>
      </c>
      <c r="N6" s="10" t="n">
        <v>1.01529094496404</v>
      </c>
      <c r="P6" s="11" t="s">
        <v>0</v>
      </c>
      <c r="Q6" s="12" t="n">
        <f aca="false">IF('[1]Weekday Current vs Hist'!$J$2="East",AVERAGE(C13:C28),AVERAGE(C12:C27))</f>
        <v>1</v>
      </c>
      <c r="R6" s="13" t="n">
        <f aca="false">IF('[1]Weekday Current vs Hist'!$J$2="East",AVERAGE(C6:C12,C29),AVERAGE(C6:C11,C28:C29))</f>
        <v>1</v>
      </c>
    </row>
    <row r="7" customFormat="false" ht="12.75" hidden="false" customHeight="false" outlineLevel="0" collapsed="false">
      <c r="A7" s="8" t="n">
        <v>200</v>
      </c>
      <c r="B7" s="9"/>
      <c r="C7" s="10" t="n">
        <v>0.917583313783666</v>
      </c>
      <c r="D7" s="10" t="n">
        <v>0.928067125876623</v>
      </c>
      <c r="E7" s="10" t="n">
        <v>0.886898676364119</v>
      </c>
      <c r="F7" s="10" t="n">
        <v>0.899392305778207</v>
      </c>
      <c r="G7" s="10" t="n">
        <v>0.927221330458195</v>
      </c>
      <c r="H7" s="10" t="n">
        <v>0.89669674655366</v>
      </c>
      <c r="I7" s="10" t="n">
        <v>0.932557950853616</v>
      </c>
      <c r="J7" s="10" t="n">
        <v>0.941401344380782</v>
      </c>
      <c r="K7" s="10" t="n">
        <v>0.96120462305124</v>
      </c>
      <c r="L7" s="10" t="n">
        <v>0.936423597976925</v>
      </c>
      <c r="M7" s="10" t="n">
        <v>0.902276533177391</v>
      </c>
      <c r="N7" s="10" t="n">
        <v>0.935684621254166</v>
      </c>
      <c r="P7" s="11" t="s">
        <v>1</v>
      </c>
      <c r="Q7" s="12" t="n">
        <f aca="false">IF('[1]Weekday Current vs Hist'!$J$2="East",AVERAGE(D13:D28),AVERAGE(D12:D27))</f>
        <v>1</v>
      </c>
      <c r="R7" s="13" t="n">
        <f aca="false">IF('[1]Weekday Current vs Hist'!$J$2="East",AVERAGE(D6:D12,D29),AVERAGE(D6:D11,D28:D29))</f>
        <v>1</v>
      </c>
    </row>
    <row r="8" customFormat="false" ht="12.75" hidden="false" customHeight="false" outlineLevel="0" collapsed="false">
      <c r="A8" s="8" t="n">
        <v>300</v>
      </c>
      <c r="B8" s="9"/>
      <c r="C8" s="10" t="n">
        <v>0.871050613169659</v>
      </c>
      <c r="D8" s="10" t="n">
        <v>0.892540693181081</v>
      </c>
      <c r="E8" s="10" t="n">
        <v>0.810207464985751</v>
      </c>
      <c r="F8" s="10" t="n">
        <v>0.76052821614912</v>
      </c>
      <c r="G8" s="10" t="n">
        <v>0.782848374152454</v>
      </c>
      <c r="H8" s="10" t="n">
        <v>0.796206776228069</v>
      </c>
      <c r="I8" s="10" t="n">
        <v>0.842553595110276</v>
      </c>
      <c r="J8" s="10" t="n">
        <v>0.828027666870417</v>
      </c>
      <c r="K8" s="10" t="n">
        <v>0.841600995630371</v>
      </c>
      <c r="L8" s="10" t="n">
        <v>0.896569613906605</v>
      </c>
      <c r="M8" s="10" t="n">
        <v>0.826158245341783</v>
      </c>
      <c r="N8" s="10" t="n">
        <v>0.880324365328989</v>
      </c>
      <c r="P8" s="11" t="s">
        <v>2</v>
      </c>
      <c r="Q8" s="12" t="n">
        <f aca="false">IF('[1]Weekday Current vs Hist'!$J$2="East",AVERAGE(E13:E28),AVERAGE(E12:E27))</f>
        <v>1</v>
      </c>
      <c r="R8" s="13" t="n">
        <f aca="false">IF('[1]Weekday Current vs Hist'!$J$2="East",AVERAGE(E6:E12,E29),AVERAGE(E6:E11,E28:E29))</f>
        <v>1</v>
      </c>
    </row>
    <row r="9" customFormat="false" ht="12.75" hidden="false" customHeight="false" outlineLevel="0" collapsed="false">
      <c r="A9" s="8" t="n">
        <v>400</v>
      </c>
      <c r="B9" s="9"/>
      <c r="C9" s="10" t="n">
        <v>0.857255308386801</v>
      </c>
      <c r="D9" s="10" t="n">
        <v>0.894058473167231</v>
      </c>
      <c r="E9" s="10" t="n">
        <v>0.817162796685677</v>
      </c>
      <c r="F9" s="10" t="n">
        <v>0.779293323063996</v>
      </c>
      <c r="G9" s="10" t="n">
        <v>0.748514081041202</v>
      </c>
      <c r="H9" s="10" t="n">
        <v>0.750078169844209</v>
      </c>
      <c r="I9" s="10" t="n">
        <v>0.825422562521677</v>
      </c>
      <c r="J9" s="10" t="n">
        <v>0.808226743076984</v>
      </c>
      <c r="K9" s="10" t="n">
        <v>0.817951270684901</v>
      </c>
      <c r="L9" s="10" t="n">
        <v>0.880376778796767</v>
      </c>
      <c r="M9" s="10" t="n">
        <v>0.821303804036329</v>
      </c>
      <c r="N9" s="10" t="n">
        <v>0.883520348850444</v>
      </c>
      <c r="P9" s="11" t="s">
        <v>3</v>
      </c>
      <c r="Q9" s="12" t="n">
        <f aca="false">IF('[1]Weekday Current vs Hist'!$J$2="East",AVERAGE(F13:F28),AVERAGE(F12:F27))</f>
        <v>1</v>
      </c>
      <c r="R9" s="13" t="n">
        <f aca="false">IF('[1]Weekday Current vs Hist'!$J$2="East",AVERAGE(F6:F12,F29),AVERAGE(F6:F11,F28:F29))</f>
        <v>1</v>
      </c>
    </row>
    <row r="10" customFormat="false" ht="12.75" hidden="false" customHeight="false" outlineLevel="0" collapsed="false">
      <c r="A10" s="8" t="n">
        <v>500</v>
      </c>
      <c r="B10" s="9"/>
      <c r="C10" s="10" t="n">
        <v>0.93008766526305</v>
      </c>
      <c r="D10" s="10" t="n">
        <v>0.95092083910659</v>
      </c>
      <c r="E10" s="10" t="n">
        <v>0.937598377142553</v>
      </c>
      <c r="F10" s="10" t="n">
        <v>0.827835975518876</v>
      </c>
      <c r="G10" s="10" t="n">
        <v>0.785793754552311</v>
      </c>
      <c r="H10" s="10" t="n">
        <v>0.73650159067605</v>
      </c>
      <c r="I10" s="10" t="n">
        <v>0.820667610818207</v>
      </c>
      <c r="J10" s="10" t="n">
        <v>0.834476889560375</v>
      </c>
      <c r="K10" s="10" t="n">
        <v>0.859907966336422</v>
      </c>
      <c r="L10" s="10" t="n">
        <v>0.907638500660968</v>
      </c>
      <c r="M10" s="10" t="n">
        <v>0.924784060902944</v>
      </c>
      <c r="N10" s="10" t="n">
        <v>0.932319406346887</v>
      </c>
      <c r="P10" s="11" t="s">
        <v>4</v>
      </c>
      <c r="Q10" s="12" t="n">
        <f aca="false">IF('[1]Weekday Current vs Hist'!$J$2="East",AVERAGE(G13:G28),AVERAGE(G12:G27))</f>
        <v>1</v>
      </c>
      <c r="R10" s="13" t="n">
        <f aca="false">IF('[1]Weekday Current vs Hist'!$J$2="East",AVERAGE(G6:G12,G29),AVERAGE(G6:G11,G28:G29))</f>
        <v>1</v>
      </c>
    </row>
    <row r="11" customFormat="false" ht="12.75" hidden="false" customHeight="false" outlineLevel="0" collapsed="false">
      <c r="A11" s="8" t="n">
        <v>600</v>
      </c>
      <c r="B11" s="9"/>
      <c r="C11" s="10" t="n">
        <v>1.07368421148474</v>
      </c>
      <c r="D11" s="10" t="n">
        <v>1.0900895535663</v>
      </c>
      <c r="E11" s="10" t="n">
        <v>1.1250128568116</v>
      </c>
      <c r="F11" s="10" t="n">
        <v>1.02072497684287</v>
      </c>
      <c r="G11" s="10" t="n">
        <v>0.92729384011087</v>
      </c>
      <c r="H11" s="10" t="n">
        <v>0.749545202297892</v>
      </c>
      <c r="I11" s="10" t="n">
        <v>0.82417173766893</v>
      </c>
      <c r="J11" s="10" t="n">
        <v>0.973897483221443</v>
      </c>
      <c r="K11" s="10" t="n">
        <v>0.989151329723133</v>
      </c>
      <c r="L11" s="10" t="n">
        <v>1.04489249682691</v>
      </c>
      <c r="M11" s="10" t="n">
        <v>1.14106944377719</v>
      </c>
      <c r="N11" s="10" t="n">
        <v>1.04559854712451</v>
      </c>
      <c r="P11" s="11" t="s">
        <v>5</v>
      </c>
      <c r="Q11" s="12" t="n">
        <f aca="false">IF('[1]Weekday Current vs Hist'!$J$2="East",AVERAGE(H13:H28),AVERAGE(H12:H27))</f>
        <v>1</v>
      </c>
      <c r="R11" s="13" t="n">
        <f aca="false">IF('[1]Weekday Current vs Hist'!$J$2="East",AVERAGE(H6:H12,H29),AVERAGE(H6:H11,H28:H29))</f>
        <v>1</v>
      </c>
    </row>
    <row r="12" customFormat="false" ht="12.75" hidden="false" customHeight="false" outlineLevel="0" collapsed="false">
      <c r="A12" s="8" t="n">
        <v>700</v>
      </c>
      <c r="B12" s="9"/>
      <c r="C12" s="10" t="n">
        <v>0.748440668145899</v>
      </c>
      <c r="D12" s="10" t="n">
        <v>0.819380660698651</v>
      </c>
      <c r="E12" s="10" t="n">
        <v>0.758148584186111</v>
      </c>
      <c r="F12" s="10" t="n">
        <v>0.781269716513922</v>
      </c>
      <c r="G12" s="10" t="n">
        <v>0.504388682511275</v>
      </c>
      <c r="H12" s="10" t="n">
        <v>0.385556105954837</v>
      </c>
      <c r="I12" s="10" t="n">
        <v>0.367982248774051</v>
      </c>
      <c r="J12" s="10" t="n">
        <v>0.4163468429763</v>
      </c>
      <c r="K12" s="10" t="n">
        <v>0.544997828344356</v>
      </c>
      <c r="L12" s="10" t="n">
        <v>0.741460998216116</v>
      </c>
      <c r="M12" s="10" t="n">
        <v>0.782306422699003</v>
      </c>
      <c r="N12" s="10" t="n">
        <v>0.799643761777459</v>
      </c>
      <c r="P12" s="11" t="s">
        <v>6</v>
      </c>
      <c r="Q12" s="12" t="n">
        <f aca="false">IF('[1]Weekday Current vs Hist'!$J$2="East",AVERAGE(I13:I28),AVERAGE(I12:I27))</f>
        <v>1</v>
      </c>
      <c r="R12" s="13" t="n">
        <f aca="false">IF('[1]Weekday Current vs Hist'!$J$2="East",AVERAGE(I6:I12,I29),AVERAGE(I6:I11,I28:I29))</f>
        <v>1</v>
      </c>
    </row>
    <row r="13" customFormat="false" ht="12.75" hidden="false" customHeight="false" outlineLevel="0" collapsed="false">
      <c r="A13" s="8" t="n">
        <v>800</v>
      </c>
      <c r="B13" s="9"/>
      <c r="C13" s="10" t="n">
        <v>0.863622310898707</v>
      </c>
      <c r="D13" s="10" t="n">
        <v>0.934401652188417</v>
      </c>
      <c r="E13" s="10" t="n">
        <v>0.868722736813748</v>
      </c>
      <c r="F13" s="10" t="n">
        <v>0.888183311855447</v>
      </c>
      <c r="G13" s="10" t="n">
        <v>0.732627732259572</v>
      </c>
      <c r="H13" s="10" t="n">
        <v>0.519009124035355</v>
      </c>
      <c r="I13" s="10" t="n">
        <v>0.505448478802597</v>
      </c>
      <c r="J13" s="10" t="n">
        <v>0.527952136557085</v>
      </c>
      <c r="K13" s="10" t="n">
        <v>0.662295562346247</v>
      </c>
      <c r="L13" s="10" t="n">
        <v>0.727070265874181</v>
      </c>
      <c r="M13" s="10" t="n">
        <v>0.877022647071457</v>
      </c>
      <c r="N13" s="10" t="n">
        <v>0.875477908098911</v>
      </c>
      <c r="P13" s="11" t="s">
        <v>7</v>
      </c>
      <c r="Q13" s="12" t="n">
        <f aca="false">IF('[1]Weekday Current vs Hist'!$J$2="East",AVERAGE(J13:J28),AVERAGE(J12:J27))</f>
        <v>1</v>
      </c>
      <c r="R13" s="13" t="n">
        <f aca="false">IF('[1]Weekday Current vs Hist'!$J$2="East",AVERAGE(J6:J12,J29),AVERAGE(J6:J11,J28:J29))</f>
        <v>1</v>
      </c>
    </row>
    <row r="14" customFormat="false" ht="12.75" hidden="false" customHeight="false" outlineLevel="0" collapsed="false">
      <c r="A14" s="8" t="n">
        <v>900</v>
      </c>
      <c r="B14" s="9"/>
      <c r="C14" s="10" t="n">
        <v>0.978645613866171</v>
      </c>
      <c r="D14" s="10" t="n">
        <v>0.999773198404754</v>
      </c>
      <c r="E14" s="10" t="n">
        <v>0.96501426210905</v>
      </c>
      <c r="F14" s="10" t="n">
        <v>0.993208695137848</v>
      </c>
      <c r="G14" s="10" t="n">
        <v>0.924960307116772</v>
      </c>
      <c r="H14" s="10" t="n">
        <v>0.712677462546182</v>
      </c>
      <c r="I14" s="10" t="n">
        <v>0.678116309905411</v>
      </c>
      <c r="J14" s="10" t="n">
        <v>0.719333773564797</v>
      </c>
      <c r="K14" s="10" t="n">
        <v>0.788566434834589</v>
      </c>
      <c r="L14" s="10" t="n">
        <v>0.755127098864921</v>
      </c>
      <c r="M14" s="10" t="n">
        <v>0.9180468529235</v>
      </c>
      <c r="N14" s="10" t="n">
        <v>0.979260337622494</v>
      </c>
      <c r="P14" s="11" t="s">
        <v>8</v>
      </c>
      <c r="Q14" s="12" t="n">
        <f aca="false">IF('[1]Weekday Current vs Hist'!$J$2="East",AVERAGE(K13:K28),AVERAGE(K12:K27))</f>
        <v>1</v>
      </c>
      <c r="R14" s="13" t="n">
        <f aca="false">IF('[1]Weekday Current vs Hist'!$J$2="East",AVERAGE(K6:K12,K29),AVERAGE(K6:K11,K28:K29))</f>
        <v>1</v>
      </c>
    </row>
    <row r="15" customFormat="false" ht="12.75" hidden="false" customHeight="false" outlineLevel="0" collapsed="false">
      <c r="A15" s="8" t="n">
        <v>1000</v>
      </c>
      <c r="B15" s="9"/>
      <c r="C15" s="10" t="n">
        <v>1.00347019166994</v>
      </c>
      <c r="D15" s="10" t="n">
        <v>1.02446641830156</v>
      </c>
      <c r="E15" s="10" t="n">
        <v>1.01771767328292</v>
      </c>
      <c r="F15" s="10" t="n">
        <v>1.0429666781991</v>
      </c>
      <c r="G15" s="10" t="n">
        <v>1.02389933162563</v>
      </c>
      <c r="H15" s="10" t="n">
        <v>0.86037067773018</v>
      </c>
      <c r="I15" s="10" t="n">
        <v>0.801118479331474</v>
      </c>
      <c r="J15" s="10" t="n">
        <v>0.846102980291734</v>
      </c>
      <c r="K15" s="10" t="n">
        <v>0.854529257150248</v>
      </c>
      <c r="L15" s="10" t="n">
        <v>0.877038490867247</v>
      </c>
      <c r="M15" s="10" t="n">
        <v>0.936839607249794</v>
      </c>
      <c r="N15" s="10" t="n">
        <v>0.999548045208948</v>
      </c>
      <c r="P15" s="11" t="s">
        <v>9</v>
      </c>
      <c r="Q15" s="12" t="n">
        <f aca="false">IF('[1]Weekday Current vs Hist'!$J$2="East",AVERAGE(L13:L28),AVERAGE(L12:L27))</f>
        <v>1</v>
      </c>
      <c r="R15" s="13" t="n">
        <f aca="false">IF('[1]Weekday Current vs Hist'!$J$2="East",AVERAGE(L6:L12,L29),AVERAGE(L6:L11,L28:L29))</f>
        <v>1</v>
      </c>
    </row>
    <row r="16" customFormat="false" ht="12.75" hidden="false" customHeight="false" outlineLevel="0" collapsed="false">
      <c r="A16" s="8" t="n">
        <v>1100</v>
      </c>
      <c r="B16" s="9"/>
      <c r="C16" s="10" t="n">
        <v>1.02405900193419</v>
      </c>
      <c r="D16" s="10" t="n">
        <v>1.03360291865928</v>
      </c>
      <c r="E16" s="10" t="n">
        <v>1.04400033161747</v>
      </c>
      <c r="F16" s="10" t="n">
        <v>1.07593945193918</v>
      </c>
      <c r="G16" s="10" t="n">
        <v>1.05602778461261</v>
      </c>
      <c r="H16" s="10" t="n">
        <v>1.02147577141337</v>
      </c>
      <c r="I16" s="10" t="n">
        <v>0.934828078275235</v>
      </c>
      <c r="J16" s="10" t="n">
        <v>0.964186941679592</v>
      </c>
      <c r="K16" s="10" t="n">
        <v>1.00336487623172</v>
      </c>
      <c r="L16" s="10" t="n">
        <v>0.985204999469339</v>
      </c>
      <c r="M16" s="10" t="n">
        <v>0.971704936179275</v>
      </c>
      <c r="N16" s="10" t="n">
        <v>0.99667872096613</v>
      </c>
      <c r="P16" s="11" t="s">
        <v>10</v>
      </c>
      <c r="Q16" s="12" t="n">
        <f aca="false">IF('[1]Weekday Current vs Hist'!$J$2="East",AVERAGE(M13:M28),AVERAGE(M12:M27))</f>
        <v>1</v>
      </c>
      <c r="R16" s="13" t="n">
        <f aca="false">IF('[1]Weekday Current vs Hist'!$J$2="East",AVERAGE(M6:M12,M29),AVERAGE(M6:M11,M28:M29))</f>
        <v>1</v>
      </c>
    </row>
    <row r="17" customFormat="false" ht="12.75" hidden="false" customHeight="false" outlineLevel="0" collapsed="false">
      <c r="A17" s="8" t="n">
        <v>1200</v>
      </c>
      <c r="B17" s="9"/>
      <c r="C17" s="10" t="n">
        <v>1.01184687579566</v>
      </c>
      <c r="D17" s="10" t="n">
        <v>1.02126647387708</v>
      </c>
      <c r="E17" s="10" t="n">
        <v>1.03511634949486</v>
      </c>
      <c r="F17" s="10" t="n">
        <v>1.0707503248403</v>
      </c>
      <c r="G17" s="10" t="n">
        <v>1.06471122552785</v>
      </c>
      <c r="H17" s="10" t="n">
        <v>1.06802475741962</v>
      </c>
      <c r="I17" s="10" t="n">
        <v>1.03501918092385</v>
      </c>
      <c r="J17" s="10" t="n">
        <v>1.04234960313541</v>
      </c>
      <c r="K17" s="10" t="n">
        <v>1.05842150791959</v>
      </c>
      <c r="L17" s="10" t="n">
        <v>0.980663030042902</v>
      </c>
      <c r="M17" s="10" t="n">
        <v>0.945574316288601</v>
      </c>
      <c r="N17" s="10" t="n">
        <v>0.985914054124063</v>
      </c>
      <c r="P17" s="11" t="s">
        <v>11</v>
      </c>
      <c r="Q17" s="12" t="n">
        <f aca="false">IF('[1]Weekday Current vs Hist'!$J$2="East",AVERAGE(N13:N28),AVERAGE(N12:N27))</f>
        <v>1</v>
      </c>
      <c r="R17" s="13" t="n">
        <f aca="false">IF('[1]Weekday Current vs Hist'!$J$2="East",AVERAGE(N6:N12,N29),AVERAGE(N6:N11,N28:N29))</f>
        <v>1</v>
      </c>
    </row>
    <row r="18" customFormat="false" ht="12.75" hidden="false" customHeight="false" outlineLevel="0" collapsed="false">
      <c r="A18" s="8" t="n">
        <v>1300</v>
      </c>
      <c r="B18" s="9"/>
      <c r="C18" s="10" t="n">
        <v>0.997414277971667</v>
      </c>
      <c r="D18" s="10" t="n">
        <v>0.993672009839685</v>
      </c>
      <c r="E18" s="10" t="n">
        <v>1.02325000370915</v>
      </c>
      <c r="F18" s="10" t="n">
        <v>1.0238349080913</v>
      </c>
      <c r="G18" s="10" t="n">
        <v>1.07091852559684</v>
      </c>
      <c r="H18" s="10" t="n">
        <v>1.10560661040667</v>
      </c>
      <c r="I18" s="10" t="n">
        <v>1.13015265566329</v>
      </c>
      <c r="J18" s="10" t="n">
        <v>1.16463297587121</v>
      </c>
      <c r="K18" s="10" t="n">
        <v>1.11532878734954</v>
      </c>
      <c r="L18" s="10" t="n">
        <v>1.02310261996016</v>
      </c>
      <c r="M18" s="10" t="n">
        <v>0.903885759441161</v>
      </c>
      <c r="N18" s="10" t="n">
        <v>0.97074046319974</v>
      </c>
    </row>
    <row r="19" customFormat="false" ht="12.75" hidden="false" customHeight="false" outlineLevel="0" collapsed="false">
      <c r="A19" s="8" t="n">
        <v>1400</v>
      </c>
      <c r="B19" s="9"/>
      <c r="C19" s="10" t="n">
        <v>0.962195755151477</v>
      </c>
      <c r="D19" s="10" t="n">
        <v>0.980791436549949</v>
      </c>
      <c r="E19" s="10" t="n">
        <v>1.01128491769138</v>
      </c>
      <c r="F19" s="10" t="n">
        <v>1.01794372201641</v>
      </c>
      <c r="G19" s="10" t="n">
        <v>1.07255418902139</v>
      </c>
      <c r="H19" s="10" t="n">
        <v>1.17705399907568</v>
      </c>
      <c r="I19" s="10" t="n">
        <v>1.18044724212591</v>
      </c>
      <c r="J19" s="10" t="n">
        <v>1.18200549501744</v>
      </c>
      <c r="K19" s="10" t="n">
        <v>1.14324339380722</v>
      </c>
      <c r="L19" s="10" t="n">
        <v>1.07448367333294</v>
      </c>
      <c r="M19" s="10" t="n">
        <v>0.879169796581964</v>
      </c>
      <c r="N19" s="10" t="n">
        <v>0.923365878333346</v>
      </c>
    </row>
    <row r="20" customFormat="false" ht="12.75" hidden="false" customHeight="false" outlineLevel="0" collapsed="false">
      <c r="A20" s="8" t="n">
        <v>1500</v>
      </c>
      <c r="B20" s="9"/>
      <c r="C20" s="10" t="n">
        <v>0.933061401647506</v>
      </c>
      <c r="D20" s="10" t="n">
        <v>0.942659191564148</v>
      </c>
      <c r="E20" s="10" t="n">
        <v>0.969100324027874</v>
      </c>
      <c r="F20" s="10" t="n">
        <v>1.00034687570148</v>
      </c>
      <c r="G20" s="10" t="n">
        <v>1.07087854068017</v>
      </c>
      <c r="H20" s="10" t="n">
        <v>1.21873224213744</v>
      </c>
      <c r="I20" s="10" t="n">
        <v>1.27531984446188</v>
      </c>
      <c r="J20" s="10" t="n">
        <v>1.28065371831407</v>
      </c>
      <c r="K20" s="10" t="n">
        <v>1.14822277767128</v>
      </c>
      <c r="L20" s="10" t="n">
        <v>1.07823580240542</v>
      </c>
      <c r="M20" s="10" t="n">
        <v>0.854002625101831</v>
      </c>
      <c r="N20" s="10" t="n">
        <v>0.83852628993073</v>
      </c>
    </row>
    <row r="21" customFormat="false" ht="12.75" hidden="false" customHeight="false" outlineLevel="0" collapsed="false">
      <c r="A21" s="8" t="n">
        <v>1600</v>
      </c>
      <c r="B21" s="9"/>
      <c r="C21" s="10" t="n">
        <v>0.883386110550984</v>
      </c>
      <c r="D21" s="10" t="n">
        <v>0.925116843019398</v>
      </c>
      <c r="E21" s="10" t="n">
        <v>0.928499430633265</v>
      </c>
      <c r="F21" s="10" t="n">
        <v>0.973724121978199</v>
      </c>
      <c r="G21" s="10" t="n">
        <v>1.08422596869844</v>
      </c>
      <c r="H21" s="10" t="n">
        <v>1.26402407376137</v>
      </c>
      <c r="I21" s="10" t="n">
        <v>1.27870438466513</v>
      </c>
      <c r="J21" s="10" t="n">
        <v>1.28138280508929</v>
      </c>
      <c r="K21" s="10" t="n">
        <v>1.15731838241619</v>
      </c>
      <c r="L21" s="10" t="n">
        <v>1.07259840564585</v>
      </c>
      <c r="M21" s="10" t="n">
        <v>0.837275027816434</v>
      </c>
      <c r="N21" s="10" t="n">
        <v>0.815306169288538</v>
      </c>
    </row>
    <row r="22" customFormat="false" ht="12.75" hidden="false" customHeight="false" outlineLevel="0" collapsed="false">
      <c r="A22" s="8" t="n">
        <v>1700</v>
      </c>
      <c r="B22" s="9"/>
      <c r="C22" s="10" t="n">
        <v>0.972639057807627</v>
      </c>
      <c r="D22" s="10" t="n">
        <v>0.952440622339673</v>
      </c>
      <c r="E22" s="10" t="n">
        <v>0.939875198816631</v>
      </c>
      <c r="F22" s="10" t="n">
        <v>0.956016029838441</v>
      </c>
      <c r="G22" s="10" t="n">
        <v>1.07458121618579</v>
      </c>
      <c r="H22" s="10" t="n">
        <v>1.30546542490282</v>
      </c>
      <c r="I22" s="10" t="n">
        <v>1.43069693954351</v>
      </c>
      <c r="J22" s="10" t="n">
        <v>1.26754739634998</v>
      </c>
      <c r="K22" s="10" t="n">
        <v>1.15039417698004</v>
      </c>
      <c r="L22" s="10" t="n">
        <v>1.0875494349609</v>
      </c>
      <c r="M22" s="10" t="n">
        <v>0.963822331195629</v>
      </c>
      <c r="N22" s="10" t="n">
        <v>0.977231807529055</v>
      </c>
    </row>
    <row r="23" customFormat="false" ht="12.75" hidden="false" customHeight="false" outlineLevel="0" collapsed="false">
      <c r="A23" s="8" t="n">
        <v>1800</v>
      </c>
      <c r="B23" s="9"/>
      <c r="C23" s="10" t="n">
        <v>1.17929461526769</v>
      </c>
      <c r="D23" s="10" t="n">
        <v>1.0790348121163</v>
      </c>
      <c r="E23" s="10" t="n">
        <v>1.01459238103494</v>
      </c>
      <c r="F23" s="10" t="n">
        <v>0.952767112357619</v>
      </c>
      <c r="G23" s="10" t="n">
        <v>1.06862570574229</v>
      </c>
      <c r="H23" s="10" t="n">
        <v>1.19196195090106</v>
      </c>
      <c r="I23" s="10" t="n">
        <v>1.31572218965561</v>
      </c>
      <c r="J23" s="10" t="n">
        <v>1.2152562480921</v>
      </c>
      <c r="K23" s="10" t="n">
        <v>1.1459938618569</v>
      </c>
      <c r="L23" s="10" t="n">
        <v>1.08928810037875</v>
      </c>
      <c r="M23" s="10" t="n">
        <v>1.34214038164509</v>
      </c>
      <c r="N23" s="10" t="n">
        <v>1.21826115492665</v>
      </c>
    </row>
    <row r="24" customFormat="false" ht="12.75" hidden="false" customHeight="false" outlineLevel="0" collapsed="false">
      <c r="A24" s="8" t="n">
        <v>1900</v>
      </c>
      <c r="B24" s="9"/>
      <c r="C24" s="10" t="n">
        <v>1.19049957400246</v>
      </c>
      <c r="D24" s="10" t="n">
        <v>1.12257439857943</v>
      </c>
      <c r="E24" s="10" t="n">
        <v>1.17192104571373</v>
      </c>
      <c r="F24" s="10" t="n">
        <v>0.981705282861298</v>
      </c>
      <c r="G24" s="10" t="n">
        <v>1.03907112117402</v>
      </c>
      <c r="H24" s="10" t="n">
        <v>1.07904769623647</v>
      </c>
      <c r="I24" s="10" t="n">
        <v>1.14556602780031</v>
      </c>
      <c r="J24" s="10" t="n">
        <v>1.08713779542659</v>
      </c>
      <c r="K24" s="10" t="n">
        <v>1.07915924481945</v>
      </c>
      <c r="L24" s="10" t="n">
        <v>1.13696372277118</v>
      </c>
      <c r="M24" s="10" t="n">
        <v>1.32216857159154</v>
      </c>
      <c r="N24" s="10" t="n">
        <v>1.22045444746018</v>
      </c>
    </row>
    <row r="25" customFormat="false" ht="12.75" hidden="false" customHeight="false" outlineLevel="0" collapsed="false">
      <c r="A25" s="8" t="n">
        <v>2000</v>
      </c>
      <c r="B25" s="9"/>
      <c r="C25" s="10" t="n">
        <v>1.13554946729173</v>
      </c>
      <c r="D25" s="10" t="n">
        <v>1.09313827255203</v>
      </c>
      <c r="E25" s="10" t="n">
        <v>1.15597771437695</v>
      </c>
      <c r="F25" s="10" t="n">
        <v>1.06315960764932</v>
      </c>
      <c r="G25" s="10" t="n">
        <v>1.05052468811138</v>
      </c>
      <c r="H25" s="10" t="n">
        <v>1.00536594796991</v>
      </c>
      <c r="I25" s="10" t="n">
        <v>0.974441922092024</v>
      </c>
      <c r="J25" s="10" t="n">
        <v>0.997667916187185</v>
      </c>
      <c r="K25" s="10" t="n">
        <v>1.12073340147382</v>
      </c>
      <c r="L25" s="10" t="n">
        <v>1.20485024006825</v>
      </c>
      <c r="M25" s="10" t="n">
        <v>1.2677297326843</v>
      </c>
      <c r="N25" s="10" t="n">
        <v>1.15336941469703</v>
      </c>
    </row>
    <row r="26" customFormat="false" ht="12.75" hidden="false" customHeight="false" outlineLevel="0" collapsed="false">
      <c r="A26" s="8" t="n">
        <v>2100</v>
      </c>
      <c r="B26" s="9"/>
      <c r="C26" s="10" t="n">
        <v>1.08834657031766</v>
      </c>
      <c r="D26" s="10" t="n">
        <v>1.05408566628401</v>
      </c>
      <c r="E26" s="10" t="n">
        <v>1.08821516589166</v>
      </c>
      <c r="F26" s="10" t="n">
        <v>1.13375119375628</v>
      </c>
      <c r="G26" s="10" t="n">
        <v>1.13028968582378</v>
      </c>
      <c r="H26" s="10" t="n">
        <v>1.08338764091603</v>
      </c>
      <c r="I26" s="10" t="n">
        <v>1.00301536168539</v>
      </c>
      <c r="J26" s="10" t="n">
        <v>1.04423339774404</v>
      </c>
      <c r="K26" s="10" t="n">
        <v>1.07445617853309</v>
      </c>
      <c r="L26" s="10" t="n">
        <v>1.16136351105543</v>
      </c>
      <c r="M26" s="10" t="n">
        <v>1.14384970926978</v>
      </c>
      <c r="N26" s="10" t="n">
        <v>1.13168388470105</v>
      </c>
    </row>
    <row r="27" customFormat="false" ht="12.75" hidden="false" customHeight="false" outlineLevel="0" collapsed="false">
      <c r="A27" s="8" t="n">
        <v>2200</v>
      </c>
      <c r="B27" s="9"/>
      <c r="C27" s="10" t="n">
        <v>1.02752850768064</v>
      </c>
      <c r="D27" s="10" t="n">
        <v>1.02359542502564</v>
      </c>
      <c r="E27" s="10" t="n">
        <v>1.00856388060027</v>
      </c>
      <c r="F27" s="10" t="n">
        <v>1.04443296726387</v>
      </c>
      <c r="G27" s="10" t="n">
        <v>1.03171529531218</v>
      </c>
      <c r="H27" s="10" t="n">
        <v>1.002240514593</v>
      </c>
      <c r="I27" s="10" t="n">
        <v>0.943420656294348</v>
      </c>
      <c r="J27" s="10" t="n">
        <v>0.963209973703179</v>
      </c>
      <c r="K27" s="10" t="n">
        <v>0.952974328265723</v>
      </c>
      <c r="L27" s="10" t="n">
        <v>1.00499960608643</v>
      </c>
      <c r="M27" s="10" t="n">
        <v>1.05446128226064</v>
      </c>
      <c r="N27" s="10" t="n">
        <v>1.11453766213568</v>
      </c>
    </row>
    <row r="28" customFormat="false" ht="12.75" hidden="false" customHeight="false" outlineLevel="0" collapsed="false">
      <c r="A28" s="8" t="n">
        <v>2300</v>
      </c>
      <c r="B28" s="9"/>
      <c r="C28" s="10" t="n">
        <v>1.25139820447355</v>
      </c>
      <c r="D28" s="10" t="n">
        <v>1.2138383553586</v>
      </c>
      <c r="E28" s="10" t="n">
        <v>1.31208016140953</v>
      </c>
      <c r="F28" s="10" t="n">
        <v>1.4824307402098</v>
      </c>
      <c r="G28" s="10" t="n">
        <v>1.4948641313227</v>
      </c>
      <c r="H28" s="10" t="n">
        <v>1.69476125236365</v>
      </c>
      <c r="I28" s="10" t="n">
        <v>1.47684988999428</v>
      </c>
      <c r="J28" s="10" t="n">
        <v>1.40315936254122</v>
      </c>
      <c r="K28" s="10" t="n">
        <v>1.28027591014217</v>
      </c>
      <c r="L28" s="10" t="n">
        <v>1.23849620726893</v>
      </c>
      <c r="M28" s="10" t="n">
        <v>1.2677179195934</v>
      </c>
      <c r="N28" s="10" t="n">
        <v>1.18984262848508</v>
      </c>
    </row>
    <row r="29" customFormat="false" ht="12.75" hidden="false" customHeight="false" outlineLevel="0" collapsed="false">
      <c r="A29" s="8" t="n">
        <v>2400</v>
      </c>
      <c r="B29" s="9"/>
      <c r="C29" s="10" t="n">
        <v>1.08965360230284</v>
      </c>
      <c r="D29" s="10" t="n">
        <v>1.05345784742818</v>
      </c>
      <c r="E29" s="10" t="n">
        <v>1.10659704617154</v>
      </c>
      <c r="F29" s="10" t="n">
        <v>1.18001642547162</v>
      </c>
      <c r="G29" s="10" t="n">
        <v>1.21144017409548</v>
      </c>
      <c r="H29" s="10" t="n">
        <v>1.28748147107453</v>
      </c>
      <c r="I29" s="10" t="n">
        <v>1.18156789032691</v>
      </c>
      <c r="J29" s="10" t="n">
        <v>1.17221650318146</v>
      </c>
      <c r="K29" s="10" t="n">
        <v>1.14629659371006</v>
      </c>
      <c r="L29" s="10" t="n">
        <v>1.06653191027891</v>
      </c>
      <c r="M29" s="10" t="n">
        <v>1.10219609627464</v>
      </c>
      <c r="N29" s="10" t="n">
        <v>1.11741913764589</v>
      </c>
    </row>
    <row r="31" customFormat="false" ht="12.75" hidden="false" customHeight="false" outlineLevel="0" collapsed="false">
      <c r="A31" s="14" t="s">
        <v>16</v>
      </c>
      <c r="B31" s="14"/>
      <c r="C31" s="14"/>
    </row>
    <row r="32" customFormat="false" ht="12.75" hidden="false" customHeight="false" outlineLevel="0" collapsed="false">
      <c r="C32" s="15" t="s">
        <v>17</v>
      </c>
      <c r="E32" s="0" t="str">
        <f aca="false">IF('[1]Weekday Current vs Hist'!$J$2="West","Monday through Saturday; Hours 7 through 22","Monday through Saturday; Hours 8 through 23")</f>
        <v>Monday through Saturday; Hours 7 through 22</v>
      </c>
    </row>
    <row r="33" customFormat="false" ht="12.75" hidden="false" customHeight="false" outlineLevel="0" collapsed="false">
      <c r="C33" s="0" t="s">
        <v>19</v>
      </c>
      <c r="E33" s="0" t="str">
        <f aca="false">IF('[1]Weekday Current vs Hist'!$J$2="West","Monday through Sunday; Hours 1 through 6, and Hours 23 &amp; 24","Monday through Sunday; Hours 1 through 7, and Hours 24")</f>
        <v>Monday through Sunday; Hours 1 through 6, and Hours 23 &amp; 24</v>
      </c>
    </row>
    <row r="34" customFormat="false" ht="12.75" hidden="false" customHeight="false" outlineLevel="0" collapsed="false">
      <c r="C34" s="0" t="s">
        <v>37</v>
      </c>
      <c r="E34" s="0" t="str">
        <f aca="false">IF('[1]Weekday Current vs Hist'!$J$2="West","Sunday; Hours 7 through 22","Sunday; Hours 8 through 23")</f>
        <v>Sunday; Hours 7 through 22</v>
      </c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29</v>
      </c>
      <c r="C39" s="10" t="n">
        <f aca="false">IF('[1]Weekday Current vs Hist'!$J$2="East",AVERAGE(C6:C8,C29),AVERAGE(C6:C7,C28:C29))</f>
        <v>1.06698055042394</v>
      </c>
      <c r="D39" s="10" t="n">
        <f aca="false">IF('[1]Weekday Current vs Hist'!$J$2="East",AVERAGE(D6:D8,D29),AVERAGE(D6:D7,D28:D29))</f>
        <v>1.0430976102447</v>
      </c>
      <c r="E39" s="10" t="n">
        <f aca="false">IF('[1]Weekday Current vs Hist'!$J$2="East",AVERAGE(E6:E8,E29),AVERAGE(E6:E7,E28:E29))</f>
        <v>1.07750462609361</v>
      </c>
      <c r="F39" s="10" t="n">
        <f aca="false">IF('[1]Weekday Current vs Hist'!$J$2="East",AVERAGE(F6:F8,F29),AVERAGE(F6:F7,F28:F29))</f>
        <v>1.15290437710628</v>
      </c>
      <c r="G39" s="10" t="n">
        <f aca="false">IF('[1]Weekday Current vs Hist'!$J$2="East",AVERAGE(G6:G8,G29),AVERAGE(G6:G7,G28:G29))</f>
        <v>1.18888748753579</v>
      </c>
      <c r="H39" s="10" t="n">
        <f aca="false">IF('[1]Weekday Current vs Hist'!$J$2="East",AVERAGE(H6:H8,H29),AVERAGE(H6:H7,H28:H29))</f>
        <v>1.24191706523845</v>
      </c>
      <c r="I39" s="10" t="n">
        <f aca="false">IF('[1]Weekday Current vs Hist'!$J$2="East",AVERAGE(I6:I8,I29),AVERAGE(I6:I7,I28:I29))</f>
        <v>1.17179612347023</v>
      </c>
      <c r="J39" s="10" t="n">
        <f aca="false">IF('[1]Weekday Current vs Hist'!$J$2="East",AVERAGE(J6:J8,J29),AVERAGE(J6:J7,J28:J29))</f>
        <v>1.1388428043177</v>
      </c>
      <c r="K39" s="10" t="n">
        <f aca="false">IF('[1]Weekday Current vs Hist'!$J$2="East",AVERAGE(K6:K8,K29),AVERAGE(K6:K7,K28:K29))</f>
        <v>1.12284710940629</v>
      </c>
      <c r="L39" s="10" t="n">
        <f aca="false">IF('[1]Weekday Current vs Hist'!$J$2="East",AVERAGE(L6:L8,L29),AVERAGE(L6:L7,L28:L29))</f>
        <v>1.06763065245219</v>
      </c>
      <c r="M39" s="10" t="n">
        <f aca="false">IF('[1]Weekday Current vs Hist'!$J$2="East",AVERAGE(M6:M8,M29),AVERAGE(M6:M7,M28:M29))</f>
        <v>1.07167111148544</v>
      </c>
      <c r="N39" s="10" t="n">
        <f aca="false">IF('[1]Weekday Current vs Hist'!$J$2="East",AVERAGE(N6:N8,N29),AVERAGE(N6:N7,N28:N29))</f>
        <v>1.06455933308729</v>
      </c>
    </row>
    <row r="40" customFormat="false" ht="12.75" hidden="false" customHeight="false" outlineLevel="0" collapsed="false">
      <c r="A40" s="19" t="s">
        <v>30</v>
      </c>
      <c r="C40" s="10" t="n">
        <f aca="false">IF('[1]Weekday Current vs Hist'!$J$2="East",AVERAGE(C9:C12),AVERAGE(C8:C11))</f>
        <v>0.933019449576063</v>
      </c>
      <c r="D40" s="10" t="n">
        <f aca="false">IF('[1]Weekday Current vs Hist'!$J$2="East",AVERAGE(D9:D12),AVERAGE(D8:D11))</f>
        <v>0.956902389755301</v>
      </c>
      <c r="E40" s="10" t="n">
        <f aca="false">IF('[1]Weekday Current vs Hist'!$J$2="East",AVERAGE(E9:E12),AVERAGE(E8:E11))</f>
        <v>0.922495373906394</v>
      </c>
      <c r="F40" s="10" t="n">
        <f aca="false">IF('[1]Weekday Current vs Hist'!$J$2="East",AVERAGE(F9:F12),AVERAGE(F8:F11))</f>
        <v>0.847095622893715</v>
      </c>
      <c r="G40" s="10" t="n">
        <f aca="false">IF('[1]Weekday Current vs Hist'!$J$2="East",AVERAGE(G9:G12),AVERAGE(G8:G11))</f>
        <v>0.811112512464209</v>
      </c>
      <c r="H40" s="10" t="n">
        <f aca="false">IF('[1]Weekday Current vs Hist'!$J$2="East",AVERAGE(H9:H12),AVERAGE(H8:H11))</f>
        <v>0.758082934761555</v>
      </c>
      <c r="I40" s="10" t="n">
        <f aca="false">IF('[1]Weekday Current vs Hist'!$J$2="East",AVERAGE(I9:I12),AVERAGE(I8:I11))</f>
        <v>0.828203876529772</v>
      </c>
      <c r="J40" s="10" t="n">
        <f aca="false">IF('[1]Weekday Current vs Hist'!$J$2="East",AVERAGE(J9:J12),AVERAGE(J8:J11))</f>
        <v>0.861157195682305</v>
      </c>
      <c r="K40" s="10" t="n">
        <f aca="false">IF('[1]Weekday Current vs Hist'!$J$2="East",AVERAGE(K9:K12),AVERAGE(K8:K11))</f>
        <v>0.877152890593707</v>
      </c>
      <c r="L40" s="10" t="n">
        <f aca="false">IF('[1]Weekday Current vs Hist'!$J$2="East",AVERAGE(L9:L12),AVERAGE(L8:L11))</f>
        <v>0.932369347547813</v>
      </c>
      <c r="M40" s="10" t="n">
        <f aca="false">IF('[1]Weekday Current vs Hist'!$J$2="East",AVERAGE(M9:M12),AVERAGE(M8:M11))</f>
        <v>0.928328888514561</v>
      </c>
      <c r="N40" s="10" t="n">
        <f aca="false">IF('[1]Weekday Current vs Hist'!$J$2="East",AVERAGE(N9:N12),AVERAGE(N8:N11))</f>
        <v>0.935440666912708</v>
      </c>
    </row>
    <row r="41" customFormat="false" ht="12.75" hidden="false" customHeight="false" outlineLevel="0" collapsed="false">
      <c r="A41" s="19" t="s">
        <v>31</v>
      </c>
      <c r="C41" s="10" t="n">
        <f aca="false">IF('[1]Weekday Current vs Hist'!$J$2="East",AVERAGE(C13:C16),AVERAGE(C12:C15))</f>
        <v>0.89854469614518</v>
      </c>
      <c r="D41" s="10" t="n">
        <f aca="false">IF('[1]Weekday Current vs Hist'!$J$2="East",AVERAGE(D13:D16),AVERAGE(D12:D15))</f>
        <v>0.944505482398345</v>
      </c>
      <c r="E41" s="10" t="n">
        <f aca="false">IF('[1]Weekday Current vs Hist'!$J$2="East",AVERAGE(E13:E16),AVERAGE(E12:E15))</f>
        <v>0.902400814097958</v>
      </c>
      <c r="F41" s="10" t="n">
        <f aca="false">IF('[1]Weekday Current vs Hist'!$J$2="East",AVERAGE(F13:F16),AVERAGE(F12:F15))</f>
        <v>0.926407100426579</v>
      </c>
      <c r="G41" s="10" t="n">
        <f aca="false">IF('[1]Weekday Current vs Hist'!$J$2="East",AVERAGE(G13:G16),AVERAGE(G12:G15))</f>
        <v>0.796469013378313</v>
      </c>
      <c r="H41" s="10" t="n">
        <f aca="false">IF('[1]Weekday Current vs Hist'!$J$2="East",AVERAGE(H13:H16),AVERAGE(H12:H15))</f>
        <v>0.619403342566638</v>
      </c>
      <c r="I41" s="10" t="n">
        <f aca="false">IF('[1]Weekday Current vs Hist'!$J$2="East",AVERAGE(I13:I16),AVERAGE(I12:I15))</f>
        <v>0.588166379203383</v>
      </c>
      <c r="J41" s="10" t="n">
        <f aca="false">IF('[1]Weekday Current vs Hist'!$J$2="East",AVERAGE(J13:J16),AVERAGE(J12:J15))</f>
        <v>0.627433933347479</v>
      </c>
      <c r="K41" s="10" t="n">
        <f aca="false">IF('[1]Weekday Current vs Hist'!$J$2="East",AVERAGE(K13:K16),AVERAGE(K12:K15))</f>
        <v>0.71259727066886</v>
      </c>
      <c r="L41" s="10" t="n">
        <f aca="false">IF('[1]Weekday Current vs Hist'!$J$2="East",AVERAGE(L13:L16),AVERAGE(L12:L15))</f>
        <v>0.775174213455616</v>
      </c>
      <c r="M41" s="10" t="n">
        <f aca="false">IF('[1]Weekday Current vs Hist'!$J$2="East",AVERAGE(M13:M16),AVERAGE(M12:M15))</f>
        <v>0.878553882485939</v>
      </c>
      <c r="N41" s="10" t="n">
        <f aca="false">IF('[1]Weekday Current vs Hist'!$J$2="East",AVERAGE(N13:N16),AVERAGE(N12:N15))</f>
        <v>0.913482513176953</v>
      </c>
    </row>
    <row r="42" customFormat="false" ht="12.75" hidden="false" customHeight="false" outlineLevel="0" collapsed="false">
      <c r="A42" s="19" t="s">
        <v>32</v>
      </c>
      <c r="C42" s="10" t="n">
        <f aca="false">IF('[1]Weekday Current vs Hist'!$J$2="East",AVERAGE(C17:C20),AVERAGE(C16:C19))</f>
        <v>0.998878977713247</v>
      </c>
      <c r="D42" s="10" t="n">
        <f aca="false">IF('[1]Weekday Current vs Hist'!$J$2="East",AVERAGE(D17:D20),AVERAGE(D16:D19))</f>
        <v>1.0073332097315</v>
      </c>
      <c r="E42" s="10" t="n">
        <f aca="false">IF('[1]Weekday Current vs Hist'!$J$2="East",AVERAGE(E17:E20),AVERAGE(E16:E19))</f>
        <v>1.02841290062821</v>
      </c>
      <c r="F42" s="10" t="n">
        <f aca="false">IF('[1]Weekday Current vs Hist'!$J$2="East",AVERAGE(F17:F20),AVERAGE(F16:F19))</f>
        <v>1.0471171017218</v>
      </c>
      <c r="G42" s="10" t="n">
        <f aca="false">IF('[1]Weekday Current vs Hist'!$J$2="East",AVERAGE(G17:G20),AVERAGE(G16:G19))</f>
        <v>1.06605293118967</v>
      </c>
      <c r="H42" s="10" t="n">
        <f aca="false">IF('[1]Weekday Current vs Hist'!$J$2="East",AVERAGE(H17:H20),AVERAGE(H16:H19))</f>
        <v>1.09304028457883</v>
      </c>
      <c r="I42" s="10" t="n">
        <f aca="false">IF('[1]Weekday Current vs Hist'!$J$2="East",AVERAGE(I17:I20),AVERAGE(I16:I19))</f>
        <v>1.07011178924707</v>
      </c>
      <c r="J42" s="10" t="n">
        <f aca="false">IF('[1]Weekday Current vs Hist'!$J$2="East",AVERAGE(J17:J20),AVERAGE(J16:J19))</f>
        <v>1.08829375392591</v>
      </c>
      <c r="K42" s="10" t="n">
        <f aca="false">IF('[1]Weekday Current vs Hist'!$J$2="East",AVERAGE(K17:K20),AVERAGE(K16:K19))</f>
        <v>1.08008964132702</v>
      </c>
      <c r="L42" s="10" t="n">
        <f aca="false">IF('[1]Weekday Current vs Hist'!$J$2="East",AVERAGE(L17:L20),AVERAGE(L16:L19))</f>
        <v>1.01586358070133</v>
      </c>
      <c r="M42" s="10" t="n">
        <f aca="false">IF('[1]Weekday Current vs Hist'!$J$2="East",AVERAGE(M17:M20),AVERAGE(M16:M19))</f>
        <v>0.92508370212275</v>
      </c>
      <c r="N42" s="10" t="n">
        <f aca="false">IF('[1]Weekday Current vs Hist'!$J$2="East",AVERAGE(N17:N20),AVERAGE(N16:N19))</f>
        <v>0.96917477915582</v>
      </c>
    </row>
    <row r="43" customFormat="false" ht="12.75" hidden="false" customHeight="false" outlineLevel="0" collapsed="false">
      <c r="A43" s="19" t="s">
        <v>33</v>
      </c>
      <c r="C43" s="10" t="n">
        <f aca="false">IF('[1]Weekday Current vs Hist'!$J$2="East",AVERAGE(C21:C24),AVERAGE(C20:C23))</f>
        <v>0.992095296318451</v>
      </c>
      <c r="D43" s="10" t="n">
        <f aca="false">IF('[1]Weekday Current vs Hist'!$J$2="East",AVERAGE(D21:D24),AVERAGE(D20:D23))</f>
        <v>0.974812867259879</v>
      </c>
      <c r="E43" s="10" t="n">
        <f aca="false">IF('[1]Weekday Current vs Hist'!$J$2="East",AVERAGE(E21:E24),AVERAGE(E20:E23))</f>
        <v>0.963016833628178</v>
      </c>
      <c r="F43" s="10" t="n">
        <f aca="false">IF('[1]Weekday Current vs Hist'!$J$2="East",AVERAGE(F21:F24),AVERAGE(F20:F23))</f>
        <v>0.970713534968935</v>
      </c>
      <c r="G43" s="10" t="n">
        <f aca="false">IF('[1]Weekday Current vs Hist'!$J$2="East",AVERAGE(G21:G24),AVERAGE(G20:G23))</f>
        <v>1.07457785782667</v>
      </c>
      <c r="H43" s="10" t="n">
        <f aca="false">IF('[1]Weekday Current vs Hist'!$J$2="East",AVERAGE(H21:H24),AVERAGE(H20:H23))</f>
        <v>1.24504592292567</v>
      </c>
      <c r="I43" s="10" t="n">
        <f aca="false">IF('[1]Weekday Current vs Hist'!$J$2="East",AVERAGE(I21:I24),AVERAGE(I20:I23))</f>
        <v>1.32511083958153</v>
      </c>
      <c r="J43" s="10" t="n">
        <f aca="false">IF('[1]Weekday Current vs Hist'!$J$2="East",AVERAGE(J21:J24),AVERAGE(J20:J23))</f>
        <v>1.26121004196136</v>
      </c>
      <c r="K43" s="10" t="n">
        <f aca="false">IF('[1]Weekday Current vs Hist'!$J$2="East",AVERAGE(K21:K24),AVERAGE(K20:K23))</f>
        <v>1.1504822997311</v>
      </c>
      <c r="L43" s="10" t="n">
        <f aca="false">IF('[1]Weekday Current vs Hist'!$J$2="East",AVERAGE(L21:L24),AVERAGE(L20:L23))</f>
        <v>1.08191793584773</v>
      </c>
      <c r="M43" s="10" t="n">
        <f aca="false">IF('[1]Weekday Current vs Hist'!$J$2="East",AVERAGE(M21:M24),AVERAGE(M20:M23))</f>
        <v>0.999310091439747</v>
      </c>
      <c r="N43" s="10" t="n">
        <f aca="false">IF('[1]Weekday Current vs Hist'!$J$2="East",AVERAGE(N21:N24),AVERAGE(N20:N23))</f>
        <v>0.962331355418742</v>
      </c>
    </row>
    <row r="44" customFormat="false" ht="12.75" hidden="false" customHeight="false" outlineLevel="0" collapsed="false">
      <c r="A44" s="19" t="s">
        <v>34</v>
      </c>
      <c r="C44" s="10" t="n">
        <f aca="false">IF('[1]Weekday Current vs Hist'!$J$2="East",AVERAGE(C25:C28),AVERAGE(C24:C27))</f>
        <v>1.11048102982312</v>
      </c>
      <c r="D44" s="10" t="n">
        <f aca="false">IF('[1]Weekday Current vs Hist'!$J$2="East",AVERAGE(D25:D28),AVERAGE(D24:D27))</f>
        <v>1.07334844061028</v>
      </c>
      <c r="E44" s="10" t="n">
        <f aca="false">IF('[1]Weekday Current vs Hist'!$J$2="East",AVERAGE(E25:E28),AVERAGE(E24:E27))</f>
        <v>1.10616945164565</v>
      </c>
      <c r="F44" s="10" t="n">
        <f aca="false">IF('[1]Weekday Current vs Hist'!$J$2="East",AVERAGE(F25:F28),AVERAGE(F24:F27))</f>
        <v>1.05576226288269</v>
      </c>
      <c r="G44" s="10" t="n">
        <f aca="false">IF('[1]Weekday Current vs Hist'!$J$2="East",AVERAGE(G25:G28),AVERAGE(G24:G27))</f>
        <v>1.06290019760534</v>
      </c>
      <c r="H44" s="10" t="n">
        <f aca="false">IF('[1]Weekday Current vs Hist'!$J$2="East",AVERAGE(H25:H28),AVERAGE(H24:H27))</f>
        <v>1.04251044992886</v>
      </c>
      <c r="I44" s="10" t="n">
        <f aca="false">IF('[1]Weekday Current vs Hist'!$J$2="East",AVERAGE(I25:I28),AVERAGE(I24:I27))</f>
        <v>1.01661099196802</v>
      </c>
      <c r="J44" s="10" t="n">
        <f aca="false">IF('[1]Weekday Current vs Hist'!$J$2="East",AVERAGE(J25:J28),AVERAGE(J24:J27))</f>
        <v>1.02306227076525</v>
      </c>
      <c r="K44" s="10" t="n">
        <f aca="false">IF('[1]Weekday Current vs Hist'!$J$2="East",AVERAGE(K25:K28),AVERAGE(K24:K27))</f>
        <v>1.05683078827302</v>
      </c>
      <c r="L44" s="10" t="n">
        <f aca="false">IF('[1]Weekday Current vs Hist'!$J$2="East",AVERAGE(L25:L28),AVERAGE(L24:L27))</f>
        <v>1.12704426999532</v>
      </c>
      <c r="M44" s="10" t="n">
        <f aca="false">IF('[1]Weekday Current vs Hist'!$J$2="East",AVERAGE(M25:M28),AVERAGE(M24:M27))</f>
        <v>1.19705232395157</v>
      </c>
      <c r="N44" s="10" t="n">
        <f aca="false">IF('[1]Weekday Current vs Hist'!$J$2="East",AVERAGE(N25:N28),AVERAGE(N24:N27))</f>
        <v>1.15501135224849</v>
      </c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31" activeCellId="0" sqref="A31: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1999 - ",'Weekday 99 &amp; 00 vs AVG'!$J$3,"  - Historical Price Relationship")</f>
        <v>Weekend 1999 - SP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38</v>
      </c>
      <c r="B3" s="2"/>
    </row>
    <row r="4" customFormat="false" ht="13.5" hidden="false" customHeight="false" outlineLevel="0" collapsed="false">
      <c r="C4" s="24" t="n">
        <v>36161</v>
      </c>
      <c r="D4" s="24" t="n">
        <v>36192</v>
      </c>
      <c r="E4" s="24" t="n">
        <v>36220</v>
      </c>
      <c r="F4" s="24" t="n">
        <v>36251</v>
      </c>
      <c r="G4" s="24" t="n">
        <v>36281</v>
      </c>
      <c r="H4" s="24" t="n">
        <v>36312</v>
      </c>
      <c r="I4" s="24" t="n">
        <v>36342</v>
      </c>
      <c r="J4" s="24" t="n">
        <v>36373</v>
      </c>
      <c r="K4" s="24" t="n">
        <v>36404</v>
      </c>
      <c r="L4" s="24" t="n">
        <v>36434</v>
      </c>
      <c r="M4" s="24" t="n">
        <v>36465</v>
      </c>
      <c r="N4" s="24" t="n">
        <v>36495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0.862245678868917</v>
      </c>
      <c r="D6" s="10" t="n">
        <v>0.813043396746337</v>
      </c>
      <c r="E6" s="10" t="n">
        <v>0.870130735794453</v>
      </c>
      <c r="F6" s="10" t="n">
        <v>0.932402220913115</v>
      </c>
      <c r="G6" s="10" t="n">
        <v>0.88402885593043</v>
      </c>
      <c r="H6" s="10" t="n">
        <v>0.710495516018264</v>
      </c>
      <c r="I6" s="10" t="n">
        <v>0.854513059830039</v>
      </c>
      <c r="J6" s="10" t="n">
        <v>0.931575356327466</v>
      </c>
      <c r="K6" s="10" t="n">
        <v>1.04776068282367</v>
      </c>
      <c r="L6" s="10" t="n">
        <v>1.09210161454537</v>
      </c>
      <c r="M6" s="10" t="n">
        <v>1.0289955662385</v>
      </c>
      <c r="N6" s="10" t="n">
        <v>0.952886114025842</v>
      </c>
      <c r="P6" s="11" t="s">
        <v>0</v>
      </c>
      <c r="Q6" s="12" t="n">
        <f aca="false">IF('Weekday 99 &amp; 00 vs AVG'!$J$2="East",AVERAGE(C13:C28),AVERAGE(C12:C27))</f>
        <v>1.1205343394612</v>
      </c>
      <c r="R6" s="13" t="n">
        <f aca="false">IF('Weekday 99 &amp; 00 vs AVG'!$J$2="East",AVERAGE(C6:C12,C29),AVERAGE(C6:C11,C28:C29))</f>
        <v>0.758931321077604</v>
      </c>
    </row>
    <row r="7" customFormat="false" ht="12.75" hidden="false" customHeight="false" outlineLevel="0" collapsed="false">
      <c r="A7" s="8" t="n">
        <v>200</v>
      </c>
      <c r="B7" s="9"/>
      <c r="C7" s="10" t="n">
        <v>0.690647276822239</v>
      </c>
      <c r="D7" s="10" t="n">
        <v>0.772983915670317</v>
      </c>
      <c r="E7" s="10" t="n">
        <v>0.751890071835657</v>
      </c>
      <c r="F7" s="10" t="n">
        <v>0.861285880960021</v>
      </c>
      <c r="G7" s="10" t="n">
        <v>0.675111954125231</v>
      </c>
      <c r="H7" s="10" t="n">
        <v>0.549445078992599</v>
      </c>
      <c r="I7" s="10" t="n">
        <v>0.737318907550692</v>
      </c>
      <c r="J7" s="10" t="n">
        <v>0.797671061609181</v>
      </c>
      <c r="K7" s="10" t="n">
        <v>0.843470812004404</v>
      </c>
      <c r="L7" s="10" t="n">
        <v>0.917706888118087</v>
      </c>
      <c r="M7" s="10" t="n">
        <v>0.763626009834713</v>
      </c>
      <c r="N7" s="10" t="n">
        <v>0.782619613269369</v>
      </c>
      <c r="P7" s="11" t="s">
        <v>1</v>
      </c>
      <c r="Q7" s="12" t="n">
        <f aca="false">IF('Weekday 99 &amp; 00 vs AVG'!$J$2="East",AVERAGE(D13:D28),AVERAGE(D12:D27))</f>
        <v>1.10343394280719</v>
      </c>
      <c r="R7" s="13" t="n">
        <f aca="false">IF('Weekday 99 &amp; 00 vs AVG'!$J$2="East",AVERAGE(D6:D12,D29),AVERAGE(D6:D11,D28:D29))</f>
        <v>0.793132114385627</v>
      </c>
    </row>
    <row r="8" customFormat="false" ht="12.75" hidden="false" customHeight="false" outlineLevel="0" collapsed="false">
      <c r="A8" s="8" t="n">
        <v>300</v>
      </c>
      <c r="B8" s="9"/>
      <c r="C8" s="10" t="n">
        <v>0.625742686240918</v>
      </c>
      <c r="D8" s="10" t="n">
        <v>0.766551365364625</v>
      </c>
      <c r="E8" s="10" t="n">
        <v>0.696529218355246</v>
      </c>
      <c r="F8" s="10" t="n">
        <v>0.788729754664391</v>
      </c>
      <c r="G8" s="10" t="n">
        <v>0.543498507637814</v>
      </c>
      <c r="H8" s="10" t="n">
        <v>0.459091958064957</v>
      </c>
      <c r="I8" s="10" t="n">
        <v>0.600030139344729</v>
      </c>
      <c r="J8" s="10" t="n">
        <v>0.721657398475325</v>
      </c>
      <c r="K8" s="10" t="n">
        <v>0.672698557398307</v>
      </c>
      <c r="L8" s="10" t="n">
        <v>0.845665002966059</v>
      </c>
      <c r="M8" s="10" t="n">
        <v>0.626891024727999</v>
      </c>
      <c r="N8" s="10" t="n">
        <v>0.714007771124772</v>
      </c>
      <c r="P8" s="11" t="s">
        <v>2</v>
      </c>
      <c r="Q8" s="12" t="n">
        <f aca="false">IF('Weekday 99 &amp; 00 vs AVG'!$J$2="East",AVERAGE(E13:E28),AVERAGE(E12:E27))</f>
        <v>1.1047134180283</v>
      </c>
      <c r="R8" s="13" t="n">
        <f aca="false">IF('Weekday 99 &amp; 00 vs AVG'!$J$2="East",AVERAGE(E6:E12,E29),AVERAGE(E6:E11,E28:E29))</f>
        <v>0.790573163943408</v>
      </c>
    </row>
    <row r="9" customFormat="false" ht="12.75" hidden="false" customHeight="false" outlineLevel="0" collapsed="false">
      <c r="A9" s="8" t="n">
        <v>400</v>
      </c>
      <c r="B9" s="9"/>
      <c r="C9" s="10" t="n">
        <v>0.578993638552498</v>
      </c>
      <c r="D9" s="10" t="n">
        <v>0.736851097106588</v>
      </c>
      <c r="E9" s="10" t="n">
        <v>0.688059135808875</v>
      </c>
      <c r="F9" s="10" t="n">
        <v>0.779935107179194</v>
      </c>
      <c r="G9" s="10" t="n">
        <v>0.501232670890461</v>
      </c>
      <c r="H9" s="10" t="n">
        <v>0.412069606199941</v>
      </c>
      <c r="I9" s="10" t="n">
        <v>0.576021830023185</v>
      </c>
      <c r="J9" s="10" t="n">
        <v>0.629667982411641</v>
      </c>
      <c r="K9" s="10" t="n">
        <v>0.535862889208043</v>
      </c>
      <c r="L9" s="10" t="n">
        <v>0.788938688953759</v>
      </c>
      <c r="M9" s="10" t="n">
        <v>0.540783625931531</v>
      </c>
      <c r="N9" s="10" t="n">
        <v>0.636200527455642</v>
      </c>
      <c r="P9" s="11" t="s">
        <v>3</v>
      </c>
      <c r="Q9" s="12" t="n">
        <f aca="false">IF('Weekday 99 &amp; 00 vs AVG'!$J$2="East",AVERAGE(F13:F28),AVERAGE(F12:F27))</f>
        <v>1.06815465297118</v>
      </c>
      <c r="R9" s="13" t="n">
        <f aca="false">IF('Weekday 99 &amp; 00 vs AVG'!$J$2="East",AVERAGE(F6:F12,F29),AVERAGE(F6:F11,F28:F29))</f>
        <v>0.863690694057638</v>
      </c>
    </row>
    <row r="10" customFormat="false" ht="12.75" hidden="false" customHeight="false" outlineLevel="0" collapsed="false">
      <c r="A10" s="8" t="n">
        <v>500</v>
      </c>
      <c r="B10" s="9"/>
      <c r="C10" s="10" t="n">
        <v>0.634574580887627</v>
      </c>
      <c r="D10" s="10" t="n">
        <v>0.759417108604085</v>
      </c>
      <c r="E10" s="10" t="n">
        <v>0.732106379030918</v>
      </c>
      <c r="F10" s="10" t="n">
        <v>0.78726720490142</v>
      </c>
      <c r="G10" s="10" t="n">
        <v>0.461303193038203</v>
      </c>
      <c r="H10" s="10" t="n">
        <v>0.340217914995081</v>
      </c>
      <c r="I10" s="10" t="n">
        <v>0.524085622758816</v>
      </c>
      <c r="J10" s="10" t="n">
        <v>0.624342731435032</v>
      </c>
      <c r="K10" s="10" t="n">
        <v>0.57960505424704</v>
      </c>
      <c r="L10" s="10" t="n">
        <v>0.799291374671902</v>
      </c>
      <c r="M10" s="10" t="n">
        <v>0.641876790275832</v>
      </c>
      <c r="N10" s="10" t="n">
        <v>0.655601814188724</v>
      </c>
      <c r="P10" s="11" t="s">
        <v>4</v>
      </c>
      <c r="Q10" s="12" t="n">
        <f aca="false">IF('Weekday 99 &amp; 00 vs AVG'!$J$2="East",AVERAGE(G13:G28),AVERAGE(G12:G27))</f>
        <v>1.16654429828781</v>
      </c>
      <c r="R10" s="13" t="n">
        <f aca="false">IF('Weekday 99 &amp; 00 vs AVG'!$J$2="East",AVERAGE(G6:G12,G29),AVERAGE(G6:G11,G28:G29))</f>
        <v>0.666911403424388</v>
      </c>
    </row>
    <row r="11" customFormat="false" ht="12.75" hidden="false" customHeight="false" outlineLevel="0" collapsed="false">
      <c r="A11" s="8" t="n">
        <v>600</v>
      </c>
      <c r="B11" s="9"/>
      <c r="C11" s="10" t="n">
        <v>0.74244269994855</v>
      </c>
      <c r="D11" s="10" t="n">
        <v>0.718114811353393</v>
      </c>
      <c r="E11" s="10" t="n">
        <v>0.784907916871486</v>
      </c>
      <c r="F11" s="10" t="n">
        <v>0.820681629758468</v>
      </c>
      <c r="G11" s="10" t="n">
        <v>0.468110383467414</v>
      </c>
      <c r="H11" s="10" t="n">
        <v>0.282012025445812</v>
      </c>
      <c r="I11" s="10" t="n">
        <v>0.51128119112066</v>
      </c>
      <c r="J11" s="10" t="n">
        <v>0.73173242975849</v>
      </c>
      <c r="K11" s="10" t="n">
        <v>0.512484351899358</v>
      </c>
      <c r="L11" s="10" t="n">
        <v>0.790646348453659</v>
      </c>
      <c r="M11" s="10" t="n">
        <v>0.764760067768062</v>
      </c>
      <c r="N11" s="10" t="n">
        <v>0.602248275672749</v>
      </c>
      <c r="P11" s="11" t="s">
        <v>5</v>
      </c>
      <c r="Q11" s="12" t="n">
        <f aca="false">IF('Weekday 99 &amp; 00 vs AVG'!$J$2="East",AVERAGE(H13:H28),AVERAGE(H12:H27))</f>
        <v>1.22399971533473</v>
      </c>
      <c r="R11" s="13" t="n">
        <f aca="false">IF('Weekday 99 &amp; 00 vs AVG'!$J$2="East",AVERAGE(H6:H12,H29),AVERAGE(H6:H11,H28:H29))</f>
        <v>0.55200056933055</v>
      </c>
    </row>
    <row r="12" customFormat="false" ht="12.75" hidden="false" customHeight="false" outlineLevel="0" collapsed="false">
      <c r="A12" s="8" t="n">
        <v>700</v>
      </c>
      <c r="B12" s="9"/>
      <c r="C12" s="10" t="n">
        <v>0.738598170307794</v>
      </c>
      <c r="D12" s="10" t="n">
        <v>0.72406412463657</v>
      </c>
      <c r="E12" s="10" t="n">
        <v>0.789261145342994</v>
      </c>
      <c r="F12" s="10" t="n">
        <v>0.882899748663384</v>
      </c>
      <c r="G12" s="10" t="n">
        <v>0.484781529305645</v>
      </c>
      <c r="H12" s="10" t="n">
        <v>0.310384268909364</v>
      </c>
      <c r="I12" s="10" t="n">
        <v>0.41518089563472</v>
      </c>
      <c r="J12" s="10" t="n">
        <v>0.557726418451995</v>
      </c>
      <c r="K12" s="10" t="n">
        <v>0.590580397676042</v>
      </c>
      <c r="L12" s="10" t="n">
        <v>0.708251777583488</v>
      </c>
      <c r="M12" s="10" t="n">
        <v>0.78841327609221</v>
      </c>
      <c r="N12" s="10" t="n">
        <v>0.739876153435548</v>
      </c>
      <c r="P12" s="11" t="s">
        <v>6</v>
      </c>
      <c r="Q12" s="12" t="n">
        <f aca="false">IF('Weekday 99 &amp; 00 vs AVG'!$J$2="East",AVERAGE(I13:I28),AVERAGE(I12:I27))</f>
        <v>1.14096505592298</v>
      </c>
      <c r="R12" s="13" t="n">
        <f aca="false">IF('Weekday 99 &amp; 00 vs AVG'!$J$2="East",AVERAGE(I6:I12,I29),AVERAGE(I6:I11,I28:I29))</f>
        <v>0.718069888154047</v>
      </c>
    </row>
    <row r="13" customFormat="false" ht="12.75" hidden="false" customHeight="false" outlineLevel="0" collapsed="false">
      <c r="A13" s="8" t="n">
        <v>800</v>
      </c>
      <c r="B13" s="9"/>
      <c r="C13" s="10" t="n">
        <v>0.952348707394929</v>
      </c>
      <c r="D13" s="10" t="n">
        <v>0.971147265337214</v>
      </c>
      <c r="E13" s="10" t="n">
        <v>0.931758324766814</v>
      </c>
      <c r="F13" s="10" t="n">
        <v>0.973508405535267</v>
      </c>
      <c r="G13" s="10" t="n">
        <v>0.820937675383293</v>
      </c>
      <c r="H13" s="10" t="n">
        <v>0.587835606105859</v>
      </c>
      <c r="I13" s="10" t="n">
        <v>0.675444822462188</v>
      </c>
      <c r="J13" s="10" t="n">
        <v>0.783050670944046</v>
      </c>
      <c r="K13" s="10" t="n">
        <v>0.788669509495872</v>
      </c>
      <c r="L13" s="10" t="n">
        <v>0.685465196131699</v>
      </c>
      <c r="M13" s="10" t="n">
        <v>0.900412027548428</v>
      </c>
      <c r="N13" s="10" t="n">
        <v>0.843854924520659</v>
      </c>
      <c r="P13" s="11" t="s">
        <v>7</v>
      </c>
      <c r="Q13" s="12" t="n">
        <f aca="false">IF('Weekday 99 &amp; 00 vs AVG'!$J$2="East",AVERAGE(J13:J28),AVERAGE(J12:J27))</f>
        <v>1.10800908084128</v>
      </c>
      <c r="R13" s="13" t="n">
        <f aca="false">IF('Weekday 99 &amp; 00 vs AVG'!$J$2="East",AVERAGE(J6:J12,J29),AVERAGE(J6:J11,J28:J29))</f>
        <v>0.783981838317435</v>
      </c>
    </row>
    <row r="14" customFormat="false" ht="12.75" hidden="false" customHeight="false" outlineLevel="0" collapsed="false">
      <c r="A14" s="8" t="n">
        <v>900</v>
      </c>
      <c r="B14" s="9"/>
      <c r="C14" s="10" t="n">
        <v>1.0875475080079</v>
      </c>
      <c r="D14" s="10" t="n">
        <v>1.09488343263223</v>
      </c>
      <c r="E14" s="10" t="n">
        <v>1.0798243724163</v>
      </c>
      <c r="F14" s="10" t="n">
        <v>1.09233573654983</v>
      </c>
      <c r="G14" s="10" t="n">
        <v>1.08071869781639</v>
      </c>
      <c r="H14" s="10" t="n">
        <v>0.989017823209165</v>
      </c>
      <c r="I14" s="10" t="n">
        <v>0.828092129123635</v>
      </c>
      <c r="J14" s="10" t="n">
        <v>0.907028526059642</v>
      </c>
      <c r="K14" s="10" t="n">
        <v>0.826125445614089</v>
      </c>
      <c r="L14" s="10" t="n">
        <v>0.607233045292534</v>
      </c>
      <c r="M14" s="10" t="n">
        <v>0.919882992222658</v>
      </c>
      <c r="N14" s="10" t="n">
        <v>1.00047989554293</v>
      </c>
      <c r="P14" s="11" t="s">
        <v>8</v>
      </c>
      <c r="Q14" s="12" t="n">
        <f aca="false">IF('Weekday 99 &amp; 00 vs AVG'!$J$2="East",AVERAGE(K13:K28),AVERAGE(K12:K27))</f>
        <v>1.1156156828228</v>
      </c>
      <c r="R14" s="13" t="n">
        <f aca="false">IF('Weekday 99 &amp; 00 vs AVG'!$J$2="East",AVERAGE(K6:K12,K29),AVERAGE(K6:K11,K28:K29))</f>
        <v>0.768768634354405</v>
      </c>
    </row>
    <row r="15" customFormat="false" ht="12.75" hidden="false" customHeight="false" outlineLevel="0" collapsed="false">
      <c r="A15" s="8" t="n">
        <v>1000</v>
      </c>
      <c r="B15" s="9"/>
      <c r="C15" s="10" t="n">
        <v>1.12617180272567</v>
      </c>
      <c r="D15" s="10" t="n">
        <v>1.14937057714693</v>
      </c>
      <c r="E15" s="10" t="n">
        <v>1.12234784497427</v>
      </c>
      <c r="F15" s="10" t="n">
        <v>1.11722070776975</v>
      </c>
      <c r="G15" s="10" t="n">
        <v>1.21924372890817</v>
      </c>
      <c r="H15" s="10" t="n">
        <v>1.17547660028271</v>
      </c>
      <c r="I15" s="10" t="n">
        <v>0.985901443360201</v>
      </c>
      <c r="J15" s="10" t="n">
        <v>0.961807321468545</v>
      </c>
      <c r="K15" s="10" t="n">
        <v>0.924248267078142</v>
      </c>
      <c r="L15" s="10" t="n">
        <v>0.823785615623592</v>
      </c>
      <c r="M15" s="10" t="n">
        <v>0.999165792384504</v>
      </c>
      <c r="N15" s="10" t="n">
        <v>1.04342545211356</v>
      </c>
      <c r="P15" s="11" t="s">
        <v>9</v>
      </c>
      <c r="Q15" s="12" t="n">
        <f aca="false">IF('Weekday 99 &amp; 00 vs AVG'!$J$2="East",AVERAGE(L13:L28),AVERAGE(L12:L27))</f>
        <v>1.05508009023113</v>
      </c>
      <c r="R15" s="13" t="n">
        <f aca="false">IF('Weekday 99 &amp; 00 vs AVG'!$J$2="East",AVERAGE(L6:L12,L29),AVERAGE(L6:L11,L28:L29))</f>
        <v>0.889839819537748</v>
      </c>
    </row>
    <row r="16" customFormat="false" ht="12.75" hidden="false" customHeight="false" outlineLevel="0" collapsed="false">
      <c r="A16" s="8" t="n">
        <v>1100</v>
      </c>
      <c r="B16" s="9"/>
      <c r="C16" s="10" t="n">
        <v>1.14842955414545</v>
      </c>
      <c r="D16" s="10" t="n">
        <v>1.15866782596932</v>
      </c>
      <c r="E16" s="10" t="n">
        <v>1.15341419424734</v>
      </c>
      <c r="F16" s="10" t="n">
        <v>1.12012645838833</v>
      </c>
      <c r="G16" s="10" t="n">
        <v>1.26219804955445</v>
      </c>
      <c r="H16" s="10" t="n">
        <v>1.3871188862315</v>
      </c>
      <c r="I16" s="10" t="n">
        <v>1.17369977405317</v>
      </c>
      <c r="J16" s="10" t="n">
        <v>1.02682863589294</v>
      </c>
      <c r="K16" s="10" t="n">
        <v>1.10448422062203</v>
      </c>
      <c r="L16" s="10" t="n">
        <v>0.93291573053907</v>
      </c>
      <c r="M16" s="10" t="n">
        <v>1.08153242008368</v>
      </c>
      <c r="N16" s="10" t="n">
        <v>1.05757222368976</v>
      </c>
      <c r="P16" s="11" t="s">
        <v>10</v>
      </c>
      <c r="Q16" s="12" t="n">
        <f aca="false">IF('Weekday 99 &amp; 00 vs AVG'!$J$2="East",AVERAGE(M13:M28),AVERAGE(M12:M27))</f>
        <v>1.10448717022709</v>
      </c>
      <c r="R16" s="13" t="n">
        <f aca="false">IF('Weekday 99 &amp; 00 vs AVG'!$J$2="East",AVERAGE(M6:M12,M29),AVERAGE(M6:M11,M28:M29))</f>
        <v>0.791025659545818</v>
      </c>
    </row>
    <row r="17" customFormat="false" ht="12.75" hidden="false" customHeight="false" outlineLevel="0" collapsed="false">
      <c r="A17" s="8" t="n">
        <v>1200</v>
      </c>
      <c r="B17" s="9"/>
      <c r="C17" s="10" t="n">
        <v>1.15023232284116</v>
      </c>
      <c r="D17" s="10" t="n">
        <v>1.14488399628819</v>
      </c>
      <c r="E17" s="10" t="n">
        <v>1.15936013591528</v>
      </c>
      <c r="F17" s="10" t="n">
        <v>1.11950729335248</v>
      </c>
      <c r="G17" s="10" t="n">
        <v>1.28304151135157</v>
      </c>
      <c r="H17" s="10" t="n">
        <v>1.39110178254252</v>
      </c>
      <c r="I17" s="10" t="n">
        <v>1.25894474711383</v>
      </c>
      <c r="J17" s="10" t="n">
        <v>1.03371710570462</v>
      </c>
      <c r="K17" s="10" t="n">
        <v>1.13702898802461</v>
      </c>
      <c r="L17" s="10" t="n">
        <v>0.965734811552772</v>
      </c>
      <c r="M17" s="10" t="n">
        <v>1.06046324376481</v>
      </c>
      <c r="N17" s="10" t="n">
        <v>1.03109755116858</v>
      </c>
      <c r="P17" s="11" t="s">
        <v>11</v>
      </c>
      <c r="Q17" s="12" t="n">
        <f aca="false">IF('Weekday 99 &amp; 00 vs AVG'!$J$2="East",AVERAGE(N13:N28),AVERAGE(N12:N27))</f>
        <v>1.09131618952329</v>
      </c>
      <c r="R17" s="13" t="n">
        <f aca="false">IF('Weekday 99 &amp; 00 vs AVG'!$J$2="East",AVERAGE(N6:N12,N29),AVERAGE(N6:N11,N28:N29))</f>
        <v>0.817367620953424</v>
      </c>
    </row>
    <row r="18" customFormat="false" ht="12.75" hidden="false" customHeight="false" outlineLevel="0" collapsed="false">
      <c r="A18" s="8" t="n">
        <v>1300</v>
      </c>
      <c r="B18" s="9"/>
      <c r="C18" s="10" t="n">
        <v>1.12918821930489</v>
      </c>
      <c r="D18" s="10" t="n">
        <v>1.0972460854998</v>
      </c>
      <c r="E18" s="10" t="n">
        <v>1.13982266644038</v>
      </c>
      <c r="F18" s="10" t="n">
        <v>1.0754088571141</v>
      </c>
      <c r="G18" s="10" t="n">
        <v>1.27447773794215</v>
      </c>
      <c r="H18" s="10" t="n">
        <v>1.36746187263213</v>
      </c>
      <c r="I18" s="10" t="n">
        <v>1.42659393103641</v>
      </c>
      <c r="J18" s="10" t="n">
        <v>1.14030372182435</v>
      </c>
      <c r="K18" s="10" t="n">
        <v>1.23067134214137</v>
      </c>
      <c r="L18" s="10" t="n">
        <v>1.06707372999996</v>
      </c>
      <c r="M18" s="10" t="n">
        <v>1.01130183235411</v>
      </c>
      <c r="N18" s="10" t="n">
        <v>0.997347396122488</v>
      </c>
    </row>
    <row r="19" customFormat="false" ht="12.75" hidden="false" customHeight="false" outlineLevel="0" collapsed="false">
      <c r="A19" s="8" t="n">
        <v>1400</v>
      </c>
      <c r="B19" s="9"/>
      <c r="C19" s="10" t="n">
        <v>1.06962407281396</v>
      </c>
      <c r="D19" s="10" t="n">
        <v>1.09184800965847</v>
      </c>
      <c r="E19" s="10" t="n">
        <v>1.12948550755862</v>
      </c>
      <c r="F19" s="10" t="n">
        <v>1.06963719186272</v>
      </c>
      <c r="G19" s="10" t="n">
        <v>1.25418989473012</v>
      </c>
      <c r="H19" s="10" t="n">
        <v>1.43288049125208</v>
      </c>
      <c r="I19" s="10" t="n">
        <v>1.38221761466615</v>
      </c>
      <c r="J19" s="10" t="n">
        <v>1.2117084661291</v>
      </c>
      <c r="K19" s="10" t="n">
        <v>1.24053976629493</v>
      </c>
      <c r="L19" s="10" t="n">
        <v>1.20827582489793</v>
      </c>
      <c r="M19" s="10" t="n">
        <v>0.984333124657674</v>
      </c>
      <c r="N19" s="10" t="n">
        <v>0.987545704387546</v>
      </c>
    </row>
    <row r="20" customFormat="false" ht="12.75" hidden="false" customHeight="false" outlineLevel="0" collapsed="false">
      <c r="A20" s="8" t="n">
        <v>1500</v>
      </c>
      <c r="B20" s="9"/>
      <c r="C20" s="10" t="n">
        <v>1.05880254310374</v>
      </c>
      <c r="D20" s="10" t="n">
        <v>1.03583157911743</v>
      </c>
      <c r="E20" s="10" t="n">
        <v>1.08625009782981</v>
      </c>
      <c r="F20" s="10" t="n">
        <v>1.04800625159403</v>
      </c>
      <c r="G20" s="10" t="n">
        <v>1.22744600513257</v>
      </c>
      <c r="H20" s="10" t="n">
        <v>1.447421991289</v>
      </c>
      <c r="I20" s="10" t="n">
        <v>1.37278377869517</v>
      </c>
      <c r="J20" s="10" t="n">
        <v>1.43590496789013</v>
      </c>
      <c r="K20" s="10" t="n">
        <v>1.30455338561965</v>
      </c>
      <c r="L20" s="10" t="n">
        <v>1.24338957336462</v>
      </c>
      <c r="M20" s="10" t="n">
        <v>0.985029760245303</v>
      </c>
      <c r="N20" s="10" t="n">
        <v>0.966527643760041</v>
      </c>
    </row>
    <row r="21" customFormat="false" ht="12.75" hidden="false" customHeight="false" outlineLevel="0" collapsed="false">
      <c r="A21" s="8" t="n">
        <v>1600</v>
      </c>
      <c r="B21" s="9"/>
      <c r="C21" s="10" t="n">
        <v>0.985593217734355</v>
      </c>
      <c r="D21" s="10" t="n">
        <v>1.02223438888511</v>
      </c>
      <c r="E21" s="10" t="n">
        <v>1.05159873687432</v>
      </c>
      <c r="F21" s="10" t="n">
        <v>1.02624442165784</v>
      </c>
      <c r="G21" s="10" t="n">
        <v>1.22690591625948</v>
      </c>
      <c r="H21" s="10" t="n">
        <v>1.41605199885691</v>
      </c>
      <c r="I21" s="10" t="n">
        <v>1.36163443185554</v>
      </c>
      <c r="J21" s="10" t="n">
        <v>1.46451960277493</v>
      </c>
      <c r="K21" s="10" t="n">
        <v>1.30838528709322</v>
      </c>
      <c r="L21" s="10" t="n">
        <v>1.31142913156376</v>
      </c>
      <c r="M21" s="10" t="n">
        <v>1.00409327410491</v>
      </c>
      <c r="N21" s="10" t="n">
        <v>0.973499981179742</v>
      </c>
    </row>
    <row r="22" customFormat="false" ht="12.75" hidden="false" customHeight="false" outlineLevel="0" collapsed="false">
      <c r="A22" s="8" t="n">
        <v>1700</v>
      </c>
      <c r="B22" s="9"/>
      <c r="C22" s="10" t="n">
        <v>1.09669019092948</v>
      </c>
      <c r="D22" s="10" t="n">
        <v>1.05635179076512</v>
      </c>
      <c r="E22" s="10" t="n">
        <v>1.04936021505849</v>
      </c>
      <c r="F22" s="10" t="n">
        <v>1.01637078804401</v>
      </c>
      <c r="G22" s="10" t="n">
        <v>1.23169683241327</v>
      </c>
      <c r="H22" s="10" t="n">
        <v>1.44635706514332</v>
      </c>
      <c r="I22" s="10" t="n">
        <v>1.34917413405573</v>
      </c>
      <c r="J22" s="10" t="n">
        <v>1.46650454713089</v>
      </c>
      <c r="K22" s="10" t="n">
        <v>1.290866467039</v>
      </c>
      <c r="L22" s="10" t="n">
        <v>1.2967539327365</v>
      </c>
      <c r="M22" s="10" t="n">
        <v>1.05786463101468</v>
      </c>
      <c r="N22" s="10" t="n">
        <v>1.08372253094838</v>
      </c>
    </row>
    <row r="23" customFormat="false" ht="12.75" hidden="false" customHeight="false" outlineLevel="0" collapsed="false">
      <c r="A23" s="8" t="n">
        <v>1800</v>
      </c>
      <c r="B23" s="9"/>
      <c r="C23" s="10" t="n">
        <v>1.35705995275477</v>
      </c>
      <c r="D23" s="10" t="n">
        <v>1.23714320351784</v>
      </c>
      <c r="E23" s="10" t="n">
        <v>1.1289142694334</v>
      </c>
      <c r="F23" s="10" t="n">
        <v>1.00861187618862</v>
      </c>
      <c r="G23" s="10" t="n">
        <v>1.24674167229978</v>
      </c>
      <c r="H23" s="10" t="n">
        <v>1.3640168788578</v>
      </c>
      <c r="I23" s="10" t="n">
        <v>1.32598526119722</v>
      </c>
      <c r="J23" s="10" t="n">
        <v>1.42430107422981</v>
      </c>
      <c r="K23" s="10" t="n">
        <v>1.30956678306474</v>
      </c>
      <c r="L23" s="10" t="n">
        <v>1.26489541019149</v>
      </c>
      <c r="M23" s="10" t="n">
        <v>1.53334110073013</v>
      </c>
      <c r="N23" s="10" t="n">
        <v>1.4526713441395</v>
      </c>
    </row>
    <row r="24" customFormat="false" ht="12.75" hidden="false" customHeight="false" outlineLevel="0" collapsed="false">
      <c r="A24" s="8" t="n">
        <v>1900</v>
      </c>
      <c r="B24" s="9"/>
      <c r="C24" s="10" t="n">
        <v>1.35608824764219</v>
      </c>
      <c r="D24" s="10" t="n">
        <v>1.2787319706202</v>
      </c>
      <c r="E24" s="10" t="n">
        <v>1.29757865736177</v>
      </c>
      <c r="F24" s="10" t="n">
        <v>1.06108952748925</v>
      </c>
      <c r="G24" s="10" t="n">
        <v>1.22481113066225</v>
      </c>
      <c r="H24" s="10" t="n">
        <v>1.28531508950587</v>
      </c>
      <c r="I24" s="10" t="n">
        <v>1.24283751491155</v>
      </c>
      <c r="J24" s="10" t="n">
        <v>1.15000942118494</v>
      </c>
      <c r="K24" s="10" t="n">
        <v>1.22669363903727</v>
      </c>
      <c r="L24" s="10" t="n">
        <v>1.21457281930381</v>
      </c>
      <c r="M24" s="10" t="n">
        <v>1.48461468154101</v>
      </c>
      <c r="N24" s="10" t="n">
        <v>1.42599457488152</v>
      </c>
    </row>
    <row r="25" customFormat="false" ht="12.75" hidden="false" customHeight="false" outlineLevel="0" collapsed="false">
      <c r="A25" s="8" t="n">
        <v>2000</v>
      </c>
      <c r="B25" s="9"/>
      <c r="C25" s="10" t="n">
        <v>1.29664802305833</v>
      </c>
      <c r="D25" s="10" t="n">
        <v>1.26315987459228</v>
      </c>
      <c r="E25" s="10" t="n">
        <v>1.277538892294</v>
      </c>
      <c r="F25" s="10" t="n">
        <v>1.14323588281429</v>
      </c>
      <c r="G25" s="10" t="n">
        <v>1.23491924765447</v>
      </c>
      <c r="H25" s="10" t="n">
        <v>1.25755810984272</v>
      </c>
      <c r="I25" s="10" t="n">
        <v>1.13749645211768</v>
      </c>
      <c r="J25" s="10" t="n">
        <v>1.06715968183773</v>
      </c>
      <c r="K25" s="10" t="n">
        <v>1.20082390490354</v>
      </c>
      <c r="L25" s="10" t="n">
        <v>1.28714834804956</v>
      </c>
      <c r="M25" s="10" t="n">
        <v>1.4687467809293</v>
      </c>
      <c r="N25" s="10" t="n">
        <v>1.34942113179057</v>
      </c>
    </row>
    <row r="26" customFormat="false" ht="12.75" hidden="false" customHeight="false" outlineLevel="0" collapsed="false">
      <c r="A26" s="8" t="n">
        <v>2100</v>
      </c>
      <c r="B26" s="9"/>
      <c r="C26" s="10" t="n">
        <v>1.22377013961499</v>
      </c>
      <c r="D26" s="10" t="n">
        <v>1.1955023509879</v>
      </c>
      <c r="E26" s="10" t="n">
        <v>1.19549587180206</v>
      </c>
      <c r="F26" s="10" t="n">
        <v>1.21682774473973</v>
      </c>
      <c r="G26" s="10" t="n">
        <v>1.35399935379143</v>
      </c>
      <c r="H26" s="10" t="n">
        <v>1.38940466982001</v>
      </c>
      <c r="I26" s="10" t="n">
        <v>1.16860482467781</v>
      </c>
      <c r="J26" s="10" t="n">
        <v>1.0825402091342</v>
      </c>
      <c r="K26" s="10" t="n">
        <v>1.2183653493487</v>
      </c>
      <c r="L26" s="10" t="n">
        <v>1.22625961400625</v>
      </c>
      <c r="M26" s="10" t="n">
        <v>1.27980381877808</v>
      </c>
      <c r="N26" s="10" t="n">
        <v>1.32354163415927</v>
      </c>
    </row>
    <row r="27" customFormat="false" ht="12.75" hidden="false" customHeight="false" outlineLevel="0" collapsed="false">
      <c r="A27" s="8" t="n">
        <v>2200</v>
      </c>
      <c r="B27" s="9"/>
      <c r="C27" s="10" t="n">
        <v>1.15175675899955</v>
      </c>
      <c r="D27" s="10" t="n">
        <v>1.13387660926037</v>
      </c>
      <c r="E27" s="10" t="n">
        <v>1.0834037561369</v>
      </c>
      <c r="F27" s="10" t="n">
        <v>1.11944355577526</v>
      </c>
      <c r="G27" s="10" t="n">
        <v>1.23859978939985</v>
      </c>
      <c r="H27" s="10" t="n">
        <v>1.33659231087463</v>
      </c>
      <c r="I27" s="10" t="n">
        <v>1.15084913980664</v>
      </c>
      <c r="J27" s="10" t="n">
        <v>1.01503492280265</v>
      </c>
      <c r="K27" s="10" t="n">
        <v>1.14824817211156</v>
      </c>
      <c r="L27" s="10" t="n">
        <v>1.03809688286103</v>
      </c>
      <c r="M27" s="10" t="n">
        <v>1.11279596718198</v>
      </c>
      <c r="N27" s="10" t="n">
        <v>1.18448089053253</v>
      </c>
    </row>
    <row r="28" customFormat="false" ht="12.75" hidden="false" customHeight="false" outlineLevel="0" collapsed="false">
      <c r="A28" s="8" t="n">
        <v>2300</v>
      </c>
      <c r="B28" s="9"/>
      <c r="C28" s="10" t="n">
        <v>1.10128415305585</v>
      </c>
      <c r="D28" s="10" t="n">
        <v>0.989835806115131</v>
      </c>
      <c r="E28" s="10" t="n">
        <v>1.00183067045733</v>
      </c>
      <c r="F28" s="10" t="n">
        <v>1.04184533185321</v>
      </c>
      <c r="G28" s="10" t="n">
        <v>1.03298899072833</v>
      </c>
      <c r="H28" s="10" t="n">
        <v>0.983276166918612</v>
      </c>
      <c r="I28" s="10" t="n">
        <v>1.10157757485372</v>
      </c>
      <c r="J28" s="10" t="n">
        <v>0.998456214036438</v>
      </c>
      <c r="K28" s="10" t="n">
        <v>1.05211797293138</v>
      </c>
      <c r="L28" s="10" t="n">
        <v>0.961732484599881</v>
      </c>
      <c r="M28" s="10" t="n">
        <v>1.10716455950152</v>
      </c>
      <c r="N28" s="10" t="n">
        <v>1.16923067077339</v>
      </c>
    </row>
    <row r="29" customFormat="false" ht="12.75" hidden="false" customHeight="false" outlineLevel="0" collapsed="false">
      <c r="A29" s="8" t="n">
        <v>2400</v>
      </c>
      <c r="B29" s="9"/>
      <c r="C29" s="10" t="n">
        <v>0.835519854244233</v>
      </c>
      <c r="D29" s="10" t="n">
        <v>0.788259414124543</v>
      </c>
      <c r="E29" s="10" t="n">
        <v>0.799131183393292</v>
      </c>
      <c r="F29" s="10" t="n">
        <v>0.897378422231288</v>
      </c>
      <c r="G29" s="10" t="n">
        <v>0.769016671577219</v>
      </c>
      <c r="H29" s="10" t="n">
        <v>0.679396288009135</v>
      </c>
      <c r="I29" s="10" t="n">
        <v>0.839730779750537</v>
      </c>
      <c r="J29" s="10" t="n">
        <v>0.83675153248591</v>
      </c>
      <c r="K29" s="10" t="n">
        <v>0.906148754323031</v>
      </c>
      <c r="L29" s="10" t="n">
        <v>0.922636153993267</v>
      </c>
      <c r="M29" s="10" t="n">
        <v>0.854107632088386</v>
      </c>
      <c r="N29" s="10" t="n">
        <v>1.02614618111691</v>
      </c>
    </row>
    <row r="31" customFormat="false" ht="12.75" hidden="false" customHeight="false" outlineLevel="0" collapsed="false">
      <c r="A31" s="14" t="s">
        <v>16</v>
      </c>
      <c r="B31" s="14"/>
      <c r="C31" s="14"/>
    </row>
    <row r="32" customFormat="false" ht="12.75" hidden="false" customHeight="false" outlineLevel="0" collapsed="false">
      <c r="C32" s="15" t="s">
        <v>17</v>
      </c>
      <c r="E32" s="0" t="s">
        <v>18</v>
      </c>
    </row>
    <row r="33" customFormat="false" ht="12.75" hidden="false" customHeight="false" outlineLevel="0" collapsed="false">
      <c r="C33" s="0" t="s">
        <v>19</v>
      </c>
      <c r="E33" s="0" t="s">
        <v>20</v>
      </c>
    </row>
    <row r="34" customFormat="false" ht="12.75" hidden="false" customHeight="false" outlineLevel="0" collapsed="false">
      <c r="C34" s="0" t="s">
        <v>21</v>
      </c>
      <c r="E34" s="0" t="s">
        <v>22</v>
      </c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7" t="n">
        <v>36161</v>
      </c>
      <c r="D37" s="27" t="n">
        <v>36192</v>
      </c>
      <c r="E37" s="27" t="n">
        <v>36220</v>
      </c>
      <c r="F37" s="27" t="n">
        <v>36251</v>
      </c>
      <c r="G37" s="27" t="n">
        <v>36281</v>
      </c>
      <c r="H37" s="27" t="n">
        <v>36312</v>
      </c>
      <c r="I37" s="27" t="n">
        <v>36342</v>
      </c>
      <c r="J37" s="27" t="n">
        <v>36373</v>
      </c>
      <c r="K37" s="27" t="n">
        <v>36404</v>
      </c>
      <c r="L37" s="27" t="n">
        <v>36434</v>
      </c>
      <c r="M37" s="27" t="n">
        <v>36465</v>
      </c>
      <c r="N37" s="27" t="n">
        <v>36495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29</v>
      </c>
      <c r="C39" s="10" t="n">
        <f aca="false">IF('Weekday 99 &amp; 00 vs AVG'!$J$2="East",AVERAGE(C6:C8,C29),AVERAGE(C6:C7,C28:C29))</f>
        <v>0.872424240747809</v>
      </c>
      <c r="D39" s="10" t="n">
        <f aca="false">IF('Weekday 99 &amp; 00 vs AVG'!$J$2="East",AVERAGE(D6:D8,D29),AVERAGE(D6:D7,D28:D29))</f>
        <v>0.841030633164082</v>
      </c>
      <c r="E39" s="10" t="n">
        <f aca="false">IF('Weekday 99 &amp; 00 vs AVG'!$J$2="East",AVERAGE(E6:E8,E29),AVERAGE(E6:E7,E28:E29))</f>
        <v>0.855745665370184</v>
      </c>
      <c r="F39" s="10" t="n">
        <f aca="false">IF('Weekday 99 &amp; 00 vs AVG'!$J$2="East",AVERAGE(F6:F8,F29),AVERAGE(F6:F7,F28:F29))</f>
        <v>0.933227963989407</v>
      </c>
      <c r="G39" s="10" t="n">
        <f aca="false">IF('Weekday 99 &amp; 00 vs AVG'!$J$2="East",AVERAGE(G6:G8,G29),AVERAGE(G6:G7,G28:G29))</f>
        <v>0.840286618090303</v>
      </c>
      <c r="H39" s="10" t="n">
        <f aca="false">IF('Weekday 99 &amp; 00 vs AVG'!$J$2="East",AVERAGE(H6:H8,H29),AVERAGE(H6:H7,H28:H29))</f>
        <v>0.730653262484653</v>
      </c>
      <c r="I39" s="10" t="n">
        <f aca="false">IF('Weekday 99 &amp; 00 vs AVG'!$J$2="East",AVERAGE(I6:I8,I29),AVERAGE(I6:I7,I28:I29))</f>
        <v>0.883285080496246</v>
      </c>
      <c r="J39" s="10" t="n">
        <f aca="false">IF('Weekday 99 &amp; 00 vs AVG'!$J$2="East",AVERAGE(J6:J8,J29),AVERAGE(J6:J7,J28:J29))</f>
        <v>0.891113541114749</v>
      </c>
      <c r="K39" s="10" t="n">
        <f aca="false">IF('Weekday 99 &amp; 00 vs AVG'!$J$2="East",AVERAGE(K6:K8,K29),AVERAGE(K6:K7,K28:K29))</f>
        <v>0.962374555520622</v>
      </c>
      <c r="L39" s="10" t="n">
        <f aca="false">IF('Weekday 99 &amp; 00 vs AVG'!$J$2="East",AVERAGE(L6:L8,L29),AVERAGE(L6:L7,L28:L29))</f>
        <v>0.97354428531415</v>
      </c>
      <c r="M39" s="10" t="n">
        <f aca="false">IF('Weekday 99 &amp; 00 vs AVG'!$J$2="East",AVERAGE(M6:M8,M29),AVERAGE(M6:M7,M28:M29))</f>
        <v>0.938473441915781</v>
      </c>
      <c r="N39" s="10" t="n">
        <f aca="false">IF('Weekday 99 &amp; 00 vs AVG'!$J$2="East",AVERAGE(N6:N8,N29),AVERAGE(N6:N7,N28:N29))</f>
        <v>0.982720644796376</v>
      </c>
    </row>
    <row r="40" customFormat="false" ht="12.75" hidden="false" customHeight="false" outlineLevel="0" collapsed="false">
      <c r="A40" s="19" t="s">
        <v>30</v>
      </c>
      <c r="C40" s="10" t="n">
        <f aca="false">IF('Weekday 99 &amp; 00 vs AVG'!$J$2="East",AVERAGE(C9:C12),AVERAGE(C8:C11))</f>
        <v>0.645438401407399</v>
      </c>
      <c r="D40" s="10" t="n">
        <f aca="false">IF('Weekday 99 &amp; 00 vs AVG'!$J$2="East",AVERAGE(D9:D12),AVERAGE(D8:D11))</f>
        <v>0.745233595607173</v>
      </c>
      <c r="E40" s="10" t="n">
        <f aca="false">IF('Weekday 99 &amp; 00 vs AVG'!$J$2="East",AVERAGE(E9:E12),AVERAGE(E8:E11))</f>
        <v>0.725400662516631</v>
      </c>
      <c r="F40" s="10" t="n">
        <f aca="false">IF('Weekday 99 &amp; 00 vs AVG'!$J$2="East",AVERAGE(F9:F12),AVERAGE(F8:F11))</f>
        <v>0.794153424125868</v>
      </c>
      <c r="G40" s="10" t="n">
        <f aca="false">IF('Weekday 99 &amp; 00 vs AVG'!$J$2="East",AVERAGE(G9:G12),AVERAGE(G8:G11))</f>
        <v>0.493536188758473</v>
      </c>
      <c r="H40" s="10" t="n">
        <f aca="false">IF('Weekday 99 &amp; 00 vs AVG'!$J$2="East",AVERAGE(H9:H12),AVERAGE(H8:H11))</f>
        <v>0.373347876176448</v>
      </c>
      <c r="I40" s="10" t="n">
        <f aca="false">IF('Weekday 99 &amp; 00 vs AVG'!$J$2="East",AVERAGE(I9:I12),AVERAGE(I8:I11))</f>
        <v>0.552854695811847</v>
      </c>
      <c r="J40" s="10" t="n">
        <f aca="false">IF('Weekday 99 &amp; 00 vs AVG'!$J$2="East",AVERAGE(J9:J12),AVERAGE(J8:J11))</f>
        <v>0.676850135520122</v>
      </c>
      <c r="K40" s="10" t="n">
        <f aca="false">IF('Weekday 99 &amp; 00 vs AVG'!$J$2="East",AVERAGE(K9:K12),AVERAGE(K8:K11))</f>
        <v>0.575162713188187</v>
      </c>
      <c r="L40" s="10" t="n">
        <f aca="false">IF('Weekday 99 &amp; 00 vs AVG'!$J$2="East",AVERAGE(L9:L12),AVERAGE(L8:L11))</f>
        <v>0.806135353761345</v>
      </c>
      <c r="M40" s="10" t="n">
        <f aca="false">IF('Weekday 99 &amp; 00 vs AVG'!$J$2="East",AVERAGE(M9:M12),AVERAGE(M8:M11))</f>
        <v>0.643577877175856</v>
      </c>
      <c r="N40" s="10" t="n">
        <f aca="false">IF('Weekday 99 &amp; 00 vs AVG'!$J$2="East",AVERAGE(N9:N12),AVERAGE(N8:N11))</f>
        <v>0.652014597110472</v>
      </c>
    </row>
    <row r="41" customFormat="false" ht="12.75" hidden="false" customHeight="false" outlineLevel="0" collapsed="false">
      <c r="A41" s="19" t="s">
        <v>31</v>
      </c>
      <c r="C41" s="10" t="n">
        <f aca="false">IF('Weekday 99 &amp; 00 vs AVG'!$J$2="East",AVERAGE(C13:C16),AVERAGE(C12:C15))</f>
        <v>0.976166547109072</v>
      </c>
      <c r="D41" s="10" t="n">
        <f aca="false">IF('Weekday 99 &amp; 00 vs AVG'!$J$2="East",AVERAGE(D13:D16),AVERAGE(D12:D15))</f>
        <v>0.984866349938236</v>
      </c>
      <c r="E41" s="10" t="n">
        <f aca="false">IF('Weekday 99 &amp; 00 vs AVG'!$J$2="East",AVERAGE(E13:E16),AVERAGE(E12:E15))</f>
        <v>0.980797921875096</v>
      </c>
      <c r="F41" s="10" t="n">
        <f aca="false">IF('Weekday 99 &amp; 00 vs AVG'!$J$2="East",AVERAGE(F13:F16),AVERAGE(F12:F15))</f>
        <v>1.01649114962956</v>
      </c>
      <c r="G41" s="10" t="n">
        <f aca="false">IF('Weekday 99 &amp; 00 vs AVG'!$J$2="East",AVERAGE(G13:G16),AVERAGE(G12:G15))</f>
        <v>0.901420407853375</v>
      </c>
      <c r="H41" s="10" t="n">
        <f aca="false">IF('Weekday 99 &amp; 00 vs AVG'!$J$2="East",AVERAGE(H13:H16),AVERAGE(H12:H15))</f>
        <v>0.765678574626775</v>
      </c>
      <c r="I41" s="10" t="n">
        <f aca="false">IF('Weekday 99 &amp; 00 vs AVG'!$J$2="East",AVERAGE(I13:I16),AVERAGE(I12:I15))</f>
        <v>0.726154822645186</v>
      </c>
      <c r="J41" s="10" t="n">
        <f aca="false">IF('Weekday 99 &amp; 00 vs AVG'!$J$2="East",AVERAGE(J13:J16),AVERAGE(J12:J15))</f>
        <v>0.802403234231057</v>
      </c>
      <c r="K41" s="10" t="n">
        <f aca="false">IF('Weekday 99 &amp; 00 vs AVG'!$J$2="East",AVERAGE(K13:K16),AVERAGE(K12:K15))</f>
        <v>0.782405904966036</v>
      </c>
      <c r="L41" s="10" t="n">
        <f aca="false">IF('Weekday 99 &amp; 00 vs AVG'!$J$2="East",AVERAGE(L13:L16),AVERAGE(L12:L15))</f>
        <v>0.706183908657828</v>
      </c>
      <c r="M41" s="10" t="n">
        <f aca="false">IF('Weekday 99 &amp; 00 vs AVG'!$J$2="East",AVERAGE(M13:M16),AVERAGE(M12:M15))</f>
        <v>0.90196852206195</v>
      </c>
      <c r="N41" s="10" t="n">
        <f aca="false">IF('Weekday 99 &amp; 00 vs AVG'!$J$2="East",AVERAGE(N13:N16),AVERAGE(N12:N15))</f>
        <v>0.906909106403175</v>
      </c>
    </row>
    <row r="42" customFormat="false" ht="12.75" hidden="false" customHeight="false" outlineLevel="0" collapsed="false">
      <c r="A42" s="19" t="s">
        <v>32</v>
      </c>
      <c r="C42" s="10" t="n">
        <f aca="false">IF('Weekday 99 &amp; 00 vs AVG'!$J$2="East",AVERAGE(C17:C20),AVERAGE(C16:C19))</f>
        <v>1.12436854227636</v>
      </c>
      <c r="D42" s="10" t="n">
        <f aca="false">IF('Weekday 99 &amp; 00 vs AVG'!$J$2="East",AVERAGE(D17:D20),AVERAGE(D16:D19))</f>
        <v>1.12316147935395</v>
      </c>
      <c r="E42" s="10" t="n">
        <f aca="false">IF('Weekday 99 &amp; 00 vs AVG'!$J$2="East",AVERAGE(E17:E20),AVERAGE(E16:E19))</f>
        <v>1.1455206260404</v>
      </c>
      <c r="F42" s="10" t="n">
        <f aca="false">IF('Weekday 99 &amp; 00 vs AVG'!$J$2="East",AVERAGE(F17:F20),AVERAGE(F16:F19))</f>
        <v>1.09616995017941</v>
      </c>
      <c r="G42" s="10" t="n">
        <f aca="false">IF('Weekday 99 &amp; 00 vs AVG'!$J$2="East",AVERAGE(G17:G20),AVERAGE(G16:G19))</f>
        <v>1.26847679839457</v>
      </c>
      <c r="H42" s="10" t="n">
        <f aca="false">IF('Weekday 99 &amp; 00 vs AVG'!$J$2="East",AVERAGE(H17:H20),AVERAGE(H16:H19))</f>
        <v>1.39464075816456</v>
      </c>
      <c r="I42" s="10" t="n">
        <f aca="false">IF('Weekday 99 &amp; 00 vs AVG'!$J$2="East",AVERAGE(I17:I20),AVERAGE(I16:I19))</f>
        <v>1.31036401671739</v>
      </c>
      <c r="J42" s="10" t="n">
        <f aca="false">IF('Weekday 99 &amp; 00 vs AVG'!$J$2="East",AVERAGE(J17:J20),AVERAGE(J16:J19))</f>
        <v>1.10313948238775</v>
      </c>
      <c r="K42" s="10" t="n">
        <f aca="false">IF('Weekday 99 &amp; 00 vs AVG'!$J$2="East",AVERAGE(K17:K20),AVERAGE(K16:K19))</f>
        <v>1.17818107927073</v>
      </c>
      <c r="L42" s="10" t="n">
        <f aca="false">IF('Weekday 99 &amp; 00 vs AVG'!$J$2="East",AVERAGE(L17:L20),AVERAGE(L16:L19))</f>
        <v>1.04350002424743</v>
      </c>
      <c r="M42" s="10" t="n">
        <f aca="false">IF('Weekday 99 &amp; 00 vs AVG'!$J$2="East",AVERAGE(M17:M20),AVERAGE(M16:M19))</f>
        <v>1.03440765521507</v>
      </c>
      <c r="N42" s="10" t="n">
        <f aca="false">IF('Weekday 99 &amp; 00 vs AVG'!$J$2="East",AVERAGE(N17:N20),AVERAGE(N16:N19))</f>
        <v>1.01839071884209</v>
      </c>
    </row>
    <row r="43" customFormat="false" ht="12.75" hidden="false" customHeight="false" outlineLevel="0" collapsed="false">
      <c r="A43" s="19" t="s">
        <v>33</v>
      </c>
      <c r="C43" s="10" t="n">
        <f aca="false">IF('Weekday 99 &amp; 00 vs AVG'!$J$2="East",AVERAGE(C21:C24),AVERAGE(C20:C23))</f>
        <v>1.12453647613059</v>
      </c>
      <c r="D43" s="10" t="n">
        <f aca="false">IF('Weekday 99 &amp; 00 vs AVG'!$J$2="East",AVERAGE(D21:D24),AVERAGE(D20:D23))</f>
        <v>1.08789024057138</v>
      </c>
      <c r="E43" s="10" t="n">
        <f aca="false">IF('Weekday 99 &amp; 00 vs AVG'!$J$2="East",AVERAGE(E21:E24),AVERAGE(E20:E23))</f>
        <v>1.079030829799</v>
      </c>
      <c r="F43" s="10" t="n">
        <f aca="false">IF('Weekday 99 &amp; 00 vs AVG'!$J$2="East",AVERAGE(F21:F24),AVERAGE(F20:F23))</f>
        <v>1.02480833437112</v>
      </c>
      <c r="G43" s="10" t="n">
        <f aca="false">IF('Weekday 99 &amp; 00 vs AVG'!$J$2="East",AVERAGE(G21:G24),AVERAGE(G20:G23))</f>
        <v>1.23319760652628</v>
      </c>
      <c r="H43" s="10" t="n">
        <f aca="false">IF('Weekday 99 &amp; 00 vs AVG'!$J$2="East",AVERAGE(H21:H24),AVERAGE(H20:H23))</f>
        <v>1.41846198353676</v>
      </c>
      <c r="I43" s="10" t="n">
        <f aca="false">IF('Weekday 99 &amp; 00 vs AVG'!$J$2="East",AVERAGE(I21:I24),AVERAGE(I20:I23))</f>
        <v>1.35239440145091</v>
      </c>
      <c r="J43" s="10" t="n">
        <f aca="false">IF('Weekday 99 &amp; 00 vs AVG'!$J$2="East",AVERAGE(J21:J24),AVERAGE(J20:J23))</f>
        <v>1.44780754800644</v>
      </c>
      <c r="K43" s="10" t="n">
        <f aca="false">IF('Weekday 99 &amp; 00 vs AVG'!$J$2="East",AVERAGE(K21:K24),AVERAGE(K20:K23))</f>
        <v>1.30334298070415</v>
      </c>
      <c r="L43" s="10" t="n">
        <f aca="false">IF('Weekday 99 &amp; 00 vs AVG'!$J$2="East",AVERAGE(L21:L24),AVERAGE(L20:L23))</f>
        <v>1.27911701196409</v>
      </c>
      <c r="M43" s="10" t="n">
        <f aca="false">IF('Weekday 99 &amp; 00 vs AVG'!$J$2="East",AVERAGE(M21:M24),AVERAGE(M20:M23))</f>
        <v>1.14508219152375</v>
      </c>
      <c r="N43" s="10" t="n">
        <f aca="false">IF('Weekday 99 &amp; 00 vs AVG'!$J$2="East",AVERAGE(N21:N24),AVERAGE(N20:N23))</f>
        <v>1.11910537500692</v>
      </c>
    </row>
    <row r="44" customFormat="false" ht="12.75" hidden="false" customHeight="false" outlineLevel="0" collapsed="false">
      <c r="A44" s="19" t="s">
        <v>34</v>
      </c>
      <c r="C44" s="10" t="n">
        <f aca="false">IF('Weekday 99 &amp; 00 vs AVG'!$J$2="East",AVERAGE(C25:C28),AVERAGE(C24:C27))</f>
        <v>1.25706579232877</v>
      </c>
      <c r="D44" s="10" t="n">
        <f aca="false">IF('Weekday 99 &amp; 00 vs AVG'!$J$2="East",AVERAGE(D25:D28),AVERAGE(D24:D27))</f>
        <v>1.21781770136519</v>
      </c>
      <c r="E44" s="10" t="n">
        <f aca="false">IF('Weekday 99 &amp; 00 vs AVG'!$J$2="East",AVERAGE(E25:E28),AVERAGE(E24:E27))</f>
        <v>1.21350429439868</v>
      </c>
      <c r="F44" s="10" t="n">
        <f aca="false">IF('Weekday 99 &amp; 00 vs AVG'!$J$2="East",AVERAGE(F25:F28),AVERAGE(F24:F27))</f>
        <v>1.13514917770463</v>
      </c>
      <c r="G44" s="10" t="n">
        <f aca="false">IF('Weekday 99 &amp; 00 vs AVG'!$J$2="East",AVERAGE(G25:G28),AVERAGE(G24:G27))</f>
        <v>1.263082380377</v>
      </c>
      <c r="H44" s="10" t="n">
        <f aca="false">IF('Weekday 99 &amp; 00 vs AVG'!$J$2="East",AVERAGE(H25:H28),AVERAGE(H24:H27))</f>
        <v>1.31721754501081</v>
      </c>
      <c r="I44" s="10" t="n">
        <f aca="false">IF('Weekday 99 &amp; 00 vs AVG'!$J$2="East",AVERAGE(I25:I28),AVERAGE(I24:I27))</f>
        <v>1.17494698287842</v>
      </c>
      <c r="J44" s="10" t="n">
        <f aca="false">IF('Weekday 99 &amp; 00 vs AVG'!$J$2="East",AVERAGE(J25:J28),AVERAGE(J24:J27))</f>
        <v>1.07868605873988</v>
      </c>
      <c r="K44" s="10" t="n">
        <f aca="false">IF('Weekday 99 &amp; 00 vs AVG'!$J$2="East",AVERAGE(K25:K28),AVERAGE(K24:K27))</f>
        <v>1.19853276635027</v>
      </c>
      <c r="L44" s="10" t="n">
        <f aca="false">IF('Weekday 99 &amp; 00 vs AVG'!$J$2="East",AVERAGE(L25:L28),AVERAGE(L24:L27))</f>
        <v>1.19151941605516</v>
      </c>
      <c r="M44" s="10" t="n">
        <f aca="false">IF('Weekday 99 &amp; 00 vs AVG'!$J$2="East",AVERAGE(M25:M28),AVERAGE(M24:M27))</f>
        <v>1.33649031210759</v>
      </c>
      <c r="N44" s="10" t="n">
        <f aca="false">IF('Weekday 99 &amp; 00 vs AVG'!$J$2="East",AVERAGE(N25:N28),AVERAGE(N24:N27))</f>
        <v>1.32085955784097</v>
      </c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31" activeCellId="0" sqref="A31: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2000 - ",'Weekday 99 &amp; 00 vs AVG'!$J$3,"  - Historical Price Relationship")</f>
        <v>Weekday 2000 - SP 15 Dow Jones  - Historical Price Relationship</v>
      </c>
      <c r="B1" s="2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customFormat="false" ht="12.75" hidden="false" customHeight="false" outlineLevel="0" collapsed="false">
      <c r="A2" s="2"/>
      <c r="B2" s="2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customFormat="false" ht="15.75" hidden="false" customHeight="false" outlineLevel="0" collapsed="false">
      <c r="A3" s="23" t="s">
        <v>36</v>
      </c>
      <c r="B3" s="2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customFormat="false" ht="12.75" hidden="false" customHeight="false" outlineLevel="0" collapsed="false">
      <c r="A6" s="8" t="n">
        <v>100</v>
      </c>
      <c r="B6" s="9"/>
      <c r="C6" s="10" t="n">
        <v>0.994230732003879</v>
      </c>
      <c r="D6" s="10" t="n">
        <v>0.999725044496214</v>
      </c>
      <c r="E6" s="10" t="n">
        <v>1.00338648269335</v>
      </c>
      <c r="F6" s="10" t="n">
        <v>1.0815754977188</v>
      </c>
      <c r="G6" s="10" t="n">
        <v>1.14090648296382</v>
      </c>
      <c r="H6" s="10" t="n">
        <v>1.05962859090219</v>
      </c>
      <c r="I6" s="10" t="n">
        <v>1.08972018488881</v>
      </c>
      <c r="J6" s="10" t="n">
        <v>0.94728670042014</v>
      </c>
      <c r="K6" s="10" t="n">
        <v>1.0507975889412</v>
      </c>
      <c r="L6" s="10" t="n">
        <v>1.01257783910078</v>
      </c>
      <c r="M6" s="10" t="n">
        <v>0.948464931626205</v>
      </c>
      <c r="N6" s="10" t="n">
        <v>1.00711350049001</v>
      </c>
      <c r="P6" s="11" t="s">
        <v>0</v>
      </c>
      <c r="Q6" s="12" t="n">
        <f aca="false">IF('Weekday 99 &amp; 00 vs AVG'!$J$2="East",AVERAGE(C13:C28),AVERAGE(C12:C27))</f>
        <v>1</v>
      </c>
      <c r="R6" s="13" t="n">
        <f aca="false">IF('Weekday 99 &amp; 00 vs AVG'!$J$2="East",AVERAGE(C6:C12,C29),AVERAGE(C6:C11,C28:C29))</f>
        <v>1</v>
      </c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customFormat="false" ht="12.75" hidden="false" customHeight="false" outlineLevel="0" collapsed="false">
      <c r="A7" s="8" t="n">
        <v>200</v>
      </c>
      <c r="B7" s="9"/>
      <c r="C7" s="10" t="n">
        <v>0.920890283466449</v>
      </c>
      <c r="D7" s="10" t="n">
        <v>0.937265183239443</v>
      </c>
      <c r="E7" s="10" t="n">
        <v>0.870992836402399</v>
      </c>
      <c r="F7" s="10" t="n">
        <v>0.842652594341089</v>
      </c>
      <c r="G7" s="10" t="n">
        <v>0.915685526233894</v>
      </c>
      <c r="H7" s="10" t="n">
        <v>0.898775149259903</v>
      </c>
      <c r="I7" s="10" t="n">
        <v>0.947483661718366</v>
      </c>
      <c r="J7" s="10" t="n">
        <v>0.859525161559036</v>
      </c>
      <c r="K7" s="10" t="n">
        <v>0.951192369203561</v>
      </c>
      <c r="L7" s="10" t="n">
        <v>0.881184419239979</v>
      </c>
      <c r="M7" s="10" t="n">
        <v>0.838717305980196</v>
      </c>
      <c r="N7" s="10" t="n">
        <v>0.950145003493622</v>
      </c>
      <c r="P7" s="11" t="s">
        <v>1</v>
      </c>
      <c r="Q7" s="12" t="n">
        <f aca="false">IF('Weekday 99 &amp; 00 vs AVG'!$J$2="East",AVERAGE(D13:D28),AVERAGE(D12:D27))</f>
        <v>1</v>
      </c>
      <c r="R7" s="13" t="n">
        <f aca="false">IF('Weekday 99 &amp; 00 vs AVG'!$J$2="East",AVERAGE(D6:D12,D29),AVERAGE(D6:D11,D28:D29))</f>
        <v>1</v>
      </c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customFormat="false" ht="12.75" hidden="false" customHeight="false" outlineLevel="0" collapsed="false">
      <c r="A8" s="8" t="n">
        <v>300</v>
      </c>
      <c r="B8" s="9"/>
      <c r="C8" s="10" t="n">
        <v>0.887480524710506</v>
      </c>
      <c r="D8" s="10" t="n">
        <v>0.886322190726555</v>
      </c>
      <c r="E8" s="10" t="n">
        <v>0.775500224444692</v>
      </c>
      <c r="F8" s="10" t="n">
        <v>0.628762453870536</v>
      </c>
      <c r="G8" s="10" t="n">
        <v>0.731886843428354</v>
      </c>
      <c r="H8" s="10" t="n">
        <v>0.774156005468956</v>
      </c>
      <c r="I8" s="10" t="n">
        <v>0.889034873229385</v>
      </c>
      <c r="J8" s="10" t="n">
        <v>0.753416037436897</v>
      </c>
      <c r="K8" s="10" t="n">
        <v>0.802319500415788</v>
      </c>
      <c r="L8" s="10" t="n">
        <v>0.858910405250386</v>
      </c>
      <c r="M8" s="10" t="n">
        <v>0.76662539764831</v>
      </c>
      <c r="N8" s="10" t="n">
        <v>0.866130328191255</v>
      </c>
      <c r="P8" s="11" t="s">
        <v>2</v>
      </c>
      <c r="Q8" s="12" t="n">
        <f aca="false">IF('Weekday 99 &amp; 00 vs AVG'!$J$2="East",AVERAGE(E13:E28),AVERAGE(E12:E27))</f>
        <v>1</v>
      </c>
      <c r="R8" s="13" t="n">
        <f aca="false">IF('Weekday 99 &amp; 00 vs AVG'!$J$2="East",AVERAGE(E6:E12,E29),AVERAGE(E6:E11,E28:E29))</f>
        <v>1</v>
      </c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customFormat="false" ht="12.75" hidden="false" customHeight="false" outlineLevel="0" collapsed="false">
      <c r="A9" s="8" t="n">
        <v>400</v>
      </c>
      <c r="B9" s="9"/>
      <c r="C9" s="10" t="n">
        <v>0.855310148071296</v>
      </c>
      <c r="D9" s="10" t="n">
        <v>0.888365089028401</v>
      </c>
      <c r="E9" s="10" t="n">
        <v>0.801181709234404</v>
      </c>
      <c r="F9" s="10" t="n">
        <v>0.661469649697264</v>
      </c>
      <c r="G9" s="10" t="n">
        <v>0.71441587841589</v>
      </c>
      <c r="H9" s="10" t="n">
        <v>0.751816478551128</v>
      </c>
      <c r="I9" s="10" t="n">
        <v>0.876436706000505</v>
      </c>
      <c r="J9" s="10" t="n">
        <v>0.755882028502422</v>
      </c>
      <c r="K9" s="10" t="n">
        <v>0.79648298178319</v>
      </c>
      <c r="L9" s="10" t="n">
        <v>0.888744789523653</v>
      </c>
      <c r="M9" s="10" t="n">
        <v>0.797205638463042</v>
      </c>
      <c r="N9" s="10" t="n">
        <v>0.913844053869462</v>
      </c>
      <c r="P9" s="11" t="s">
        <v>3</v>
      </c>
      <c r="Q9" s="12" t="n">
        <f aca="false">IF('Weekday 99 &amp; 00 vs AVG'!$J$2="East",AVERAGE(F13:F28),AVERAGE(F12:F27))</f>
        <v>1</v>
      </c>
      <c r="R9" s="13" t="n">
        <f aca="false">IF('Weekday 99 &amp; 00 vs AVG'!$J$2="East",AVERAGE(F6:F12,F29),AVERAGE(F6:F11,F28:F29))</f>
        <v>0.999999999999999</v>
      </c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customFormat="false" ht="12.75" hidden="false" customHeight="false" outlineLevel="0" collapsed="false">
      <c r="A10" s="8" t="n">
        <v>500</v>
      </c>
      <c r="B10" s="9"/>
      <c r="C10" s="10" t="n">
        <v>0.946549309907531</v>
      </c>
      <c r="D10" s="10" t="n">
        <v>0.971528001790592</v>
      </c>
      <c r="E10" s="10" t="n">
        <v>0.916650834440369</v>
      </c>
      <c r="F10" s="10" t="n">
        <v>0.747286716534587</v>
      </c>
      <c r="G10" s="10" t="n">
        <v>0.771084821684152</v>
      </c>
      <c r="H10" s="10" t="n">
        <v>0.751300384756521</v>
      </c>
      <c r="I10" s="10" t="n">
        <v>0.839564520344937</v>
      </c>
      <c r="J10" s="10" t="n">
        <v>0.800269748202652</v>
      </c>
      <c r="K10" s="10" t="n">
        <v>0.831931343577</v>
      </c>
      <c r="L10" s="10" t="n">
        <v>0.854979012702876</v>
      </c>
      <c r="M10" s="10" t="n">
        <v>0.918128216472683</v>
      </c>
      <c r="N10" s="10" t="n">
        <v>0.973527878397371</v>
      </c>
      <c r="P10" s="11" t="s">
        <v>4</v>
      </c>
      <c r="Q10" s="12" t="n">
        <f aca="false">IF('Weekday 99 &amp; 00 vs AVG'!$J$2="East",AVERAGE(G13:G28),AVERAGE(G12:G27))</f>
        <v>1</v>
      </c>
      <c r="R10" s="13" t="n">
        <f aca="false">IF('Weekday 99 &amp; 00 vs AVG'!$J$2="East",AVERAGE(G6:G12,G29),AVERAGE(G6:G11,G28:G29))</f>
        <v>1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customFormat="false" ht="12.75" hidden="false" customHeight="false" outlineLevel="0" collapsed="false">
      <c r="A11" s="8" t="n">
        <v>600</v>
      </c>
      <c r="B11" s="9"/>
      <c r="C11" s="10" t="n">
        <v>1.08458594471415</v>
      </c>
      <c r="D11" s="10" t="n">
        <v>1.08555436925269</v>
      </c>
      <c r="E11" s="10" t="n">
        <v>1.17665827280677</v>
      </c>
      <c r="F11" s="10" t="n">
        <v>1.04983563989049</v>
      </c>
      <c r="G11" s="10" t="n">
        <v>0.936817582664966</v>
      </c>
      <c r="H11" s="10" t="n">
        <v>0.773165997330941</v>
      </c>
      <c r="I11" s="10" t="n">
        <v>0.793976852358582</v>
      </c>
      <c r="J11" s="10" t="n">
        <v>0.980268278011026</v>
      </c>
      <c r="K11" s="10" t="n">
        <v>1.00032970564229</v>
      </c>
      <c r="L11" s="10" t="n">
        <v>1.0646222649997</v>
      </c>
      <c r="M11" s="10" t="n">
        <v>1.28407891826088</v>
      </c>
      <c r="N11" s="10" t="n">
        <v>1.08205998754495</v>
      </c>
      <c r="P11" s="11" t="s">
        <v>5</v>
      </c>
      <c r="Q11" s="12" t="n">
        <f aca="false">IF('Weekday 99 &amp; 00 vs AVG'!$J$2="East",AVERAGE(H13:H28),AVERAGE(H12:H27))</f>
        <v>1</v>
      </c>
      <c r="R11" s="13" t="n">
        <f aca="false">IF('Weekday 99 &amp; 00 vs AVG'!$J$2="East",AVERAGE(H6:H12,H29),AVERAGE(H6:H11,H28:H29))</f>
        <v>1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customFormat="false" ht="12.75" hidden="false" customHeight="false" outlineLevel="0" collapsed="false">
      <c r="A12" s="8" t="n">
        <v>700</v>
      </c>
      <c r="B12" s="9"/>
      <c r="C12" s="10" t="n">
        <v>0.91880223297239</v>
      </c>
      <c r="D12" s="10" t="n">
        <v>1.00593378587604</v>
      </c>
      <c r="E12" s="10" t="n">
        <v>0.895679499108626</v>
      </c>
      <c r="F12" s="10" t="n">
        <v>0.671137049450439</v>
      </c>
      <c r="G12" s="10" t="n">
        <v>0.456802372793338</v>
      </c>
      <c r="H12" s="10" t="n">
        <v>0.196309065592403</v>
      </c>
      <c r="I12" s="10" t="n">
        <v>0.234722713888585</v>
      </c>
      <c r="J12" s="10" t="n">
        <v>0.23514632213944</v>
      </c>
      <c r="K12" s="10" t="n">
        <v>0.398800683588517</v>
      </c>
      <c r="L12" s="10" t="n">
        <v>0.710915768083805</v>
      </c>
      <c r="M12" s="10" t="n">
        <v>0.899440226656025</v>
      </c>
      <c r="N12" s="10" t="n">
        <v>0.935651754090343</v>
      </c>
      <c r="P12" s="11" t="s">
        <v>6</v>
      </c>
      <c r="Q12" s="12" t="n">
        <f aca="false">IF('Weekday 99 &amp; 00 vs AVG'!$J$2="East",AVERAGE(I13:I28),AVERAGE(I12:I27))</f>
        <v>1</v>
      </c>
      <c r="R12" s="13" t="n">
        <f aca="false">IF('Weekday 99 &amp; 00 vs AVG'!$J$2="East",AVERAGE(I6:I12,I29),AVERAGE(I6:I11,I28:I29))</f>
        <v>0.999999999999999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customFormat="false" ht="12.75" hidden="false" customHeight="false" outlineLevel="0" collapsed="false">
      <c r="A13" s="8" t="n">
        <v>800</v>
      </c>
      <c r="B13" s="9"/>
      <c r="C13" s="10" t="n">
        <v>0.956201577368555</v>
      </c>
      <c r="D13" s="10" t="n">
        <v>0.999406884172588</v>
      </c>
      <c r="E13" s="10" t="n">
        <v>0.951564828377256</v>
      </c>
      <c r="F13" s="10" t="n">
        <v>0.735444780768632</v>
      </c>
      <c r="G13" s="10" t="n">
        <v>0.551136839237166</v>
      </c>
      <c r="H13" s="10" t="n">
        <v>0.302979459400227</v>
      </c>
      <c r="I13" s="10" t="n">
        <v>0.320125183448703</v>
      </c>
      <c r="J13" s="10" t="n">
        <v>0.340139704371944</v>
      </c>
      <c r="K13" s="10" t="n">
        <v>0.56639830990181</v>
      </c>
      <c r="L13" s="10" t="n">
        <v>0.821300664038848</v>
      </c>
      <c r="M13" s="10" t="n">
        <v>0.966159259233702</v>
      </c>
      <c r="N13" s="10" t="n">
        <v>1.04010047086472</v>
      </c>
      <c r="P13" s="11" t="s">
        <v>7</v>
      </c>
      <c r="Q13" s="12" t="n">
        <f aca="false">IF('Weekday 99 &amp; 00 vs AVG'!$J$2="East",AVERAGE(J13:J28),AVERAGE(J12:J27))</f>
        <v>1</v>
      </c>
      <c r="R13" s="13" t="n">
        <f aca="false">IF('Weekday 99 &amp; 00 vs AVG'!$J$2="East",AVERAGE(J6:J12,J29),AVERAGE(J6:J11,J28:J29))</f>
        <v>1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customFormat="false" ht="12.75" hidden="false" customHeight="false" outlineLevel="0" collapsed="false">
      <c r="A14" s="8" t="n">
        <v>900</v>
      </c>
      <c r="B14" s="9"/>
      <c r="C14" s="10" t="n">
        <v>0.997942696492987</v>
      </c>
      <c r="D14" s="10" t="n">
        <v>0.999290839437527</v>
      </c>
      <c r="E14" s="10" t="n">
        <v>0.965758991213199</v>
      </c>
      <c r="F14" s="10" t="n">
        <v>0.781723833503409</v>
      </c>
      <c r="G14" s="10" t="n">
        <v>0.671472822511355</v>
      </c>
      <c r="H14" s="10" t="n">
        <v>0.430711502557587</v>
      </c>
      <c r="I14" s="10" t="n">
        <v>0.410390988809767</v>
      </c>
      <c r="J14" s="10" t="n">
        <v>0.484068877694843</v>
      </c>
      <c r="K14" s="10" t="n">
        <v>0.715412086605513</v>
      </c>
      <c r="L14" s="10" t="n">
        <v>0.825704514016223</v>
      </c>
      <c r="M14" s="10" t="n">
        <v>0.959114741709813</v>
      </c>
      <c r="N14" s="10" t="n">
        <v>0.997744044327158</v>
      </c>
      <c r="P14" s="11" t="s">
        <v>8</v>
      </c>
      <c r="Q14" s="12" t="n">
        <f aca="false">IF('Weekday 99 &amp; 00 vs AVG'!$J$2="East",AVERAGE(K13:K28),AVERAGE(K12:K27))</f>
        <v>1</v>
      </c>
      <c r="R14" s="13" t="n">
        <f aca="false">IF('Weekday 99 &amp; 00 vs AVG'!$J$2="East",AVERAGE(K6:K12,K29),AVERAGE(K6:K11,K28:K29))</f>
        <v>1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customFormat="false" ht="12.75" hidden="false" customHeight="false" outlineLevel="0" collapsed="false">
      <c r="A15" s="8" t="n">
        <v>1000</v>
      </c>
      <c r="B15" s="9"/>
      <c r="C15" s="10" t="n">
        <v>1.00182857294028</v>
      </c>
      <c r="D15" s="10" t="n">
        <v>0.987634858787372</v>
      </c>
      <c r="E15" s="10" t="n">
        <v>0.967369810157366</v>
      </c>
      <c r="F15" s="10" t="n">
        <v>0.807857933562405</v>
      </c>
      <c r="G15" s="10" t="n">
        <v>0.798623350983216</v>
      </c>
      <c r="H15" s="10" t="n">
        <v>0.595996668543921</v>
      </c>
      <c r="I15" s="10" t="n">
        <v>0.525114084262777</v>
      </c>
      <c r="J15" s="10" t="n">
        <v>0.640236238263289</v>
      </c>
      <c r="K15" s="10" t="n">
        <v>0.826291070871349</v>
      </c>
      <c r="L15" s="10" t="n">
        <v>0.867306112376798</v>
      </c>
      <c r="M15" s="10" t="n">
        <v>0.95943959258356</v>
      </c>
      <c r="N15" s="10" t="n">
        <v>1.00104376710966</v>
      </c>
      <c r="P15" s="11" t="s">
        <v>9</v>
      </c>
      <c r="Q15" s="12" t="n">
        <f aca="false">IF('Weekday 99 &amp; 00 vs AVG'!$J$2="East",AVERAGE(L13:L28),AVERAGE(L12:L27))</f>
        <v>1</v>
      </c>
      <c r="R15" s="13" t="n">
        <f aca="false">IF('Weekday 99 &amp; 00 vs AVG'!$J$2="East",AVERAGE(L6:L12,L29),AVERAGE(L6:L11,L28:L29))</f>
        <v>1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customFormat="false" ht="12.75" hidden="false" customHeight="false" outlineLevel="0" collapsed="false">
      <c r="A16" s="8" t="n">
        <v>1100</v>
      </c>
      <c r="B16" s="9"/>
      <c r="C16" s="10" t="n">
        <v>0.989508976111893</v>
      </c>
      <c r="D16" s="10" t="n">
        <v>0.99537691113286</v>
      </c>
      <c r="E16" s="10" t="n">
        <v>0.987739965116011</v>
      </c>
      <c r="F16" s="10" t="n">
        <v>0.885612615148583</v>
      </c>
      <c r="G16" s="10" t="n">
        <v>0.888788385738257</v>
      </c>
      <c r="H16" s="10" t="n">
        <v>0.771052342173909</v>
      </c>
      <c r="I16" s="10" t="n">
        <v>0.713283776826155</v>
      </c>
      <c r="J16" s="10" t="n">
        <v>0.903335911150516</v>
      </c>
      <c r="K16" s="10" t="n">
        <v>0.998791535430515</v>
      </c>
      <c r="L16" s="10" t="n">
        <v>0.992587966711921</v>
      </c>
      <c r="M16" s="10" t="n">
        <v>0.987635376288661</v>
      </c>
      <c r="N16" s="10" t="n">
        <v>0.897091363579336</v>
      </c>
      <c r="P16" s="11" t="s">
        <v>10</v>
      </c>
      <c r="Q16" s="12" t="n">
        <f aca="false">IF('Weekday 99 &amp; 00 vs AVG'!$J$2="East",AVERAGE(M13:M28),AVERAGE(M12:M27))</f>
        <v>1</v>
      </c>
      <c r="R16" s="13" t="n">
        <f aca="false">IF('Weekday 99 &amp; 00 vs AVG'!$J$2="East",AVERAGE(M6:M12,M29),AVERAGE(M6:M11,M28:M29))</f>
        <v>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2.75" hidden="false" customHeight="false" outlineLevel="0" collapsed="false">
      <c r="A17" s="8" t="n">
        <v>1200</v>
      </c>
      <c r="B17" s="9"/>
      <c r="C17" s="10" t="n">
        <v>0.96790501249632</v>
      </c>
      <c r="D17" s="10" t="n">
        <v>0.984808726945156</v>
      </c>
      <c r="E17" s="10" t="n">
        <v>0.975076300565751</v>
      </c>
      <c r="F17" s="10" t="n">
        <v>0.974684421420044</v>
      </c>
      <c r="G17" s="10" t="n">
        <v>0.959199443113215</v>
      </c>
      <c r="H17" s="10" t="n">
        <v>1.03285970067704</v>
      </c>
      <c r="I17" s="10" t="n">
        <v>1.00332032105892</v>
      </c>
      <c r="J17" s="10" t="n">
        <v>1.17695520523006</v>
      </c>
      <c r="K17" s="10" t="n">
        <v>1.07811000679119</v>
      </c>
      <c r="L17" s="10" t="n">
        <v>1.00795439425901</v>
      </c>
      <c r="M17" s="10" t="n">
        <v>0.944299245939847</v>
      </c>
      <c r="N17" s="10" t="n">
        <v>0.871193240775157</v>
      </c>
      <c r="P17" s="11" t="s">
        <v>11</v>
      </c>
      <c r="Q17" s="12" t="n">
        <f aca="false">IF('Weekday 99 &amp; 00 vs AVG'!$J$2="East",AVERAGE(N13:N28),AVERAGE(N12:N27))</f>
        <v>1</v>
      </c>
      <c r="R17" s="13" t="n">
        <f aca="false">IF('Weekday 99 &amp; 00 vs AVG'!$J$2="East",AVERAGE(N6:N12,N29),AVERAGE(N6:N11,N28:N29))</f>
        <v>1.00541020831958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customFormat="false" ht="12.75" hidden="false" customHeight="false" outlineLevel="0" collapsed="false">
      <c r="A18" s="8" t="n">
        <v>1300</v>
      </c>
      <c r="B18" s="9"/>
      <c r="C18" s="10" t="n">
        <v>0.956546200551782</v>
      </c>
      <c r="D18" s="10" t="n">
        <v>0.974511231853432</v>
      </c>
      <c r="E18" s="10" t="n">
        <v>0.970011015495371</v>
      </c>
      <c r="F18" s="10" t="n">
        <v>1.06949115726728</v>
      </c>
      <c r="G18" s="10" t="n">
        <v>1.08604143321031</v>
      </c>
      <c r="H18" s="10" t="n">
        <v>1.24646949791557</v>
      </c>
      <c r="I18" s="10" t="n">
        <v>1.23233137272299</v>
      </c>
      <c r="J18" s="10" t="n">
        <v>1.25687362114275</v>
      </c>
      <c r="K18" s="10" t="n">
        <v>1.11447448509387</v>
      </c>
      <c r="L18" s="10" t="n">
        <v>1.03633633171278</v>
      </c>
      <c r="M18" s="10" t="n">
        <v>0.908188114269679</v>
      </c>
      <c r="N18" s="10" t="n">
        <v>0.850793799934149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customFormat="false" ht="12.75" hidden="false" customHeight="false" outlineLevel="0" collapsed="false">
      <c r="A19" s="8" t="n">
        <v>1400</v>
      </c>
      <c r="B19" s="9"/>
      <c r="C19" s="10" t="n">
        <v>0.941648976893176</v>
      </c>
      <c r="D19" s="10" t="n">
        <v>0.967880086574413</v>
      </c>
      <c r="E19" s="10" t="n">
        <v>0.9597090720228</v>
      </c>
      <c r="F19" s="10" t="n">
        <v>1.21256656954702</v>
      </c>
      <c r="G19" s="10" t="n">
        <v>1.29182675136434</v>
      </c>
      <c r="H19" s="10" t="n">
        <v>1.43398956752299</v>
      </c>
      <c r="I19" s="10" t="n">
        <v>1.50987795256242</v>
      </c>
      <c r="J19" s="10" t="n">
        <v>1.32013426594618</v>
      </c>
      <c r="K19" s="10" t="n">
        <v>1.16600806264059</v>
      </c>
      <c r="L19" s="10" t="n">
        <v>1.08767348088299</v>
      </c>
      <c r="M19" s="10" t="n">
        <v>0.894501043849358</v>
      </c>
      <c r="N19" s="10" t="n">
        <v>0.846860833808779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customFormat="false" ht="12.75" hidden="false" customHeight="false" outlineLevel="0" collapsed="false">
      <c r="A20" s="8" t="n">
        <v>1500</v>
      </c>
      <c r="B20" s="9"/>
      <c r="C20" s="10" t="n">
        <v>0.914826563545302</v>
      </c>
      <c r="D20" s="10" t="n">
        <v>0.954774407237209</v>
      </c>
      <c r="E20" s="10" t="n">
        <v>0.946296990647721</v>
      </c>
      <c r="F20" s="10" t="n">
        <v>1.17887705511647</v>
      </c>
      <c r="G20" s="10" t="n">
        <v>1.37291614836055</v>
      </c>
      <c r="H20" s="10" t="n">
        <v>1.53428729458387</v>
      </c>
      <c r="I20" s="10" t="n">
        <v>1.54658056228325</v>
      </c>
      <c r="J20" s="10" t="n">
        <v>1.33737717738239</v>
      </c>
      <c r="K20" s="10" t="n">
        <v>1.20257097347379</v>
      </c>
      <c r="L20" s="10" t="n">
        <v>1.07922366838405</v>
      </c>
      <c r="M20" s="10" t="n">
        <v>0.844953949279579</v>
      </c>
      <c r="N20" s="10" t="n">
        <v>0.816293578287501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customFormat="false" ht="12.75" hidden="false" customHeight="false" outlineLevel="0" collapsed="false">
      <c r="A21" s="8" t="n">
        <v>1600</v>
      </c>
      <c r="B21" s="9"/>
      <c r="C21" s="10" t="n">
        <v>0.895311480161048</v>
      </c>
      <c r="D21" s="10" t="n">
        <v>0.940368510566594</v>
      </c>
      <c r="E21" s="10" t="n">
        <v>0.928341087155224</v>
      </c>
      <c r="F21" s="10" t="n">
        <v>1.15663722543832</v>
      </c>
      <c r="G21" s="10" t="n">
        <v>1.62820857891206</v>
      </c>
      <c r="H21" s="10" t="n">
        <v>1.6019391123723</v>
      </c>
      <c r="I21" s="10" t="n">
        <v>1.65242772672315</v>
      </c>
      <c r="J21" s="10" t="n">
        <v>1.35784573342503</v>
      </c>
      <c r="K21" s="10" t="n">
        <v>1.22634619396724</v>
      </c>
      <c r="L21" s="10" t="n">
        <v>1.05329526356216</v>
      </c>
      <c r="M21" s="10" t="n">
        <v>0.841302791697967</v>
      </c>
      <c r="N21" s="10" t="n">
        <v>0.804307914602706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customFormat="false" ht="12.75" hidden="false" customHeight="false" outlineLevel="0" collapsed="false">
      <c r="A22" s="8" t="n">
        <v>1700</v>
      </c>
      <c r="B22" s="9"/>
      <c r="C22" s="10" t="n">
        <v>0.967402740119446</v>
      </c>
      <c r="D22" s="10" t="n">
        <v>0.954335305760898</v>
      </c>
      <c r="E22" s="10" t="n">
        <v>0.927500149065569</v>
      </c>
      <c r="F22" s="10" t="n">
        <v>1.03614246791323</v>
      </c>
      <c r="G22" s="10" t="n">
        <v>1.27756715315666</v>
      </c>
      <c r="H22" s="10" t="n">
        <v>1.59034692350279</v>
      </c>
      <c r="I22" s="10" t="n">
        <v>1.61944812467691</v>
      </c>
      <c r="J22" s="10" t="n">
        <v>1.35297392027895</v>
      </c>
      <c r="K22" s="10" t="n">
        <v>1.20963780650461</v>
      </c>
      <c r="L22" s="10" t="n">
        <v>1.04792669128083</v>
      </c>
      <c r="M22" s="10" t="n">
        <v>0.989798539985827</v>
      </c>
      <c r="N22" s="10" t="n">
        <v>1.01269113656532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customFormat="false" ht="12.75" hidden="false" customHeight="false" outlineLevel="0" collapsed="false">
      <c r="A23" s="8" t="n">
        <v>1800</v>
      </c>
      <c r="B23" s="9"/>
      <c r="C23" s="10" t="n">
        <v>1.18670890848584</v>
      </c>
      <c r="D23" s="10" t="n">
        <v>1.03545352585839</v>
      </c>
      <c r="E23" s="10" t="n">
        <v>0.983150390724773</v>
      </c>
      <c r="F23" s="10" t="n">
        <v>0.95950858627968</v>
      </c>
      <c r="G23" s="10" t="n">
        <v>1.05715487036511</v>
      </c>
      <c r="H23" s="10" t="n">
        <v>1.41139972288389</v>
      </c>
      <c r="I23" s="10" t="n">
        <v>1.4714858202033</v>
      </c>
      <c r="J23" s="10" t="n">
        <v>1.30384672099401</v>
      </c>
      <c r="K23" s="10" t="n">
        <v>1.16997752496371</v>
      </c>
      <c r="L23" s="10" t="n">
        <v>1.054322380841</v>
      </c>
      <c r="M23" s="10" t="n">
        <v>1.22822732292627</v>
      </c>
      <c r="N23" s="10" t="n">
        <v>1.1663530413463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customFormat="false" ht="12.75" hidden="false" customHeight="false" outlineLevel="0" collapsed="false">
      <c r="A24" s="8" t="n">
        <v>1900</v>
      </c>
      <c r="B24" s="9"/>
      <c r="C24" s="10" t="n">
        <v>1.20760362122301</v>
      </c>
      <c r="D24" s="10" t="n">
        <v>1.13100210544671</v>
      </c>
      <c r="E24" s="10" t="n">
        <v>1.29612023189201</v>
      </c>
      <c r="F24" s="10" t="n">
        <v>0.936226005081974</v>
      </c>
      <c r="G24" s="10" t="n">
        <v>0.975213621641528</v>
      </c>
      <c r="H24" s="10" t="n">
        <v>1.24210122290298</v>
      </c>
      <c r="I24" s="10" t="n">
        <v>1.19087252069247</v>
      </c>
      <c r="J24" s="10" t="n">
        <v>1.24442245178586</v>
      </c>
      <c r="K24" s="10" t="n">
        <v>1.12558239848195</v>
      </c>
      <c r="L24" s="10" t="n">
        <v>1.15894480135485</v>
      </c>
      <c r="M24" s="10" t="n">
        <v>1.27191612896039</v>
      </c>
      <c r="N24" s="10" t="n">
        <v>1.25929654819248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customFormat="false" ht="12.75" hidden="false" customHeight="false" outlineLevel="0" collapsed="false">
      <c r="A25" s="8" t="n">
        <v>2000</v>
      </c>
      <c r="B25" s="9"/>
      <c r="C25" s="10" t="n">
        <v>1.12012786861309</v>
      </c>
      <c r="D25" s="10" t="n">
        <v>1.06035348068362</v>
      </c>
      <c r="E25" s="10" t="n">
        <v>1.18300987899618</v>
      </c>
      <c r="F25" s="10" t="n">
        <v>1.31590748379716</v>
      </c>
      <c r="G25" s="10" t="n">
        <v>0.991779118435874</v>
      </c>
      <c r="H25" s="10" t="n">
        <v>1.02131717689041</v>
      </c>
      <c r="I25" s="10" t="n">
        <v>1.02955216293333</v>
      </c>
      <c r="J25" s="10" t="n">
        <v>1.16359533042508</v>
      </c>
      <c r="K25" s="10" t="n">
        <v>1.19025938384053</v>
      </c>
      <c r="L25" s="10" t="n">
        <v>1.24557469884327</v>
      </c>
      <c r="M25" s="10" t="n">
        <v>1.18632982149568</v>
      </c>
      <c r="N25" s="10" t="n">
        <v>1.24609098020268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customFormat="false" ht="12.75" hidden="false" customHeight="false" outlineLevel="0" collapsed="false">
      <c r="A26" s="8" t="n">
        <v>2100</v>
      </c>
      <c r="B26" s="9"/>
      <c r="C26" s="10" t="n">
        <v>1.03770211865186</v>
      </c>
      <c r="D26" s="10" t="n">
        <v>1.02885360448054</v>
      </c>
      <c r="E26" s="10" t="n">
        <v>1.0881073495203</v>
      </c>
      <c r="F26" s="10" t="n">
        <v>1.38235115415235</v>
      </c>
      <c r="G26" s="10" t="n">
        <v>1.0788513554966</v>
      </c>
      <c r="H26" s="10" t="n">
        <v>0.90853862139756</v>
      </c>
      <c r="I26" s="10" t="n">
        <v>0.924422931924372</v>
      </c>
      <c r="J26" s="10" t="n">
        <v>1.11657077584551</v>
      </c>
      <c r="K26" s="10" t="n">
        <v>1.12525883731985</v>
      </c>
      <c r="L26" s="10" t="n">
        <v>1.11892547556246</v>
      </c>
      <c r="M26" s="10" t="n">
        <v>1.1052470028621</v>
      </c>
      <c r="N26" s="10" t="n">
        <v>1.15492758020491</v>
      </c>
    </row>
    <row r="27" customFormat="false" ht="12.75" hidden="false" customHeight="false" outlineLevel="0" collapsed="false">
      <c r="A27" s="8" t="n">
        <v>2200</v>
      </c>
      <c r="B27" s="9"/>
      <c r="C27" s="10" t="n">
        <v>0.939932453373024</v>
      </c>
      <c r="D27" s="10" t="n">
        <v>0.980015735186653</v>
      </c>
      <c r="E27" s="10" t="n">
        <v>0.974564439941863</v>
      </c>
      <c r="F27" s="10" t="n">
        <v>0.895831661553006</v>
      </c>
      <c r="G27" s="10" t="n">
        <v>0.914417754680409</v>
      </c>
      <c r="H27" s="10" t="n">
        <v>0.679702121082558</v>
      </c>
      <c r="I27" s="10" t="n">
        <v>0.61604375698291</v>
      </c>
      <c r="J27" s="10" t="n">
        <v>0.766477743924148</v>
      </c>
      <c r="K27" s="10" t="n">
        <v>0.886080640524974</v>
      </c>
      <c r="L27" s="10" t="n">
        <v>0.89200778808905</v>
      </c>
      <c r="M27" s="10" t="n">
        <v>1.01344684226155</v>
      </c>
      <c r="N27" s="10" t="n">
        <v>1.09955994610879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75" hidden="false" customHeight="false" outlineLevel="0" collapsed="false">
      <c r="A28" s="8" t="n">
        <v>2300</v>
      </c>
      <c r="B28" s="9"/>
      <c r="C28" s="10" t="n">
        <v>1.21471242852025</v>
      </c>
      <c r="D28" s="10" t="n">
        <v>1.15621310441203</v>
      </c>
      <c r="E28" s="10" t="n">
        <v>1.32386079368232</v>
      </c>
      <c r="F28" s="10" t="n">
        <v>1.69781233847329</v>
      </c>
      <c r="G28" s="10" t="n">
        <v>1.52195885510459</v>
      </c>
      <c r="H28" s="10" t="n">
        <v>1.68413029156355</v>
      </c>
      <c r="I28" s="10" t="n">
        <v>1.3728632056528</v>
      </c>
      <c r="J28" s="10" t="n">
        <v>1.65290036219822</v>
      </c>
      <c r="K28" s="10" t="n">
        <v>1.37935911982224</v>
      </c>
      <c r="L28" s="10" t="n">
        <v>1.370759104794</v>
      </c>
      <c r="M28" s="10" t="n">
        <v>1.34045566017763</v>
      </c>
      <c r="N28" s="10" t="n">
        <v>1.14106508477691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customFormat="false" ht="12.75" hidden="false" customHeight="false" outlineLevel="0" collapsed="false">
      <c r="A29" s="8" t="n">
        <v>2400</v>
      </c>
      <c r="B29" s="9"/>
      <c r="C29" s="10" t="n">
        <v>1.09624062860594</v>
      </c>
      <c r="D29" s="10" t="n">
        <v>1.07502701705408</v>
      </c>
      <c r="E29" s="10" t="n">
        <v>1.1317688462957</v>
      </c>
      <c r="F29" s="10" t="n">
        <v>1.29060510947393</v>
      </c>
      <c r="G29" s="10" t="n">
        <v>1.26724400950434</v>
      </c>
      <c r="H29" s="10" t="n">
        <v>1.30702710216681</v>
      </c>
      <c r="I29" s="10" t="n">
        <v>1.1909199958066</v>
      </c>
      <c r="J29" s="10" t="n">
        <v>1.2504516836696</v>
      </c>
      <c r="K29" s="10" t="n">
        <v>1.18758739061473</v>
      </c>
      <c r="L29" s="10" t="n">
        <v>1.06822216438862</v>
      </c>
      <c r="M29" s="10" t="n">
        <v>1.10632393137106</v>
      </c>
      <c r="N29" s="10" t="n">
        <v>1.10939582979307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customFormat="false" ht="12.75" hidden="false" customHeight="false" outlineLevel="0" collapsed="false"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customFormat="false" ht="12.75" hidden="false" customHeight="false" outlineLevel="0" collapsed="false">
      <c r="A31" s="14" t="s">
        <v>16</v>
      </c>
      <c r="B31" s="14"/>
      <c r="C31" s="1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customFormat="false" ht="12.75" hidden="false" customHeight="false" outlineLevel="0" collapsed="false">
      <c r="C32" s="15" t="s">
        <v>17</v>
      </c>
      <c r="E32" s="0" t="s">
        <v>18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customFormat="false" ht="12.75" hidden="false" customHeight="false" outlineLevel="0" collapsed="false">
      <c r="C33" s="0" t="s">
        <v>19</v>
      </c>
      <c r="E33" s="0" t="s">
        <v>20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customFormat="false" ht="12.75" hidden="false" customHeight="false" outlineLevel="0" collapsed="false">
      <c r="C34" s="0" t="s">
        <v>21</v>
      </c>
      <c r="E34" s="0" t="s">
        <v>22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customFormat="false" ht="12.75" hidden="false" customHeight="false" outlineLevel="0" collapsed="false"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Format="false" ht="12.75" hidden="false" customHeight="false" outlineLevel="0" collapsed="false">
      <c r="A39" s="19" t="s">
        <v>23</v>
      </c>
      <c r="C39" s="10" t="n">
        <f aca="false">IF('Weekday 99 &amp; 00 vs AVG'!$J$2="East",AVERAGE(C6:C8,C29),AVERAGE(C6:C7,C28:C29))</f>
        <v>1.05651851814913</v>
      </c>
      <c r="D39" s="10" t="n">
        <f aca="false">IF('Weekday 99 &amp; 00 vs AVG'!$J$2="East",AVERAGE(D6:D8,D29),AVERAGE(D6:D7,D28:D29))</f>
        <v>1.04205758730044</v>
      </c>
      <c r="E39" s="10" t="n">
        <f aca="false">IF('Weekday 99 &amp; 00 vs AVG'!$J$2="East",AVERAGE(E6:E8,E29),AVERAGE(E6:E7,E28:E29))</f>
        <v>1.08250223976844</v>
      </c>
      <c r="F39" s="10" t="n">
        <f aca="false">IF('Weekday 99 &amp; 00 vs AVG'!$J$2="East",AVERAGE(F6:F8,F29),AVERAGE(F6:F7,F28:F29))</f>
        <v>1.22816138500178</v>
      </c>
      <c r="G39" s="10" t="n">
        <f aca="false">IF('Weekday 99 &amp; 00 vs AVG'!$J$2="East",AVERAGE(G6:G8,G29),AVERAGE(G6:G7,G28:G29))</f>
        <v>1.21144871845166</v>
      </c>
      <c r="H39" s="10" t="n">
        <f aca="false">IF('Weekday 99 &amp; 00 vs AVG'!$J$2="East",AVERAGE(H6:H8,H29),AVERAGE(H6:H7,H28:H29))</f>
        <v>1.23739028347311</v>
      </c>
      <c r="I39" s="10" t="n">
        <f aca="false">IF('Weekday 99 &amp; 00 vs AVG'!$J$2="East",AVERAGE(I6:I8,I29),AVERAGE(I6:I7,I28:I29))</f>
        <v>1.15024676201665</v>
      </c>
      <c r="J39" s="10" t="n">
        <f aca="false">IF('Weekday 99 &amp; 00 vs AVG'!$J$2="East",AVERAGE(J6:J8,J29),AVERAGE(J6:J7,J28:J29))</f>
        <v>1.17754097696175</v>
      </c>
      <c r="K39" s="10" t="n">
        <f aca="false">IF('Weekday 99 &amp; 00 vs AVG'!$J$2="East",AVERAGE(K6:K8,K29),AVERAGE(K6:K7,K28:K29))</f>
        <v>1.14223411714543</v>
      </c>
      <c r="L39" s="10" t="n">
        <f aca="false">IF('Weekday 99 &amp; 00 vs AVG'!$J$2="East",AVERAGE(L6:L8,L29),AVERAGE(L6:L7,L28:L29))</f>
        <v>1.08318588188085</v>
      </c>
      <c r="M39" s="10" t="n">
        <f aca="false">IF('Weekday 99 &amp; 00 vs AVG'!$J$2="East",AVERAGE(M6:M8,M29),AVERAGE(M6:M7,M28:M29))</f>
        <v>1.05849045728877</v>
      </c>
      <c r="N39" s="10" t="n">
        <f aca="false">IF('Weekday 99 &amp; 00 vs AVG'!$J$2="East",AVERAGE(N6:N8,N29),AVERAGE(N6:N7,N28:N29))</f>
        <v>1.0519298546384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customFormat="false" ht="12.75" hidden="false" customHeight="false" outlineLevel="0" collapsed="false">
      <c r="A40" s="19" t="s">
        <v>24</v>
      </c>
      <c r="C40" s="10" t="n">
        <f aca="false">IF('Weekday 99 &amp; 00 vs AVG'!$J$2="East",AVERAGE(C9:C12),AVERAGE(C8:C11))</f>
        <v>0.94348148185087</v>
      </c>
      <c r="D40" s="10" t="n">
        <f aca="false">IF('Weekday 99 &amp; 00 vs AVG'!$J$2="East",AVERAGE(D9:D12),AVERAGE(D8:D11))</f>
        <v>0.957942412699558</v>
      </c>
      <c r="E40" s="10" t="n">
        <f aca="false">IF('Weekday 99 &amp; 00 vs AVG'!$J$2="East",AVERAGE(E9:E12),AVERAGE(E8:E11))</f>
        <v>0.917497760231558</v>
      </c>
      <c r="F40" s="10" t="n">
        <f aca="false">IF('Weekday 99 &amp; 00 vs AVG'!$J$2="East",AVERAGE(F9:F12),AVERAGE(F8:F11))</f>
        <v>0.77183861499822</v>
      </c>
      <c r="G40" s="10" t="n">
        <f aca="false">IF('Weekday 99 &amp; 00 vs AVG'!$J$2="East",AVERAGE(G9:G12),AVERAGE(G8:G11))</f>
        <v>0.788551281548341</v>
      </c>
      <c r="H40" s="10" t="n">
        <f aca="false">IF('Weekday 99 &amp; 00 vs AVG'!$J$2="East",AVERAGE(H9:H12),AVERAGE(H8:H11))</f>
        <v>0.762609716526887</v>
      </c>
      <c r="I40" s="10" t="n">
        <f aca="false">IF('Weekday 99 &amp; 00 vs AVG'!$J$2="East",AVERAGE(I9:I12),AVERAGE(I8:I11))</f>
        <v>0.849753237983352</v>
      </c>
      <c r="J40" s="10" t="n">
        <f aca="false">IF('Weekday 99 &amp; 00 vs AVG'!$J$2="East",AVERAGE(J9:J12),AVERAGE(J8:J11))</f>
        <v>0.822459023038249</v>
      </c>
      <c r="K40" s="10" t="n">
        <f aca="false">IF('Weekday 99 &amp; 00 vs AVG'!$J$2="East",AVERAGE(K9:K12),AVERAGE(K8:K11))</f>
        <v>0.857765882854568</v>
      </c>
      <c r="L40" s="10" t="n">
        <f aca="false">IF('Weekday 99 &amp; 00 vs AVG'!$J$2="East",AVERAGE(L9:L12),AVERAGE(L8:L11))</f>
        <v>0.916814118119154</v>
      </c>
      <c r="M40" s="10" t="n">
        <f aca="false">IF('Weekday 99 &amp; 00 vs AVG'!$J$2="East",AVERAGE(M9:M12),AVERAGE(M8:M11))</f>
        <v>0.941509542711228</v>
      </c>
      <c r="N40" s="10" t="n">
        <f aca="false">IF('Weekday 99 &amp; 00 vs AVG'!$J$2="East",AVERAGE(N9:N12),AVERAGE(N8:N11))</f>
        <v>0.95889056200076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Format="false" ht="12.75" hidden="false" customHeight="false" outlineLevel="0" collapsed="false">
      <c r="A41" s="19" t="s">
        <v>25</v>
      </c>
      <c r="C41" s="10" t="n">
        <f aca="false">IF('Weekday 99 &amp; 00 vs AVG'!$J$2="East",AVERAGE(C13:C16),AVERAGE(C12:C15))</f>
        <v>0.968693769943552</v>
      </c>
      <c r="D41" s="10" t="n">
        <f aca="false">IF('Weekday 99 &amp; 00 vs AVG'!$J$2="East",AVERAGE(D13:D16),AVERAGE(D12:D15))</f>
        <v>0.998066592068383</v>
      </c>
      <c r="E41" s="10" t="n">
        <f aca="false">IF('Weekday 99 &amp; 00 vs AVG'!$J$2="East",AVERAGE(E13:E16),AVERAGE(E12:E15))</f>
        <v>0.945093282214112</v>
      </c>
      <c r="F41" s="10" t="n">
        <f aca="false">IF('Weekday 99 &amp; 00 vs AVG'!$J$2="East",AVERAGE(F13:F16),AVERAGE(F12:F15))</f>
        <v>0.749040899321221</v>
      </c>
      <c r="G41" s="10" t="n">
        <f aca="false">IF('Weekday 99 &amp; 00 vs AVG'!$J$2="East",AVERAGE(G13:G16),AVERAGE(G12:G15))</f>
        <v>0.619508846381269</v>
      </c>
      <c r="H41" s="10" t="n">
        <f aca="false">IF('Weekday 99 &amp; 00 vs AVG'!$J$2="East",AVERAGE(H13:H16),AVERAGE(H12:H15))</f>
        <v>0.381499174023534</v>
      </c>
      <c r="I41" s="10" t="n">
        <f aca="false">IF('Weekday 99 &amp; 00 vs AVG'!$J$2="East",AVERAGE(I13:I16),AVERAGE(I12:I15))</f>
        <v>0.372588242602458</v>
      </c>
      <c r="J41" s="10" t="n">
        <f aca="false">IF('Weekday 99 &amp; 00 vs AVG'!$J$2="East",AVERAGE(J13:J16),AVERAGE(J12:J15))</f>
        <v>0.424897785617379</v>
      </c>
      <c r="K41" s="10" t="n">
        <f aca="false">IF('Weekday 99 &amp; 00 vs AVG'!$J$2="East",AVERAGE(K13:K16),AVERAGE(K12:K15))</f>
        <v>0.626725537741797</v>
      </c>
      <c r="L41" s="10" t="n">
        <f aca="false">IF('Weekday 99 &amp; 00 vs AVG'!$J$2="East",AVERAGE(L13:L16),AVERAGE(L12:L15))</f>
        <v>0.806306764628918</v>
      </c>
      <c r="M41" s="10" t="n">
        <f aca="false">IF('Weekday 99 &amp; 00 vs AVG'!$J$2="East",AVERAGE(M13:M16),AVERAGE(M12:M15))</f>
        <v>0.946038455045775</v>
      </c>
      <c r="N41" s="10" t="n">
        <f aca="false">IF('Weekday 99 &amp; 00 vs AVG'!$J$2="East",AVERAGE(N13:N16),AVERAGE(N12:N15))</f>
        <v>0.99363500909797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customFormat="false" ht="12.75" hidden="false" customHeight="false" outlineLevel="0" collapsed="false">
      <c r="A42" s="19" t="s">
        <v>26</v>
      </c>
      <c r="C42" s="10" t="n">
        <f aca="false">IF('Weekday 99 &amp; 00 vs AVG'!$J$2="East",AVERAGE(C17:C20),AVERAGE(C16:C19))</f>
        <v>0.963902291513293</v>
      </c>
      <c r="D42" s="10" t="n">
        <f aca="false">IF('Weekday 99 &amp; 00 vs AVG'!$J$2="East",AVERAGE(D17:D20),AVERAGE(D16:D19))</f>
        <v>0.980644239126465</v>
      </c>
      <c r="E42" s="10" t="n">
        <f aca="false">IF('Weekday 99 &amp; 00 vs AVG'!$J$2="East",AVERAGE(E17:E20),AVERAGE(E16:E19))</f>
        <v>0.973134088299983</v>
      </c>
      <c r="F42" s="10" t="n">
        <f aca="false">IF('Weekday 99 &amp; 00 vs AVG'!$J$2="East",AVERAGE(F17:F20),AVERAGE(F16:F19))</f>
        <v>1.03558869084573</v>
      </c>
      <c r="G42" s="10" t="n">
        <f aca="false">IF('Weekday 99 &amp; 00 vs AVG'!$J$2="East",AVERAGE(G17:G20),AVERAGE(G16:G19))</f>
        <v>1.05646400335653</v>
      </c>
      <c r="H42" s="10" t="n">
        <f aca="false">IF('Weekday 99 &amp; 00 vs AVG'!$J$2="East",AVERAGE(H17:H20),AVERAGE(H16:H19))</f>
        <v>1.12109277707238</v>
      </c>
      <c r="I42" s="10" t="n">
        <f aca="false">IF('Weekday 99 &amp; 00 vs AVG'!$J$2="East",AVERAGE(I17:I20),AVERAGE(I16:I19))</f>
        <v>1.11470335579262</v>
      </c>
      <c r="J42" s="10" t="n">
        <f aca="false">IF('Weekday 99 &amp; 00 vs AVG'!$J$2="East",AVERAGE(J17:J20),AVERAGE(J16:J19))</f>
        <v>1.16432475086738</v>
      </c>
      <c r="K42" s="10" t="n">
        <f aca="false">IF('Weekday 99 &amp; 00 vs AVG'!$J$2="East",AVERAGE(K17:K20),AVERAGE(K16:K19))</f>
        <v>1.08934602248904</v>
      </c>
      <c r="L42" s="10" t="n">
        <f aca="false">IF('Weekday 99 &amp; 00 vs AVG'!$J$2="East",AVERAGE(L17:L20),AVERAGE(L16:L19))</f>
        <v>1.03113804339168</v>
      </c>
      <c r="M42" s="10" t="n">
        <f aca="false">IF('Weekday 99 &amp; 00 vs AVG'!$J$2="East",AVERAGE(M17:M20),AVERAGE(M16:M19))</f>
        <v>0.933655945086886</v>
      </c>
      <c r="N42" s="10" t="n">
        <f aca="false">IF('Weekday 99 &amp; 00 vs AVG'!$J$2="East",AVERAGE(N17:N20),AVERAGE(N16:N19))</f>
        <v>0.866484809524355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customFormat="false" ht="12.75" hidden="false" customHeight="false" outlineLevel="0" collapsed="false">
      <c r="A43" s="19" t="s">
        <v>27</v>
      </c>
      <c r="C43" s="10" t="n">
        <f aca="false">IF('Weekday 99 &amp; 00 vs AVG'!$J$2="East",AVERAGE(C21:C24),AVERAGE(C20:C23))</f>
        <v>0.99106242307791</v>
      </c>
      <c r="D43" s="10" t="n">
        <f aca="false">IF('Weekday 99 &amp; 00 vs AVG'!$J$2="East",AVERAGE(D21:D24),AVERAGE(D20:D23))</f>
        <v>0.971232937355774</v>
      </c>
      <c r="E43" s="10" t="n">
        <f aca="false">IF('Weekday 99 &amp; 00 vs AVG'!$J$2="East",AVERAGE(E21:E24),AVERAGE(E20:E23))</f>
        <v>0.946322154398322</v>
      </c>
      <c r="F43" s="10" t="n">
        <f aca="false">IF('Weekday 99 &amp; 00 vs AVG'!$J$2="East",AVERAGE(F21:F24),AVERAGE(F20:F23))</f>
        <v>1.08279133368692</v>
      </c>
      <c r="G43" s="10" t="n">
        <f aca="false">IF('Weekday 99 &amp; 00 vs AVG'!$J$2="East",AVERAGE(G21:G24),AVERAGE(G20:G23))</f>
        <v>1.3339616876986</v>
      </c>
      <c r="H43" s="10" t="n">
        <f aca="false">IF('Weekday 99 &amp; 00 vs AVG'!$J$2="East",AVERAGE(H21:H24),AVERAGE(H20:H23))</f>
        <v>1.53449326333571</v>
      </c>
      <c r="I43" s="10" t="n">
        <f aca="false">IF('Weekday 99 &amp; 00 vs AVG'!$J$2="East",AVERAGE(I21:I24),AVERAGE(I20:I23))</f>
        <v>1.57248555847165</v>
      </c>
      <c r="J43" s="10" t="n">
        <f aca="false">IF('Weekday 99 &amp; 00 vs AVG'!$J$2="East",AVERAGE(J21:J24),AVERAGE(J20:J23))</f>
        <v>1.3380108880201</v>
      </c>
      <c r="K43" s="10" t="n">
        <f aca="false">IF('Weekday 99 &amp; 00 vs AVG'!$J$2="East",AVERAGE(K21:K24),AVERAGE(K20:K23))</f>
        <v>1.20213312472734</v>
      </c>
      <c r="L43" s="10" t="n">
        <f aca="false">IF('Weekday 99 &amp; 00 vs AVG'!$J$2="East",AVERAGE(L21:L24),AVERAGE(L20:L23))</f>
        <v>1.05869200101701</v>
      </c>
      <c r="M43" s="10" t="n">
        <f aca="false">IF('Weekday 99 &amp; 00 vs AVG'!$J$2="East",AVERAGE(M21:M24),AVERAGE(M20:M23))</f>
        <v>0.976070650972412</v>
      </c>
      <c r="N43" s="10" t="n">
        <f aca="false">IF('Weekday 99 &amp; 00 vs AVG'!$J$2="East",AVERAGE(N21:N24),AVERAGE(N20:N23))</f>
        <v>0.949911417700459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customFormat="false" ht="12.75" hidden="false" customHeight="false" outlineLevel="0" collapsed="false">
      <c r="A44" s="19" t="s">
        <v>28</v>
      </c>
      <c r="C44" s="10" t="n">
        <f aca="false">IF('Weekday 99 &amp; 00 vs AVG'!$J$2="East",AVERAGE(C25:C28),AVERAGE(C24:C27))</f>
        <v>1.07634151546525</v>
      </c>
      <c r="D44" s="10" t="n">
        <f aca="false">IF('Weekday 99 &amp; 00 vs AVG'!$J$2="East",AVERAGE(D25:D28),AVERAGE(D24:D27))</f>
        <v>1.05005623144938</v>
      </c>
      <c r="E44" s="10" t="n">
        <f aca="false">IF('Weekday 99 &amp; 00 vs AVG'!$J$2="East",AVERAGE(E25:E28),AVERAGE(E24:E27))</f>
        <v>1.13545047508759</v>
      </c>
      <c r="F44" s="10" t="n">
        <f aca="false">IF('Weekday 99 &amp; 00 vs AVG'!$J$2="East",AVERAGE(F25:F28),AVERAGE(F24:F27))</f>
        <v>1.13257907614612</v>
      </c>
      <c r="G44" s="10" t="n">
        <f aca="false">IF('Weekday 99 &amp; 00 vs AVG'!$J$2="East",AVERAGE(G25:G28),AVERAGE(G24:G27))</f>
        <v>0.990065462563603</v>
      </c>
      <c r="H44" s="10" t="n">
        <f aca="false">IF('Weekday 99 &amp; 00 vs AVG'!$J$2="East",AVERAGE(H25:H28),AVERAGE(H24:H27))</f>
        <v>0.962914785568376</v>
      </c>
      <c r="I44" s="10" t="n">
        <f aca="false">IF('Weekday 99 &amp; 00 vs AVG'!$J$2="East",AVERAGE(I25:I28),AVERAGE(I24:I27))</f>
        <v>0.940222843133271</v>
      </c>
      <c r="J44" s="10" t="n">
        <f aca="false">IF('Weekday 99 &amp; 00 vs AVG'!$J$2="East",AVERAGE(J25:J28),AVERAGE(J24:J27))</f>
        <v>1.07276657549515</v>
      </c>
      <c r="K44" s="10" t="n">
        <f aca="false">IF('Weekday 99 &amp; 00 vs AVG'!$J$2="East",AVERAGE(K25:K28),AVERAGE(K24:K27))</f>
        <v>1.08179531504183</v>
      </c>
      <c r="L44" s="10" t="n">
        <f aca="false">IF('Weekday 99 &amp; 00 vs AVG'!$J$2="East",AVERAGE(L25:L28),AVERAGE(L24:L27))</f>
        <v>1.10386319096241</v>
      </c>
      <c r="M44" s="10" t="n">
        <f aca="false">IF('Weekday 99 &amp; 00 vs AVG'!$J$2="East",AVERAGE(M25:M28),AVERAGE(M24:M27))</f>
        <v>1.14423494889493</v>
      </c>
      <c r="N44" s="10" t="n">
        <f aca="false">IF('Weekday 99 &amp; 00 vs AVG'!$J$2="East",AVERAGE(N25:N28),AVERAGE(N24:N27))</f>
        <v>1.18996876367722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customFormat="false" ht="12.75" hidden="false" customHeight="false" outlineLevel="0" collapsed="false"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customFormat="false" ht="12.75" hidden="false" customHeight="false" outlineLevel="0" collapsed="false"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customFormat="false" ht="12.75" hidden="false" customHeight="false" outlineLevel="0" collapsed="false"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customFormat="false" ht="12.75" hidden="false" customHeight="false" outlineLevel="0" collapsed="false"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customFormat="false" ht="12.75" hidden="false" customHeight="false" outlineLevel="0" collapsed="false"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customFormat="false" ht="12.75" hidden="false" customHeight="false" outlineLevel="0" collapsed="false"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1" activeCellId="0" sqref="A31: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2000 - ",'Weekday 99 &amp; 00 vs AVG'!$J$3,"  - Historical Price Relationship")</f>
        <v>Weekend 2000 - SP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38</v>
      </c>
      <c r="B3" s="2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1.01639684006552</v>
      </c>
      <c r="D6" s="10" t="n">
        <v>0.980271151758949</v>
      </c>
      <c r="E6" s="10" t="n">
        <v>0.93782365969863</v>
      </c>
      <c r="F6" s="10" t="n">
        <v>0.85975074450561</v>
      </c>
      <c r="G6" s="10" t="n">
        <v>0.856208069206636</v>
      </c>
      <c r="H6" s="10" t="n">
        <v>0.753053070195443</v>
      </c>
      <c r="I6" s="10" t="n">
        <v>0.746135086330602</v>
      </c>
      <c r="J6" s="10" t="n">
        <v>0.549379170161403</v>
      </c>
      <c r="K6" s="10" t="n">
        <v>0.889683106173766</v>
      </c>
      <c r="L6" s="10" t="n">
        <v>1.09041569270084</v>
      </c>
      <c r="M6" s="10" t="n">
        <v>1.01704378230626</v>
      </c>
      <c r="N6" s="10" t="n">
        <v>1.0414691409642</v>
      </c>
      <c r="P6" s="11" t="s">
        <v>0</v>
      </c>
      <c r="Q6" s="12" t="n">
        <f aca="false">IF('Weekday 99 &amp; 00 vs AVG'!$J$2="East",AVERAGE(C13:C28),AVERAGE(C12:C27))</f>
        <v>1.05099948170178</v>
      </c>
      <c r="R6" s="13" t="n">
        <f aca="false">IF('Weekday 99 &amp; 00 vs AVG'!$J$2="East",AVERAGE(C6:C12,C29),AVERAGE(C6:C11,C28:C29))</f>
        <v>0.898001036596448</v>
      </c>
    </row>
    <row r="7" customFormat="false" ht="12.75" hidden="false" customHeight="false" outlineLevel="0" collapsed="false">
      <c r="A7" s="8" t="n">
        <v>200</v>
      </c>
      <c r="B7" s="9"/>
      <c r="C7" s="10" t="n">
        <v>0.928150426388994</v>
      </c>
      <c r="D7" s="10" t="n">
        <v>0.953414323969618</v>
      </c>
      <c r="E7" s="10" t="n">
        <v>0.805504301848071</v>
      </c>
      <c r="F7" s="10" t="n">
        <v>0.683858568340195</v>
      </c>
      <c r="G7" s="10" t="n">
        <v>0.690215369203283</v>
      </c>
      <c r="H7" s="10" t="n">
        <v>0.635137565650368</v>
      </c>
      <c r="I7" s="10" t="n">
        <v>0.576417724711185</v>
      </c>
      <c r="J7" s="10" t="n">
        <v>0.562372673795994</v>
      </c>
      <c r="K7" s="10" t="n">
        <v>0.766913051413654</v>
      </c>
      <c r="L7" s="10" t="n">
        <v>1.1020221067645</v>
      </c>
      <c r="M7" s="10" t="n">
        <v>0.818862890164446</v>
      </c>
      <c r="N7" s="10" t="n">
        <v>1.01249798990126</v>
      </c>
      <c r="P7" s="11" t="s">
        <v>1</v>
      </c>
      <c r="Q7" s="12" t="n">
        <f aca="false">IF('Weekday 99 &amp; 00 vs AVG'!$J$2="East",AVERAGE(D13:D28),AVERAGE(D12:D27))</f>
        <v>1.02514792397828</v>
      </c>
      <c r="R7" s="13" t="n">
        <f aca="false">IF('Weekday 99 &amp; 00 vs AVG'!$J$2="East",AVERAGE(D6:D12,D29),AVERAGE(D6:D11,D28:D29))</f>
        <v>0.949704152043438</v>
      </c>
    </row>
    <row r="8" customFormat="false" ht="12.75" hidden="false" customHeight="false" outlineLevel="0" collapsed="false">
      <c r="A8" s="8" t="n">
        <v>300</v>
      </c>
      <c r="B8" s="9"/>
      <c r="C8" s="10" t="n">
        <v>0.901767004478146</v>
      </c>
      <c r="D8" s="10" t="n">
        <v>0.931509204662997</v>
      </c>
      <c r="E8" s="10" t="n">
        <v>0.643003576334425</v>
      </c>
      <c r="F8" s="10" t="n">
        <v>0.518587815129802</v>
      </c>
      <c r="G8" s="10" t="n">
        <v>0.561508740948535</v>
      </c>
      <c r="H8" s="10" t="n">
        <v>0.566208874664702</v>
      </c>
      <c r="I8" s="10" t="n">
        <v>0.534797175822868</v>
      </c>
      <c r="J8" s="10" t="n">
        <v>0.456882413861777</v>
      </c>
      <c r="K8" s="10" t="n">
        <v>0.666645509481734</v>
      </c>
      <c r="L8" s="10" t="n">
        <v>1.085199714952</v>
      </c>
      <c r="M8" s="10" t="n">
        <v>0.648111367044928</v>
      </c>
      <c r="N8" s="10" t="n">
        <v>0.833185604476892</v>
      </c>
      <c r="P8" s="11" t="s">
        <v>2</v>
      </c>
      <c r="Q8" s="12" t="n">
        <f aca="false">IF('Weekday 99 &amp; 00 vs AVG'!$J$2="East",AVERAGE(E13:E28),AVERAGE(E12:E27))</f>
        <v>1.08151584700941</v>
      </c>
      <c r="R8" s="13" t="n">
        <f aca="false">IF('Weekday 99 &amp; 00 vs AVG'!$J$2="East",AVERAGE(E6:E12,E29),AVERAGE(E6:E11,E28:E29))</f>
        <v>0.83696830598117</v>
      </c>
    </row>
    <row r="9" customFormat="false" ht="12.75" hidden="false" customHeight="false" outlineLevel="0" collapsed="false">
      <c r="A9" s="8" t="n">
        <v>400</v>
      </c>
      <c r="B9" s="9"/>
      <c r="C9" s="10" t="n">
        <v>0.77838285118987</v>
      </c>
      <c r="D9" s="10" t="n">
        <v>0.929568421942614</v>
      </c>
      <c r="E9" s="10" t="n">
        <v>0.643428733302139</v>
      </c>
      <c r="F9" s="10" t="n">
        <v>0.494624348128945</v>
      </c>
      <c r="G9" s="10" t="n">
        <v>0.543184638972037</v>
      </c>
      <c r="H9" s="10" t="n">
        <v>0.540047692523496</v>
      </c>
      <c r="I9" s="10" t="n">
        <v>0.522496500596849</v>
      </c>
      <c r="J9" s="10" t="n">
        <v>0.403873444640937</v>
      </c>
      <c r="K9" s="10" t="n">
        <v>0.662601910729866</v>
      </c>
      <c r="L9" s="10" t="n">
        <v>0.975180581640242</v>
      </c>
      <c r="M9" s="10" t="n">
        <v>0.655259498679111</v>
      </c>
      <c r="N9" s="10" t="n">
        <v>0.918915511529927</v>
      </c>
      <c r="P9" s="11" t="s">
        <v>3</v>
      </c>
      <c r="Q9" s="12" t="n">
        <f aca="false">IF('Weekday 99 &amp; 00 vs AVG'!$J$2="East",AVERAGE(F13:F28),AVERAGE(F12:F27))</f>
        <v>1.14661767272853</v>
      </c>
      <c r="R9" s="13" t="n">
        <f aca="false">IF('Weekday 99 &amp; 00 vs AVG'!$J$2="East",AVERAGE(F6:F12,F29),AVERAGE(F6:F11,F28:F29))</f>
        <v>0.706764654542932</v>
      </c>
    </row>
    <row r="10" customFormat="false" ht="12.75" hidden="false" customHeight="false" outlineLevel="0" collapsed="false">
      <c r="A10" s="8" t="n">
        <v>500</v>
      </c>
      <c r="B10" s="9"/>
      <c r="C10" s="10" t="n">
        <v>0.766300582664332</v>
      </c>
      <c r="D10" s="10" t="n">
        <v>0.918625487451577</v>
      </c>
      <c r="E10" s="10" t="n">
        <v>0.733798951868648</v>
      </c>
      <c r="F10" s="10" t="n">
        <v>0.517757836879104</v>
      </c>
      <c r="G10" s="10" t="n">
        <v>0.548296394708883</v>
      </c>
      <c r="H10" s="10" t="n">
        <v>0.513413199521182</v>
      </c>
      <c r="I10" s="10" t="n">
        <v>0.501375144232429</v>
      </c>
      <c r="J10" s="10" t="n">
        <v>0.37853745725267</v>
      </c>
      <c r="K10" s="10" t="n">
        <v>0.643434795742197</v>
      </c>
      <c r="L10" s="10" t="n">
        <v>0.887787047172819</v>
      </c>
      <c r="M10" s="10" t="n">
        <v>0.691148195079139</v>
      </c>
      <c r="N10" s="10" t="n">
        <v>0.981170038272281</v>
      </c>
      <c r="P10" s="11" t="s">
        <v>4</v>
      </c>
      <c r="Q10" s="12" t="n">
        <f aca="false">IF('Weekday 99 &amp; 00 vs AVG'!$J$2="East",AVERAGE(G13:G28),AVERAGE(G12:G27))</f>
        <v>1.14088132617929</v>
      </c>
      <c r="R10" s="13" t="n">
        <f aca="false">IF('Weekday 99 &amp; 00 vs AVG'!$J$2="East",AVERAGE(G6:G12,G29),AVERAGE(G6:G11,G28:G29))</f>
        <v>0.718237347641414</v>
      </c>
    </row>
    <row r="11" customFormat="false" ht="12.75" hidden="false" customHeight="false" outlineLevel="0" collapsed="false">
      <c r="A11" s="8" t="n">
        <v>600</v>
      </c>
      <c r="B11" s="9"/>
      <c r="C11" s="10" t="n">
        <v>0.813973854692218</v>
      </c>
      <c r="D11" s="10" t="n">
        <v>0.94593994795631</v>
      </c>
      <c r="E11" s="10" t="n">
        <v>0.887552908754388</v>
      </c>
      <c r="F11" s="10" t="n">
        <v>0.625710833921879</v>
      </c>
      <c r="G11" s="10" t="n">
        <v>0.533702552414489</v>
      </c>
      <c r="H11" s="10" t="n">
        <v>0.480239271548768</v>
      </c>
      <c r="I11" s="10" t="n">
        <v>0.375856327615114</v>
      </c>
      <c r="J11" s="10" t="n">
        <v>0.327494530977039</v>
      </c>
      <c r="K11" s="10" t="n">
        <v>0.661528186767506</v>
      </c>
      <c r="L11" s="10" t="n">
        <v>0.861845330024584</v>
      </c>
      <c r="M11" s="10" t="n">
        <v>0.83007149893994</v>
      </c>
      <c r="N11" s="10" t="n">
        <v>1.03106422667482</v>
      </c>
      <c r="P11" s="11" t="s">
        <v>5</v>
      </c>
      <c r="Q11" s="12" t="n">
        <f aca="false">IF('Weekday 99 &amp; 00 vs AVG'!$J$2="East",AVERAGE(H13:H28),AVERAGE(H12:H27))</f>
        <v>1.17173708098005</v>
      </c>
      <c r="R11" s="13" t="n">
        <f aca="false">IF('Weekday 99 &amp; 00 vs AVG'!$J$2="East",AVERAGE(H6:H12,H29),AVERAGE(H6:H11,H28:H29))</f>
        <v>0.656525838039908</v>
      </c>
    </row>
    <row r="12" customFormat="false" ht="12.75" hidden="false" customHeight="false" outlineLevel="0" collapsed="false">
      <c r="A12" s="8" t="n">
        <v>700</v>
      </c>
      <c r="B12" s="9"/>
      <c r="C12" s="10" t="n">
        <v>0.838986190980519</v>
      </c>
      <c r="D12" s="10" t="n">
        <v>1.00758386223418</v>
      </c>
      <c r="E12" s="10" t="n">
        <v>0.792339722391608</v>
      </c>
      <c r="F12" s="10" t="n">
        <v>0.843656062403801</v>
      </c>
      <c r="G12" s="10" t="n">
        <v>0.597745470598143</v>
      </c>
      <c r="H12" s="10" t="n">
        <v>0.494308652036485</v>
      </c>
      <c r="I12" s="10" t="n">
        <v>0.320911550561899</v>
      </c>
      <c r="J12" s="10" t="n">
        <v>0.216913889096476</v>
      </c>
      <c r="K12" s="10" t="n">
        <v>0.397392092026825</v>
      </c>
      <c r="L12" s="10" t="n">
        <v>0.563774654562374</v>
      </c>
      <c r="M12" s="10" t="n">
        <v>0.824234563049305</v>
      </c>
      <c r="N12" s="10" t="n">
        <v>0.721253015148105</v>
      </c>
      <c r="P12" s="11" t="s">
        <v>6</v>
      </c>
      <c r="Q12" s="12" t="n">
        <f aca="false">IF('Weekday 99 &amp; 00 vs AVG'!$J$2="East",AVERAGE(I13:I28),AVERAGE(I12:I27))</f>
        <v>1.19471760456828</v>
      </c>
      <c r="R12" s="13" t="n">
        <f aca="false">IF('Weekday 99 &amp; 00 vs AVG'!$J$2="East",AVERAGE(I6:I12,I29),AVERAGE(I6:I11,I28:I29))</f>
        <v>0.610564790863448</v>
      </c>
    </row>
    <row r="13" customFormat="false" ht="12.75" hidden="false" customHeight="false" outlineLevel="0" collapsed="false">
      <c r="A13" s="8" t="n">
        <v>800</v>
      </c>
      <c r="B13" s="9"/>
      <c r="C13" s="10" t="n">
        <v>0.848326288260964</v>
      </c>
      <c r="D13" s="10" t="n">
        <v>1.01386209308123</v>
      </c>
      <c r="E13" s="10" t="n">
        <v>0.94060198882697</v>
      </c>
      <c r="F13" s="10" t="n">
        <v>0.984730199431145</v>
      </c>
      <c r="G13" s="10" t="n">
        <v>0.797339151199294</v>
      </c>
      <c r="H13" s="10" t="n">
        <v>0.561045483452622</v>
      </c>
      <c r="I13" s="10" t="n">
        <v>0.373771208965602</v>
      </c>
      <c r="J13" s="10" t="n">
        <v>0.216580032747289</v>
      </c>
      <c r="K13" s="10" t="n">
        <v>0.503621771824634</v>
      </c>
      <c r="L13" s="10" t="n">
        <v>0.598110296167362</v>
      </c>
      <c r="M13" s="10" t="n">
        <v>0.962248489217001</v>
      </c>
      <c r="N13" s="10" t="n">
        <v>0.843117100311968</v>
      </c>
      <c r="P13" s="11" t="s">
        <v>7</v>
      </c>
      <c r="Q13" s="12" t="n">
        <f aca="false">IF('Weekday 99 &amp; 00 vs AVG'!$J$2="East",AVERAGE(J13:J28),AVERAGE(J12:J27))</f>
        <v>1.24561664774685</v>
      </c>
      <c r="R13" s="13" t="n">
        <f aca="false">IF('Weekday 99 &amp; 00 vs AVG'!$J$2="East",AVERAGE(J6:J12,J29),AVERAGE(J6:J11,J28:J29))</f>
        <v>0.508766704506296</v>
      </c>
    </row>
    <row r="14" customFormat="false" ht="12.75" hidden="false" customHeight="false" outlineLevel="0" collapsed="false">
      <c r="A14" s="8" t="n">
        <v>900</v>
      </c>
      <c r="B14" s="9"/>
      <c r="C14" s="10" t="n">
        <v>0.996879387288113</v>
      </c>
      <c r="D14" s="10" t="n">
        <v>1.03316754355905</v>
      </c>
      <c r="E14" s="10" t="n">
        <v>1.04134126036111</v>
      </c>
      <c r="F14" s="10" t="n">
        <v>1.09802346207312</v>
      </c>
      <c r="G14" s="10" t="n">
        <v>0.98704588096848</v>
      </c>
      <c r="H14" s="10" t="n">
        <v>0.650431100137949</v>
      </c>
      <c r="I14" s="10" t="n">
        <v>0.585818905974174</v>
      </c>
      <c r="J14" s="10" t="n">
        <v>0.616526770294544</v>
      </c>
      <c r="K14" s="10" t="n">
        <v>0.762052280190857</v>
      </c>
      <c r="L14" s="10" t="n">
        <v>0.656453252576641</v>
      </c>
      <c r="M14" s="10" t="n">
        <v>0.992152211497283</v>
      </c>
      <c r="N14" s="10" t="n">
        <v>0.992542372881357</v>
      </c>
      <c r="P14" s="11" t="s">
        <v>8</v>
      </c>
      <c r="Q14" s="12" t="n">
        <f aca="false">IF('Weekday 99 &amp; 00 vs AVG'!$J$2="East",AVERAGE(K13:K28),AVERAGE(K12:K27))</f>
        <v>1.12769661061326</v>
      </c>
      <c r="R14" s="13" t="n">
        <f aca="false">IF('Weekday 99 &amp; 00 vs AVG'!$J$2="East",AVERAGE(K6:K12,K29),AVERAGE(K6:K11,K28:K29))</f>
        <v>0.744606778773475</v>
      </c>
    </row>
    <row r="15" customFormat="false" ht="12.75" hidden="false" customHeight="false" outlineLevel="0" collapsed="false">
      <c r="A15" s="8" t="n">
        <v>1000</v>
      </c>
      <c r="B15" s="9"/>
      <c r="C15" s="10" t="n">
        <v>1.01743437767555</v>
      </c>
      <c r="D15" s="10" t="n">
        <v>1.03317454367707</v>
      </c>
      <c r="E15" s="10" t="n">
        <v>1.11751887947731</v>
      </c>
      <c r="F15" s="10" t="n">
        <v>1.18498810703148</v>
      </c>
      <c r="G15" s="10" t="n">
        <v>1.0993783657929</v>
      </c>
      <c r="H15" s="10" t="n">
        <v>0.792678655487351</v>
      </c>
      <c r="I15" s="10" t="n">
        <v>0.784597353741968</v>
      </c>
      <c r="J15" s="10" t="n">
        <v>0.94139162609449</v>
      </c>
      <c r="K15" s="10" t="n">
        <v>0.826103798228077</v>
      </c>
      <c r="L15" s="10" t="n">
        <v>0.798735453553445</v>
      </c>
      <c r="M15" s="10" t="n">
        <v>0.911365635039944</v>
      </c>
      <c r="N15" s="10" t="n">
        <v>0.993489209789986</v>
      </c>
      <c r="P15" s="11" t="s">
        <v>9</v>
      </c>
      <c r="Q15" s="12" t="n">
        <f aca="false">IF('Weekday 99 &amp; 00 vs AVG'!$J$2="East",AVERAGE(L13:L28),AVERAGE(L12:L27))</f>
        <v>0.984915720507877</v>
      </c>
      <c r="R15" s="13" t="n">
        <f aca="false">IF('Weekday 99 &amp; 00 vs AVG'!$J$2="East",AVERAGE(L6:L12,L29),AVERAGE(L6:L11,L28:L29))</f>
        <v>1.03016855898425</v>
      </c>
    </row>
    <row r="16" customFormat="false" ht="12.75" hidden="false" customHeight="false" outlineLevel="0" collapsed="false">
      <c r="A16" s="8" t="n">
        <v>1100</v>
      </c>
      <c r="B16" s="9"/>
      <c r="C16" s="10" t="n">
        <v>1.05741496337419</v>
      </c>
      <c r="D16" s="10" t="n">
        <v>1.04305783530319</v>
      </c>
      <c r="E16" s="10" t="n">
        <v>1.1458553525232</v>
      </c>
      <c r="F16" s="10" t="n">
        <v>1.27823957043084</v>
      </c>
      <c r="G16" s="10" t="n">
        <v>1.15120760294713</v>
      </c>
      <c r="H16" s="10" t="n">
        <v>1.08024125084873</v>
      </c>
      <c r="I16" s="10" t="n">
        <v>0.996904482548728</v>
      </c>
      <c r="J16" s="10" t="n">
        <v>1.13665882593696</v>
      </c>
      <c r="K16" s="10" t="n">
        <v>1.10704412988351</v>
      </c>
      <c r="L16" s="10" t="n">
        <v>0.945611860097114</v>
      </c>
      <c r="M16" s="10" t="n">
        <v>0.944589643315986</v>
      </c>
      <c r="N16" s="10" t="n">
        <v>0.994693339336829</v>
      </c>
      <c r="P16" s="11" t="s">
        <v>10</v>
      </c>
      <c r="Q16" s="12" t="n">
        <f aca="false">IF('Weekday 99 &amp; 00 vs AVG'!$J$2="East",AVERAGE(M13:M28),AVERAGE(M12:M27))</f>
        <v>1.07748038934054</v>
      </c>
      <c r="R16" s="13" t="n">
        <f aca="false">IF('Weekday 99 &amp; 00 vs AVG'!$J$2="East",AVERAGE(M6:M12,M29),AVERAGE(M6:M11,M28:M29))</f>
        <v>0.845039221318915</v>
      </c>
    </row>
    <row r="17" customFormat="false" ht="12.75" hidden="false" customHeight="false" outlineLevel="0" collapsed="false">
      <c r="A17" s="8" t="n">
        <v>1200</v>
      </c>
      <c r="B17" s="9"/>
      <c r="C17" s="10" t="n">
        <v>1.00132167458796</v>
      </c>
      <c r="D17" s="10" t="n">
        <v>1.03051799888939</v>
      </c>
      <c r="E17" s="10" t="n">
        <v>1.11098579330827</v>
      </c>
      <c r="F17" s="10" t="n">
        <v>1.2553466193933</v>
      </c>
      <c r="G17" s="10" t="n">
        <v>1.14859884484694</v>
      </c>
      <c r="H17" s="10" t="n">
        <v>1.1692159476501</v>
      </c>
      <c r="I17" s="10" t="n">
        <v>1.18921646388983</v>
      </c>
      <c r="J17" s="10" t="n">
        <v>1.36628689218921</v>
      </c>
      <c r="K17" s="10" t="n">
        <v>1.27418091567218</v>
      </c>
      <c r="L17" s="10" t="n">
        <v>0.99151937286676</v>
      </c>
      <c r="M17" s="10" t="n">
        <v>0.891147842607164</v>
      </c>
      <c r="N17" s="10" t="n">
        <v>0.997533850062716</v>
      </c>
      <c r="P17" s="11" t="s">
        <v>11</v>
      </c>
      <c r="Q17" s="12" t="n">
        <f aca="false">IF('Weekday 99 &amp; 00 vs AVG'!$J$2="East",AVERAGE(N13:N28),AVERAGE(N12:N27))</f>
        <v>0.98833435178336</v>
      </c>
      <c r="R17" s="13" t="n">
        <f aca="false">IF('Weekday 99 &amp; 00 vs AVG'!$J$2="East",AVERAGE(N6:N12,N29),AVERAGE(N6:N11,N28:N29))</f>
        <v>1.02333129643328</v>
      </c>
    </row>
    <row r="18" customFormat="false" ht="12.75" hidden="false" customHeight="false" outlineLevel="0" collapsed="false">
      <c r="A18" s="8" t="n">
        <v>1300</v>
      </c>
      <c r="B18" s="9"/>
      <c r="C18" s="10" t="n">
        <v>1.02119902792966</v>
      </c>
      <c r="D18" s="10" t="n">
        <v>1.01814704032276</v>
      </c>
      <c r="E18" s="10" t="n">
        <v>1.10943038759268</v>
      </c>
      <c r="F18" s="10" t="n">
        <v>1.18756177846169</v>
      </c>
      <c r="G18" s="10" t="n">
        <v>1.1949692997434</v>
      </c>
      <c r="H18" s="10" t="n">
        <v>1.26799678492841</v>
      </c>
      <c r="I18" s="10" t="n">
        <v>1.35878499584356</v>
      </c>
      <c r="J18" s="10" t="n">
        <v>1.63572194928521</v>
      </c>
      <c r="K18" s="10" t="n">
        <v>1.34909166665128</v>
      </c>
      <c r="L18" s="10" t="n">
        <v>1.0889196397452</v>
      </c>
      <c r="M18" s="10" t="n">
        <v>0.83592958314902</v>
      </c>
      <c r="N18" s="10" t="n">
        <v>0.984977969317854</v>
      </c>
    </row>
    <row r="19" customFormat="false" ht="12.75" hidden="false" customHeight="false" outlineLevel="0" collapsed="false">
      <c r="A19" s="8" t="n">
        <v>1400</v>
      </c>
      <c r="B19" s="9"/>
      <c r="C19" s="10" t="n">
        <v>1.009603905147</v>
      </c>
      <c r="D19" s="10" t="n">
        <v>0.995863914643186</v>
      </c>
      <c r="E19" s="10" t="n">
        <v>1.09592854878879</v>
      </c>
      <c r="F19" s="10" t="n">
        <v>1.18963302982322</v>
      </c>
      <c r="G19" s="10" t="n">
        <v>1.24561534171199</v>
      </c>
      <c r="H19" s="10" t="n">
        <v>1.39341598775244</v>
      </c>
      <c r="I19" s="10" t="n">
        <v>1.54382408161707</v>
      </c>
      <c r="J19" s="10" t="n">
        <v>1.64360930553474</v>
      </c>
      <c r="K19" s="10" t="n">
        <v>1.39210299251628</v>
      </c>
      <c r="L19" s="10" t="n">
        <v>1.06958079774062</v>
      </c>
      <c r="M19" s="10" t="n">
        <v>0.799342992240329</v>
      </c>
      <c r="N19" s="10" t="n">
        <v>0.899062811565305</v>
      </c>
    </row>
    <row r="20" customFormat="false" ht="12.75" hidden="false" customHeight="false" outlineLevel="0" collapsed="false">
      <c r="A20" s="8" t="n">
        <v>1500</v>
      </c>
      <c r="B20" s="9"/>
      <c r="C20" s="10" t="n">
        <v>0.965557497173924</v>
      </c>
      <c r="D20" s="10" t="n">
        <v>0.967563312512722</v>
      </c>
      <c r="E20" s="10" t="n">
        <v>1.02463306923442</v>
      </c>
      <c r="F20" s="10" t="n">
        <v>1.1596438057896</v>
      </c>
      <c r="G20" s="10" t="n">
        <v>1.2643674430643</v>
      </c>
      <c r="H20" s="10" t="n">
        <v>1.54412203847243</v>
      </c>
      <c r="I20" s="10" t="n">
        <v>1.6914504390502</v>
      </c>
      <c r="J20" s="10" t="n">
        <v>1.71911907983626</v>
      </c>
      <c r="K20" s="10" t="n">
        <v>1.37575337489622</v>
      </c>
      <c r="L20" s="10" t="n">
        <v>1.0468304990309</v>
      </c>
      <c r="M20" s="10" t="n">
        <v>0.746429899492616</v>
      </c>
      <c r="N20" s="10" t="n">
        <v>0.673129000096485</v>
      </c>
    </row>
    <row r="21" customFormat="false" ht="12.75" hidden="false" customHeight="false" outlineLevel="0" collapsed="false">
      <c r="A21" s="8" t="n">
        <v>1600</v>
      </c>
      <c r="B21" s="9"/>
      <c r="C21" s="10" t="n">
        <v>0.928739217688736</v>
      </c>
      <c r="D21" s="10" t="n">
        <v>0.944168918097853</v>
      </c>
      <c r="E21" s="10" t="n">
        <v>0.937038313569506</v>
      </c>
      <c r="F21" s="10" t="n">
        <v>1.12271346789877</v>
      </c>
      <c r="G21" s="10" t="n">
        <v>1.32825447473141</v>
      </c>
      <c r="H21" s="10" t="n">
        <v>1.73642781105775</v>
      </c>
      <c r="I21" s="10" t="n">
        <v>1.90309395506192</v>
      </c>
      <c r="J21" s="10" t="n">
        <v>1.76138900315827</v>
      </c>
      <c r="K21" s="10" t="n">
        <v>1.38458715323166</v>
      </c>
      <c r="L21" s="10" t="n">
        <v>0.951725953219934</v>
      </c>
      <c r="M21" s="10" t="n">
        <v>0.687764464128046</v>
      </c>
      <c r="N21" s="10" t="n">
        <v>0.623914064258837</v>
      </c>
    </row>
    <row r="22" customFormat="false" ht="12.75" hidden="false" customHeight="false" outlineLevel="0" collapsed="false">
      <c r="A22" s="8" t="n">
        <v>1700</v>
      </c>
      <c r="B22" s="9"/>
      <c r="C22" s="10" t="n">
        <v>1.05771613539452</v>
      </c>
      <c r="D22" s="10" t="n">
        <v>0.972008387453907</v>
      </c>
      <c r="E22" s="10" t="n">
        <v>0.992423368442222</v>
      </c>
      <c r="F22" s="10" t="n">
        <v>1.09499334365242</v>
      </c>
      <c r="G22" s="10" t="n">
        <v>1.29046714245257</v>
      </c>
      <c r="H22" s="10" t="n">
        <v>1.82947771437325</v>
      </c>
      <c r="I22" s="10" t="n">
        <v>1.99720885317454</v>
      </c>
      <c r="J22" s="10" t="n">
        <v>1.74979676881151</v>
      </c>
      <c r="K22" s="10" t="n">
        <v>1.37641223019568</v>
      </c>
      <c r="L22" s="10" t="n">
        <v>0.992711448311215</v>
      </c>
      <c r="M22" s="10" t="n">
        <v>0.935030603379149</v>
      </c>
      <c r="N22" s="10" t="n">
        <v>0.973626218119835</v>
      </c>
    </row>
    <row r="23" customFormat="false" ht="12.75" hidden="false" customHeight="false" outlineLevel="0" collapsed="false">
      <c r="A23" s="8" t="n">
        <v>1800</v>
      </c>
      <c r="B23" s="9"/>
      <c r="C23" s="10" t="n">
        <v>1.25811298600105</v>
      </c>
      <c r="D23" s="10" t="n">
        <v>1.06370643342565</v>
      </c>
      <c r="E23" s="10" t="n">
        <v>1.10563932501315</v>
      </c>
      <c r="F23" s="10" t="n">
        <v>1.09495147531336</v>
      </c>
      <c r="G23" s="10" t="n">
        <v>1.29069188343756</v>
      </c>
      <c r="H23" s="10" t="n">
        <v>1.54080671103167</v>
      </c>
      <c r="I23" s="10" t="n">
        <v>1.69591726187347</v>
      </c>
      <c r="J23" s="10" t="n">
        <v>1.6382516530333</v>
      </c>
      <c r="K23" s="10" t="n">
        <v>1.37289818296397</v>
      </c>
      <c r="L23" s="10" t="n">
        <v>1.03911948768736</v>
      </c>
      <c r="M23" s="10" t="n">
        <v>1.66951170295072</v>
      </c>
      <c r="N23" s="10" t="n">
        <v>1.27348535040041</v>
      </c>
    </row>
    <row r="24" customFormat="false" ht="12.75" hidden="false" customHeight="false" outlineLevel="0" collapsed="false">
      <c r="A24" s="8" t="n">
        <v>1900</v>
      </c>
      <c r="B24" s="9"/>
      <c r="C24" s="10" t="n">
        <v>1.28604066744614</v>
      </c>
      <c r="D24" s="10" t="n">
        <v>1.11437241262239</v>
      </c>
      <c r="E24" s="10" t="n">
        <v>1.28343710268424</v>
      </c>
      <c r="F24" s="10" t="n">
        <v>1.11495633190387</v>
      </c>
      <c r="G24" s="10" t="n">
        <v>1.23477489420109</v>
      </c>
      <c r="H24" s="10" t="n">
        <v>1.31516565449856</v>
      </c>
      <c r="I24" s="10" t="n">
        <v>1.39516364793537</v>
      </c>
      <c r="J24" s="10" t="n">
        <v>1.4731212948804</v>
      </c>
      <c r="K24" s="10" t="n">
        <v>1.26786239283154</v>
      </c>
      <c r="L24" s="10" t="n">
        <v>1.22547842778686</v>
      </c>
      <c r="M24" s="10" t="n">
        <v>1.70425839015475</v>
      </c>
      <c r="N24" s="10" t="n">
        <v>1.313314250796</v>
      </c>
    </row>
    <row r="25" customFormat="false" ht="12.75" hidden="false" customHeight="false" outlineLevel="0" collapsed="false">
      <c r="A25" s="8" t="n">
        <v>2000</v>
      </c>
      <c r="B25" s="9"/>
      <c r="C25" s="10" t="n">
        <v>1.22304828060423</v>
      </c>
      <c r="D25" s="10" t="n">
        <v>1.06845513848585</v>
      </c>
      <c r="E25" s="10" t="n">
        <v>1.26834832967053</v>
      </c>
      <c r="F25" s="10" t="n">
        <v>1.20080038308162</v>
      </c>
      <c r="G25" s="10" t="n">
        <v>1.22054956102178</v>
      </c>
      <c r="H25" s="10" t="n">
        <v>1.14323591448391</v>
      </c>
      <c r="I25" s="10" t="n">
        <v>1.17065420463403</v>
      </c>
      <c r="J25" s="10" t="n">
        <v>1.27811561584479</v>
      </c>
      <c r="K25" s="10" t="n">
        <v>1.35378521107823</v>
      </c>
      <c r="L25" s="10" t="n">
        <v>1.28929194311061</v>
      </c>
      <c r="M25" s="10" t="n">
        <v>1.59100914488537</v>
      </c>
      <c r="N25" s="10" t="n">
        <v>1.20899752355836</v>
      </c>
    </row>
    <row r="26" customFormat="false" ht="12.75" hidden="false" customHeight="false" outlineLevel="0" collapsed="false">
      <c r="A26" s="8" t="n">
        <v>2100</v>
      </c>
      <c r="B26" s="9"/>
      <c r="C26" s="10" t="n">
        <v>1.18862130696045</v>
      </c>
      <c r="D26" s="10" t="n">
        <v>1.05101259441546</v>
      </c>
      <c r="E26" s="10" t="n">
        <v>1.20110760555656</v>
      </c>
      <c r="F26" s="10" t="n">
        <v>1.33417731330526</v>
      </c>
      <c r="G26" s="10" t="n">
        <v>1.25797554505025</v>
      </c>
      <c r="H26" s="10" t="n">
        <v>1.20748700331404</v>
      </c>
      <c r="I26" s="10" t="n">
        <v>1.15176507849342</v>
      </c>
      <c r="J26" s="10" t="n">
        <v>1.34029691730803</v>
      </c>
      <c r="K26" s="10" t="n">
        <v>1.2438020664503</v>
      </c>
      <c r="L26" s="10" t="n">
        <v>1.31372171756966</v>
      </c>
      <c r="M26" s="10" t="n">
        <v>1.43277742628489</v>
      </c>
      <c r="N26" s="10" t="n">
        <v>1.13617341523816</v>
      </c>
    </row>
    <row r="27" customFormat="false" ht="12.75" hidden="false" customHeight="false" outlineLevel="0" collapsed="false">
      <c r="A27" s="8" t="n">
        <v>2200</v>
      </c>
      <c r="B27" s="9"/>
      <c r="C27" s="10" t="n">
        <v>1.11698980071542</v>
      </c>
      <c r="D27" s="10" t="n">
        <v>1.0457047549286</v>
      </c>
      <c r="E27" s="10" t="n">
        <v>1.13762450471005</v>
      </c>
      <c r="F27" s="10" t="n">
        <v>1.20146781366304</v>
      </c>
      <c r="G27" s="10" t="n">
        <v>1.14512031710145</v>
      </c>
      <c r="H27" s="10" t="n">
        <v>1.02173658615505</v>
      </c>
      <c r="I27" s="10" t="n">
        <v>0.956399189726629</v>
      </c>
      <c r="J27" s="10" t="n">
        <v>1.19608673989816</v>
      </c>
      <c r="K27" s="10" t="n">
        <v>1.05645551117095</v>
      </c>
      <c r="L27" s="10" t="n">
        <v>1.18706672409999</v>
      </c>
      <c r="M27" s="10" t="n">
        <v>1.3118936380571</v>
      </c>
      <c r="N27" s="10" t="n">
        <v>1.18404013765156</v>
      </c>
    </row>
    <row r="28" customFormat="false" ht="12.75" hidden="false" customHeight="false" outlineLevel="0" collapsed="false">
      <c r="A28" s="8" t="n">
        <v>2300</v>
      </c>
      <c r="B28" s="9"/>
      <c r="C28" s="10" t="n">
        <v>1.05381595773126</v>
      </c>
      <c r="D28" s="10" t="n">
        <v>0.999135594801669</v>
      </c>
      <c r="E28" s="10" t="n">
        <v>1.10864695228138</v>
      </c>
      <c r="F28" s="10" t="n">
        <v>1.10857674635869</v>
      </c>
      <c r="G28" s="10" t="n">
        <v>1.08963077640505</v>
      </c>
      <c r="H28" s="10" t="n">
        <v>0.981105430424594</v>
      </c>
      <c r="I28" s="10" t="n">
        <v>0.865590758472378</v>
      </c>
      <c r="J28" s="10" t="n">
        <v>0.757145024338669</v>
      </c>
      <c r="K28" s="10" t="n">
        <v>0.865072439148836</v>
      </c>
      <c r="L28" s="10" t="n">
        <v>1.13853395100642</v>
      </c>
      <c r="M28" s="10" t="n">
        <v>1.14012699565226</v>
      </c>
      <c r="N28" s="10" t="n">
        <v>1.24187952272216</v>
      </c>
    </row>
    <row r="29" customFormat="false" ht="12.75" hidden="false" customHeight="false" outlineLevel="0" collapsed="false">
      <c r="A29" s="8" t="n">
        <v>2400</v>
      </c>
      <c r="B29" s="9"/>
      <c r="C29" s="10" t="n">
        <v>0.925220775561246</v>
      </c>
      <c r="D29" s="10" t="n">
        <v>0.939169083803772</v>
      </c>
      <c r="E29" s="10" t="n">
        <v>0.935987363761674</v>
      </c>
      <c r="F29" s="10" t="n">
        <v>0.845250343079227</v>
      </c>
      <c r="G29" s="10" t="n">
        <v>0.923152239272399</v>
      </c>
      <c r="H29" s="10" t="n">
        <v>0.783001599790711</v>
      </c>
      <c r="I29" s="10" t="n">
        <v>0.761849609126158</v>
      </c>
      <c r="J29" s="10" t="n">
        <v>0.634448921021875</v>
      </c>
      <c r="K29" s="10" t="n">
        <v>0.800975230730239</v>
      </c>
      <c r="L29" s="10" t="n">
        <v>1.10036404761255</v>
      </c>
      <c r="M29" s="10" t="n">
        <v>0.959689542685237</v>
      </c>
      <c r="N29" s="10" t="n">
        <v>1.12646833692471</v>
      </c>
    </row>
    <row r="31" customFormat="false" ht="12.75" hidden="false" customHeight="false" outlineLevel="0" collapsed="false">
      <c r="A31" s="14" t="s">
        <v>16</v>
      </c>
      <c r="B31" s="14"/>
      <c r="C31" s="14"/>
    </row>
    <row r="32" customFormat="false" ht="12.75" hidden="false" customHeight="false" outlineLevel="0" collapsed="false">
      <c r="C32" s="15" t="s">
        <v>17</v>
      </c>
      <c r="E32" s="0" t="s">
        <v>18</v>
      </c>
    </row>
    <row r="33" customFormat="false" ht="12.75" hidden="false" customHeight="false" outlineLevel="0" collapsed="false">
      <c r="C33" s="0" t="s">
        <v>19</v>
      </c>
      <c r="E33" s="0" t="s">
        <v>20</v>
      </c>
    </row>
    <row r="34" customFormat="false" ht="12.75" hidden="false" customHeight="false" outlineLevel="0" collapsed="false">
      <c r="C34" s="0" t="s">
        <v>21</v>
      </c>
      <c r="E34" s="0" t="s">
        <v>22</v>
      </c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29</v>
      </c>
      <c r="C39" s="10" t="n">
        <f aca="false">IF('Weekday 99 &amp; 00 vs AVG'!$J$2="East",AVERAGE(C6:C8,C29),AVERAGE(C6:C7,C28:C29))</f>
        <v>0.980895999936754</v>
      </c>
      <c r="D39" s="10" t="n">
        <f aca="false">IF('Weekday 99 &amp; 00 vs AVG'!$J$2="East",AVERAGE(D6:D8,D29),AVERAGE(D6:D7,D28:D29))</f>
        <v>0.967997538583502</v>
      </c>
      <c r="E39" s="10" t="n">
        <f aca="false">IF('Weekday 99 &amp; 00 vs AVG'!$J$2="East",AVERAGE(E6:E8,E29),AVERAGE(E6:E7,E28:E29))</f>
        <v>0.94699056939744</v>
      </c>
      <c r="F39" s="10" t="n">
        <f aca="false">IF('Weekday 99 &amp; 00 vs AVG'!$J$2="East",AVERAGE(F6:F8,F29),AVERAGE(F6:F7,F28:F29))</f>
        <v>0.874359100570932</v>
      </c>
      <c r="G39" s="10" t="n">
        <f aca="false">IF('Weekday 99 &amp; 00 vs AVG'!$J$2="East",AVERAGE(G6:G8,G29),AVERAGE(G6:G7,G28:G29))</f>
        <v>0.889801613521842</v>
      </c>
      <c r="H39" s="10" t="n">
        <f aca="false">IF('Weekday 99 &amp; 00 vs AVG'!$J$2="East",AVERAGE(H6:H8,H29),AVERAGE(H6:H7,H28:H29))</f>
        <v>0.788074416515279</v>
      </c>
      <c r="I39" s="10" t="n">
        <f aca="false">IF('Weekday 99 &amp; 00 vs AVG'!$J$2="East",AVERAGE(I6:I8,I29),AVERAGE(I6:I7,I28:I29))</f>
        <v>0.737498294660081</v>
      </c>
      <c r="J39" s="10" t="n">
        <f aca="false">IF('Weekday 99 &amp; 00 vs AVG'!$J$2="East",AVERAGE(J6:J8,J29),AVERAGE(J6:J7,J28:J29))</f>
        <v>0.625836447329485</v>
      </c>
      <c r="K39" s="10" t="n">
        <f aca="false">IF('Weekday 99 &amp; 00 vs AVG'!$J$2="East",AVERAGE(K6:K8,K29),AVERAGE(K6:K7,K28:K29))</f>
        <v>0.830660956866623</v>
      </c>
      <c r="L39" s="10" t="n">
        <f aca="false">IF('Weekday 99 &amp; 00 vs AVG'!$J$2="East",AVERAGE(L6:L8,L29),AVERAGE(L6:L7,L28:L29))</f>
        <v>1.10783394952108</v>
      </c>
      <c r="M39" s="10" t="n">
        <f aca="false">IF('Weekday 99 &amp; 00 vs AVG'!$J$2="East",AVERAGE(M6:M8,M29),AVERAGE(M6:M7,M28:M29))</f>
        <v>0.98393080270205</v>
      </c>
      <c r="N39" s="10" t="n">
        <f aca="false">IF('Weekday 99 &amp; 00 vs AVG'!$J$2="East",AVERAGE(N6:N8,N29),AVERAGE(N6:N7,N28:N29))</f>
        <v>1.10557874762808</v>
      </c>
    </row>
    <row r="40" customFormat="false" ht="12.75" hidden="false" customHeight="false" outlineLevel="0" collapsed="false">
      <c r="A40" s="19" t="s">
        <v>30</v>
      </c>
      <c r="C40" s="10" t="n">
        <f aca="false">IF('Weekday 99 &amp; 00 vs AVG'!$J$2="East",AVERAGE(C9:C12),AVERAGE(C8:C11))</f>
        <v>0.815106073256141</v>
      </c>
      <c r="D40" s="10" t="n">
        <f aca="false">IF('Weekday 99 &amp; 00 vs AVG'!$J$2="East",AVERAGE(D9:D12),AVERAGE(D8:D11))</f>
        <v>0.931410765503375</v>
      </c>
      <c r="E40" s="10" t="n">
        <f aca="false">IF('Weekday 99 &amp; 00 vs AVG'!$J$2="East",AVERAGE(E9:E12),AVERAGE(E8:E11))</f>
        <v>0.7269460425649</v>
      </c>
      <c r="F40" s="10" t="n">
        <f aca="false">IF('Weekday 99 &amp; 00 vs AVG'!$J$2="East",AVERAGE(F9:F12),AVERAGE(F8:F11))</f>
        <v>0.539170208514932</v>
      </c>
      <c r="G40" s="10" t="n">
        <f aca="false">IF('Weekday 99 &amp; 00 vs AVG'!$J$2="East",AVERAGE(G9:G12),AVERAGE(G8:G11))</f>
        <v>0.546673081760986</v>
      </c>
      <c r="H40" s="10" t="n">
        <f aca="false">IF('Weekday 99 &amp; 00 vs AVG'!$J$2="East",AVERAGE(H9:H12),AVERAGE(H8:H11))</f>
        <v>0.524977259564537</v>
      </c>
      <c r="I40" s="10" t="n">
        <f aca="false">IF('Weekday 99 &amp; 00 vs AVG'!$J$2="East",AVERAGE(I9:I12),AVERAGE(I8:I11))</f>
        <v>0.483631287066815</v>
      </c>
      <c r="J40" s="10" t="n">
        <f aca="false">IF('Weekday 99 &amp; 00 vs AVG'!$J$2="East",AVERAGE(J9:J12),AVERAGE(J8:J11))</f>
        <v>0.391696961683106</v>
      </c>
      <c r="K40" s="10" t="n">
        <f aca="false">IF('Weekday 99 &amp; 00 vs AVG'!$J$2="East",AVERAGE(K9:K12),AVERAGE(K8:K11))</f>
        <v>0.658552600680326</v>
      </c>
      <c r="L40" s="10" t="n">
        <f aca="false">IF('Weekday 99 &amp; 00 vs AVG'!$J$2="East",AVERAGE(L9:L12),AVERAGE(L8:L11))</f>
        <v>0.952503168447411</v>
      </c>
      <c r="M40" s="10" t="n">
        <f aca="false">IF('Weekday 99 &amp; 00 vs AVG'!$J$2="East",AVERAGE(M9:M12),AVERAGE(M8:M11))</f>
        <v>0.706147639935779</v>
      </c>
      <c r="N40" s="10" t="n">
        <f aca="false">IF('Weekday 99 &amp; 00 vs AVG'!$J$2="East",AVERAGE(N9:N12),AVERAGE(N8:N11))</f>
        <v>0.941083845238479</v>
      </c>
    </row>
    <row r="41" customFormat="false" ht="12.75" hidden="false" customHeight="false" outlineLevel="0" collapsed="false">
      <c r="A41" s="19" t="s">
        <v>31</v>
      </c>
      <c r="C41" s="10" t="n">
        <f aca="false">IF('Weekday 99 &amp; 00 vs AVG'!$J$2="East",AVERAGE(C13:C16),AVERAGE(C12:C15))</f>
        <v>0.925406561051286</v>
      </c>
      <c r="D41" s="10" t="n">
        <f aca="false">IF('Weekday 99 &amp; 00 vs AVG'!$J$2="East",AVERAGE(D13:D16),AVERAGE(D12:D15))</f>
        <v>1.02194701063788</v>
      </c>
      <c r="E41" s="10" t="n">
        <f aca="false">IF('Weekday 99 &amp; 00 vs AVG'!$J$2="East",AVERAGE(E13:E16),AVERAGE(E12:E15))</f>
        <v>0.972950462764251</v>
      </c>
      <c r="F41" s="10" t="n">
        <f aca="false">IF('Weekday 99 &amp; 00 vs AVG'!$J$2="East",AVERAGE(F13:F16),AVERAGE(F12:F15))</f>
        <v>1.02784945773489</v>
      </c>
      <c r="G41" s="10" t="n">
        <f aca="false">IF('Weekday 99 &amp; 00 vs AVG'!$J$2="East",AVERAGE(G13:G16),AVERAGE(G12:G15))</f>
        <v>0.870377217139704</v>
      </c>
      <c r="H41" s="10" t="n">
        <f aca="false">IF('Weekday 99 &amp; 00 vs AVG'!$J$2="East",AVERAGE(H13:H16),AVERAGE(H12:H15))</f>
        <v>0.624615972778602</v>
      </c>
      <c r="I41" s="10" t="n">
        <f aca="false">IF('Weekday 99 &amp; 00 vs AVG'!$J$2="East",AVERAGE(I13:I16),AVERAGE(I12:I15))</f>
        <v>0.516274754810911</v>
      </c>
      <c r="J41" s="10" t="n">
        <f aca="false">IF('Weekday 99 &amp; 00 vs AVG'!$J$2="East",AVERAGE(J13:J16),AVERAGE(J12:J15))</f>
        <v>0.4978530795582</v>
      </c>
      <c r="K41" s="10" t="n">
        <f aca="false">IF('Weekday 99 &amp; 00 vs AVG'!$J$2="East",AVERAGE(K13:K16),AVERAGE(K12:K15))</f>
        <v>0.622292485567598</v>
      </c>
      <c r="L41" s="10" t="n">
        <f aca="false">IF('Weekday 99 &amp; 00 vs AVG'!$J$2="East",AVERAGE(L13:L16),AVERAGE(L12:L15))</f>
        <v>0.654268414214956</v>
      </c>
      <c r="M41" s="10" t="n">
        <f aca="false">IF('Weekday 99 &amp; 00 vs AVG'!$J$2="East",AVERAGE(M13:M16),AVERAGE(M12:M15))</f>
        <v>0.922500224700883</v>
      </c>
      <c r="N41" s="10" t="n">
        <f aca="false">IF('Weekday 99 &amp; 00 vs AVG'!$J$2="East",AVERAGE(N13:N16),AVERAGE(N12:N15))</f>
        <v>0.887600424532854</v>
      </c>
    </row>
    <row r="42" customFormat="false" ht="12.75" hidden="false" customHeight="false" outlineLevel="0" collapsed="false">
      <c r="A42" s="19" t="s">
        <v>32</v>
      </c>
      <c r="C42" s="10" t="n">
        <f aca="false">IF('Weekday 99 &amp; 00 vs AVG'!$J$2="East",AVERAGE(C17:C20),AVERAGE(C16:C19))</f>
        <v>1.0223848927597</v>
      </c>
      <c r="D42" s="10" t="n">
        <f aca="false">IF('Weekday 99 &amp; 00 vs AVG'!$J$2="East",AVERAGE(D17:D20),AVERAGE(D16:D19))</f>
        <v>1.02189669728963</v>
      </c>
      <c r="E42" s="10" t="n">
        <f aca="false">IF('Weekday 99 &amp; 00 vs AVG'!$J$2="East",AVERAGE(E17:E20),AVERAGE(E16:E19))</f>
        <v>1.11555002055323</v>
      </c>
      <c r="F42" s="10" t="n">
        <f aca="false">IF('Weekday 99 &amp; 00 vs AVG'!$J$2="East",AVERAGE(F17:F20),AVERAGE(F16:F19))</f>
        <v>1.22769524952726</v>
      </c>
      <c r="G42" s="10" t="n">
        <f aca="false">IF('Weekday 99 &amp; 00 vs AVG'!$J$2="East",AVERAGE(G17:G20),AVERAGE(G16:G19))</f>
        <v>1.18509777231236</v>
      </c>
      <c r="H42" s="10" t="n">
        <f aca="false">IF('Weekday 99 &amp; 00 vs AVG'!$J$2="East",AVERAGE(H17:H20),AVERAGE(H16:H19))</f>
        <v>1.22771749279492</v>
      </c>
      <c r="I42" s="10" t="n">
        <f aca="false">IF('Weekday 99 &amp; 00 vs AVG'!$J$2="East",AVERAGE(I17:I20),AVERAGE(I16:I19))</f>
        <v>1.2721825059748</v>
      </c>
      <c r="J42" s="10" t="n">
        <f aca="false">IF('Weekday 99 &amp; 00 vs AVG'!$J$2="East",AVERAGE(J17:J20),AVERAGE(J16:J19))</f>
        <v>1.44556924323653</v>
      </c>
      <c r="K42" s="10" t="n">
        <f aca="false">IF('Weekday 99 &amp; 00 vs AVG'!$J$2="East",AVERAGE(K17:K20),AVERAGE(K16:K19))</f>
        <v>1.28060492618081</v>
      </c>
      <c r="L42" s="10" t="n">
        <f aca="false">IF('Weekday 99 &amp; 00 vs AVG'!$J$2="East",AVERAGE(L17:L20),AVERAGE(L16:L19))</f>
        <v>1.02390791761242</v>
      </c>
      <c r="M42" s="10" t="n">
        <f aca="false">IF('Weekday 99 &amp; 00 vs AVG'!$J$2="East",AVERAGE(M17:M20),AVERAGE(M16:M19))</f>
        <v>0.867752515328125</v>
      </c>
      <c r="N42" s="10" t="n">
        <f aca="false">IF('Weekday 99 &amp; 00 vs AVG'!$J$2="East",AVERAGE(N17:N20),AVERAGE(N16:N19))</f>
        <v>0.969066992570676</v>
      </c>
    </row>
    <row r="43" customFormat="false" ht="12.75" hidden="false" customHeight="false" outlineLevel="0" collapsed="false">
      <c r="A43" s="19" t="s">
        <v>33</v>
      </c>
      <c r="C43" s="10" t="n">
        <f aca="false">IF('Weekday 99 &amp; 00 vs AVG'!$J$2="East",AVERAGE(C21:C24),AVERAGE(C20:C23))</f>
        <v>1.05253145906456</v>
      </c>
      <c r="D43" s="10" t="n">
        <f aca="false">IF('Weekday 99 &amp; 00 vs AVG'!$J$2="East",AVERAGE(D21:D24),AVERAGE(D20:D23))</f>
        <v>0.986861762872533</v>
      </c>
      <c r="E43" s="10" t="n">
        <f aca="false">IF('Weekday 99 &amp; 00 vs AVG'!$J$2="East",AVERAGE(E21:E24),AVERAGE(E20:E23))</f>
        <v>1.01493351906483</v>
      </c>
      <c r="F43" s="10" t="n">
        <f aca="false">IF('Weekday 99 &amp; 00 vs AVG'!$J$2="East",AVERAGE(F21:F24),AVERAGE(F20:F23))</f>
        <v>1.11807552316354</v>
      </c>
      <c r="G43" s="10" t="n">
        <f aca="false">IF('Weekday 99 &amp; 00 vs AVG'!$J$2="East",AVERAGE(G21:G24),AVERAGE(G20:G23))</f>
        <v>1.29344523592146</v>
      </c>
      <c r="H43" s="10" t="n">
        <f aca="false">IF('Weekday 99 &amp; 00 vs AVG'!$J$2="East",AVERAGE(H21:H24),AVERAGE(H20:H23))</f>
        <v>1.66270856873377</v>
      </c>
      <c r="I43" s="10" t="n">
        <f aca="false">IF('Weekday 99 &amp; 00 vs AVG'!$J$2="East",AVERAGE(I21:I24),AVERAGE(I20:I23))</f>
        <v>1.82191762729003</v>
      </c>
      <c r="J43" s="10" t="n">
        <f aca="false">IF('Weekday 99 &amp; 00 vs AVG'!$J$2="East",AVERAGE(J21:J24),AVERAGE(J20:J23))</f>
        <v>1.71713912620983</v>
      </c>
      <c r="K43" s="10" t="n">
        <f aca="false">IF('Weekday 99 &amp; 00 vs AVG'!$J$2="East",AVERAGE(K21:K24),AVERAGE(K20:K23))</f>
        <v>1.37741273532188</v>
      </c>
      <c r="L43" s="10" t="n">
        <f aca="false">IF('Weekday 99 &amp; 00 vs AVG'!$J$2="East",AVERAGE(L21:L24),AVERAGE(L20:L23))</f>
        <v>1.00759684706235</v>
      </c>
      <c r="M43" s="10" t="n">
        <f aca="false">IF('Weekday 99 &amp; 00 vs AVG'!$J$2="East",AVERAGE(M21:M24),AVERAGE(M20:M23))</f>
        <v>1.00968416748763</v>
      </c>
      <c r="N43" s="10" t="n">
        <f aca="false">IF('Weekday 99 &amp; 00 vs AVG'!$J$2="East",AVERAGE(N21:N24),AVERAGE(N20:N23))</f>
        <v>0.886038658218892</v>
      </c>
    </row>
    <row r="44" customFormat="false" ht="12.75" hidden="false" customHeight="false" outlineLevel="0" collapsed="false">
      <c r="A44" s="19" t="s">
        <v>34</v>
      </c>
      <c r="C44" s="10" t="n">
        <f aca="false">IF('Weekday 99 &amp; 00 vs AVG'!$J$2="East",AVERAGE(C25:C28),AVERAGE(C24:C27))</f>
        <v>1.20367501393156</v>
      </c>
      <c r="D44" s="10" t="n">
        <f aca="false">IF('Weekday 99 &amp; 00 vs AVG'!$J$2="East",AVERAGE(D25:D28),AVERAGE(D24:D27))</f>
        <v>1.06988622511308</v>
      </c>
      <c r="E44" s="10" t="n">
        <f aca="false">IF('Weekday 99 &amp; 00 vs AVG'!$J$2="East",AVERAGE(E25:E28),AVERAGE(E24:E27))</f>
        <v>1.22262938565535</v>
      </c>
      <c r="F44" s="10" t="n">
        <f aca="false">IF('Weekday 99 &amp; 00 vs AVG'!$J$2="East",AVERAGE(F25:F28),AVERAGE(F24:F27))</f>
        <v>1.21285046048845</v>
      </c>
      <c r="G44" s="10" t="n">
        <f aca="false">IF('Weekday 99 &amp; 00 vs AVG'!$J$2="East",AVERAGE(G25:G28),AVERAGE(G24:G27))</f>
        <v>1.21460507934364</v>
      </c>
      <c r="H44" s="10" t="n">
        <f aca="false">IF('Weekday 99 &amp; 00 vs AVG'!$J$2="East",AVERAGE(H25:H28),AVERAGE(H24:H27))</f>
        <v>1.17190628961289</v>
      </c>
      <c r="I44" s="10" t="n">
        <f aca="false">IF('Weekday 99 &amp; 00 vs AVG'!$J$2="East",AVERAGE(I25:I28),AVERAGE(I24:I27))</f>
        <v>1.16849553019736</v>
      </c>
      <c r="J44" s="10" t="n">
        <f aca="false">IF('Weekday 99 &amp; 00 vs AVG'!$J$2="East",AVERAGE(J25:J28),AVERAGE(J24:J27))</f>
        <v>1.32190514198285</v>
      </c>
      <c r="K44" s="10" t="n">
        <f aca="false">IF('Weekday 99 &amp; 00 vs AVG'!$J$2="East",AVERAGE(K25:K28),AVERAGE(K24:K27))</f>
        <v>1.23047629538276</v>
      </c>
      <c r="L44" s="10" t="n">
        <f aca="false">IF('Weekday 99 &amp; 00 vs AVG'!$J$2="East",AVERAGE(L25:L28),AVERAGE(L24:L27))</f>
        <v>1.25388970314178</v>
      </c>
      <c r="M44" s="10" t="n">
        <f aca="false">IF('Weekday 99 &amp; 00 vs AVG'!$J$2="East",AVERAGE(M25:M28),AVERAGE(M24:M27))</f>
        <v>1.50998464984553</v>
      </c>
      <c r="N44" s="10" t="n">
        <f aca="false">IF('Weekday 99 &amp; 00 vs AVG'!$J$2="East",AVERAGE(N25:N28),AVERAGE(N24:N27))</f>
        <v>1.21063133181102</v>
      </c>
    </row>
    <row r="46" customFormat="false" ht="12.75" hidden="false" customHeight="false" outlineLevel="0" collapsed="false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false" showOutlineSymbols="true" defaultGridColor="true" view="normal" topLeftCell="O102" colorId="64" zoomScale="75" zoomScaleNormal="75" zoomScalePageLayoutView="100" workbookViewId="0">
      <selection pane="topLeft" activeCell="Q139" activeCellId="0" sqref="Q1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4" min="3" style="0" width="10.56"/>
    <col collapsed="false" customWidth="true" hidden="false" outlineLevel="0" max="8" min="5" style="0" width="10.41"/>
    <col collapsed="false" customWidth="true" hidden="false" outlineLevel="0" max="9" min="9" style="0" width="15.99"/>
    <col collapsed="false" customWidth="true" hidden="false" outlineLevel="0" max="10" min="10" style="0" width="24.28"/>
    <col collapsed="false" customWidth="true" hidden="false" outlineLevel="0" max="14" min="11" style="0" width="10.41"/>
  </cols>
  <sheetData>
    <row r="1" customFormat="false" ht="18.75" hidden="false" customHeight="false" outlineLevel="0" collapsed="false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1" t="str">
        <f aca="false">CONCATENATE("Justification for Weekday Scaler to Simulate an Hourly California Price Exchange - Using ",'Weekend 99 &amp; 00 vs AVG'!$J$3," block price quotes")</f>
        <v>Justification for Weekday Scaler to Simulate an Hourly California Price Exchange - Using SP 15 Dow Jones block price quotes</v>
      </c>
    </row>
    <row r="2" customFormat="false" ht="13.5" hidden="false" customHeight="false" outlineLevel="0" collapsed="false">
      <c r="I2" s="29" t="s">
        <v>40</v>
      </c>
      <c r="J2" s="30" t="s">
        <v>41</v>
      </c>
    </row>
    <row r="3" customFormat="false" ht="13.5" hidden="false" customHeight="false" outlineLevel="0" collapsed="false">
      <c r="I3" s="29" t="s">
        <v>42</v>
      </c>
      <c r="J3" s="30" t="s">
        <v>43</v>
      </c>
    </row>
    <row r="5" customFormat="false" ht="12.75" hidden="false" customHeight="true" outlineLevel="0" collapsed="false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customFormat="false" ht="13.5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customFormat="false" ht="13.5" hidden="false" customHeight="false" outlineLevel="0" collapsed="false">
      <c r="A7" s="31"/>
      <c r="B7" s="32"/>
      <c r="C7" s="33" t="s">
        <v>45</v>
      </c>
      <c r="D7" s="33"/>
      <c r="E7" s="31"/>
      <c r="F7" s="31"/>
      <c r="G7" s="31"/>
      <c r="H7" s="31"/>
      <c r="I7" s="31"/>
      <c r="J7" s="31"/>
      <c r="K7" s="31"/>
      <c r="L7" s="31"/>
      <c r="M7" s="31"/>
      <c r="N7" s="31"/>
      <c r="Q7" s="0" t="s">
        <v>46</v>
      </c>
    </row>
    <row r="8" customFormat="false" ht="13.5" hidden="false" customHeight="false" outlineLevel="0" collapsed="false">
      <c r="A8" s="31"/>
      <c r="B8" s="34"/>
      <c r="C8" s="35" t="s">
        <v>0</v>
      </c>
      <c r="D8" s="36" t="s">
        <v>1</v>
      </c>
      <c r="E8" s="36" t="s">
        <v>2</v>
      </c>
      <c r="F8" s="36" t="s">
        <v>3</v>
      </c>
      <c r="G8" s="36" t="s">
        <v>4</v>
      </c>
      <c r="H8" s="36" t="s">
        <v>5</v>
      </c>
      <c r="I8" s="36" t="s">
        <v>6</v>
      </c>
      <c r="J8" s="36" t="s">
        <v>7</v>
      </c>
      <c r="K8" s="36" t="s">
        <v>8</v>
      </c>
      <c r="L8" s="36" t="s">
        <v>9</v>
      </c>
      <c r="M8" s="36" t="s">
        <v>10</v>
      </c>
      <c r="N8" s="37" t="s">
        <v>11</v>
      </c>
      <c r="Q8" s="0" t="s">
        <v>41</v>
      </c>
    </row>
    <row r="9" customFormat="false" ht="12.75" hidden="false" customHeight="false" outlineLevel="0" collapsed="false">
      <c r="A9" s="31"/>
      <c r="B9" s="35" t="s">
        <v>47</v>
      </c>
      <c r="C9" s="38" t="n">
        <v>80</v>
      </c>
      <c r="D9" s="39" t="n">
        <v>60</v>
      </c>
      <c r="E9" s="39" t="n">
        <v>60</v>
      </c>
      <c r="F9" s="39" t="n">
        <v>90</v>
      </c>
      <c r="G9" s="40" t="n">
        <v>90</v>
      </c>
      <c r="H9" s="40" t="n">
        <v>100</v>
      </c>
      <c r="I9" s="39" t="n">
        <v>100</v>
      </c>
      <c r="J9" s="39" t="n">
        <v>110</v>
      </c>
      <c r="K9" s="39" t="n">
        <v>90</v>
      </c>
      <c r="L9" s="39" t="n">
        <v>80</v>
      </c>
      <c r="M9" s="39" t="n">
        <v>80</v>
      </c>
      <c r="N9" s="41" t="n">
        <v>80</v>
      </c>
    </row>
    <row r="10" customFormat="false" ht="13.5" hidden="false" customHeight="false" outlineLevel="0" collapsed="false">
      <c r="A10" s="31"/>
      <c r="B10" s="42" t="s">
        <v>48</v>
      </c>
      <c r="C10" s="43" t="n">
        <v>70</v>
      </c>
      <c r="D10" s="44" t="n">
        <v>55</v>
      </c>
      <c r="E10" s="44" t="n">
        <v>50</v>
      </c>
      <c r="F10" s="44" t="n">
        <v>60</v>
      </c>
      <c r="G10" s="44" t="n">
        <v>60</v>
      </c>
      <c r="H10" s="44" t="n">
        <v>70</v>
      </c>
      <c r="I10" s="44" t="n">
        <v>70</v>
      </c>
      <c r="J10" s="44" t="n">
        <v>80</v>
      </c>
      <c r="K10" s="44" t="n">
        <v>60</v>
      </c>
      <c r="L10" s="44" t="n">
        <v>50</v>
      </c>
      <c r="M10" s="44" t="n">
        <v>50</v>
      </c>
      <c r="N10" s="45" t="n">
        <v>50</v>
      </c>
    </row>
    <row r="11" customFormat="false" ht="12.75" hidden="false" customHeight="false" outlineLevel="0" collapsed="false">
      <c r="A11" s="31"/>
      <c r="B11" s="46"/>
      <c r="C11" s="47"/>
      <c r="D11" s="47"/>
      <c r="E11" s="48"/>
      <c r="F11" s="31"/>
      <c r="G11" s="31"/>
      <c r="H11" s="31"/>
      <c r="I11" s="31"/>
      <c r="J11" s="31"/>
      <c r="K11" s="31"/>
      <c r="L11" s="31"/>
      <c r="M11" s="31"/>
      <c r="N11" s="31"/>
    </row>
    <row r="12" customFormat="false" ht="12.75" hidden="false" customHeight="false" outlineLevel="0" collapsed="false">
      <c r="A12" s="31"/>
      <c r="B12" s="46"/>
      <c r="C12" s="47"/>
      <c r="D12" s="47"/>
      <c r="E12" s="48"/>
      <c r="F12" s="31"/>
      <c r="G12" s="31"/>
      <c r="H12" s="31"/>
      <c r="I12" s="31"/>
      <c r="J12" s="31"/>
      <c r="K12" s="31"/>
      <c r="L12" s="31"/>
      <c r="M12" s="31"/>
      <c r="N12" s="31"/>
    </row>
    <row r="13" customFormat="false" ht="12.75" hidden="false" customHeight="false" outlineLevel="0" collapsed="false">
      <c r="A13" s="31"/>
      <c r="B13" s="46"/>
      <c r="C13" s="47"/>
      <c r="D13" s="47"/>
      <c r="E13" s="48"/>
      <c r="F13" s="31"/>
      <c r="G13" s="31"/>
      <c r="H13" s="31"/>
      <c r="I13" s="31"/>
      <c r="J13" s="31"/>
      <c r="K13" s="31"/>
      <c r="L13" s="31"/>
      <c r="M13" s="31"/>
      <c r="N13" s="31"/>
    </row>
    <row r="14" customFormat="false" ht="12.75" hidden="false" customHeight="false" outlineLevel="0" collapsed="false">
      <c r="A14" s="31"/>
      <c r="B14" s="46"/>
      <c r="C14" s="47"/>
      <c r="D14" s="47"/>
      <c r="E14" s="48"/>
      <c r="F14" s="31"/>
      <c r="G14" s="31"/>
      <c r="H14" s="31"/>
      <c r="I14" s="31"/>
      <c r="J14" s="31"/>
      <c r="K14" s="31"/>
      <c r="L14" s="31"/>
      <c r="M14" s="31"/>
      <c r="N14" s="31"/>
    </row>
    <row r="15" customFormat="false" ht="12.75" hidden="false" customHeight="false" outlineLevel="0" collapsed="false">
      <c r="A15" s="31"/>
      <c r="B15" s="46"/>
      <c r="C15" s="47"/>
      <c r="D15" s="47"/>
      <c r="E15" s="48"/>
      <c r="F15" s="31"/>
      <c r="G15" s="31"/>
      <c r="H15" s="31"/>
      <c r="I15" s="31"/>
      <c r="J15" s="31"/>
      <c r="K15" s="31"/>
      <c r="L15" s="31"/>
      <c r="M15" s="31"/>
      <c r="N15" s="31"/>
    </row>
    <row r="16" customFormat="false" ht="12.75" hidden="false" customHeight="false" outlineLevel="0" collapsed="false">
      <c r="A16" s="31"/>
      <c r="B16" s="46"/>
      <c r="C16" s="47"/>
      <c r="D16" s="47"/>
      <c r="E16" s="48"/>
      <c r="F16" s="31"/>
      <c r="G16" s="31"/>
      <c r="H16" s="31"/>
      <c r="I16" s="31"/>
      <c r="J16" s="31"/>
      <c r="K16" s="31"/>
      <c r="L16" s="31"/>
      <c r="M16" s="31"/>
      <c r="N16" s="31"/>
    </row>
    <row r="17" customFormat="false" ht="12.75" hidden="false" customHeight="false" outlineLevel="0" collapsed="false">
      <c r="A17" s="31"/>
      <c r="B17" s="46"/>
      <c r="C17" s="47"/>
      <c r="D17" s="47"/>
      <c r="E17" s="48"/>
      <c r="F17" s="31"/>
      <c r="G17" s="31"/>
      <c r="H17" s="31"/>
      <c r="I17" s="31"/>
      <c r="J17" s="31"/>
      <c r="K17" s="31"/>
      <c r="L17" s="31"/>
      <c r="M17" s="31"/>
      <c r="N17" s="31"/>
    </row>
    <row r="18" customFormat="false" ht="12.75" hidden="false" customHeight="false" outlineLevel="0" collapsed="false">
      <c r="A18" s="31"/>
      <c r="B18" s="46"/>
      <c r="C18" s="47"/>
      <c r="D18" s="47"/>
      <c r="E18" s="48"/>
      <c r="F18" s="31"/>
      <c r="G18" s="31"/>
      <c r="H18" s="31"/>
      <c r="I18" s="31"/>
      <c r="J18" s="31"/>
      <c r="K18" s="31"/>
      <c r="L18" s="31"/>
      <c r="M18" s="31"/>
      <c r="N18" s="31"/>
    </row>
    <row r="19" customFormat="false" ht="12.75" hidden="false" customHeight="false" outlineLevel="0" collapsed="false">
      <c r="A19" s="31"/>
      <c r="B19" s="46"/>
      <c r="C19" s="47"/>
      <c r="D19" s="47"/>
      <c r="E19" s="48"/>
      <c r="F19" s="31"/>
      <c r="G19" s="31"/>
      <c r="H19" s="31"/>
      <c r="I19" s="31"/>
      <c r="J19" s="31"/>
      <c r="K19" s="31"/>
      <c r="L19" s="31"/>
      <c r="M19" s="31"/>
      <c r="N19" s="31"/>
    </row>
    <row r="20" customFormat="false" ht="12.75" hidden="false" customHeight="false" outlineLevel="0" collapsed="false">
      <c r="A20" s="31"/>
      <c r="B20" s="46"/>
      <c r="C20" s="47"/>
      <c r="D20" s="47"/>
      <c r="E20" s="48"/>
      <c r="F20" s="31"/>
      <c r="G20" s="31"/>
      <c r="H20" s="31"/>
      <c r="I20" s="31"/>
      <c r="J20" s="31"/>
      <c r="K20" s="31"/>
      <c r="L20" s="31"/>
      <c r="M20" s="31"/>
      <c r="N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customFormat="false" ht="12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customFormat="false" ht="12.75" hidden="false" customHeight="false" outlineLevel="0" collapsed="false">
      <c r="A24" s="49"/>
      <c r="B24" s="49"/>
    </row>
    <row r="25" customFormat="false" ht="12.75" hidden="false" customHeight="false" outlineLevel="0" collapsed="false">
      <c r="A25" s="50"/>
      <c r="B25" s="50"/>
    </row>
    <row r="26" customFormat="false" ht="12.75" hidden="false" customHeight="false" outlineLevel="0" collapsed="false">
      <c r="A26" s="49"/>
      <c r="B26" s="49"/>
    </row>
    <row r="27" customFormat="false" ht="15.75" hidden="false" customHeight="false" outlineLevel="0" collapsed="false">
      <c r="A27" s="51" t="s">
        <v>49</v>
      </c>
      <c r="B27" s="2"/>
    </row>
    <row r="28" customFormat="false" ht="12.75" hidden="false" customHeight="false" outlineLevel="0" collapsed="false">
      <c r="A28" s="2"/>
      <c r="B28" s="2"/>
    </row>
    <row r="29" customFormat="false" ht="12.75" hidden="false" customHeight="false" outlineLevel="0" collapsed="false">
      <c r="A29" s="2"/>
      <c r="B29" s="2"/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  <c r="I29" s="2" t="s">
        <v>6</v>
      </c>
      <c r="J29" s="2" t="s">
        <v>7</v>
      </c>
      <c r="K29" s="2" t="s">
        <v>8</v>
      </c>
      <c r="L29" s="2" t="s">
        <v>9</v>
      </c>
      <c r="M29" s="2" t="s">
        <v>10</v>
      </c>
      <c r="N29" s="2" t="s">
        <v>11</v>
      </c>
    </row>
    <row r="30" customFormat="false" ht="12.75" hidden="false" customHeight="false" outlineLevel="0" collapsed="false">
      <c r="A30" s="2" t="s">
        <v>13</v>
      </c>
    </row>
    <row r="31" customFormat="false" ht="12.75" hidden="false" customHeight="false" outlineLevel="0" collapsed="false">
      <c r="A31" s="2" t="n">
        <v>1</v>
      </c>
      <c r="C31" s="52" t="n">
        <f aca="false">'AVG WD'!C8*IF(J2="East",(IF(AND($A31&gt;7,$A31&lt;24),HLOOKUP(C$29,$C$8:$N$10,2,FALSE()),HLOOKUP(C$29,$C$8:$N$10,3,FALSE()))),IF(AND($A31&gt;6,$A31&lt;23),HLOOKUP(C$29,$C$8:$N$10,2,FALSE()),HLOOKUP(C$29,$C$8:$N$10,3,FALSE())))</f>
        <v>68.9856334298882</v>
      </c>
      <c r="D31" s="52" t="n">
        <f aca="false">'AVG WD'!D8*IF(K2="East",(IF(AND($A31&gt;7,$A31&lt;24),HLOOKUP(D$29,$C$8:$N$10,2,FALSE()),HLOOKUP(D$29,$C$8:$N$10,3,FALSE()))),IF(AND($A31&gt;6,$A31&lt;23),HLOOKUP(D$29,$C$8:$N$10,2,FALSE()),HLOOKUP(D$29,$C$8:$N$10,3,FALSE())))</f>
        <v>53.2744775097005</v>
      </c>
      <c r="E31" s="52" t="n">
        <f aca="false">'AVG WD'!E8*IF(L2="East",(IF(AND($A31&gt;7,$A31&lt;24),HLOOKUP(E$29,$C$8:$N$10,2,FALSE()),HLOOKUP(E$29,$C$8:$N$10,3,FALSE()))),IF(AND($A31&gt;6,$A31&lt;23),HLOOKUP(E$29,$C$8:$N$10,2,FALSE()),HLOOKUP(E$29,$C$8:$N$10,3,FALSE())))</f>
        <v>49.3244676976626</v>
      </c>
      <c r="F31" s="52" t="n">
        <f aca="false">'AVG WD'!F8*IF(M2="East",(IF(AND($A31&gt;7,$A31&lt;24),HLOOKUP(F$29,$C$8:$N$10,2,FALSE()),HLOOKUP(F$29,$C$8:$N$10,3,FALSE()))),IF(AND($A31&gt;6,$A31&lt;23),HLOOKUP(F$29,$C$8:$N$10,2,FALSE()),HLOOKUP(F$29,$C$8:$N$10,3,FALSE())))</f>
        <v>61.9538672382278</v>
      </c>
      <c r="G31" s="52" t="n">
        <f aca="false">'AVG WD'!G8*IF(N2="East",(IF(AND($A31&gt;7,$A31&lt;24),HLOOKUP(G$29,$C$8:$N$10,2,FALSE()),HLOOKUP(G$29,$C$8:$N$10,3,FALSE()))),IF(AND($A31&gt;6,$A31&lt;23),HLOOKUP(G$29,$C$8:$N$10,2,FALSE()),HLOOKUP(G$29,$C$8:$N$10,3,FALSE())))</f>
        <v>66.2554586066843</v>
      </c>
      <c r="H31" s="52" t="n">
        <f aca="false">'AVG WD'!H8*IF(O2="East",(IF(AND($A31&gt;7,$A31&lt;24),HLOOKUP(H$29,$C$8:$N$10,2,FALSE()),HLOOKUP(H$29,$C$8:$N$10,3,FALSE()))),IF(AND($A31&gt;6,$A31&lt;23),HLOOKUP(H$29,$C$8:$N$10,2,FALSE()),HLOOKUP(H$29,$C$8:$N$10,3,FALSE())))</f>
        <v>76.6351634338006</v>
      </c>
      <c r="I31" s="52" t="n">
        <f aca="false">'AVG WD'!I8*IF(P2="East",(IF(AND($A31&gt;7,$A31&lt;24),HLOOKUP(I$29,$C$8:$N$10,2,FALSE()),HLOOKUP(I$29,$C$8:$N$10,3,FALSE()))),IF(AND($A31&gt;6,$A31&lt;23),HLOOKUP(I$29,$C$8:$N$10,2,FALSE()),HLOOKUP(I$29,$C$8:$N$10,3,FALSE())))</f>
        <v>77.4112102726426</v>
      </c>
      <c r="J31" s="52" t="n">
        <f aca="false">'AVG WD'!J8*IF(Q2="East",(IF(AND($A31&gt;7,$A31&lt;24),HLOOKUP(J$29,$C$8:$N$10,2,FALSE()),HLOOKUP(J$29,$C$8:$N$10,3,FALSE()))),IF(AND($A31&gt;6,$A31&lt;23),HLOOKUP(J$29,$C$8:$N$10,2,FALSE()),HLOOKUP(J$29,$C$8:$N$10,3,FALSE())))</f>
        <v>81.9225782388507</v>
      </c>
      <c r="K31" s="52" t="n">
        <f aca="false">'AVG WD'!K8*IF(R2="East",(IF(AND($A31&gt;7,$A31&lt;24),HLOOKUP(K$29,$C$8:$N$10,2,FALSE()),HLOOKUP(K$29,$C$8:$N$10,3,FALSE()))),IF(AND($A31&gt;6,$A31&lt;23),HLOOKUP(K$29,$C$8:$N$10,2,FALSE()),HLOOKUP(K$29,$C$8:$N$10,3,FALSE())))</f>
        <v>68.7686750672855</v>
      </c>
      <c r="L31" s="52" t="n">
        <f aca="false">'AVG WD'!L8*IF(S2="East",(IF(AND($A31&gt;7,$A31&lt;24),HLOOKUP(L$29,$C$8:$N$10,2,FALSE()),HLOOKUP(L$29,$C$8:$N$10,3,FALSE()))),IF(AND($A31&gt;6,$A31&lt;23),HLOOKUP(L$29,$C$8:$N$10,2,FALSE()),HLOOKUP(L$29,$C$8:$N$10,3,FALSE())))</f>
        <v>50.7977555094422</v>
      </c>
      <c r="M31" s="52" t="n">
        <f aca="false">'AVG WD'!M8*IF(T2="East",(IF(AND($A31&gt;7,$A31&lt;24),HLOOKUP(M$29,$C$8:$N$10,2,FALSE()),HLOOKUP(M$29,$C$8:$N$10,3,FALSE()))),IF(AND($A31&gt;6,$A31&lt;23),HLOOKUP(M$29,$C$8:$N$10,2,FALSE()),HLOOKUP(M$29,$C$8:$N$10,3,FALSE())))</f>
        <v>50.0519109243578</v>
      </c>
      <c r="N31" s="52" t="n">
        <f aca="false">'AVG WD'!N8*IF(U2="East",(IF(AND($A31&gt;7,$A31&lt;24),HLOOKUP(N$29,$C$8:$N$10,2,FALSE()),HLOOKUP(N$29,$C$8:$N$10,3,FALSE()))),IF(AND($A31&gt;6,$A31&lt;23),HLOOKUP(N$29,$C$8:$N$10,2,FALSE()),HLOOKUP(N$29,$C$8:$N$10,3,FALSE())))</f>
        <v>51.4710039899445</v>
      </c>
    </row>
    <row r="32" customFormat="false" ht="12.75" hidden="false" customHeight="false" outlineLevel="0" collapsed="false">
      <c r="A32" s="2" t="n">
        <v>2</v>
      </c>
      <c r="C32" s="52" t="n">
        <f aca="false">'AVG WD'!C9*IF(J3="East",(IF(AND($A32&gt;7,$A32&lt;24),HLOOKUP(C$29,$C$8:$N$10,2,FALSE()),HLOOKUP(C$29,$C$8:$N$10,3,FALSE()))),IF(AND($A32&gt;6,$A32&lt;23),HLOOKUP(C$29,$C$8:$N$10,2,FALSE()),HLOOKUP(C$29,$C$8:$N$10,3,FALSE())))</f>
        <v>62.1760884299894</v>
      </c>
      <c r="D32" s="52" t="n">
        <f aca="false">'AVG WD'!D9*IF(K3="East",(IF(AND($A32&gt;7,$A32&lt;24),HLOOKUP(D$29,$C$8:$N$10,2,FALSE()),HLOOKUP(D$29,$C$8:$N$10,3,FALSE()))),IF(AND($A32&gt;6,$A32&lt;23),HLOOKUP(D$29,$C$8:$N$10,2,FALSE()),HLOOKUP(D$29,$C$8:$N$10,3,FALSE())))</f>
        <v>50.2846835246779</v>
      </c>
      <c r="E32" s="52" t="n">
        <f aca="false">'AVG WD'!E9*IF(L3="East",(IF(AND($A32&gt;7,$A32&lt;24),HLOOKUP(E$29,$C$8:$N$10,2,FALSE()),HLOOKUP(E$29,$C$8:$N$10,3,FALSE()))),IF(AND($A32&gt;6,$A32&lt;23),HLOOKUP(E$29,$C$8:$N$10,2,FALSE()),HLOOKUP(E$29,$C$8:$N$10,3,FALSE())))</f>
        <v>42.935168513831</v>
      </c>
      <c r="F32" s="52" t="n">
        <f aca="false">'AVG WD'!F9*IF(M3="East",(IF(AND($A32&gt;7,$A32&lt;24),HLOOKUP(F$29,$C$8:$N$10,2,FALSE()),HLOOKUP(F$29,$C$8:$N$10,3,FALSE()))),IF(AND($A32&gt;6,$A32&lt;23),HLOOKUP(F$29,$C$8:$N$10,2,FALSE()),HLOOKUP(F$29,$C$8:$N$10,3,FALSE())))</f>
        <v>53.1921025262271</v>
      </c>
      <c r="G32" s="52" t="n">
        <f aca="false">'AVG WD'!G9*IF(N3="East",(IF(AND($A32&gt;7,$A32&lt;24),HLOOKUP(G$29,$C$8:$N$10,2,FALSE()),HLOOKUP(G$29,$C$8:$N$10,3,FALSE()))),IF(AND($A32&gt;6,$A32&lt;23),HLOOKUP(G$29,$C$8:$N$10,2,FALSE()),HLOOKUP(G$29,$C$8:$N$10,3,FALSE())))</f>
        <v>54.9547771923263</v>
      </c>
      <c r="H32" s="52" t="n">
        <f aca="false">'AVG WD'!H9*IF(O3="East",(IF(AND($A32&gt;7,$A32&lt;24),HLOOKUP(H$29,$C$8:$N$10,2,FALSE()),HLOOKUP(H$29,$C$8:$N$10,3,FALSE()))),IF(AND($A32&gt;6,$A32&lt;23),HLOOKUP(H$29,$C$8:$N$10,2,FALSE()),HLOOKUP(H$29,$C$8:$N$10,3,FALSE())))</f>
        <v>60.7058432630941</v>
      </c>
      <c r="I32" s="52" t="n">
        <f aca="false">'AVG WD'!I9*IF(P3="East",(IF(AND($A32&gt;7,$A32&lt;24),HLOOKUP(I$29,$C$8:$N$10,2,FALSE()),HLOOKUP(I$29,$C$8:$N$10,3,FALSE()))),IF(AND($A32&gt;6,$A32&lt;23),HLOOKUP(I$29,$C$8:$N$10,2,FALSE()),HLOOKUP(I$29,$C$8:$N$10,3,FALSE())))</f>
        <v>64.611005656613</v>
      </c>
      <c r="J32" s="52" t="n">
        <f aca="false">'AVG WD'!J9*IF(Q3="East",(IF(AND($A32&gt;7,$A32&lt;24),HLOOKUP(J$29,$C$8:$N$10,2,FALSE()),HLOOKUP(J$29,$C$8:$N$10,3,FALSE()))),IF(AND($A32&gt;6,$A32&lt;23),HLOOKUP(J$29,$C$8:$N$10,2,FALSE()),HLOOKUP(J$29,$C$8:$N$10,3,FALSE())))</f>
        <v>73.2534257933531</v>
      </c>
      <c r="K32" s="52" t="n">
        <f aca="false">'AVG WD'!K9*IF(R3="East",(IF(AND($A32&gt;7,$A32&lt;24),HLOOKUP(K$29,$C$8:$N$10,2,FALSE()),HLOOKUP(K$29,$C$8:$N$10,3,FALSE()))),IF(AND($A32&gt;6,$A32&lt;23),HLOOKUP(K$29,$C$8:$N$10,2,FALSE()),HLOOKUP(K$29,$C$8:$N$10,3,FALSE())))</f>
        <v>56.0080374884021</v>
      </c>
      <c r="L32" s="52" t="n">
        <f aca="false">'AVG WD'!L9*IF(S3="East",(IF(AND($A32&gt;7,$A32&lt;24),HLOOKUP(L$29,$C$8:$N$10,2,FALSE()),HLOOKUP(L$29,$C$8:$N$10,3,FALSE()))),IF(AND($A32&gt;6,$A32&lt;23),HLOOKUP(L$29,$C$8:$N$10,2,FALSE()),HLOOKUP(L$29,$C$8:$N$10,3,FALSE())))</f>
        <v>45.2355334594651</v>
      </c>
      <c r="M32" s="52" t="n">
        <f aca="false">'AVG WD'!M9*IF(T3="East",(IF(AND($A32&gt;7,$A32&lt;24),HLOOKUP(M$29,$C$8:$N$10,2,FALSE()),HLOOKUP(M$29,$C$8:$N$10,3,FALSE()))),IF(AND($A32&gt;6,$A32&lt;23),HLOOKUP(M$29,$C$8:$N$10,2,FALSE()),HLOOKUP(M$29,$C$8:$N$10,3,FALSE())))</f>
        <v>41.6436312571244</v>
      </c>
      <c r="N32" s="52" t="n">
        <f aca="false">'AVG WD'!N9*IF(U3="East",(IF(AND($A32&gt;7,$A32&lt;24),HLOOKUP(N$29,$C$8:$N$10,2,FALSE()),HLOOKUP(N$29,$C$8:$N$10,3,FALSE()))),IF(AND($A32&gt;6,$A32&lt;23),HLOOKUP(N$29,$C$8:$N$10,2,FALSE()),HLOOKUP(N$29,$C$8:$N$10,3,FALSE())))</f>
        <v>45.6576681067073</v>
      </c>
    </row>
    <row r="33" customFormat="false" ht="12.75" hidden="false" customHeight="false" outlineLevel="0" collapsed="false">
      <c r="A33" s="2" t="n">
        <v>3</v>
      </c>
      <c r="C33" s="52" t="n">
        <f aca="false">'AVG WD'!C10*IF(J4="East",(IF(AND($A33&gt;7,$A33&lt;24),HLOOKUP(C$29,$C$8:$N$10,2,FALSE()),HLOOKUP(C$29,$C$8:$N$10,3,FALSE()))),IF(AND($A33&gt;6,$A33&lt;23),HLOOKUP(C$29,$C$8:$N$10,2,FALSE()),HLOOKUP(C$29,$C$8:$N$10,3,FALSE())))</f>
        <v>59.217954396157</v>
      </c>
      <c r="D33" s="52" t="n">
        <f aca="false">'AVG WD'!D10*IF(K4="East",(IF(AND($A33&gt;7,$A33&lt;24),HLOOKUP(D$29,$C$8:$N$10,2,FALSE()),HLOOKUP(D$29,$C$8:$N$10,3,FALSE()))),IF(AND($A33&gt;6,$A33&lt;23),HLOOKUP(D$29,$C$8:$N$10,2,FALSE()),HLOOKUP(D$29,$C$8:$N$10,3,FALSE())))</f>
        <v>47.7754123511427</v>
      </c>
      <c r="E33" s="52" t="n">
        <f aca="false">'AVG WD'!E10*IF(L4="East",(IF(AND($A33&gt;7,$A33&lt;24),HLOOKUP(E$29,$C$8:$N$10,2,FALSE()),HLOOKUP(E$29,$C$8:$N$10,3,FALSE()))),IF(AND($A33&gt;6,$A33&lt;23),HLOOKUP(E$29,$C$8:$N$10,2,FALSE()),HLOOKUP(E$29,$C$8:$N$10,3,FALSE())))</f>
        <v>39.3810320849712</v>
      </c>
      <c r="F33" s="52" t="n">
        <f aca="false">'AVG WD'!F10*IF(M4="East",(IF(AND($A33&gt;7,$A33&lt;24),HLOOKUP(F$29,$C$8:$N$10,2,FALSE()),HLOOKUP(F$29,$C$8:$N$10,3,FALSE()))),IF(AND($A33&gt;6,$A33&lt;23),HLOOKUP(F$29,$C$8:$N$10,2,FALSE()),HLOOKUP(F$29,$C$8:$N$10,3,FALSE())))</f>
        <v>44.8216390956465</v>
      </c>
      <c r="G33" s="52" t="n">
        <f aca="false">'AVG WD'!G10*IF(N4="East",(IF(AND($A33&gt;7,$A33&lt;24),HLOOKUP(G$29,$C$8:$N$10,2,FALSE()),HLOOKUP(G$29,$C$8:$N$10,3,FALSE()))),IF(AND($A33&gt;6,$A33&lt;23),HLOOKUP(G$29,$C$8:$N$10,2,FALSE()),HLOOKUP(G$29,$C$8:$N$10,3,FALSE())))</f>
        <v>45.9005389897031</v>
      </c>
      <c r="H33" s="52" t="n">
        <f aca="false">'AVG WD'!H10*IF(O4="East",(IF(AND($A33&gt;7,$A33&lt;24),HLOOKUP(H$29,$C$8:$N$10,2,FALSE()),HLOOKUP(H$29,$C$8:$N$10,3,FALSE()))),IF(AND($A33&gt;6,$A33&lt;23),HLOOKUP(H$29,$C$8:$N$10,2,FALSE()),HLOOKUP(H$29,$C$8:$N$10,3,FALSE())))</f>
        <v>51.9459189677613</v>
      </c>
      <c r="I33" s="52" t="n">
        <f aca="false">'AVG WD'!I10*IF(P4="East",(IF(AND($A33&gt;7,$A33&lt;24),HLOOKUP(I$29,$C$8:$N$10,2,FALSE()),HLOOKUP(I$29,$C$8:$N$10,3,FALSE()))),IF(AND($A33&gt;6,$A33&lt;23),HLOOKUP(I$29,$C$8:$N$10,2,FALSE()),HLOOKUP(I$29,$C$8:$N$10,3,FALSE())))</f>
        <v>57.7553646051578</v>
      </c>
      <c r="J33" s="52" t="n">
        <f aca="false">'AVG WD'!J10*IF(Q4="East",(IF(AND($A33&gt;7,$A33&lt;24),HLOOKUP(J$29,$C$8:$N$10,2,FALSE()),HLOOKUP(J$29,$C$8:$N$10,3,FALSE()))),IF(AND($A33&gt;6,$A33&lt;23),HLOOKUP(J$29,$C$8:$N$10,2,FALSE()),HLOOKUP(J$29,$C$8:$N$10,3,FALSE())))</f>
        <v>63.0022450920789</v>
      </c>
      <c r="K33" s="52" t="n">
        <f aca="false">'AVG WD'!K10*IF(R4="East",(IF(AND($A33&gt;7,$A33&lt;24),HLOOKUP(K$29,$C$8:$N$10,2,FALSE()),HLOOKUP(K$29,$C$8:$N$10,3,FALSE()))),IF(AND($A33&gt;6,$A33&lt;23),HLOOKUP(K$29,$C$8:$N$10,2,FALSE()),HLOOKUP(K$29,$C$8:$N$10,3,FALSE())))</f>
        <v>45.1423718527277</v>
      </c>
      <c r="L33" s="52" t="n">
        <f aca="false">'AVG WD'!L10*IF(S4="East",(IF(AND($A33&gt;7,$A33&lt;24),HLOOKUP(L$29,$C$8:$N$10,2,FALSE()),HLOOKUP(L$29,$C$8:$N$10,3,FALSE()))),IF(AND($A33&gt;6,$A33&lt;23),HLOOKUP(L$29,$C$8:$N$10,2,FALSE()),HLOOKUP(L$29,$C$8:$N$10,3,FALSE())))</f>
        <v>42.5415236492054</v>
      </c>
      <c r="M33" s="52" t="n">
        <f aca="false">'AVG WD'!M10*IF(T4="East",(IF(AND($A33&gt;7,$A33&lt;24),HLOOKUP(M$29,$C$8:$N$10,2,FALSE()),HLOOKUP(M$29,$C$8:$N$10,3,FALSE()))),IF(AND($A33&gt;6,$A33&lt;23),HLOOKUP(M$29,$C$8:$N$10,2,FALSE()),HLOOKUP(M$29,$C$8:$N$10,3,FALSE())))</f>
        <v>35.6290847760329</v>
      </c>
      <c r="N33" s="52" t="n">
        <f aca="false">'AVG WD'!N10*IF(U4="East",(IF(AND($A33&gt;7,$A33&lt;24),HLOOKUP(N$29,$C$8:$N$10,2,FALSE()),HLOOKUP(N$29,$C$8:$N$10,3,FALSE()))),IF(AND($A33&gt;6,$A33&lt;23),HLOOKUP(N$29,$C$8:$N$10,2,FALSE()),HLOOKUP(N$29,$C$8:$N$10,3,FALSE())))</f>
        <v>41.8811193399576</v>
      </c>
    </row>
    <row r="34" customFormat="false" ht="12.75" hidden="false" customHeight="false" outlineLevel="0" collapsed="false">
      <c r="A34" s="2" t="n">
        <v>4</v>
      </c>
      <c r="C34" s="52" t="n">
        <f aca="false">'AVG WD'!C11*IF(J5="East",(IF(AND($A34&gt;7,$A34&lt;24),HLOOKUP(C$29,$C$8:$N$10,2,FALSE()),HLOOKUP(C$29,$C$8:$N$10,3,FALSE()))),IF(AND($A34&gt;6,$A34&lt;23),HLOOKUP(C$29,$C$8:$N$10,2,FALSE()),HLOOKUP(C$29,$C$8:$N$10,3,FALSE())))</f>
        <v>58.0366432548427</v>
      </c>
      <c r="D34" s="52" t="n">
        <f aca="false">'AVG WD'!D11*IF(K5="East",(IF(AND($A34&gt;7,$A34&lt;24),HLOOKUP(D$29,$C$8:$N$10,2,FALSE()),HLOOKUP(D$29,$C$8:$N$10,3,FALSE()))),IF(AND($A34&gt;6,$A34&lt;23),HLOOKUP(D$29,$C$8:$N$10,2,FALSE()),HLOOKUP(D$29,$C$8:$N$10,3,FALSE())))</f>
        <v>48.0111426213742</v>
      </c>
      <c r="E34" s="52" t="n">
        <f aca="false">'AVG WD'!E11*IF(L5="East",(IF(AND($A34&gt;7,$A34&lt;24),HLOOKUP(E$29,$C$8:$N$10,2,FALSE()),HLOOKUP(E$29,$C$8:$N$10,3,FALSE()))),IF(AND($A34&gt;6,$A34&lt;23),HLOOKUP(E$29,$C$8:$N$10,2,FALSE()),HLOOKUP(E$29,$C$8:$N$10,3,FALSE())))</f>
        <v>39.9423779304537</v>
      </c>
      <c r="F34" s="52" t="n">
        <f aca="false">'AVG WD'!F11*IF(M5="East",(IF(AND($A34&gt;7,$A34&lt;24),HLOOKUP(F$29,$C$8:$N$10,2,FALSE()),HLOOKUP(F$29,$C$8:$N$10,3,FALSE()))),IF(AND($A34&gt;6,$A34&lt;23),HLOOKUP(F$29,$C$8:$N$10,2,FALSE()),HLOOKUP(F$29,$C$8:$N$10,3,FALSE())))</f>
        <v>46.4322701855338</v>
      </c>
      <c r="G34" s="52" t="n">
        <f aca="false">'AVG WD'!G11*IF(N5="East",(IF(AND($A34&gt;7,$A34&lt;24),HLOOKUP(G$29,$C$8:$N$10,2,FALSE()),HLOOKUP(G$29,$C$8:$N$10,3,FALSE()))),IF(AND($A34&gt;6,$A34&lt;23),HLOOKUP(G$29,$C$8:$N$10,2,FALSE()),HLOOKUP(G$29,$C$8:$N$10,3,FALSE())))</f>
        <v>44.0225942961117</v>
      </c>
      <c r="H34" s="52" t="n">
        <f aca="false">'AVG WD'!H11*IF(O5="East",(IF(AND($A34&gt;7,$A34&lt;24),HLOOKUP(H$29,$C$8:$N$10,2,FALSE()),HLOOKUP(H$29,$C$8:$N$10,3,FALSE()))),IF(AND($A34&gt;6,$A34&lt;23),HLOOKUP(H$29,$C$8:$N$10,2,FALSE()),HLOOKUP(H$29,$C$8:$N$10,3,FALSE())))</f>
        <v>49.0479828329939</v>
      </c>
      <c r="I34" s="52" t="n">
        <f aca="false">'AVG WD'!I11*IF(P5="East",(IF(AND($A34&gt;7,$A34&lt;24),HLOOKUP(I$29,$C$8:$N$10,2,FALSE()),HLOOKUP(I$29,$C$8:$N$10,3,FALSE()))),IF(AND($A34&gt;6,$A34&lt;23),HLOOKUP(I$29,$C$8:$N$10,2,FALSE()),HLOOKUP(I$29,$C$8:$N$10,3,FALSE())))</f>
        <v>55.4249828551461</v>
      </c>
      <c r="J34" s="52" t="n">
        <f aca="false">'AVG WD'!J11*IF(Q5="East",(IF(AND($A34&gt;7,$A34&lt;24),HLOOKUP(J$29,$C$8:$N$10,2,FALSE()),HLOOKUP(J$29,$C$8:$N$10,3,FALSE()))),IF(AND($A34&gt;6,$A34&lt;23),HLOOKUP(J$29,$C$8:$N$10,2,FALSE()),HLOOKUP(J$29,$C$8:$N$10,3,FALSE())))</f>
        <v>61.4874020003402</v>
      </c>
      <c r="K34" s="52" t="n">
        <f aca="false">'AVG WD'!K11*IF(R5="East",(IF(AND($A34&gt;7,$A34&lt;24),HLOOKUP(K$29,$C$8:$N$10,2,FALSE()),HLOOKUP(K$29,$C$8:$N$10,3,FALSE()))),IF(AND($A34&gt;6,$A34&lt;23),HLOOKUP(K$29,$C$8:$N$10,2,FALSE()),HLOOKUP(K$29,$C$8:$N$10,3,FALSE())))</f>
        <v>42.5024312102587</v>
      </c>
      <c r="L34" s="52" t="n">
        <f aca="false">'AVG WD'!L11*IF(S5="East",(IF(AND($A34&gt;7,$A34&lt;24),HLOOKUP(L$29,$C$8:$N$10,2,FALSE()),HLOOKUP(L$29,$C$8:$N$10,3,FALSE()))),IF(AND($A34&gt;6,$A34&lt;23),HLOOKUP(L$29,$C$8:$N$10,2,FALSE()),HLOOKUP(L$29,$C$8:$N$10,3,FALSE())))</f>
        <v>42.5350970107511</v>
      </c>
      <c r="M34" s="52" t="n">
        <f aca="false">'AVG WD'!M11*IF(T5="East",(IF(AND($A34&gt;7,$A34&lt;24),HLOOKUP(M$29,$C$8:$N$10,2,FALSE()),HLOOKUP(M$29,$C$8:$N$10,3,FALSE()))),IF(AND($A34&gt;6,$A34&lt;23),HLOOKUP(M$29,$C$8:$N$10,2,FALSE()),HLOOKUP(M$29,$C$8:$N$10,3,FALSE())))</f>
        <v>36.0075321642085</v>
      </c>
      <c r="N34" s="52" t="n">
        <f aca="false">'AVG WD'!N11*IF(U5="East",(IF(AND($A34&gt;7,$A34&lt;24),HLOOKUP(N$29,$C$8:$N$10,2,FALSE()),HLOOKUP(N$29,$C$8:$N$10,3,FALSE()))),IF(AND($A34&gt;6,$A34&lt;23),HLOOKUP(N$29,$C$8:$N$10,2,FALSE()),HLOOKUP(N$29,$C$8:$N$10,3,FALSE())))</f>
        <v>41.7159438191541</v>
      </c>
    </row>
    <row r="35" customFormat="false" ht="12.75" hidden="false" customHeight="false" outlineLevel="0" collapsed="false">
      <c r="A35" s="2" t="n">
        <v>5</v>
      </c>
      <c r="C35" s="52" t="n">
        <f aca="false">'AVG WD'!C12*IF(J6="East",(IF(AND($A35&gt;7,$A35&lt;24),HLOOKUP(C$29,$C$8:$N$10,2,FALSE()),HLOOKUP(C$29,$C$8:$N$10,3,FALSE()))),IF(AND($A35&gt;6,$A35&lt;23),HLOOKUP(C$29,$C$8:$N$10,2,FALSE()),HLOOKUP(C$29,$C$8:$N$10,3,FALSE())))</f>
        <v>65.0254912342673</v>
      </c>
      <c r="D35" s="52" t="n">
        <f aca="false">'AVG WD'!D12*IF(K6="East",(IF(AND($A35&gt;7,$A35&lt;24),HLOOKUP(D$29,$C$8:$N$10,2,FALSE()),HLOOKUP(D$29,$C$8:$N$10,3,FALSE()))),IF(AND($A35&gt;6,$A35&lt;23),HLOOKUP(D$29,$C$8:$N$10,2,FALSE()),HLOOKUP(D$29,$C$8:$N$10,3,FALSE())))</f>
        <v>52.1638097763489</v>
      </c>
      <c r="E35" s="52" t="n">
        <f aca="false">'AVG WD'!E12*IF(L6="East",(IF(AND($A35&gt;7,$A35&lt;24),HLOOKUP(E$29,$C$8:$N$10,2,FALSE()),HLOOKUP(E$29,$C$8:$N$10,3,FALSE()))),IF(AND($A35&gt;6,$A35&lt;23),HLOOKUP(E$29,$C$8:$N$10,2,FALSE()),HLOOKUP(E$29,$C$8:$N$10,3,FALSE())))</f>
        <v>46.6172627854902</v>
      </c>
      <c r="F35" s="52" t="n">
        <f aca="false">'AVG WD'!F12*IF(M6="East",(IF(AND($A35&gt;7,$A35&lt;24),HLOOKUP(F$29,$C$8:$N$10,2,FALSE()),HLOOKUP(F$29,$C$8:$N$10,3,FALSE()))),IF(AND($A35&gt;6,$A35&lt;23),HLOOKUP(F$29,$C$8:$N$10,2,FALSE()),HLOOKUP(F$29,$C$8:$N$10,3,FALSE())))</f>
        <v>49.4301555159575</v>
      </c>
      <c r="G35" s="52" t="n">
        <f aca="false">'AVG WD'!G12*IF(N6="East",(IF(AND($A35&gt;7,$A35&lt;24),HLOOKUP(G$29,$C$8:$N$10,2,FALSE()),HLOOKUP(G$29,$C$8:$N$10,3,FALSE()))),IF(AND($A35&gt;6,$A35&lt;23),HLOOKUP(G$29,$C$8:$N$10,2,FALSE()),HLOOKUP(G$29,$C$8:$N$10,3,FALSE())))</f>
        <v>47.1815553333783</v>
      </c>
      <c r="H35" s="52" t="n">
        <f aca="false">'AVG WD'!H12*IF(O6="East",(IF(AND($A35&gt;7,$A35&lt;24),HLOOKUP(H$29,$C$8:$N$10,2,FALSE()),HLOOKUP(H$29,$C$8:$N$10,3,FALSE()))),IF(AND($A35&gt;6,$A35&lt;23),HLOOKUP(H$29,$C$8:$N$10,2,FALSE()),HLOOKUP(H$29,$C$8:$N$10,3,FALSE())))</f>
        <v>49.0945472232247</v>
      </c>
      <c r="I35" s="52" t="n">
        <f aca="false">'AVG WD'!I12*IF(P6="East",(IF(AND($A35&gt;7,$A35&lt;24),HLOOKUP(I$29,$C$8:$N$10,2,FALSE()),HLOOKUP(I$29,$C$8:$N$10,3,FALSE()))),IF(AND($A35&gt;6,$A35&lt;23),HLOOKUP(I$29,$C$8:$N$10,2,FALSE()),HLOOKUP(I$29,$C$8:$N$10,3,FALSE())))</f>
        <v>54.2732137537647</v>
      </c>
      <c r="J35" s="52" t="n">
        <f aca="false">'AVG WD'!J12*IF(Q6="East",(IF(AND($A35&gt;7,$A35&lt;24),HLOOKUP(J$29,$C$8:$N$10,2,FALSE()),HLOOKUP(J$29,$C$8:$N$10,3,FALSE()))),IF(AND($A35&gt;6,$A35&lt;23),HLOOKUP(J$29,$C$8:$N$10,2,FALSE()),HLOOKUP(J$29,$C$8:$N$10,3,FALSE())))</f>
        <v>63.7726552920896</v>
      </c>
      <c r="K35" s="52" t="n">
        <f aca="false">'AVG WD'!K12*IF(R6="East",(IF(AND($A35&gt;7,$A35&lt;24),HLOOKUP(K$29,$C$8:$N$10,2,FALSE()),HLOOKUP(K$29,$C$8:$N$10,3,FALSE()))),IF(AND($A35&gt;6,$A35&lt;23),HLOOKUP(K$29,$C$8:$N$10,2,FALSE()),HLOOKUP(K$29,$C$8:$N$10,3,FALSE())))</f>
        <v>46.754983452483</v>
      </c>
      <c r="L35" s="52" t="n">
        <f aca="false">'AVG WD'!L12*IF(S6="East",(IF(AND($A35&gt;7,$A35&lt;24),HLOOKUP(L$29,$C$8:$N$10,2,FALSE()),HLOOKUP(L$29,$C$8:$N$10,3,FALSE()))),IF(AND($A35&gt;6,$A35&lt;23),HLOOKUP(L$29,$C$8:$N$10,2,FALSE()),HLOOKUP(L$29,$C$8:$N$10,3,FALSE())))</f>
        <v>44.1164857016259</v>
      </c>
      <c r="M35" s="52" t="n">
        <f aca="false">'AVG WD'!M12*IF(T6="East",(IF(AND($A35&gt;7,$A35&lt;24),HLOOKUP(M$29,$C$8:$N$10,2,FALSE()),HLOOKUP(M$29,$C$8:$N$10,3,FALSE()))),IF(AND($A35&gt;6,$A35&lt;23),HLOOKUP(M$29,$C$8:$N$10,2,FALSE()),HLOOKUP(M$29,$C$8:$N$10,3,FALSE())))</f>
        <v>44.4184760624052</v>
      </c>
      <c r="N35" s="52" t="n">
        <f aca="false">'AVG WD'!N12*IF(U6="East",(IF(AND($A35&gt;7,$A35&lt;24),HLOOKUP(N$29,$C$8:$N$10,2,FALSE()),HLOOKUP(N$29,$C$8:$N$10,3,FALSE()))),IF(AND($A35&gt;6,$A35&lt;23),HLOOKUP(N$29,$C$8:$N$10,2,FALSE()),HLOOKUP(N$29,$C$8:$N$10,3,FALSE())))</f>
        <v>45.5982246588894</v>
      </c>
    </row>
    <row r="36" customFormat="false" ht="12.75" hidden="false" customHeight="false" outlineLevel="0" collapsed="false">
      <c r="A36" s="2" t="n">
        <v>6</v>
      </c>
      <c r="C36" s="52" t="n">
        <f aca="false">'AVG WD'!C13*IF(J7="East",(IF(AND($A36&gt;7,$A36&lt;24),HLOOKUP(C$29,$C$8:$N$10,2,FALSE()),HLOOKUP(C$29,$C$8:$N$10,3,FALSE()))),IF(AND($A36&gt;6,$A36&lt;23),HLOOKUP(C$29,$C$8:$N$10,2,FALSE()),HLOOKUP(C$29,$C$8:$N$10,3,FALSE())))</f>
        <v>77.6509559041328</v>
      </c>
      <c r="D36" s="52" t="n">
        <f aca="false">'AVG WD'!D13*IF(K7="East",(IF(AND($A36&gt;7,$A36&lt;24),HLOOKUP(D$29,$C$8:$N$10,2,FALSE()),HLOOKUP(D$29,$C$8:$N$10,3,FALSE()))),IF(AND($A36&gt;6,$A36&lt;23),HLOOKUP(D$29,$C$8:$N$10,2,FALSE()),HLOOKUP(D$29,$C$8:$N$10,3,FALSE())))</f>
        <v>61.5387147100705</v>
      </c>
      <c r="E36" s="52" t="n">
        <f aca="false">'AVG WD'!E13*IF(L7="East",(IF(AND($A36&gt;7,$A36&lt;24),HLOOKUP(E$29,$C$8:$N$10,2,FALSE()),HLOOKUP(E$29,$C$8:$N$10,3,FALSE()))),IF(AND($A36&gt;6,$A36&lt;23),HLOOKUP(E$29,$C$8:$N$10,2,FALSE()),HLOOKUP(E$29,$C$8:$N$10,3,FALSE())))</f>
        <v>57.5176568808073</v>
      </c>
      <c r="F36" s="52" t="n">
        <f aca="false">'AVG WD'!F13*IF(M7="East",(IF(AND($A36&gt;7,$A36&lt;24),HLOOKUP(F$29,$C$8:$N$10,2,FALSE()),HLOOKUP(F$29,$C$8:$N$10,3,FALSE()))),IF(AND($A36&gt;6,$A36&lt;23),HLOOKUP(F$29,$C$8:$N$10,2,FALSE()),HLOOKUP(F$29,$C$8:$N$10,3,FALSE())))</f>
        <v>62.1496367941028</v>
      </c>
      <c r="G36" s="52" t="n">
        <f aca="false">'AVG WD'!G13*IF(N7="East",(IF(AND($A36&gt;7,$A36&lt;24),HLOOKUP(G$29,$C$8:$N$10,2,FALSE()),HLOOKUP(G$29,$C$8:$N$10,3,FALSE()))),IF(AND($A36&gt;6,$A36&lt;23),HLOOKUP(G$29,$C$8:$N$10,2,FALSE()),HLOOKUP(G$29,$C$8:$N$10,3,FALSE())))</f>
        <v>57.8316181521989</v>
      </c>
      <c r="H36" s="52" t="n">
        <f aca="false">'AVG WD'!H13*IF(O7="East",(IF(AND($A36&gt;7,$A36&lt;24),HLOOKUP(H$29,$C$8:$N$10,2,FALSE()),HLOOKUP(H$29,$C$8:$N$10,3,FALSE()))),IF(AND($A36&gt;6,$A36&lt;23),HLOOKUP(H$29,$C$8:$N$10,2,FALSE()),HLOOKUP(H$29,$C$8:$N$10,3,FALSE())))</f>
        <v>50.7555162134848</v>
      </c>
      <c r="I36" s="52" t="n">
        <f aca="false">'AVG WD'!I13*IF(P7="East",(IF(AND($A36&gt;7,$A36&lt;24),HLOOKUP(I$29,$C$8:$N$10,2,FALSE()),HLOOKUP(I$29,$C$8:$N$10,3,FALSE()))),IF(AND($A36&gt;6,$A36&lt;23),HLOOKUP(I$29,$C$8:$N$10,2,FALSE()),HLOOKUP(I$29,$C$8:$N$10,3,FALSE())))</f>
        <v>57.0944213373725</v>
      </c>
      <c r="J36" s="52" t="n">
        <f aca="false">'AVG WD'!J13*IF(Q7="East",(IF(AND($A36&gt;7,$A36&lt;24),HLOOKUP(J$29,$C$8:$N$10,2,FALSE()),HLOOKUP(J$29,$C$8:$N$10,3,FALSE()))),IF(AND($A36&gt;6,$A36&lt;23),HLOOKUP(J$29,$C$8:$N$10,2,FALSE()),HLOOKUP(J$29,$C$8:$N$10,3,FALSE())))</f>
        <v>78.6091998902812</v>
      </c>
      <c r="K36" s="52" t="n">
        <f aca="false">'AVG WD'!K13*IF(R7="East",(IF(AND($A36&gt;7,$A36&lt;24),HLOOKUP(K$29,$C$8:$N$10,2,FALSE()),HLOOKUP(K$29,$C$8:$N$10,3,FALSE()))),IF(AND($A36&gt;6,$A36&lt;23),HLOOKUP(K$29,$C$8:$N$10,2,FALSE()),HLOOKUP(K$29,$C$8:$N$10,3,FALSE())))</f>
        <v>60.8531256316422</v>
      </c>
      <c r="L36" s="52" t="n">
        <f aca="false">'AVG WD'!L13*IF(S7="East",(IF(AND($A36&gt;7,$A36&lt;24),HLOOKUP(L$29,$C$8:$N$10,2,FALSE()),HLOOKUP(L$29,$C$8:$N$10,3,FALSE()))),IF(AND($A36&gt;6,$A36&lt;23),HLOOKUP(L$29,$C$8:$N$10,2,FALSE()),HLOOKUP(L$29,$C$8:$N$10,3,FALSE())))</f>
        <v>53.9209799390251</v>
      </c>
      <c r="M36" s="52" t="n">
        <f aca="false">'AVG WD'!M13*IF(T7="East",(IF(AND($A36&gt;7,$A36&lt;24),HLOOKUP(M$29,$C$8:$N$10,2,FALSE()),HLOOKUP(M$29,$C$8:$N$10,3,FALSE()))),IF(AND($A36&gt;6,$A36&lt;23),HLOOKUP(M$29,$C$8:$N$10,2,FALSE()),HLOOKUP(M$29,$C$8:$N$10,3,FALSE())))</f>
        <v>62.226867287731</v>
      </c>
      <c r="N36" s="52" t="n">
        <f aca="false">'AVG WD'!N13*IF(U7="East",(IF(AND($A36&gt;7,$A36&lt;24),HLOOKUP(N$29,$C$8:$N$10,2,FALSE()),HLOOKUP(N$29,$C$8:$N$10,3,FALSE()))),IF(AND($A36&gt;6,$A36&lt;23),HLOOKUP(N$29,$C$8:$N$10,2,FALSE()),HLOOKUP(N$29,$C$8:$N$10,3,FALSE())))</f>
        <v>54.4313216062493</v>
      </c>
    </row>
    <row r="37" customFormat="false" ht="12.75" hidden="false" customHeight="false" outlineLevel="0" collapsed="false">
      <c r="A37" s="2" t="n">
        <v>7</v>
      </c>
      <c r="C37" s="52" t="n">
        <f aca="false">'AVG WD'!C14*IF(J8="East",(IF(AND($A37&gt;7,$A37&lt;24),HLOOKUP(C$29,$C$8:$N$10,2,FALSE()),HLOOKUP(C$29,$C$8:$N$10,3,FALSE()))),IF(AND($A37&gt;6,$A37&lt;23),HLOOKUP(C$29,$C$8:$N$10,2,FALSE()),HLOOKUP(C$29,$C$8:$N$10,3,FALSE())))</f>
        <v>73.1582847946707</v>
      </c>
      <c r="D37" s="52" t="n">
        <f aca="false">'AVG WD'!D14*IF(K8="East",(IF(AND($A37&gt;7,$A37&lt;24),HLOOKUP(D$29,$C$8:$N$10,2,FALSE()),HLOOKUP(D$29,$C$8:$N$10,3,FALSE()))),IF(AND($A37&gt;6,$A37&lt;23),HLOOKUP(D$29,$C$8:$N$10,2,FALSE()),HLOOKUP(D$29,$C$8:$N$10,3,FALSE())))</f>
        <v>57.9443333975401</v>
      </c>
      <c r="E37" s="52" t="n">
        <f aca="false">'AVG WD'!E14*IF(L8="East",(IF(AND($A37&gt;7,$A37&lt;24),HLOOKUP(E$29,$C$8:$N$10,2,FALSE()),HLOOKUP(E$29,$C$8:$N$10,3,FALSE()))),IF(AND($A37&gt;6,$A37&lt;23),HLOOKUP(E$29,$C$8:$N$10,2,FALSE()),HLOOKUP(E$29,$C$8:$N$10,3,FALSE())))</f>
        <v>53.3082602669217</v>
      </c>
      <c r="F37" s="52" t="n">
        <f aca="false">'AVG WD'!F14*IF(M8="East",(IF(AND($A37&gt;7,$A37&lt;24),HLOOKUP(F$29,$C$8:$N$10,2,FALSE()),HLOOKUP(F$29,$C$8:$N$10,3,FALSE()))),IF(AND($A37&gt;6,$A37&lt;23),HLOOKUP(F$29,$C$8:$N$10,2,FALSE()),HLOOKUP(F$29,$C$8:$N$10,3,FALSE())))</f>
        <v>68.4421568281027</v>
      </c>
      <c r="G37" s="52" t="n">
        <f aca="false">'AVG WD'!G14*IF(N8="East",(IF(AND($A37&gt;7,$A37&lt;24),HLOOKUP(G$29,$C$8:$N$10,2,FALSE()),HLOOKUP(G$29,$C$8:$N$10,3,FALSE()))),IF(AND($A37&gt;6,$A37&lt;23),HLOOKUP(G$29,$C$8:$N$10,2,FALSE()),HLOOKUP(G$29,$C$8:$N$10,3,FALSE())))</f>
        <v>52.65287347605</v>
      </c>
      <c r="H37" s="52" t="n">
        <f aca="false">'AVG WD'!H14*IF(O8="East",(IF(AND($A37&gt;7,$A37&lt;24),HLOOKUP(H$29,$C$8:$N$10,2,FALSE()),HLOOKUP(H$29,$C$8:$N$10,3,FALSE()))),IF(AND($A37&gt;6,$A37&lt;23),HLOOKUP(H$29,$C$8:$N$10,2,FALSE()),HLOOKUP(H$29,$C$8:$N$10,3,FALSE())))</f>
        <v>30.4323409002329</v>
      </c>
      <c r="I37" s="52" t="n">
        <f aca="false">'AVG WD'!I14*IF(P8="East",(IF(AND($A37&gt;7,$A37&lt;24),HLOOKUP(I$29,$C$8:$N$10,2,FALSE()),HLOOKUP(I$29,$C$8:$N$10,3,FALSE()))),IF(AND($A37&gt;6,$A37&lt;23),HLOOKUP(I$29,$C$8:$N$10,2,FALSE()),HLOOKUP(I$29,$C$8:$N$10,3,FALSE())))</f>
        <v>31.8131081644498</v>
      </c>
      <c r="J37" s="52" t="n">
        <f aca="false">'AVG WD'!J14*IF(Q8="East",(IF(AND($A37&gt;7,$A37&lt;24),HLOOKUP(J$29,$C$8:$N$10,2,FALSE()),HLOOKUP(J$29,$C$8:$N$10,3,FALSE()))),IF(AND($A37&gt;6,$A37&lt;23),HLOOKUP(J$29,$C$8:$N$10,2,FALSE()),HLOOKUP(J$29,$C$8:$N$10,3,FALSE())))</f>
        <v>40.5995989814305</v>
      </c>
      <c r="K37" s="52" t="n">
        <f aca="false">'AVG WD'!K14*IF(R8="East",(IF(AND($A37&gt;7,$A37&lt;24),HLOOKUP(K$29,$C$8:$N$10,2,FALSE()),HLOOKUP(K$29,$C$8:$N$10,3,FALSE()))),IF(AND($A37&gt;6,$A37&lt;23),HLOOKUP(K$29,$C$8:$N$10,2,FALSE()),HLOOKUP(K$29,$C$8:$N$10,3,FALSE())))</f>
        <v>47.0298151444057</v>
      </c>
      <c r="L37" s="52" t="n">
        <f aca="false">'AVG WD'!L14*IF(S8="East",(IF(AND($A37&gt;7,$A37&lt;24),HLOOKUP(L$29,$C$8:$N$10,2,FALSE()),HLOOKUP(L$29,$C$8:$N$10,3,FALSE()))),IF(AND($A37&gt;6,$A37&lt;23),HLOOKUP(L$29,$C$8:$N$10,2,FALSE()),HLOOKUP(L$29,$C$8:$N$10,3,FALSE())))</f>
        <v>57.0278276303281</v>
      </c>
      <c r="M37" s="52" t="n">
        <f aca="false">'AVG WD'!M14*IF(T8="East",(IF(AND($A37&gt;7,$A37&lt;24),HLOOKUP(M$29,$C$8:$N$10,2,FALSE()),HLOOKUP(M$29,$C$8:$N$10,3,FALSE()))),IF(AND($A37&gt;6,$A37&lt;23),HLOOKUP(M$29,$C$8:$N$10,2,FALSE()),HLOOKUP(M$29,$C$8:$N$10,3,FALSE())))</f>
        <v>61.5848454077201</v>
      </c>
      <c r="N37" s="52" t="n">
        <f aca="false">'AVG WD'!N14*IF(U8="East",(IF(AND($A37&gt;7,$A37&lt;24),HLOOKUP(N$29,$C$8:$N$10,2,FALSE()),HLOOKUP(N$29,$C$8:$N$10,3,FALSE()))),IF(AND($A37&gt;6,$A37&lt;23),HLOOKUP(N$29,$C$8:$N$10,2,FALSE()),HLOOKUP(N$29,$C$8:$N$10,3,FALSE())))</f>
        <v>72.1252729896217</v>
      </c>
    </row>
    <row r="38" customFormat="false" ht="12.75" hidden="false" customHeight="false" outlineLevel="0" collapsed="false">
      <c r="A38" s="2" t="n">
        <v>8</v>
      </c>
      <c r="C38" s="52" t="n">
        <f aca="false">'AVG WD'!C15*IF(J9="East",(IF(AND($A38&gt;7,$A38&lt;24),HLOOKUP(C$29,$C$8:$N$10,2,FALSE()),HLOOKUP(C$29,$C$8:$N$10,3,FALSE()))),IF(AND($A38&gt;6,$A38&lt;23),HLOOKUP(C$29,$C$8:$N$10,2,FALSE()),HLOOKUP(C$29,$C$8:$N$10,3,FALSE())))</f>
        <v>77.2036971608516</v>
      </c>
      <c r="D38" s="52" t="n">
        <f aca="false">'AVG WD'!D15*IF(K9="East",(IF(AND($A38&gt;7,$A38&lt;24),HLOOKUP(D$29,$C$8:$N$10,2,FALSE()),HLOOKUP(D$29,$C$8:$N$10,3,FALSE()))),IF(AND($A38&gt;6,$A38&lt;23),HLOOKUP(D$29,$C$8:$N$10,2,FALSE()),HLOOKUP(D$29,$C$8:$N$10,3,FALSE())))</f>
        <v>59.728444038137</v>
      </c>
      <c r="E38" s="52" t="n">
        <f aca="false">'AVG WD'!E15*IF(L9="East",(IF(AND($A38&gt;7,$A38&lt;24),HLOOKUP(E$29,$C$8:$N$10,2,FALSE()),HLOOKUP(E$29,$C$8:$N$10,3,FALSE()))),IF(AND($A38&gt;6,$A38&lt;23),HLOOKUP(E$29,$C$8:$N$10,2,FALSE()),HLOOKUP(E$29,$C$8:$N$10,3,FALSE())))</f>
        <v>57.0730008634469</v>
      </c>
      <c r="F38" s="52" t="n">
        <f aca="false">'AVG WD'!F15*IF(M9="East",(IF(AND($A38&gt;7,$A38&lt;24),HLOOKUP(F$29,$C$8:$N$10,2,FALSE()),HLOOKUP(F$29,$C$8:$N$10,3,FALSE()))),IF(AND($A38&gt;6,$A38&lt;23),HLOOKUP(F$29,$C$8:$N$10,2,FALSE()),HLOOKUP(F$29,$C$8:$N$10,3,FALSE())))</f>
        <v>76.2800998549387</v>
      </c>
      <c r="G38" s="52" t="n">
        <f aca="false">'AVG WD'!G15*IF(N9="East",(IF(AND($A38&gt;7,$A38&lt;24),HLOOKUP(G$29,$C$8:$N$10,2,FALSE()),HLOOKUP(G$29,$C$8:$N$10,3,FALSE()))),IF(AND($A38&gt;6,$A38&lt;23),HLOOKUP(G$29,$C$8:$N$10,2,FALSE()),HLOOKUP(G$29,$C$8:$N$10,3,FALSE())))</f>
        <v>62.914230548991</v>
      </c>
      <c r="H38" s="52" t="n">
        <f aca="false">'AVG WD'!H15*IF(O9="East",(IF(AND($A38&gt;7,$A38&lt;24),HLOOKUP(H$29,$C$8:$N$10,2,FALSE()),HLOOKUP(H$29,$C$8:$N$10,3,FALSE()))),IF(AND($A38&gt;6,$A38&lt;23),HLOOKUP(H$29,$C$8:$N$10,2,FALSE()),HLOOKUP(H$29,$C$8:$N$10,3,FALSE())))</f>
        <v>47.653191555986</v>
      </c>
      <c r="I38" s="52" t="n">
        <f aca="false">'AVG WD'!I15*IF(P9="East",(IF(AND($A38&gt;7,$A38&lt;24),HLOOKUP(I$29,$C$8:$N$10,2,FALSE()),HLOOKUP(I$29,$C$8:$N$10,3,FALSE()))),IF(AND($A38&gt;6,$A38&lt;23),HLOOKUP(I$29,$C$8:$N$10,2,FALSE()),HLOOKUP(I$29,$C$8:$N$10,3,FALSE())))</f>
        <v>44.6780835109492</v>
      </c>
      <c r="J38" s="52" t="n">
        <f aca="false">'AVG WD'!J15*IF(Q9="East",(IF(AND($A38&gt;7,$A38&lt;24),HLOOKUP(J$29,$C$8:$N$10,2,FALSE()),HLOOKUP(J$29,$C$8:$N$10,3,FALSE()))),IF(AND($A38&gt;6,$A38&lt;23),HLOOKUP(J$29,$C$8:$N$10,2,FALSE()),HLOOKUP(J$29,$C$8:$N$10,3,FALSE())))</f>
        <v>51.1310399251584</v>
      </c>
      <c r="K38" s="52" t="n">
        <f aca="false">'AVG WD'!K15*IF(R9="East",(IF(AND($A38&gt;7,$A38&lt;24),HLOOKUP(K$29,$C$8:$N$10,2,FALSE()),HLOOKUP(K$29,$C$8:$N$10,3,FALSE()))),IF(AND($A38&gt;6,$A38&lt;23),HLOOKUP(K$29,$C$8:$N$10,2,FALSE()),HLOOKUP(K$29,$C$8:$N$10,3,FALSE())))</f>
        <v>58.9641989820742</v>
      </c>
      <c r="L38" s="52" t="n">
        <f aca="false">'AVG WD'!L15*IF(S9="East",(IF(AND($A38&gt;7,$A38&lt;24),HLOOKUP(L$29,$C$8:$N$10,2,FALSE()),HLOOKUP(L$29,$C$8:$N$10,3,FALSE()))),IF(AND($A38&gt;6,$A38&lt;23),HLOOKUP(L$29,$C$8:$N$10,2,FALSE()),HLOOKUP(L$29,$C$8:$N$10,3,FALSE())))</f>
        <v>61.4267619623493</v>
      </c>
      <c r="M38" s="52" t="n">
        <f aca="false">'AVG WD'!M15*IF(T9="East",(IF(AND($A38&gt;7,$A38&lt;24),HLOOKUP(M$29,$C$8:$N$10,2,FALSE()),HLOOKUP(M$29,$C$8:$N$10,3,FALSE()))),IF(AND($A38&gt;6,$A38&lt;23),HLOOKUP(M$29,$C$8:$N$10,2,FALSE()),HLOOKUP(M$29,$C$8:$N$10,3,FALSE())))</f>
        <v>71.6391620427588</v>
      </c>
      <c r="N38" s="52" t="n">
        <f aca="false">'AVG WD'!N15*IF(U9="East",(IF(AND($A38&gt;7,$A38&lt;24),HLOOKUP(N$29,$C$8:$N$10,2,FALSE()),HLOOKUP(N$29,$C$8:$N$10,3,FALSE()))),IF(AND($A38&gt;6,$A38&lt;23),HLOOKUP(N$29,$C$8:$N$10,2,FALSE()),HLOOKUP(N$29,$C$8:$N$10,3,FALSE())))</f>
        <v>78.1015150596875</v>
      </c>
    </row>
    <row r="39" customFormat="false" ht="12.75" hidden="false" customHeight="false" outlineLevel="0" collapsed="false">
      <c r="A39" s="2" t="n">
        <v>9</v>
      </c>
      <c r="C39" s="52" t="n">
        <f aca="false">'AVG WD'!C16*IF(J10="East",(IF(AND($A39&gt;7,$A39&lt;24),HLOOKUP(C$29,$C$8:$N$10,2,FALSE()),HLOOKUP(C$29,$C$8:$N$10,3,FALSE()))),IF(AND($A39&gt;6,$A39&lt;23),HLOOKUP(C$29,$C$8:$N$10,2,FALSE()),HLOOKUP(C$29,$C$8:$N$10,3,FALSE())))</f>
        <v>79.9731872104115</v>
      </c>
      <c r="D39" s="52" t="n">
        <f aca="false">'AVG WD'!D16*IF(K10="East",(IF(AND($A39&gt;7,$A39&lt;24),HLOOKUP(D$29,$C$8:$N$10,2,FALSE()),HLOOKUP(D$29,$C$8:$N$10,3,FALSE()))),IF(AND($A39&gt;6,$A39&lt;23),HLOOKUP(D$29,$C$8:$N$10,2,FALSE()),HLOOKUP(D$29,$C$8:$N$10,3,FALSE())))</f>
        <v>60.1069774331544</v>
      </c>
      <c r="E39" s="52" t="n">
        <f aca="false">'AVG WD'!E16*IF(L10="East",(IF(AND($A39&gt;7,$A39&lt;24),HLOOKUP(E$29,$C$8:$N$10,2,FALSE()),HLOOKUP(E$29,$C$8:$N$10,3,FALSE()))),IF(AND($A39&gt;6,$A39&lt;23),HLOOKUP(E$29,$C$8:$N$10,2,FALSE()),HLOOKUP(E$29,$C$8:$N$10,3,FALSE())))</f>
        <v>58.2983754461804</v>
      </c>
      <c r="F39" s="52" t="n">
        <f aca="false">'AVG WD'!F16*IF(M10="East",(IF(AND($A39&gt;7,$A39&lt;24),HLOOKUP(F$29,$C$8:$N$10,2,FALSE()),HLOOKUP(F$29,$C$8:$N$10,3,FALSE()))),IF(AND($A39&gt;6,$A39&lt;23),HLOOKUP(F$29,$C$8:$N$10,2,FALSE()),HLOOKUP(F$29,$C$8:$N$10,3,FALSE())))</f>
        <v>79.3834061053041</v>
      </c>
      <c r="G39" s="52" t="n">
        <f aca="false">'AVG WD'!G16*IF(N10="East",(IF(AND($A39&gt;7,$A39&lt;24),HLOOKUP(G$29,$C$8:$N$10,2,FALSE()),HLOOKUP(G$29,$C$8:$N$10,3,FALSE()))),IF(AND($A39&gt;6,$A39&lt;23),HLOOKUP(G$29,$C$8:$N$10,2,FALSE()),HLOOKUP(G$29,$C$8:$N$10,3,FALSE())))</f>
        <v>71.891308215215</v>
      </c>
      <c r="H39" s="52" t="n">
        <f aca="false">'AVG WD'!H16*IF(O10="East",(IF(AND($A39&gt;7,$A39&lt;24),HLOOKUP(H$29,$C$8:$N$10,2,FALSE()),HLOOKUP(H$29,$C$8:$N$10,3,FALSE()))),IF(AND($A39&gt;6,$A39&lt;23),HLOOKUP(H$29,$C$8:$N$10,2,FALSE()),HLOOKUP(H$29,$C$8:$N$10,3,FALSE())))</f>
        <v>59.2439828291058</v>
      </c>
      <c r="I39" s="52" t="n">
        <f aca="false">'AVG WD'!I16*IF(P10="East",(IF(AND($A39&gt;7,$A39&lt;24),HLOOKUP(I$29,$C$8:$N$10,2,FALSE()),HLOOKUP(I$29,$C$8:$N$10,3,FALSE()))),IF(AND($A39&gt;6,$A39&lt;23),HLOOKUP(I$29,$C$8:$N$10,2,FALSE()),HLOOKUP(I$29,$C$8:$N$10,3,FALSE())))</f>
        <v>52.9247576745788</v>
      </c>
      <c r="J39" s="52" t="n">
        <f aca="false">'AVG WD'!J16*IF(Q10="East",(IF(AND($A39&gt;7,$A39&lt;24),HLOOKUP(J$29,$C$8:$N$10,2,FALSE()),HLOOKUP(J$29,$C$8:$N$10,3,FALSE()))),IF(AND($A39&gt;6,$A39&lt;23),HLOOKUP(J$29,$C$8:$N$10,2,FALSE()),HLOOKUP(J$29,$C$8:$N$10,3,FALSE())))</f>
        <v>64.456653594067</v>
      </c>
      <c r="K39" s="52" t="n">
        <f aca="false">'AVG WD'!K16*IF(R10="East",(IF(AND($A39&gt;7,$A39&lt;24),HLOOKUP(K$29,$C$8:$N$10,2,FALSE()),HLOOKUP(K$29,$C$8:$N$10,3,FALSE()))),IF(AND($A39&gt;6,$A39&lt;23),HLOOKUP(K$29,$C$8:$N$10,2,FALSE()),HLOOKUP(K$29,$C$8:$N$10,3,FALSE())))</f>
        <v>64.652483301556</v>
      </c>
      <c r="L39" s="52" t="n">
        <f aca="false">'AVG WD'!L16*IF(S10="East",(IF(AND($A39&gt;7,$A39&lt;24),HLOOKUP(L$29,$C$8:$N$10,2,FALSE()),HLOOKUP(L$29,$C$8:$N$10,3,FALSE()))),IF(AND($A39&gt;6,$A39&lt;23),HLOOKUP(L$29,$C$8:$N$10,2,FALSE()),HLOOKUP(L$29,$C$8:$N$10,3,FALSE())))</f>
        <v>59.4784964739264</v>
      </c>
      <c r="M39" s="52" t="n">
        <f aca="false">'AVG WD'!M16*IF(T10="East",(IF(AND($A39&gt;7,$A39&lt;24),HLOOKUP(M$29,$C$8:$N$10,2,FALSE()),HLOOKUP(M$29,$C$8:$N$10,3,FALSE()))),IF(AND($A39&gt;6,$A39&lt;23),HLOOKUP(M$29,$C$8:$N$10,2,FALSE()),HLOOKUP(M$29,$C$8:$N$10,3,FALSE())))</f>
        <v>70.9445681353386</v>
      </c>
      <c r="N39" s="52" t="n">
        <f aca="false">'AVG WD'!N16*IF(U10="East",(IF(AND($A39&gt;7,$A39&lt;24),HLOOKUP(N$29,$C$8:$N$10,2,FALSE()),HLOOKUP(N$29,$C$8:$N$10,3,FALSE()))),IF(AND($A39&gt;6,$A39&lt;23),HLOOKUP(N$29,$C$8:$N$10,2,FALSE()),HLOOKUP(N$29,$C$8:$N$10,3,FALSE())))</f>
        <v>78.4306984803203</v>
      </c>
    </row>
    <row r="40" customFormat="false" ht="12.75" hidden="false" customHeight="false" outlineLevel="0" collapsed="false">
      <c r="A40" s="2" t="n">
        <v>10</v>
      </c>
      <c r="C40" s="52" t="n">
        <f aca="false">'AVG WD'!C17*IF(J11="East",(IF(AND($A40&gt;7,$A40&lt;24),HLOOKUP(C$29,$C$8:$N$10,2,FALSE()),HLOOKUP(C$29,$C$8:$N$10,3,FALSE()))),IF(AND($A40&gt;6,$A40&lt;23),HLOOKUP(C$29,$C$8:$N$10,2,FALSE()),HLOOKUP(C$29,$C$8:$N$10,3,FALSE())))</f>
        <v>80.5211556662658</v>
      </c>
      <c r="D40" s="52" t="n">
        <f aca="false">'AVG WD'!D17*IF(K11="East",(IF(AND($A40&gt;7,$A40&lt;24),HLOOKUP(D$29,$C$8:$N$10,2,FALSE()),HLOOKUP(D$29,$C$8:$N$10,3,FALSE()))),IF(AND($A40&gt;6,$A40&lt;23),HLOOKUP(D$29,$C$8:$N$10,2,FALSE()),HLOOKUP(D$29,$C$8:$N$10,3,FALSE())))</f>
        <v>59.6140061007845</v>
      </c>
      <c r="E40" s="52" t="n">
        <f aca="false">'AVG WD'!E17*IF(L11="East",(IF(AND($A40&gt;7,$A40&lt;24),HLOOKUP(E$29,$C$8:$N$10,2,FALSE()),HLOOKUP(E$29,$C$8:$N$10,3,FALSE()))),IF(AND($A40&gt;6,$A40&lt;23),HLOOKUP(E$29,$C$8:$N$10,2,FALSE()),HLOOKUP(E$29,$C$8:$N$10,3,FALSE())))</f>
        <v>59.192361657878</v>
      </c>
      <c r="F40" s="52" t="n">
        <f aca="false">'AVG WD'!F17*IF(M11="East",(IF(AND($A40&gt;7,$A40&lt;24),HLOOKUP(F$29,$C$8:$N$10,2,FALSE()),HLOOKUP(F$29,$C$8:$N$10,3,FALSE()))),IF(AND($A40&gt;6,$A40&lt;23),HLOOKUP(F$29,$C$8:$N$10,2,FALSE()),HLOOKUP(F$29,$C$8:$N$10,3,FALSE())))</f>
        <v>81.6900730081587</v>
      </c>
      <c r="G40" s="52" t="n">
        <f aca="false">'AVG WD'!G17*IF(N11="East",(IF(AND($A40&gt;7,$A40&lt;24),HLOOKUP(G$29,$C$8:$N$10,2,FALSE()),HLOOKUP(G$29,$C$8:$N$10,3,FALSE()))),IF(AND($A40&gt;6,$A40&lt;23),HLOOKUP(G$29,$C$8:$N$10,2,FALSE()),HLOOKUP(G$29,$C$8:$N$10,3,FALSE())))</f>
        <v>79.1501280884321</v>
      </c>
      <c r="H40" s="52" t="n">
        <f aca="false">'AVG WD'!H17*IF(O11="East",(IF(AND($A40&gt;7,$A40&lt;24),HLOOKUP(H$29,$C$8:$N$10,2,FALSE()),HLOOKUP(H$29,$C$8:$N$10,3,FALSE()))),IF(AND($A40&gt;6,$A40&lt;23),HLOOKUP(H$29,$C$8:$N$10,2,FALSE()),HLOOKUP(H$29,$C$8:$N$10,3,FALSE())))</f>
        <v>74.490821675544</v>
      </c>
      <c r="I40" s="52" t="n">
        <f aca="false">'AVG WD'!I17*IF(P11="East",(IF(AND($A40&gt;7,$A40&lt;24),HLOOKUP(I$29,$C$8:$N$10,2,FALSE()),HLOOKUP(I$29,$C$8:$N$10,3,FALSE()))),IF(AND($A40&gt;6,$A40&lt;23),HLOOKUP(I$29,$C$8:$N$10,2,FALSE()),HLOOKUP(I$29,$C$8:$N$10,3,FALSE())))</f>
        <v>62.9981201958097</v>
      </c>
      <c r="J40" s="52" t="n">
        <f aca="false">'AVG WD'!J17*IF(Q11="East",(IF(AND($A40&gt;7,$A40&lt;24),HLOOKUP(J$29,$C$8:$N$10,2,FALSE()),HLOOKUP(J$29,$C$8:$N$10,3,FALSE()))),IF(AND($A40&gt;6,$A40&lt;23),HLOOKUP(J$29,$C$8:$N$10,2,FALSE()),HLOOKUP(J$29,$C$8:$N$10,3,FALSE())))</f>
        <v>76.7457043818371</v>
      </c>
      <c r="K40" s="52" t="n">
        <f aca="false">'AVG WD'!K17*IF(R11="East",(IF(AND($A40&gt;7,$A40&lt;24),HLOOKUP(K$29,$C$8:$N$10,2,FALSE()),HLOOKUP(K$29,$C$8:$N$10,3,FALSE()))),IF(AND($A40&gt;6,$A40&lt;23),HLOOKUP(K$29,$C$8:$N$10,2,FALSE()),HLOOKUP(K$29,$C$8:$N$10,3,FALSE())))</f>
        <v>73.6027131982205</v>
      </c>
      <c r="L40" s="52" t="n">
        <f aca="false">'AVG WD'!L17*IF(S11="East",(IF(AND($A40&gt;7,$A40&lt;24),HLOOKUP(L$29,$C$8:$N$10,2,FALSE()),HLOOKUP(L$29,$C$8:$N$10,3,FALSE()))),IF(AND($A40&gt;6,$A40&lt;23),HLOOKUP(L$29,$C$8:$N$10,2,FALSE()),HLOOKUP(L$29,$C$8:$N$10,3,FALSE())))</f>
        <v>64.2918597379645</v>
      </c>
      <c r="M40" s="52" t="n">
        <f aca="false">'AVG WD'!M17*IF(T11="East",(IF(AND($A40&gt;7,$A40&lt;24),HLOOKUP(M$29,$C$8:$N$10,2,FALSE()),HLOOKUP(M$29,$C$8:$N$10,3,FALSE()))),IF(AND($A40&gt;6,$A40&lt;23),HLOOKUP(M$29,$C$8:$N$10,2,FALSE()),HLOOKUP(M$29,$C$8:$N$10,3,FALSE())))</f>
        <v>73.6047776849215</v>
      </c>
      <c r="N40" s="52" t="n">
        <f aca="false">'AVG WD'!N17*IF(U11="East",(IF(AND($A40&gt;7,$A40&lt;24),HLOOKUP(N$29,$C$8:$N$10,2,FALSE()),HLOOKUP(N$29,$C$8:$N$10,3,FALSE()))),IF(AND($A40&gt;6,$A40&lt;23),HLOOKUP(N$29,$C$8:$N$10,2,FALSE()),HLOOKUP(N$29,$C$8:$N$10,3,FALSE())))</f>
        <v>78.9692302992249</v>
      </c>
    </row>
    <row r="41" customFormat="false" ht="12.75" hidden="false" customHeight="false" outlineLevel="0" collapsed="false">
      <c r="A41" s="2" t="n">
        <v>11</v>
      </c>
      <c r="C41" s="52" t="n">
        <f aca="false">'AVG WD'!C18*IF(J12="East",(IF(AND($A41&gt;7,$A41&lt;24),HLOOKUP(C$29,$C$8:$N$10,2,FALSE()),HLOOKUP(C$29,$C$8:$N$10,3,FALSE()))),IF(AND($A41&gt;6,$A41&lt;23),HLOOKUP(C$29,$C$8:$N$10,2,FALSE()),HLOOKUP(C$29,$C$8:$N$10,3,FALSE())))</f>
        <v>79.8151979678149</v>
      </c>
      <c r="D41" s="52" t="n">
        <f aca="false">'AVG WD'!D18*IF(K12="East",(IF(AND($A41&gt;7,$A41&lt;24),HLOOKUP(D$29,$C$8:$N$10,2,FALSE()),HLOOKUP(D$29,$C$8:$N$10,3,FALSE()))),IF(AND($A41&gt;6,$A41&lt;23),HLOOKUP(D$29,$C$8:$N$10,2,FALSE()),HLOOKUP(D$29,$C$8:$N$10,3,FALSE())))</f>
        <v>59.6108129986334</v>
      </c>
      <c r="E41" s="52" t="n">
        <f aca="false">'AVG WD'!E18*IF(L12="East",(IF(AND($A41&gt;7,$A41&lt;24),HLOOKUP(E$29,$C$8:$N$10,2,FALSE()),HLOOKUP(E$29,$C$8:$N$10,3,FALSE()))),IF(AND($A41&gt;6,$A41&lt;23),HLOOKUP(E$29,$C$8:$N$10,2,FALSE()),HLOOKUP(E$29,$C$8:$N$10,3,FALSE())))</f>
        <v>60.2931734946116</v>
      </c>
      <c r="F41" s="52" t="n">
        <f aca="false">'AVG WD'!F18*IF(M12="East",(IF(AND($A41&gt;7,$A41&lt;24),HLOOKUP(F$29,$C$8:$N$10,2,FALSE()),HLOOKUP(F$29,$C$8:$N$10,3,FALSE()))),IF(AND($A41&gt;6,$A41&lt;23),HLOOKUP(F$29,$C$8:$N$10,2,FALSE()),HLOOKUP(F$29,$C$8:$N$10,3,FALSE())))</f>
        <v>86.1074731325694</v>
      </c>
      <c r="G41" s="52" t="n">
        <f aca="false">'AVG WD'!G18*IF(N12="East",(IF(AND($A41&gt;7,$A41&lt;24),HLOOKUP(G$29,$C$8:$N$10,2,FALSE()),HLOOKUP(G$29,$C$8:$N$10,3,FALSE()))),IF(AND($A41&gt;6,$A41&lt;23),HLOOKUP(G$29,$C$8:$N$10,2,FALSE()),HLOOKUP(G$29,$C$8:$N$10,3,FALSE())))</f>
        <v>87.2481140653165</v>
      </c>
      <c r="H41" s="52" t="n">
        <f aca="false">'AVG WD'!H18*IF(O12="East",(IF(AND($A41&gt;7,$A41&lt;24),HLOOKUP(H$29,$C$8:$N$10,2,FALSE()),HLOOKUP(H$29,$C$8:$N$10,3,FALSE()))),IF(AND($A41&gt;6,$A41&lt;23),HLOOKUP(H$29,$C$8:$N$10,2,FALSE()),HLOOKUP(H$29,$C$8:$N$10,3,FALSE())))</f>
        <v>87.6926450136805</v>
      </c>
      <c r="I41" s="52" t="n">
        <f aca="false">'AVG WD'!I18*IF(P12="East",(IF(AND($A41&gt;7,$A41&lt;24),HLOOKUP(I$29,$C$8:$N$10,2,FALSE()),HLOOKUP(I$29,$C$8:$N$10,3,FALSE()))),IF(AND($A41&gt;6,$A41&lt;23),HLOOKUP(I$29,$C$8:$N$10,2,FALSE()),HLOOKUP(I$29,$C$8:$N$10,3,FALSE())))</f>
        <v>78.0666060958503</v>
      </c>
      <c r="J41" s="52" t="n">
        <f aca="false">'AVG WD'!J18*IF(Q12="East",(IF(AND($A41&gt;7,$A41&lt;24),HLOOKUP(J$29,$C$8:$N$10,2,FALSE()),HLOOKUP(J$29,$C$8:$N$10,3,FALSE()))),IF(AND($A41&gt;6,$A41&lt;23),HLOOKUP(J$29,$C$8:$N$10,2,FALSE()),HLOOKUP(J$29,$C$8:$N$10,3,FALSE())))</f>
        <v>95.015443054438</v>
      </c>
      <c r="K41" s="52" t="n">
        <f aca="false">'AVG WD'!K18*IF(R12="East",(IF(AND($A41&gt;7,$A41&lt;24),HLOOKUP(K$29,$C$8:$N$10,2,FALSE()),HLOOKUP(K$29,$C$8:$N$10,3,FALSE()))),IF(AND($A41&gt;6,$A41&lt;23),HLOOKUP(K$29,$C$8:$N$10,2,FALSE()),HLOOKUP(K$29,$C$8:$N$10,3,FALSE())))</f>
        <v>84.9052317727909</v>
      </c>
      <c r="L41" s="52" t="n">
        <f aca="false">'AVG WD'!L18*IF(S12="East",(IF(AND($A41&gt;7,$A41&lt;24),HLOOKUP(L$29,$C$8:$N$10,2,FALSE()),HLOOKUP(L$29,$C$8:$N$10,3,FALSE()))),IF(AND($A41&gt;6,$A41&lt;23),HLOOKUP(L$29,$C$8:$N$10,2,FALSE()),HLOOKUP(L$29,$C$8:$N$10,3,FALSE())))</f>
        <v>73.0036274244545</v>
      </c>
      <c r="M41" s="52" t="n">
        <f aca="false">'AVG WD'!M18*IF(T12="East",(IF(AND($A41&gt;7,$A41&lt;24),HLOOKUP(M$29,$C$8:$N$10,2,FALSE()),HLOOKUP(M$29,$C$8:$N$10,3,FALSE()))),IF(AND($A41&gt;6,$A41&lt;23),HLOOKUP(M$29,$C$8:$N$10,2,FALSE()),HLOOKUP(M$29,$C$8:$N$10,3,FALSE())))</f>
        <v>77.2058198033762</v>
      </c>
      <c r="N41" s="52" t="n">
        <f aca="false">'AVG WD'!N18*IF(U12="East",(IF(AND($A41&gt;7,$A41&lt;24),HLOOKUP(N$29,$C$8:$N$10,2,FALSE()),HLOOKUP(N$29,$C$8:$N$10,3,FALSE()))),IF(AND($A41&gt;6,$A41&lt;23),HLOOKUP(N$29,$C$8:$N$10,2,FALSE()),HLOOKUP(N$29,$C$8:$N$10,3,FALSE())))</f>
        <v>74.5358980064916</v>
      </c>
    </row>
    <row r="42" customFormat="false" ht="12.75" hidden="false" customHeight="false" outlineLevel="0" collapsed="false">
      <c r="A42" s="2" t="n">
        <v>12</v>
      </c>
      <c r="C42" s="52" t="n">
        <f aca="false">'AVG WD'!C19*IF(J13="East",(IF(AND($A42&gt;7,$A42&lt;24),HLOOKUP(C$29,$C$8:$N$10,2,FALSE()),HLOOKUP(C$29,$C$8:$N$10,3,FALSE()))),IF(AND($A42&gt;6,$A42&lt;23),HLOOKUP(C$29,$C$8:$N$10,2,FALSE()),HLOOKUP(C$29,$C$8:$N$10,3,FALSE())))</f>
        <v>77.8653520124777</v>
      </c>
      <c r="D42" s="52" t="n">
        <f aca="false">'AVG WD'!D19*IF(K13="East",(IF(AND($A42&gt;7,$A42&lt;24),HLOOKUP(D$29,$C$8:$N$10,2,FALSE()),HLOOKUP(D$29,$C$8:$N$10,3,FALSE()))),IF(AND($A42&gt;6,$A42&lt;23),HLOOKUP(D$29,$C$8:$N$10,2,FALSE()),HLOOKUP(D$29,$C$8:$N$10,3,FALSE())))</f>
        <v>58.9632120552554</v>
      </c>
      <c r="E42" s="52" t="n">
        <f aca="false">'AVG WD'!E19*IF(L13="East",(IF(AND($A42&gt;7,$A42&lt;24),HLOOKUP(E$29,$C$8:$N$10,2,FALSE()),HLOOKUP(E$29,$C$8:$N$10,3,FALSE()))),IF(AND($A42&gt;6,$A42&lt;23),HLOOKUP(E$29,$C$8:$N$10,2,FALSE()),HLOOKUP(E$29,$C$8:$N$10,3,FALSE())))</f>
        <v>59.4292581464676</v>
      </c>
      <c r="F42" s="52" t="n">
        <f aca="false">'AVG WD'!F19*IF(M13="East",(IF(AND($A42&gt;7,$A42&lt;24),HLOOKUP(F$29,$C$8:$N$10,2,FALSE()),HLOOKUP(F$29,$C$8:$N$10,3,FALSE()))),IF(AND($A42&gt;6,$A42&lt;23),HLOOKUP(F$29,$C$8:$N$10,2,FALSE()),HLOOKUP(F$29,$C$8:$N$10,3,FALSE())))</f>
        <v>90.3033790679844</v>
      </c>
      <c r="G42" s="52" t="n">
        <f aca="false">'AVG WD'!G19*IF(N13="East",(IF(AND($A42&gt;7,$A42&lt;24),HLOOKUP(G$29,$C$8:$N$10,2,FALSE()),HLOOKUP(G$29,$C$8:$N$10,3,FALSE()))),IF(AND($A42&gt;6,$A42&lt;23),HLOOKUP(G$29,$C$8:$N$10,2,FALSE()),HLOOKUP(G$29,$C$8:$N$10,3,FALSE())))</f>
        <v>90.969633557136</v>
      </c>
      <c r="H42" s="52" t="n">
        <f aca="false">'AVG WD'!H19*IF(O13="East",(IF(AND($A42&gt;7,$A42&lt;24),HLOOKUP(H$29,$C$8:$N$10,2,FALSE()),HLOOKUP(H$29,$C$8:$N$10,3,FALSE()))),IF(AND($A42&gt;6,$A42&lt;23),HLOOKUP(H$29,$C$8:$N$10,2,FALSE()),HLOOKUP(H$29,$C$8:$N$10,3,FALSE())))</f>
        <v>102.737161730135</v>
      </c>
      <c r="I42" s="52" t="n">
        <f aca="false">'AVG WD'!I19*IF(P13="East",(IF(AND($A42&gt;7,$A42&lt;24),HLOOKUP(I$29,$C$8:$N$10,2,FALSE()),HLOOKUP(I$29,$C$8:$N$10,3,FALSE()))),IF(AND($A42&gt;6,$A42&lt;23),HLOOKUP(I$29,$C$8:$N$10,2,FALSE()),HLOOKUP(I$29,$C$8:$N$10,3,FALSE())))</f>
        <v>97.1388244924638</v>
      </c>
      <c r="J42" s="52" t="n">
        <f aca="false">'AVG WD'!J19*IF(Q13="East",(IF(AND($A42&gt;7,$A42&lt;24),HLOOKUP(J$29,$C$8:$N$10,2,FALSE()),HLOOKUP(J$29,$C$8:$N$10,3,FALSE()))),IF(AND($A42&gt;6,$A42&lt;23),HLOOKUP(J$29,$C$8:$N$10,2,FALSE()),HLOOKUP(J$29,$C$8:$N$10,3,FALSE())))</f>
        <v>112.51552185627</v>
      </c>
      <c r="K42" s="52" t="n">
        <f aca="false">'AVG WD'!K19*IF(R13="East",(IF(AND($A42&gt;7,$A42&lt;24),HLOOKUP(K$29,$C$8:$N$10,2,FALSE()),HLOOKUP(K$29,$C$8:$N$10,3,FALSE()))),IF(AND($A42&gt;6,$A42&lt;23),HLOOKUP(K$29,$C$8:$N$10,2,FALSE()),HLOOKUP(K$29,$C$8:$N$10,3,FALSE())))</f>
        <v>91.6435149548041</v>
      </c>
      <c r="L42" s="52" t="n">
        <f aca="false">'AVG WD'!L19*IF(S13="East",(IF(AND($A42&gt;7,$A42&lt;24),HLOOKUP(L$29,$C$8:$N$10,2,FALSE()),HLOOKUP(L$29,$C$8:$N$10,3,FALSE()))),IF(AND($A42&gt;6,$A42&lt;23),HLOOKUP(L$29,$C$8:$N$10,2,FALSE()),HLOOKUP(L$29,$C$8:$N$10,3,FALSE())))</f>
        <v>76.004774844246</v>
      </c>
      <c r="M42" s="52" t="n">
        <f aca="false">'AVG WD'!M19*IF(T13="East",(IF(AND($A42&gt;7,$A42&lt;24),HLOOKUP(M$29,$C$8:$N$10,2,FALSE()),HLOOKUP(M$29,$C$8:$N$10,3,FALSE()))),IF(AND($A42&gt;6,$A42&lt;23),HLOOKUP(M$29,$C$8:$N$10,2,FALSE()),HLOOKUP(M$29,$C$8:$N$10,3,FALSE())))</f>
        <v>76.409089301403</v>
      </c>
      <c r="N42" s="52" t="n">
        <f aca="false">'AVG WD'!N19*IF(U13="East",(IF(AND($A42&gt;7,$A42&lt;24),HLOOKUP(N$29,$C$8:$N$10,2,FALSE()),HLOOKUP(N$29,$C$8:$N$10,3,FALSE()))),IF(AND($A42&gt;6,$A42&lt;23),HLOOKUP(N$29,$C$8:$N$10,2,FALSE()),HLOOKUP(N$29,$C$8:$N$10,3,FALSE())))</f>
        <v>72.1519882052608</v>
      </c>
    </row>
    <row r="43" customFormat="false" ht="12.75" hidden="false" customHeight="false" outlineLevel="0" collapsed="false">
      <c r="A43" s="2" t="n">
        <v>13</v>
      </c>
      <c r="C43" s="52" t="n">
        <f aca="false">'AVG WD'!C20*IF(J14="East",(IF(AND($A43&gt;7,$A43&lt;24),HLOOKUP(C$29,$C$8:$N$10,2,FALSE()),HLOOKUP(C$29,$C$8:$N$10,3,FALSE()))),IF(AND($A43&gt;6,$A43&lt;23),HLOOKUP(C$29,$C$8:$N$10,2,FALSE()),HLOOKUP(C$29,$C$8:$N$10,3,FALSE())))</f>
        <v>76.6697198189501</v>
      </c>
      <c r="D43" s="52" t="n">
        <f aca="false">'AVG WD'!D20*IF(K14="East",(IF(AND($A43&gt;7,$A43&lt;24),HLOOKUP(D$29,$C$8:$N$10,2,FALSE()),HLOOKUP(D$29,$C$8:$N$10,3,FALSE()))),IF(AND($A43&gt;6,$A43&lt;23),HLOOKUP(D$29,$C$8:$N$10,2,FALSE()),HLOOKUP(D$29,$C$8:$N$10,3,FALSE())))</f>
        <v>58.5084596968248</v>
      </c>
      <c r="E43" s="52" t="n">
        <f aca="false">'AVG WD'!E20*IF(L14="East",(IF(AND($A43&gt;7,$A43&lt;24),HLOOKUP(E$29,$C$8:$N$10,2,FALSE()),HLOOKUP(E$29,$C$8:$N$10,3,FALSE()))),IF(AND($A43&gt;6,$A43&lt;23),HLOOKUP(E$29,$C$8:$N$10,2,FALSE()),HLOOKUP(E$29,$C$8:$N$10,3,FALSE())))</f>
        <v>59.0632045457569</v>
      </c>
      <c r="F43" s="52" t="n">
        <f aca="false">'AVG WD'!F20*IF(M14="East",(IF(AND($A43&gt;7,$A43&lt;24),HLOOKUP(F$29,$C$8:$N$10,2,FALSE()),HLOOKUP(F$29,$C$8:$N$10,3,FALSE()))),IF(AND($A43&gt;6,$A43&lt;23),HLOOKUP(F$29,$C$8:$N$10,2,FALSE()),HLOOKUP(F$29,$C$8:$N$10,3,FALSE())))</f>
        <v>94.4637622928375</v>
      </c>
      <c r="G43" s="52" t="n">
        <f aca="false">'AVG WD'!G20*IF(N14="East",(IF(AND($A43&gt;7,$A43&lt;24),HLOOKUP(G$29,$C$8:$N$10,2,FALSE()),HLOOKUP(G$29,$C$8:$N$10,3,FALSE()))),IF(AND($A43&gt;6,$A43&lt;23),HLOOKUP(G$29,$C$8:$N$10,2,FALSE()),HLOOKUP(G$29,$C$8:$N$10,3,FALSE())))</f>
        <v>96.7575168333009</v>
      </c>
      <c r="H43" s="52" t="n">
        <f aca="false">'AVG WD'!H20*IF(O14="East",(IF(AND($A43&gt;7,$A43&lt;24),HLOOKUP(H$29,$C$8:$N$10,2,FALSE()),HLOOKUP(H$29,$C$8:$N$10,3,FALSE()))),IF(AND($A43&gt;6,$A43&lt;23),HLOOKUP(H$29,$C$8:$N$10,2,FALSE()),HLOOKUP(H$29,$C$8:$N$10,3,FALSE())))</f>
        <v>116.136258784444</v>
      </c>
      <c r="I43" s="52" t="n">
        <f aca="false">'AVG WD'!I20*IF(P14="East",(IF(AND($A43&gt;7,$A43&lt;24),HLOOKUP(I$29,$C$8:$N$10,2,FALSE()),HLOOKUP(I$29,$C$8:$N$10,3,FALSE()))),IF(AND($A43&gt;6,$A43&lt;23),HLOOKUP(I$29,$C$8:$N$10,2,FALSE()),HLOOKUP(I$29,$C$8:$N$10,3,FALSE())))</f>
        <v>117.184864619517</v>
      </c>
      <c r="J43" s="52" t="n">
        <f aca="false">'AVG WD'!J20*IF(Q14="East",(IF(AND($A43&gt;7,$A43&lt;24),HLOOKUP(J$29,$C$8:$N$10,2,FALSE()),HLOOKUP(J$29,$C$8:$N$10,3,FALSE()))),IF(AND($A43&gt;6,$A43&lt;23),HLOOKUP(J$29,$C$8:$N$10,2,FALSE()),HLOOKUP(J$29,$C$8:$N$10,3,FALSE())))</f>
        <v>121.707969832695</v>
      </c>
      <c r="K43" s="52" t="n">
        <f aca="false">'AVG WD'!K20*IF(R14="East",(IF(AND($A43&gt;7,$A43&lt;24),HLOOKUP(K$29,$C$8:$N$10,2,FALSE()),HLOOKUP(K$29,$C$8:$N$10,3,FALSE()))),IF(AND($A43&gt;6,$A43&lt;23),HLOOKUP(K$29,$C$8:$N$10,2,FALSE()),HLOOKUP(K$29,$C$8:$N$10,3,FALSE())))</f>
        <v>99.1444009892196</v>
      </c>
      <c r="L43" s="52" t="n">
        <f aca="false">'AVG WD'!L20*IF(S14="East",(IF(AND($A43&gt;7,$A43&lt;24),HLOOKUP(L$29,$C$8:$N$10,2,FALSE()),HLOOKUP(L$29,$C$8:$N$10,3,FALSE()))),IF(AND($A43&gt;6,$A43&lt;23),HLOOKUP(L$29,$C$8:$N$10,2,FALSE()),HLOOKUP(L$29,$C$8:$N$10,3,FALSE())))</f>
        <v>80.5711272917141</v>
      </c>
      <c r="M43" s="52" t="n">
        <f aca="false">'AVG WD'!M20*IF(T14="East",(IF(AND($A43&gt;7,$A43&lt;24),HLOOKUP(M$29,$C$8:$N$10,2,FALSE()),HLOOKUP(M$29,$C$8:$N$10,3,FALSE()))),IF(AND($A43&gt;6,$A43&lt;23),HLOOKUP(M$29,$C$8:$N$10,2,FALSE()),HLOOKUP(M$29,$C$8:$N$10,3,FALSE())))</f>
        <v>74.3129560684252</v>
      </c>
      <c r="N43" s="52" t="n">
        <f aca="false">'AVG WD'!N20*IF(U14="East",(IF(AND($A43&gt;7,$A43&lt;24),HLOOKUP(N$29,$C$8:$N$10,2,FALSE()),HLOOKUP(N$29,$C$8:$N$10,3,FALSE()))),IF(AND($A43&gt;6,$A43&lt;23),HLOOKUP(N$29,$C$8:$N$10,2,FALSE()),HLOOKUP(N$29,$C$8:$N$10,3,FALSE())))</f>
        <v>70.5624402446255</v>
      </c>
    </row>
    <row r="44" customFormat="false" ht="12.75" hidden="false" customHeight="false" outlineLevel="0" collapsed="false">
      <c r="A44" s="2" t="n">
        <v>14</v>
      </c>
      <c r="C44" s="52" t="n">
        <f aca="false">'AVG WD'!C21*IF(J15="East",(IF(AND($A44&gt;7,$A44&lt;24),HLOOKUP(C$29,$C$8:$N$10,2,FALSE()),HLOOKUP(C$29,$C$8:$N$10,3,FALSE()))),IF(AND($A44&gt;6,$A44&lt;23),HLOOKUP(C$29,$C$8:$N$10,2,FALSE()),HLOOKUP(C$29,$C$8:$N$10,3,FALSE())))</f>
        <v>75.6934020466336</v>
      </c>
      <c r="D44" s="52" t="n">
        <f aca="false">'AVG WD'!D21*IF(K15="East",(IF(AND($A44&gt;7,$A44&lt;24),HLOOKUP(D$29,$C$8:$N$10,2,FALSE()),HLOOKUP(D$29,$C$8:$N$10,3,FALSE()))),IF(AND($A44&gt;6,$A44&lt;23),HLOOKUP(D$29,$C$8:$N$10,2,FALSE()),HLOOKUP(D$29,$C$8:$N$10,3,FALSE())))</f>
        <v>57.8665768669683</v>
      </c>
      <c r="E44" s="52" t="n">
        <f aca="false">'AVG WD'!E21*IF(L15="East",(IF(AND($A44&gt;7,$A44&lt;24),HLOOKUP(E$29,$C$8:$N$10,2,FALSE()),HLOOKUP(E$29,$C$8:$N$10,3,FALSE()))),IF(AND($A44&gt;6,$A44&lt;23),HLOOKUP(E$29,$C$8:$N$10,2,FALSE()),HLOOKUP(E$29,$C$8:$N$10,3,FALSE())))</f>
        <v>58.5146174266188</v>
      </c>
      <c r="F44" s="52" t="n">
        <f aca="false">'AVG WD'!F21*IF(M15="East",(IF(AND($A44&gt;7,$A44&lt;24),HLOOKUP(F$29,$C$8:$N$10,2,FALSE()),HLOOKUP(F$29,$C$8:$N$10,3,FALSE()))),IF(AND($A44&gt;6,$A44&lt;23),HLOOKUP(F$29,$C$8:$N$10,2,FALSE()),HLOOKUP(F$29,$C$8:$N$10,3,FALSE())))</f>
        <v>100.900976390607</v>
      </c>
      <c r="G44" s="52" t="n">
        <f aca="false">'AVG WD'!G21*IF(N15="East",(IF(AND($A44&gt;7,$A44&lt;24),HLOOKUP(G$29,$C$8:$N$10,2,FALSE()),HLOOKUP(G$29,$C$8:$N$10,3,FALSE()))),IF(AND($A44&gt;6,$A44&lt;23),HLOOKUP(G$29,$C$8:$N$10,2,FALSE()),HLOOKUP(G$29,$C$8:$N$10,3,FALSE())))</f>
        <v>107.638881326618</v>
      </c>
      <c r="H44" s="52" t="n">
        <f aca="false">'AVG WD'!H21*IF(O15="East",(IF(AND($A44&gt;7,$A44&lt;24),HLOOKUP(H$29,$C$8:$N$10,2,FALSE()),HLOOKUP(H$29,$C$8:$N$10,3,FALSE()))),IF(AND($A44&gt;6,$A44&lt;23),HLOOKUP(H$29,$C$8:$N$10,2,FALSE()),HLOOKUP(H$29,$C$8:$N$10,3,FALSE())))</f>
        <v>130.670026093723</v>
      </c>
      <c r="I44" s="52" t="n">
        <f aca="false">'AVG WD'!I21*IF(P15="East",(IF(AND($A44&gt;7,$A44&lt;24),HLOOKUP(I$29,$C$8:$N$10,2,FALSE()),HLOOKUP(I$29,$C$8:$N$10,3,FALSE()))),IF(AND($A44&gt;6,$A44&lt;23),HLOOKUP(I$29,$C$8:$N$10,2,FALSE()),HLOOKUP(I$29,$C$8:$N$10,3,FALSE())))</f>
        <v>140.554989025915</v>
      </c>
      <c r="J44" s="52" t="n">
        <f aca="false">'AVG WD'!J21*IF(Q15="East",(IF(AND($A44&gt;7,$A44&lt;24),HLOOKUP(J$29,$C$8:$N$10,2,FALSE()),HLOOKUP(J$29,$C$8:$N$10,3,FALSE()))),IF(AND($A44&gt;6,$A44&lt;23),HLOOKUP(J$29,$C$8:$N$10,2,FALSE()),HLOOKUP(J$29,$C$8:$N$10,3,FALSE())))</f>
        <v>139.125809919553</v>
      </c>
      <c r="K44" s="52" t="n">
        <f aca="false">'AVG WD'!K21*IF(R15="East",(IF(AND($A44&gt;7,$A44&lt;24),HLOOKUP(K$29,$C$8:$N$10,2,FALSE()),HLOOKUP(K$29,$C$8:$N$10,3,FALSE()))),IF(AND($A44&gt;6,$A44&lt;23),HLOOKUP(K$29,$C$8:$N$10,2,FALSE()),HLOOKUP(K$29,$C$8:$N$10,3,FALSE())))</f>
        <v>104.251879852919</v>
      </c>
      <c r="L44" s="52" t="n">
        <f aca="false">'AVG WD'!L21*IF(S15="East",(IF(AND($A44&gt;7,$A44&lt;24),HLOOKUP(L$29,$C$8:$N$10,2,FALSE()),HLOOKUP(L$29,$C$8:$N$10,3,FALSE()))),IF(AND($A44&gt;6,$A44&lt;23),HLOOKUP(L$29,$C$8:$N$10,2,FALSE()),HLOOKUP(L$29,$C$8:$N$10,3,FALSE())))</f>
        <v>87.9077705541654</v>
      </c>
      <c r="M44" s="52" t="n">
        <f aca="false">'AVG WD'!M21*IF(T15="East",(IF(AND($A44&gt;7,$A44&lt;24),HLOOKUP(M$29,$C$8:$N$10,2,FALSE()),HLOOKUP(M$29,$C$8:$N$10,3,FALSE()))),IF(AND($A44&gt;6,$A44&lt;23),HLOOKUP(M$29,$C$8:$N$10,2,FALSE()),HLOOKUP(M$29,$C$8:$N$10,3,FALSE())))</f>
        <v>74.2514259970554</v>
      </c>
      <c r="N44" s="52" t="n">
        <f aca="false">'AVG WD'!N21*IF(U15="East",(IF(AND($A44&gt;7,$A44&lt;24),HLOOKUP(N$29,$C$8:$N$10,2,FALSE()),HLOOKUP(N$29,$C$8:$N$10,3,FALSE()))),IF(AND($A44&gt;6,$A44&lt;23),HLOOKUP(N$29,$C$8:$N$10,2,FALSE()),HLOOKUP(N$29,$C$8:$N$10,3,FALSE())))</f>
        <v>69.8625336821323</v>
      </c>
    </row>
    <row r="45" customFormat="false" ht="12.75" hidden="false" customHeight="false" outlineLevel="0" collapsed="false">
      <c r="A45" s="2" t="n">
        <v>15</v>
      </c>
      <c r="C45" s="52" t="n">
        <f aca="false">'AVG WD'!C22*IF(J16="East",(IF(AND($A45&gt;7,$A45&lt;24),HLOOKUP(C$29,$C$8:$N$10,2,FALSE()),HLOOKUP(C$29,$C$8:$N$10,3,FALSE()))),IF(AND($A45&gt;6,$A45&lt;23),HLOOKUP(C$29,$C$8:$N$10,2,FALSE()),HLOOKUP(C$29,$C$8:$N$10,3,FALSE())))</f>
        <v>73.928867878895</v>
      </c>
      <c r="D45" s="52" t="n">
        <f aca="false">'AVG WD'!D22*IF(K16="East",(IF(AND($A45&gt;7,$A45&lt;24),HLOOKUP(D$29,$C$8:$N$10,2,FALSE()),HLOOKUP(D$29,$C$8:$N$10,3,FALSE()))),IF(AND($A45&gt;6,$A45&lt;23),HLOOKUP(D$29,$C$8:$N$10,2,FALSE()),HLOOKUP(D$29,$C$8:$N$10,3,FALSE())))</f>
        <v>56.8621523034503</v>
      </c>
      <c r="E45" s="52" t="n">
        <f aca="false">'AVG WD'!E22*IF(L16="East",(IF(AND($A45&gt;7,$A45&lt;24),HLOOKUP(E$29,$C$8:$N$10,2,FALSE()),HLOOKUP(E$29,$C$8:$N$10,3,FALSE()))),IF(AND($A45&gt;6,$A45&lt;23),HLOOKUP(E$29,$C$8:$N$10,2,FALSE()),HLOOKUP(E$29,$C$8:$N$10,3,FALSE())))</f>
        <v>57.2848666234644</v>
      </c>
      <c r="F45" s="52" t="n">
        <f aca="false">'AVG WD'!F22*IF(M16="East",(IF(AND($A45&gt;7,$A45&lt;24),HLOOKUP(F$29,$C$8:$N$10,2,FALSE()),HLOOKUP(F$29,$C$8:$N$10,3,FALSE()))),IF(AND($A45&gt;6,$A45&lt;23),HLOOKUP(F$29,$C$8:$N$10,2,FALSE()),HLOOKUP(F$29,$C$8:$N$10,3,FALSE())))</f>
        <v>99.1823097844478</v>
      </c>
      <c r="G45" s="52" t="n">
        <f aca="false">'AVG WD'!G22*IF(N16="East",(IF(AND($A45&gt;7,$A45&lt;24),HLOOKUP(G$29,$C$8:$N$10,2,FALSE()),HLOOKUP(G$29,$C$8:$N$10,3,FALSE()))),IF(AND($A45&gt;6,$A45&lt;23),HLOOKUP(G$29,$C$8:$N$10,2,FALSE()),HLOOKUP(G$29,$C$8:$N$10,3,FALSE())))</f>
        <v>111.299240754449</v>
      </c>
      <c r="H45" s="52" t="n">
        <f aca="false">'AVG WD'!H22*IF(O16="East",(IF(AND($A45&gt;7,$A45&lt;24),HLOOKUP(H$29,$C$8:$N$10,2,FALSE()),HLOOKUP(H$29,$C$8:$N$10,3,FALSE()))),IF(AND($A45&gt;6,$A45&lt;23),HLOOKUP(H$29,$C$8:$N$10,2,FALSE()),HLOOKUP(H$29,$C$8:$N$10,3,FALSE())))</f>
        <v>140.08204579219</v>
      </c>
      <c r="I45" s="52" t="n">
        <f aca="false">'AVG WD'!I22*IF(P16="East",(IF(AND($A45&gt;7,$A45&lt;24),HLOOKUP(I$29,$C$8:$N$10,2,FALSE()),HLOOKUP(I$29,$C$8:$N$10,3,FALSE()))),IF(AND($A45&gt;6,$A45&lt;23),HLOOKUP(I$29,$C$8:$N$10,2,FALSE()),HLOOKUP(I$29,$C$8:$N$10,3,FALSE())))</f>
        <v>151.203002817358</v>
      </c>
      <c r="J45" s="52" t="n">
        <f aca="false">'AVG WD'!J22*IF(Q16="East",(IF(AND($A45&gt;7,$A45&lt;24),HLOOKUP(J$29,$C$8:$N$10,2,FALSE()),HLOOKUP(J$29,$C$8:$N$10,3,FALSE()))),IF(AND($A45&gt;6,$A45&lt;23),HLOOKUP(J$29,$C$8:$N$10,2,FALSE()),HLOOKUP(J$29,$C$8:$N$10,3,FALSE())))</f>
        <v>155.819109974322</v>
      </c>
      <c r="K45" s="52" t="n">
        <f aca="false">'AVG WD'!K22*IF(R16="East",(IF(AND($A45&gt;7,$A45&lt;24),HLOOKUP(K$29,$C$8:$N$10,2,FALSE()),HLOOKUP(K$29,$C$8:$N$10,3,FALSE()))),IF(AND($A45&gt;6,$A45&lt;23),HLOOKUP(K$29,$C$8:$N$10,2,FALSE()),HLOOKUP(K$29,$C$8:$N$10,3,FALSE())))</f>
        <v>109.770818958245</v>
      </c>
      <c r="L45" s="52" t="n">
        <f aca="false">'AVG WD'!L22*IF(S16="East",(IF(AND($A45&gt;7,$A45&lt;24),HLOOKUP(L$29,$C$8:$N$10,2,FALSE()),HLOOKUP(L$29,$C$8:$N$10,3,FALSE()))),IF(AND($A45&gt;6,$A45&lt;23),HLOOKUP(L$29,$C$8:$N$10,2,FALSE()),HLOOKUP(L$29,$C$8:$N$10,3,FALSE())))</f>
        <v>93.1987636282849</v>
      </c>
      <c r="M45" s="52" t="n">
        <f aca="false">'AVG WD'!M22*IF(T16="East",(IF(AND($A45&gt;7,$A45&lt;24),HLOOKUP(M$29,$C$8:$N$10,2,FALSE()),HLOOKUP(M$29,$C$8:$N$10,3,FALSE()))),IF(AND($A45&gt;6,$A45&lt;23),HLOOKUP(M$29,$C$8:$N$10,2,FALSE()),HLOOKUP(M$29,$C$8:$N$10,3,FALSE())))</f>
        <v>72.3475214798065</v>
      </c>
      <c r="N45" s="52" t="n">
        <f aca="false">'AVG WD'!N22*IF(U16="East",(IF(AND($A45&gt;7,$A45&lt;24),HLOOKUP(N$29,$C$8:$N$10,2,FALSE()),HLOOKUP(N$29,$C$8:$N$10,3,FALSE()))),IF(AND($A45&gt;6,$A45&lt;23),HLOOKUP(N$29,$C$8:$N$10,2,FALSE()),HLOOKUP(N$29,$C$8:$N$10,3,FALSE())))</f>
        <v>68.1653485524046</v>
      </c>
    </row>
    <row r="46" customFormat="false" ht="12.75" hidden="false" customHeight="false" outlineLevel="0" collapsed="false">
      <c r="A46" s="2" t="n">
        <v>16</v>
      </c>
      <c r="C46" s="52" t="n">
        <f aca="false">'AVG WD'!C23*IF(J17="East",(IF(AND($A46&gt;7,$A46&lt;24),HLOOKUP(C$29,$C$8:$N$10,2,FALSE()),HLOOKUP(C$29,$C$8:$N$10,3,FALSE()))),IF(AND($A46&gt;6,$A46&lt;23),HLOOKUP(C$29,$C$8:$N$10,2,FALSE()),HLOOKUP(C$29,$C$8:$N$10,3,FALSE())))</f>
        <v>72.3129578183093</v>
      </c>
      <c r="D46" s="52" t="n">
        <f aca="false">'AVG WD'!D23*IF(K17="East",(IF(AND($A46&gt;7,$A46&lt;24),HLOOKUP(D$29,$C$8:$N$10,2,FALSE()),HLOOKUP(D$29,$C$8:$N$10,3,FALSE()))),IF(AND($A46&gt;6,$A46&lt;23),HLOOKUP(D$29,$C$8:$N$10,2,FALSE()),HLOOKUP(D$29,$C$8:$N$10,3,FALSE())))</f>
        <v>56.0180984626938</v>
      </c>
      <c r="E46" s="52" t="n">
        <f aca="false">'AVG WD'!E23*IF(L17="East",(IF(AND($A46&gt;7,$A46&lt;24),HLOOKUP(E$29,$C$8:$N$10,2,FALSE()),HLOOKUP(E$29,$C$8:$N$10,3,FALSE()))),IF(AND($A46&gt;6,$A46&lt;23),HLOOKUP(E$29,$C$8:$N$10,2,FALSE()),HLOOKUP(E$29,$C$8:$N$10,3,FALSE())))</f>
        <v>56.2372185072879</v>
      </c>
      <c r="F46" s="52" t="n">
        <f aca="false">'AVG WD'!F23*IF(M17="East",(IF(AND($A46&gt;7,$A46&lt;24),HLOOKUP(F$29,$C$8:$N$10,2,FALSE()),HLOOKUP(F$29,$C$8:$N$10,3,FALSE()))),IF(AND($A46&gt;6,$A46&lt;23),HLOOKUP(F$29,$C$8:$N$10,2,FALSE()),HLOOKUP(F$29,$C$8:$N$10,3,FALSE())))</f>
        <v>97.0347568027562</v>
      </c>
      <c r="G46" s="52" t="n">
        <f aca="false">'AVG WD'!G23*IF(N17="East",(IF(AND($A46&gt;7,$A46&lt;24),HLOOKUP(G$29,$C$8:$N$10,2,FALSE()),HLOOKUP(G$29,$C$8:$N$10,3,FALSE()))),IF(AND($A46&gt;6,$A46&lt;23),HLOOKUP(G$29,$C$8:$N$10,2,FALSE()),HLOOKUP(G$29,$C$8:$N$10,3,FALSE())))</f>
        <v>122.843321251473</v>
      </c>
      <c r="H46" s="52" t="n">
        <f aca="false">'AVG WD'!H23*IF(O17="East",(IF(AND($A46&gt;7,$A46&lt;24),HLOOKUP(H$29,$C$8:$N$10,2,FALSE()),HLOOKUP(H$29,$C$8:$N$10,3,FALSE()))),IF(AND($A46&gt;6,$A46&lt;23),HLOOKUP(H$29,$C$8:$N$10,2,FALSE()),HLOOKUP(H$29,$C$8:$N$10,3,FALSE())))</f>
        <v>146.443806265016</v>
      </c>
      <c r="I46" s="52" t="n">
        <f aca="false">'AVG WD'!I23*IF(P17="East",(IF(AND($A46&gt;7,$A46&lt;24),HLOOKUP(I$29,$C$8:$N$10,2,FALSE()),HLOOKUP(I$29,$C$8:$N$10,3,FALSE()))),IF(AND($A46&gt;6,$A46&lt;23),HLOOKUP(I$29,$C$8:$N$10,2,FALSE()),HLOOKUP(I$29,$C$8:$N$10,3,FALSE())))</f>
        <v>159.900481138618</v>
      </c>
      <c r="J46" s="52" t="n">
        <f aca="false">'AVG WD'!J23*IF(Q17="East",(IF(AND($A46&gt;7,$A46&lt;24),HLOOKUP(J$29,$C$8:$N$10,2,FALSE()),HLOOKUP(J$29,$C$8:$N$10,3,FALSE()))),IF(AND($A46&gt;6,$A46&lt;23),HLOOKUP(J$29,$C$8:$N$10,2,FALSE()),HLOOKUP(J$29,$C$8:$N$10,3,FALSE())))</f>
        <v>164.855628022327</v>
      </c>
      <c r="K46" s="52" t="n">
        <f aca="false">'AVG WD'!K23*IF(R17="East",(IF(AND($A46&gt;7,$A46&lt;24),HLOOKUP(K$29,$C$8:$N$10,2,FALSE()),HLOOKUP(K$29,$C$8:$N$10,3,FALSE()))),IF(AND($A46&gt;6,$A46&lt;23),HLOOKUP(K$29,$C$8:$N$10,2,FALSE()),HLOOKUP(K$29,$C$8:$N$10,3,FALSE())))</f>
        <v>111.754061275313</v>
      </c>
      <c r="L46" s="52" t="n">
        <f aca="false">'AVG WD'!L23*IF(S17="East",(IF(AND($A46&gt;7,$A46&lt;24),HLOOKUP(L$29,$C$8:$N$10,2,FALSE()),HLOOKUP(L$29,$C$8:$N$10,3,FALSE()))),IF(AND($A46&gt;6,$A46&lt;23),HLOOKUP(L$29,$C$8:$N$10,2,FALSE()),HLOOKUP(L$29,$C$8:$N$10,3,FALSE())))</f>
        <v>93.8047488162595</v>
      </c>
      <c r="M46" s="52" t="n">
        <f aca="false">'AVG WD'!M23*IF(T17="East",(IF(AND($A46&gt;7,$A46&lt;24),HLOOKUP(M$29,$C$8:$N$10,2,FALSE()),HLOOKUP(M$29,$C$8:$N$10,3,FALSE()))),IF(AND($A46&gt;6,$A46&lt;23),HLOOKUP(M$29,$C$8:$N$10,2,FALSE()),HLOOKUP(M$29,$C$8:$N$10,3,FALSE())))</f>
        <v>73.1846601032192</v>
      </c>
      <c r="N46" s="52" t="n">
        <f aca="false">'AVG WD'!N23*IF(U17="East",(IF(AND($A46&gt;7,$A46&lt;24),HLOOKUP(N$29,$C$8:$N$10,2,FALSE()),HLOOKUP(N$29,$C$8:$N$10,3,FALSE()))),IF(AND($A46&gt;6,$A46&lt;23),HLOOKUP(N$29,$C$8:$N$10,2,FALSE()),HLOOKUP(N$29,$C$8:$N$10,3,FALSE())))</f>
        <v>67.4550141865354</v>
      </c>
    </row>
    <row r="47" customFormat="false" ht="12.75" hidden="false" customHeight="false" outlineLevel="0" collapsed="false">
      <c r="A47" s="2" t="n">
        <v>17</v>
      </c>
      <c r="C47" s="52" t="n">
        <f aca="false">'AVG WD'!C24*IF(J18="East",(IF(AND($A47&gt;7,$A47&lt;24),HLOOKUP(C$29,$C$8:$N$10,2,FALSE()),HLOOKUP(C$29,$C$8:$N$10,3,FALSE()))),IF(AND($A47&gt;6,$A47&lt;23),HLOOKUP(C$29,$C$8:$N$10,2,FALSE()),HLOOKUP(C$29,$C$8:$N$10,3,FALSE())))</f>
        <v>76.7908849962827</v>
      </c>
      <c r="D47" s="52" t="n">
        <f aca="false">'AVG WD'!D24*IF(K18="East",(IF(AND($A47&gt;7,$A47&lt;24),HLOOKUP(D$29,$C$8:$N$10,2,FALSE()),HLOOKUP(D$29,$C$8:$N$10,3,FALSE()))),IF(AND($A47&gt;6,$A47&lt;23),HLOOKUP(D$29,$C$8:$N$10,2,FALSE()),HLOOKUP(D$29,$C$8:$N$10,3,FALSE())))</f>
        <v>56.8391328840059</v>
      </c>
      <c r="E47" s="52" t="n">
        <f aca="false">'AVG WD'!E24*IF(L18="East",(IF(AND($A47&gt;7,$A47&lt;24),HLOOKUP(E$29,$C$8:$N$10,2,FALSE()),HLOOKUP(E$29,$C$8:$N$10,3,FALSE()))),IF(AND($A47&gt;6,$A47&lt;23),HLOOKUP(E$29,$C$8:$N$10,2,FALSE()),HLOOKUP(E$29,$C$8:$N$10,3,FALSE())))</f>
        <v>55.7226922063872</v>
      </c>
      <c r="F47" s="52" t="n">
        <f aca="false">'AVG WD'!F24*IF(M18="East",(IF(AND($A47&gt;7,$A47&lt;24),HLOOKUP(F$29,$C$8:$N$10,2,FALSE()),HLOOKUP(F$29,$C$8:$N$10,3,FALSE()))),IF(AND($A47&gt;6,$A47&lt;23),HLOOKUP(F$29,$C$8:$N$10,2,FALSE()),HLOOKUP(F$29,$C$8:$N$10,3,FALSE())))</f>
        <v>90.5867758547539</v>
      </c>
      <c r="G47" s="52" t="n">
        <f aca="false">'AVG WD'!G24*IF(N18="East",(IF(AND($A47&gt;7,$A47&lt;24),HLOOKUP(G$29,$C$8:$N$10,2,FALSE()),HLOOKUP(G$29,$C$8:$N$10,3,FALSE()))),IF(AND($A47&gt;6,$A47&lt;23),HLOOKUP(G$29,$C$8:$N$10,2,FALSE()),HLOOKUP(G$29,$C$8:$N$10,3,FALSE())))</f>
        <v>104.175068282626</v>
      </c>
      <c r="H47" s="52" t="n">
        <f aca="false">'AVG WD'!H24*IF(O18="East",(IF(AND($A47&gt;7,$A47&lt;24),HLOOKUP(H$29,$C$8:$N$10,2,FALSE()),HLOOKUP(H$29,$C$8:$N$10,3,FALSE()))),IF(AND($A47&gt;6,$A47&lt;23),HLOOKUP(H$29,$C$8:$N$10,2,FALSE()),HLOOKUP(H$29,$C$8:$N$10,3,FALSE())))</f>
        <v>141.917959484223</v>
      </c>
      <c r="I47" s="52" t="n">
        <f aca="false">'AVG WD'!I24*IF(P18="East",(IF(AND($A47&gt;7,$A47&lt;24),HLOOKUP(I$29,$C$8:$N$10,2,FALSE()),HLOOKUP(I$29,$C$8:$N$10,3,FALSE()))),IF(AND($A47&gt;6,$A47&lt;23),HLOOKUP(I$29,$C$8:$N$10,2,FALSE()),HLOOKUP(I$29,$C$8:$N$10,3,FALSE())))</f>
        <v>154.814831639622</v>
      </c>
      <c r="J47" s="52" t="n">
        <f aca="false">'AVG WD'!J24*IF(Q18="East",(IF(AND($A47&gt;7,$A47&lt;24),HLOOKUP(J$29,$C$8:$N$10,2,FALSE()),HLOOKUP(J$29,$C$8:$N$10,3,FALSE()))),IF(AND($A47&gt;6,$A47&lt;23),HLOOKUP(J$29,$C$8:$N$10,2,FALSE()),HLOOKUP(J$29,$C$8:$N$10,3,FALSE())))</f>
        <v>160.980383762816</v>
      </c>
      <c r="K47" s="52" t="n">
        <f aca="false">'AVG WD'!K24*IF(R18="East",(IF(AND($A47&gt;7,$A47&lt;24),HLOOKUP(K$29,$C$8:$N$10,2,FALSE()),HLOOKUP(K$29,$C$8:$N$10,3,FALSE()))),IF(AND($A47&gt;6,$A47&lt;23),HLOOKUP(K$29,$C$8:$N$10,2,FALSE()),HLOOKUP(K$29,$C$8:$N$10,3,FALSE())))</f>
        <v>108.647424590384</v>
      </c>
      <c r="L47" s="52" t="n">
        <f aca="false">'AVG WD'!L24*IF(S18="East",(IF(AND($A47&gt;7,$A47&lt;24),HLOOKUP(L$29,$C$8:$N$10,2,FALSE()),HLOOKUP(L$29,$C$8:$N$10,3,FALSE()))),IF(AND($A47&gt;6,$A47&lt;23),HLOOKUP(L$29,$C$8:$N$10,2,FALSE()),HLOOKUP(L$29,$C$8:$N$10,3,FALSE())))</f>
        <v>92.0092980190658</v>
      </c>
      <c r="M47" s="52" t="n">
        <f aca="false">'AVG WD'!M24*IF(T18="East",(IF(AND($A47&gt;7,$A47&lt;24),HLOOKUP(M$29,$C$8:$N$10,2,FALSE()),HLOOKUP(M$29,$C$8:$N$10,3,FALSE()))),IF(AND($A47&gt;6,$A47&lt;23),HLOOKUP(M$29,$C$8:$N$10,2,FALSE()),HLOOKUP(M$29,$C$8:$N$10,3,FALSE())))</f>
        <v>81.7134078385178</v>
      </c>
      <c r="N47" s="52" t="n">
        <f aca="false">'AVG WD'!N24*IF(U18="East",(IF(AND($A47&gt;7,$A47&lt;24),HLOOKUP(N$29,$C$8:$N$10,2,FALSE()),HLOOKUP(N$29,$C$8:$N$10,3,FALSE()))),IF(AND($A47&gt;6,$A47&lt;23),HLOOKUP(N$29,$C$8:$N$10,2,FALSE()),HLOOKUP(N$29,$C$8:$N$10,3,FALSE())))</f>
        <v>79.3435732224743</v>
      </c>
    </row>
    <row r="48" customFormat="false" ht="12.75" hidden="false" customHeight="false" outlineLevel="0" collapsed="false">
      <c r="A48" s="2" t="n">
        <v>18</v>
      </c>
      <c r="C48" s="52" t="n">
        <f aca="false">'AVG WD'!C25*IF(J19="East",(IF(AND($A48&gt;7,$A48&lt;24),HLOOKUP(C$29,$C$8:$N$10,2,FALSE()),HLOOKUP(C$29,$C$8:$N$10,3,FALSE()))),IF(AND($A48&gt;6,$A48&lt;23),HLOOKUP(C$29,$C$8:$N$10,2,FALSE()),HLOOKUP(C$29,$C$8:$N$10,3,FALSE())))</f>
        <v>95.0807658340043</v>
      </c>
      <c r="D48" s="52" t="n">
        <f aca="false">'AVG WD'!D25*IF(K19="East",(IF(AND($A48&gt;7,$A48&lt;24),HLOOKUP(D$29,$C$8:$N$10,2,FALSE()),HLOOKUP(D$29,$C$8:$N$10,3,FALSE()))),IF(AND($A48&gt;6,$A48&lt;23),HLOOKUP(D$29,$C$8:$N$10,2,FALSE()),HLOOKUP(D$29,$C$8:$N$10,3,FALSE())))</f>
        <v>63.3762641652054</v>
      </c>
      <c r="E48" s="52" t="n">
        <f aca="false">'AVG WD'!E25*IF(L19="East",(IF(AND($A48&gt;7,$A48&lt;24),HLOOKUP(E$29,$C$8:$N$10,2,FALSE()),HLOOKUP(E$29,$C$8:$N$10,3,FALSE()))),IF(AND($A48&gt;6,$A48&lt;23),HLOOKUP(E$29,$C$8:$N$10,2,FALSE()),HLOOKUP(E$29,$C$8:$N$10,3,FALSE())))</f>
        <v>58.4605014205381</v>
      </c>
      <c r="F48" s="52" t="n">
        <f aca="false">'AVG WD'!F25*IF(M19="East",(IF(AND($A48&gt;7,$A48&lt;24),HLOOKUP(F$29,$C$8:$N$10,2,FALSE()),HLOOKUP(F$29,$C$8:$N$10,3,FALSE()))),IF(AND($A48&gt;6,$A48&lt;23),HLOOKUP(F$29,$C$8:$N$10,2,FALSE()),HLOOKUP(F$29,$C$8:$N$10,3,FALSE())))</f>
        <v>86.0305276366329</v>
      </c>
      <c r="G48" s="52" t="n">
        <f aca="false">'AVG WD'!G25*IF(N19="East",(IF(AND($A48&gt;7,$A48&lt;24),HLOOKUP(G$29,$C$8:$N$10,2,FALSE()),HLOOKUP(G$29,$C$8:$N$10,3,FALSE()))),IF(AND($A48&gt;6,$A48&lt;23),HLOOKUP(G$29,$C$8:$N$10,2,FALSE()),HLOOKUP(G$29,$C$8:$N$10,3,FALSE())))</f>
        <v>92.0048966184287</v>
      </c>
      <c r="H48" s="52" t="n">
        <f aca="false">'AVG WD'!H25*IF(O19="East",(IF(AND($A48&gt;7,$A48&lt;24),HLOOKUP(H$29,$C$8:$N$10,2,FALSE()),HLOOKUP(H$29,$C$8:$N$10,3,FALSE()))),IF(AND($A48&gt;6,$A48&lt;23),HLOOKUP(H$29,$C$8:$N$10,2,FALSE()),HLOOKUP(H$29,$C$8:$N$10,3,FALSE())))</f>
        <v>128.052881885602</v>
      </c>
      <c r="I48" s="52" t="n">
        <f aca="false">'AVG WD'!I25*IF(P19="East",(IF(AND($A48&gt;7,$A48&lt;24),HLOOKUP(I$29,$C$8:$N$10,2,FALSE()),HLOOKUP(I$29,$C$8:$N$10,3,FALSE()))),IF(AND($A48&gt;6,$A48&lt;23),HLOOKUP(I$29,$C$8:$N$10,2,FALSE()),HLOOKUP(I$29,$C$8:$N$10,3,FALSE())))</f>
        <v>138.944325841788</v>
      </c>
      <c r="J48" s="52" t="n">
        <f aca="false">'AVG WD'!J25*IF(Q19="East",(IF(AND($A48&gt;7,$A48&lt;24),HLOOKUP(J$29,$C$8:$N$10,2,FALSE()),HLOOKUP(J$29,$C$8:$N$10,3,FALSE()))),IF(AND($A48&gt;6,$A48&lt;23),HLOOKUP(J$29,$C$8:$N$10,2,FALSE()),HLOOKUP(J$29,$C$8:$N$10,3,FALSE())))</f>
        <v>144.883828267322</v>
      </c>
      <c r="K48" s="52" t="n">
        <f aca="false">'AVG WD'!K25*IF(R19="East",(IF(AND($A48&gt;7,$A48&lt;24),HLOOKUP(K$29,$C$8:$N$10,2,FALSE()),HLOOKUP(K$29,$C$8:$N$10,3,FALSE()))),IF(AND($A48&gt;6,$A48&lt;23),HLOOKUP(K$29,$C$8:$N$10,2,FALSE()),HLOOKUP(K$29,$C$8:$N$10,3,FALSE())))</f>
        <v>104.811914436141</v>
      </c>
      <c r="L48" s="52" t="n">
        <f aca="false">'AVG WD'!L25*IF(S19="East",(IF(AND($A48&gt;7,$A48&lt;24),HLOOKUP(L$29,$C$8:$N$10,2,FALSE()),HLOOKUP(L$29,$C$8:$N$10,3,FALSE()))),IF(AND($A48&gt;6,$A48&lt;23),HLOOKUP(L$29,$C$8:$N$10,2,FALSE()),HLOOKUP(L$29,$C$8:$N$10,3,FALSE())))</f>
        <v>89.0160963903641</v>
      </c>
      <c r="M48" s="52" t="n">
        <f aca="false">'AVG WD'!M25*IF(T19="East",(IF(AND($A48&gt;7,$A48&lt;24),HLOOKUP(M$29,$C$8:$N$10,2,FALSE()),HLOOKUP(M$29,$C$8:$N$10,3,FALSE()))),IF(AND($A48&gt;6,$A48&lt;23),HLOOKUP(M$29,$C$8:$N$10,2,FALSE()),HLOOKUP(M$29,$C$8:$N$10,3,FALSE())))</f>
        <v>106.418332925217</v>
      </c>
      <c r="N48" s="52" t="n">
        <f aca="false">'AVG WD'!N25*IF(U19="East",(IF(AND($A48&gt;7,$A48&lt;24),HLOOKUP(N$29,$C$8:$N$10,2,FALSE()),HLOOKUP(N$29,$C$8:$N$10,3,FALSE()))),IF(AND($A48&gt;6,$A48&lt;23),HLOOKUP(N$29,$C$8:$N$10,2,FALSE()),HLOOKUP(N$29,$C$8:$N$10,3,FALSE())))</f>
        <v>98.1769917399886</v>
      </c>
    </row>
    <row r="49" customFormat="false" ht="12.75" hidden="false" customHeight="false" outlineLevel="0" collapsed="false">
      <c r="A49" s="2" t="n">
        <v>19</v>
      </c>
      <c r="C49" s="52" t="n">
        <f aca="false">'AVG WD'!C26*IF(J20="East",(IF(AND($A49&gt;7,$A49&lt;24),HLOOKUP(C$29,$C$8:$N$10,2,FALSE()),HLOOKUP(C$29,$C$8:$N$10,3,FALSE()))),IF(AND($A49&gt;6,$A49&lt;23),HLOOKUP(C$29,$C$8:$N$10,2,FALSE()),HLOOKUP(C$29,$C$8:$N$10,3,FALSE())))</f>
        <v>94.9036485001964</v>
      </c>
      <c r="D49" s="52" t="n">
        <f aca="false">'AVG WD'!D26*IF(K20="East",(IF(AND($A49&gt;7,$A49&lt;24),HLOOKUP(D$29,$C$8:$N$10,2,FALSE()),HLOOKUP(D$29,$C$8:$N$10,3,FALSE()))),IF(AND($A49&gt;6,$A49&lt;23),HLOOKUP(D$29,$C$8:$N$10,2,FALSE()),HLOOKUP(D$29,$C$8:$N$10,3,FALSE())))</f>
        <v>69.4997538808911</v>
      </c>
      <c r="E49" s="52" t="n">
        <f aca="false">'AVG WD'!E26*IF(L20="East",(IF(AND($A49&gt;7,$A49&lt;24),HLOOKUP(E$29,$C$8:$N$10,2,FALSE()),HLOOKUP(E$29,$C$8:$N$10,3,FALSE()))),IF(AND($A49&gt;6,$A49&lt;23),HLOOKUP(E$29,$C$8:$N$10,2,FALSE()),HLOOKUP(E$29,$C$8:$N$10,3,FALSE())))</f>
        <v>75.8044222750482</v>
      </c>
      <c r="F49" s="52" t="n">
        <f aca="false">'AVG WD'!F26*IF(M20="East",(IF(AND($A49&gt;7,$A49&lt;24),HLOOKUP(F$29,$C$8:$N$10,2,FALSE()),HLOOKUP(F$29,$C$8:$N$10,3,FALSE()))),IF(AND($A49&gt;6,$A49&lt;23),HLOOKUP(F$29,$C$8:$N$10,2,FALSE()),HLOOKUP(F$29,$C$8:$N$10,3,FALSE())))</f>
        <v>86.0180887440715</v>
      </c>
      <c r="G49" s="52" t="n">
        <f aca="false">'AVG WD'!G26*IF(N20="East",(IF(AND($A49&gt;7,$A49&lt;24),HLOOKUP(G$29,$C$8:$N$10,2,FALSE()),HLOOKUP(G$29,$C$8:$N$10,3,FALSE()))),IF(AND($A49&gt;6,$A49&lt;23),HLOOKUP(G$29,$C$8:$N$10,2,FALSE()),HLOOKUP(G$29,$C$8:$N$10,3,FALSE())))</f>
        <v>86.9273923862874</v>
      </c>
      <c r="H49" s="52" t="n">
        <f aca="false">'AVG WD'!H26*IF(O20="East",(IF(AND($A49&gt;7,$A49&lt;24),HLOOKUP(H$29,$C$8:$N$10,2,FALSE()),HLOOKUP(H$29,$C$8:$N$10,3,FALSE()))),IF(AND($A49&gt;6,$A49&lt;23),HLOOKUP(H$29,$C$8:$N$10,2,FALSE()),HLOOKUP(H$29,$C$8:$N$10,3,FALSE())))</f>
        <v>114.557865737883</v>
      </c>
      <c r="I49" s="52" t="n">
        <f aca="false">'AVG WD'!I26*IF(P20="East",(IF(AND($A49&gt;7,$A49&lt;24),HLOOKUP(I$29,$C$8:$N$10,2,FALSE()),HLOOKUP(I$29,$C$8:$N$10,3,FALSE()))),IF(AND($A49&gt;6,$A49&lt;23),HLOOKUP(I$29,$C$8:$N$10,2,FALSE()),HLOOKUP(I$29,$C$8:$N$10,3,FALSE())))</f>
        <v>111.774287715615</v>
      </c>
      <c r="J49" s="52" t="n">
        <f aca="false">'AVG WD'!J26*IF(Q20="East",(IF(AND($A49&gt;7,$A49&lt;24),HLOOKUP(J$29,$C$8:$N$10,2,FALSE()),HLOOKUP(J$29,$C$8:$N$10,3,FALSE()))),IF(AND($A49&gt;6,$A49&lt;23),HLOOKUP(J$29,$C$8:$N$10,2,FALSE()),HLOOKUP(J$29,$C$8:$N$10,3,FALSE())))</f>
        <v>123.540421182968</v>
      </c>
      <c r="K49" s="52" t="n">
        <f aca="false">'AVG WD'!K26*IF(R20="East",(IF(AND($A49&gt;7,$A49&lt;24),HLOOKUP(K$29,$C$8:$N$10,2,FALSE()),HLOOKUP(K$29,$C$8:$N$10,3,FALSE()))),IF(AND($A49&gt;6,$A49&lt;23),HLOOKUP(K$29,$C$8:$N$10,2,FALSE()),HLOOKUP(K$29,$C$8:$N$10,3,FALSE())))</f>
        <v>99.8439796685763</v>
      </c>
      <c r="L49" s="52" t="n">
        <f aca="false">'AVG WD'!L26*IF(S20="East",(IF(AND($A49&gt;7,$A49&lt;24),HLOOKUP(L$29,$C$8:$N$10,2,FALSE()),HLOOKUP(L$29,$C$8:$N$10,3,FALSE()))),IF(AND($A49&gt;6,$A49&lt;23),HLOOKUP(L$29,$C$8:$N$10,2,FALSE()),HLOOKUP(L$29,$C$8:$N$10,3,FALSE())))</f>
        <v>94.2974264039828</v>
      </c>
      <c r="M49" s="52" t="n">
        <f aca="false">'AVG WD'!M26*IF(T20="East",(IF(AND($A49&gt;7,$A49&lt;24),HLOOKUP(M$29,$C$8:$N$10,2,FALSE()),HLOOKUP(M$29,$C$8:$N$10,3,FALSE()))),IF(AND($A49&gt;6,$A49&lt;23),HLOOKUP(M$29,$C$8:$N$10,2,FALSE()),HLOOKUP(M$29,$C$8:$N$10,3,FALSE())))</f>
        <v>105.257138784144</v>
      </c>
      <c r="N49" s="52" t="n">
        <f aca="false">'AVG WD'!N26*IF(U20="East",(IF(AND($A49&gt;7,$A49&lt;24),HLOOKUP(N$29,$C$8:$N$10,2,FALSE()),HLOOKUP(N$29,$C$8:$N$10,3,FALSE()))),IF(AND($A49&gt;6,$A49&lt;23),HLOOKUP(N$29,$C$8:$N$10,2,FALSE()),HLOOKUP(N$29,$C$8:$N$10,3,FALSE())))</f>
        <v>101.224574363464</v>
      </c>
    </row>
    <row r="50" customFormat="false" ht="12.75" hidden="false" customHeight="false" outlineLevel="0" collapsed="false">
      <c r="A50" s="2" t="n">
        <v>20</v>
      </c>
      <c r="C50" s="52" t="n">
        <f aca="false">'AVG WD'!C27*IF(J21="East",(IF(AND($A50&gt;7,$A50&lt;24),HLOOKUP(C$29,$C$8:$N$10,2,FALSE()),HLOOKUP(C$29,$C$8:$N$10,3,FALSE()))),IF(AND($A50&gt;6,$A50&lt;23),HLOOKUP(C$29,$C$8:$N$10,2,FALSE()),HLOOKUP(C$29,$C$8:$N$10,3,FALSE())))</f>
        <v>88.1902620336632</v>
      </c>
      <c r="D50" s="52" t="n">
        <f aca="false">'AVG WD'!D27*IF(K21="East",(IF(AND($A50&gt;7,$A50&lt;24),HLOOKUP(D$29,$C$8:$N$10,2,FALSE()),HLOOKUP(D$29,$C$8:$N$10,3,FALSE()))),IF(AND($A50&gt;6,$A50&lt;23),HLOOKUP(D$29,$C$8:$N$10,2,FALSE()),HLOOKUP(D$29,$C$8:$N$10,3,FALSE())))</f>
        <v>65.5485254498917</v>
      </c>
      <c r="E50" s="52" t="n">
        <f aca="false">'AVG WD'!E27*IF(L21="East",(IF(AND($A50&gt;7,$A50&lt;24),HLOOKUP(E$29,$C$8:$N$10,2,FALSE()),HLOOKUP(E$29,$C$8:$N$10,3,FALSE()))),IF(AND($A50&gt;6,$A50&lt;23),HLOOKUP(E$29,$C$8:$N$10,2,FALSE()),HLOOKUP(E$29,$C$8:$N$10,3,FALSE())))</f>
        <v>69.9217171246038</v>
      </c>
      <c r="F50" s="52" t="n">
        <f aca="false">'AVG WD'!F27*IF(M21="East",(IF(AND($A50&gt;7,$A50&lt;24),HLOOKUP(F$29,$C$8:$N$10,2,FALSE()),HLOOKUP(F$29,$C$8:$N$10,3,FALSE()))),IF(AND($A50&gt;6,$A50&lt;23),HLOOKUP(F$29,$C$8:$N$10,2,FALSE()),HLOOKUP(F$29,$C$8:$N$10,3,FALSE())))</f>
        <v>105.990607941657</v>
      </c>
      <c r="G50" s="52" t="n">
        <f aca="false">'AVG WD'!G27*IF(N21="East",(IF(AND($A50&gt;7,$A50&lt;24),HLOOKUP(G$29,$C$8:$N$10,2,FALSE()),HLOOKUP(G$29,$C$8:$N$10,3,FALSE()))),IF(AND($A50&gt;6,$A50&lt;23),HLOOKUP(G$29,$C$8:$N$10,2,FALSE()),HLOOKUP(G$29,$C$8:$N$10,3,FALSE())))</f>
        <v>88.5449016781871</v>
      </c>
      <c r="H50" s="52" t="n">
        <f aca="false">'AVG WD'!H27*IF(O21="East",(IF(AND($A50&gt;7,$A50&lt;24),HLOOKUP(H$29,$C$8:$N$10,2,FALSE()),HLOOKUP(H$29,$C$8:$N$10,3,FALSE()))),IF(AND($A50&gt;6,$A50&lt;23),HLOOKUP(H$29,$C$8:$N$10,2,FALSE()),HLOOKUP(H$29,$C$8:$N$10,3,FALSE())))</f>
        <v>99.0940998251643</v>
      </c>
      <c r="I50" s="52" t="n">
        <f aca="false">'AVG WD'!I27*IF(P21="East",(IF(AND($A50&gt;7,$A50&lt;24),HLOOKUP(I$29,$C$8:$N$10,2,FALSE()),HLOOKUP(I$29,$C$8:$N$10,3,FALSE()))),IF(AND($A50&gt;6,$A50&lt;23),HLOOKUP(I$29,$C$8:$N$10,2,FALSE()),HLOOKUP(I$29,$C$8:$N$10,3,FALSE())))</f>
        <v>95.8073409783061</v>
      </c>
      <c r="J50" s="52" t="n">
        <f aca="false">'AVG WD'!J27*IF(Q21="East",(IF(AND($A50&gt;7,$A50&lt;24),HLOOKUP(J$29,$C$8:$N$10,2,FALSE()),HLOOKUP(J$29,$C$8:$N$10,3,FALSE()))),IF(AND($A50&gt;6,$A50&lt;23),HLOOKUP(J$29,$C$8:$N$10,2,FALSE()),HLOOKUP(J$29,$C$8:$N$10,3,FALSE())))</f>
        <v>112.855585756531</v>
      </c>
      <c r="K50" s="52" t="n">
        <f aca="false">'AVG WD'!K27*IF(R21="East",(IF(AND($A50&gt;7,$A50&lt;24),HLOOKUP(K$29,$C$8:$N$10,2,FALSE()),HLOOKUP(K$29,$C$8:$N$10,3,FALSE()))),IF(AND($A50&gt;6,$A50&lt;23),HLOOKUP(K$29,$C$8:$N$10,2,FALSE()),HLOOKUP(K$29,$C$8:$N$10,3,FALSE())))</f>
        <v>100.287187176178</v>
      </c>
      <c r="L50" s="52" t="n">
        <f aca="false">'AVG WD'!L27*IF(S21="East",(IF(AND($A50&gt;7,$A50&lt;24),HLOOKUP(L$29,$C$8:$N$10,2,FALSE()),HLOOKUP(L$29,$C$8:$N$10,3,FALSE()))),IF(AND($A50&gt;6,$A50&lt;23),HLOOKUP(L$29,$C$8:$N$10,2,FALSE()),HLOOKUP(L$29,$C$8:$N$10,3,FALSE())))</f>
        <v>98.8106955351613</v>
      </c>
      <c r="M50" s="52" t="n">
        <f aca="false">'AVG WD'!M27*IF(T21="East",(IF(AND($A50&gt;7,$A50&lt;24),HLOOKUP(M$29,$C$8:$N$10,2,FALSE()),HLOOKUP(M$29,$C$8:$N$10,3,FALSE()))),IF(AND($A50&gt;6,$A50&lt;23),HLOOKUP(M$29,$C$8:$N$10,2,FALSE()),HLOOKUP(M$29,$C$8:$N$10,3,FALSE())))</f>
        <v>97.759228977433</v>
      </c>
      <c r="N50" s="52" t="n">
        <f aca="false">'AVG WD'!N27*IF(U21="East",(IF(AND($A50&gt;7,$A50&lt;24),HLOOKUP(N$29,$C$8:$N$10,2,FALSE()),HLOOKUP(N$29,$C$8:$N$10,3,FALSE()))),IF(AND($A50&gt;6,$A50&lt;23),HLOOKUP(N$29,$C$8:$N$10,2,FALSE()),HLOOKUP(N$29,$C$8:$N$10,3,FALSE())))</f>
        <v>96.2459603292566</v>
      </c>
    </row>
    <row r="51" customFormat="false" ht="12.75" hidden="false" customHeight="false" outlineLevel="0" collapsed="false">
      <c r="A51" s="2" t="n">
        <v>21</v>
      </c>
      <c r="C51" s="52" t="n">
        <f aca="false">'AVG WD'!C28*IF(J22="East",(IF(AND($A51&gt;7,$A51&lt;24),HLOOKUP(C$29,$C$8:$N$10,2,FALSE()),HLOOKUP(C$29,$C$8:$N$10,3,FALSE()))),IF(AND($A51&gt;6,$A51&lt;23),HLOOKUP(C$29,$C$8:$N$10,2,FALSE()),HLOOKUP(C$29,$C$8:$N$10,3,FALSE())))</f>
        <v>82.8796316996019</v>
      </c>
      <c r="D51" s="52" t="n">
        <f aca="false">'AVG WD'!D28*IF(K22="East",(IF(AND($A51&gt;7,$A51&lt;24),HLOOKUP(D$29,$C$8:$N$10,2,FALSE()),HLOOKUP(D$29,$C$8:$N$10,3,FALSE()))),IF(AND($A51&gt;6,$A51&lt;23),HLOOKUP(D$29,$C$8:$N$10,2,FALSE()),HLOOKUP(D$29,$C$8:$N$10,3,FALSE())))</f>
        <v>61.7438274278315</v>
      </c>
      <c r="E51" s="52" t="n">
        <f aca="false">'AVG WD'!E28*IF(L22="East",(IF(AND($A51&gt;7,$A51&lt;24),HLOOKUP(E$29,$C$8:$N$10,2,FALSE()),HLOOKUP(E$29,$C$8:$N$10,3,FALSE()))),IF(AND($A51&gt;6,$A51&lt;23),HLOOKUP(E$29,$C$8:$N$10,2,FALSE()),HLOOKUP(E$29,$C$8:$N$10,3,FALSE())))</f>
        <v>63.513430998875</v>
      </c>
      <c r="F51" s="52" t="n">
        <f aca="false">'AVG WD'!F28*IF(M22="East",(IF(AND($A51&gt;7,$A51&lt;24),HLOOKUP(F$29,$C$8:$N$10,2,FALSE()),HLOOKUP(F$29,$C$8:$N$10,3,FALSE()))),IF(AND($A51&gt;6,$A51&lt;23),HLOOKUP(F$29,$C$8:$N$10,2,FALSE()),HLOOKUP(F$29,$C$8:$N$10,3,FALSE())))</f>
        <v>111.762736576601</v>
      </c>
      <c r="G51" s="52" t="n">
        <f aca="false">'AVG WD'!G28*IF(N22="East",(IF(AND($A51&gt;7,$A51&lt;24),HLOOKUP(G$29,$C$8:$N$10,2,FALSE()),HLOOKUP(G$29,$C$8:$N$10,3,FALSE()))),IF(AND($A51&gt;6,$A51&lt;23),HLOOKUP(G$29,$C$8:$N$10,2,FALSE()),HLOOKUP(G$29,$C$8:$N$10,3,FALSE())))</f>
        <v>100.31182118855</v>
      </c>
      <c r="H51" s="52" t="n">
        <f aca="false">'AVG WD'!H28*IF(O22="East",(IF(AND($A51&gt;7,$A51&lt;24),HLOOKUP(H$29,$C$8:$N$10,2,FALSE()),HLOOKUP(H$29,$C$8:$N$10,3,FALSE()))),IF(AND($A51&gt;6,$A51&lt;23),HLOOKUP(H$29,$C$8:$N$10,2,FALSE()),HLOOKUP(H$29,$C$8:$N$10,3,FALSE())))</f>
        <v>98.4771485167329</v>
      </c>
      <c r="I51" s="52" t="n">
        <f aca="false">'AVG WD'!I28*IF(P22="East",(IF(AND($A51&gt;7,$A51&lt;24),HLOOKUP(I$29,$C$8:$N$10,2,FALSE()),HLOOKUP(I$29,$C$8:$N$10,3,FALSE()))),IF(AND($A51&gt;6,$A51&lt;23),HLOOKUP(I$29,$C$8:$N$10,2,FALSE()),HLOOKUP(I$29,$C$8:$N$10,3,FALSE())))</f>
        <v>91.6376237651957</v>
      </c>
      <c r="J51" s="52" t="n">
        <f aca="false">'AVG WD'!J28*IF(Q22="East",(IF(AND($A51&gt;7,$A51&lt;24),HLOOKUP(J$29,$C$8:$N$10,2,FALSE()),HLOOKUP(J$29,$C$8:$N$10,3,FALSE()))),IF(AND($A51&gt;6,$A51&lt;23),HLOOKUP(J$29,$C$8:$N$10,2,FALSE()),HLOOKUP(J$29,$C$8:$N$10,3,FALSE())))</f>
        <v>110.291910584469</v>
      </c>
      <c r="K51" s="52" t="n">
        <f aca="false">'AVG WD'!K28*IF(R22="East",(IF(AND($A51&gt;7,$A51&lt;24),HLOOKUP(K$29,$C$8:$N$10,2,FALSE()),HLOOKUP(K$29,$C$8:$N$10,3,FALSE()))),IF(AND($A51&gt;6,$A51&lt;23),HLOOKUP(K$29,$C$8:$N$10,2,FALSE()),HLOOKUP(K$29,$C$8:$N$10,3,FALSE())))</f>
        <v>98.9403994680393</v>
      </c>
      <c r="L51" s="52" t="n">
        <f aca="false">'AVG WD'!L28*IF(S22="East",(IF(AND($A51&gt;7,$A51&lt;24),HLOOKUP(L$29,$C$8:$N$10,2,FALSE()),HLOOKUP(L$29,$C$8:$N$10,3,FALSE()))),IF(AND($A51&gt;6,$A51&lt;23),HLOOKUP(L$29,$C$8:$N$10,2,FALSE()),HLOOKUP(L$29,$C$8:$N$10,3,FALSE())))</f>
        <v>88.873338201227</v>
      </c>
      <c r="M51" s="52" t="n">
        <f aca="false">'AVG WD'!M28*IF(T22="East",(IF(AND($A51&gt;7,$A51&lt;24),HLOOKUP(M$29,$C$8:$N$10,2,FALSE()),HLOOKUP(M$29,$C$8:$N$10,3,FALSE()))),IF(AND($A51&gt;6,$A51&lt;23),HLOOKUP(M$29,$C$8:$N$10,2,FALSE()),HLOOKUP(M$29,$C$8:$N$10,3,FALSE())))</f>
        <v>87.3514546370638</v>
      </c>
      <c r="N51" s="52" t="n">
        <f aca="false">'AVG WD'!N28*IF(U22="East",(IF(AND($A51&gt;7,$A51&lt;24),HLOOKUP(N$29,$C$8:$N$10,2,FALSE()),HLOOKUP(N$29,$C$8:$N$10,3,FALSE()))),IF(AND($A51&gt;6,$A51&lt;23),HLOOKUP(N$29,$C$8:$N$10,2,FALSE()),HLOOKUP(N$29,$C$8:$N$10,3,FALSE())))</f>
        <v>90.0197694182475</v>
      </c>
    </row>
    <row r="52" customFormat="false" ht="12.75" hidden="false" customHeight="false" outlineLevel="0" collapsed="false">
      <c r="A52" s="2" t="n">
        <v>22</v>
      </c>
      <c r="C52" s="52" t="n">
        <f aca="false">'AVG WD'!C29*IF(J23="East",(IF(AND($A52&gt;7,$A52&lt;24),HLOOKUP(C$29,$C$8:$N$10,2,FALSE()),HLOOKUP(C$29,$C$8:$N$10,3,FALSE()))),IF(AND($A52&gt;6,$A52&lt;23),HLOOKUP(C$29,$C$8:$N$10,2,FALSE()),HLOOKUP(C$29,$C$8:$N$10,3,FALSE())))</f>
        <v>75.0129845609722</v>
      </c>
      <c r="D52" s="52" t="n">
        <f aca="false">'AVG WD'!D29*IF(K23="East",(IF(AND($A52&gt;7,$A52&lt;24),HLOOKUP(D$29,$C$8:$N$10,2,FALSE()),HLOOKUP(D$29,$C$8:$N$10,3,FALSE()))),IF(AND($A52&gt;6,$A52&lt;23),HLOOKUP(D$29,$C$8:$N$10,2,FALSE()),HLOOKUP(D$29,$C$8:$N$10,3,FALSE())))</f>
        <v>57.7694228387331</v>
      </c>
      <c r="E52" s="52" t="n">
        <f aca="false">'AVG WD'!E29*IF(L23="East",(IF(AND($A52&gt;7,$A52&lt;24),HLOOKUP(E$29,$C$8:$N$10,2,FALSE()),HLOOKUP(E$29,$C$8:$N$10,3,FALSE()))),IF(AND($A52&gt;6,$A52&lt;23),HLOOKUP(E$29,$C$8:$N$10,2,FALSE()),HLOOKUP(E$29,$C$8:$N$10,3,FALSE())))</f>
        <v>57.882898995914</v>
      </c>
      <c r="F52" s="52" t="n">
        <f aca="false">'AVG WD'!F29*IF(M23="East",(IF(AND($A52&gt;7,$A52&lt;24),HLOOKUP(F$29,$C$8:$N$10,2,FALSE()),HLOOKUP(F$29,$C$8:$N$10,3,FALSE()))),IF(AND($A52&gt;6,$A52&lt;23),HLOOKUP(F$29,$C$8:$N$10,2,FALSE()),HLOOKUP(F$29,$C$8:$N$10,3,FALSE())))</f>
        <v>85.8228699785771</v>
      </c>
      <c r="G52" s="52" t="n">
        <f aca="false">'AVG WD'!G29*IF(N23="East",(IF(AND($A52&gt;7,$A52&lt;24),HLOOKUP(G$29,$C$8:$N$10,2,FALSE()),HLOOKUP(G$29,$C$8:$N$10,3,FALSE()))),IF(AND($A52&gt;6,$A52&lt;23),HLOOKUP(G$29,$C$8:$N$10,2,FALSE()),HLOOKUP(G$29,$C$8:$N$10,3,FALSE())))</f>
        <v>84.6706717289393</v>
      </c>
      <c r="H52" s="52" t="n">
        <f aca="false">'AVG WD'!H29*IF(O23="East",(IF(AND($A52&gt;7,$A52&lt;24),HLOOKUP(H$29,$C$8:$N$10,2,FALSE()),HLOOKUP(H$29,$C$8:$N$10,3,FALSE()))),IF(AND($A52&gt;6,$A52&lt;23),HLOOKUP(H$29,$C$8:$N$10,2,FALSE()),HLOOKUP(H$29,$C$8:$N$10,3,FALSE())))</f>
        <v>82.3177639103352</v>
      </c>
      <c r="I52" s="52" t="n">
        <f aca="false">'AVG WD'!I29*IF(P23="East",(IF(AND($A52&gt;7,$A52&lt;24),HLOOKUP(I$29,$C$8:$N$10,2,FALSE()),HLOOKUP(I$29,$C$8:$N$10,3,FALSE()))),IF(AND($A52&gt;6,$A52&lt;23),HLOOKUP(I$29,$C$8:$N$10,2,FALSE()),HLOOKUP(I$29,$C$8:$N$10,3,FALSE())))</f>
        <v>70.5587523239644</v>
      </c>
      <c r="J52" s="52" t="n">
        <f aca="false">'AVG WD'!J29*IF(Q23="East",(IF(AND($A52&gt;7,$A52&lt;24),HLOOKUP(J$29,$C$8:$N$10,2,FALSE()),HLOOKUP(J$29,$C$8:$N$10,3,FALSE()))),IF(AND($A52&gt;6,$A52&lt;23),HLOOKUP(J$29,$C$8:$N$10,2,FALSE()),HLOOKUP(J$29,$C$8:$N$10,3,FALSE())))</f>
        <v>85.475390903796</v>
      </c>
      <c r="K52" s="52" t="n">
        <f aca="false">'AVG WD'!K29*IF(R23="East",(IF(AND($A52&gt;7,$A52&lt;24),HLOOKUP(K$29,$C$8:$N$10,2,FALSE()),HLOOKUP(K$29,$C$8:$N$10,3,FALSE()))),IF(AND($A52&gt;6,$A52&lt;23),HLOOKUP(K$29,$C$8:$N$10,2,FALSE()),HLOOKUP(K$29,$C$8:$N$10,3,FALSE())))</f>
        <v>81.7499762311336</v>
      </c>
      <c r="L52" s="52" t="n">
        <f aca="false">'AVG WD'!L29*IF(S23="East",(IF(AND($A52&gt;7,$A52&lt;24),HLOOKUP(L$29,$C$8:$N$10,2,FALSE()),HLOOKUP(L$29,$C$8:$N$10,3,FALSE()))),IF(AND($A52&gt;6,$A52&lt;23),HLOOKUP(L$29,$C$8:$N$10,2,FALSE()),HLOOKUP(L$29,$C$8:$N$10,3,FALSE())))</f>
        <v>70.2773870865076</v>
      </c>
      <c r="M52" s="52" t="n">
        <f aca="false">'AVG WD'!M29*IF(T23="East",(IF(AND($A52&gt;7,$A52&lt;24),HLOOKUP(M$29,$C$8:$N$10,2,FALSE()),HLOOKUP(M$29,$C$8:$N$10,3,FALSE()))),IF(AND($A52&gt;6,$A52&lt;23),HLOOKUP(M$29,$C$8:$N$10,2,FALSE()),HLOOKUP(M$29,$C$8:$N$10,3,FALSE())))</f>
        <v>76.0156108136007</v>
      </c>
      <c r="N52" s="52" t="n">
        <f aca="false">'AVG WD'!N29*IF(U23="East",(IF(AND($A52&gt;7,$A52&lt;24),HLOOKUP(N$29,$C$8:$N$10,2,FALSE()),HLOOKUP(N$29,$C$8:$N$10,3,FALSE()))),IF(AND($A52&gt;6,$A52&lt;23),HLOOKUP(N$29,$C$8:$N$10,2,FALSE()),HLOOKUP(N$29,$C$8:$N$10,3,FALSE())))</f>
        <v>84.629191220264</v>
      </c>
    </row>
    <row r="53" customFormat="false" ht="12.75" hidden="false" customHeight="false" outlineLevel="0" collapsed="false">
      <c r="A53" s="2" t="n">
        <v>23</v>
      </c>
      <c r="C53" s="52" t="n">
        <f aca="false">'AVG WD'!C30*IF(J24="East",(IF(AND($A53&gt;7,$A53&lt;24),HLOOKUP(C$29,$C$8:$N$10,2,FALSE()),HLOOKUP(C$29,$C$8:$N$10,3,FALSE()))),IF(AND($A53&gt;6,$A53&lt;23),HLOOKUP(C$29,$C$8:$N$10,2,FALSE()),HLOOKUP(C$29,$C$8:$N$10,3,FALSE())))</f>
        <v>90.5200950848765</v>
      </c>
      <c r="D53" s="52" t="n">
        <f aca="false">'AVG WD'!D30*IF(K24="East",(IF(AND($A53&gt;7,$A53&lt;24),HLOOKUP(D$29,$C$8:$N$10,2,FALSE()),HLOOKUP(D$29,$C$8:$N$10,3,FALSE()))),IF(AND($A53&gt;6,$A53&lt;23),HLOOKUP(D$29,$C$8:$N$10,2,FALSE()),HLOOKUP(D$29,$C$8:$N$10,3,FALSE())))</f>
        <v>67.9814436819922</v>
      </c>
      <c r="E53" s="52" t="n">
        <f aca="false">'AVG WD'!E30*IF(L24="East",(IF(AND($A53&gt;7,$A53&lt;24),HLOOKUP(E$29,$C$8:$N$10,2,FALSE()),HLOOKUP(E$29,$C$8:$N$10,3,FALSE()))),IF(AND($A53&gt;6,$A53&lt;23),HLOOKUP(E$29,$C$8:$N$10,2,FALSE()),HLOOKUP(E$29,$C$8:$N$10,3,FALSE())))</f>
        <v>67.468013382872</v>
      </c>
      <c r="F53" s="52" t="n">
        <f aca="false">'AVG WD'!F30*IF(M24="East",(IF(AND($A53&gt;7,$A53&lt;24),HLOOKUP(F$29,$C$8:$N$10,2,FALSE()),HLOOKUP(F$29,$C$8:$N$10,3,FALSE()))),IF(AND($A53&gt;6,$A53&lt;23),HLOOKUP(F$29,$C$8:$N$10,2,FALSE()),HLOOKUP(F$29,$C$8:$N$10,3,FALSE())))</f>
        <v>90.3174238436882</v>
      </c>
      <c r="G53" s="52" t="n">
        <f aca="false">'AVG WD'!G30*IF(N24="East",(IF(AND($A53&gt;7,$A53&lt;24),HLOOKUP(G$29,$C$8:$N$10,2,FALSE()),HLOOKUP(G$29,$C$8:$N$10,3,FALSE()))),IF(AND($A53&gt;6,$A53&lt;23),HLOOKUP(G$29,$C$8:$N$10,2,FALSE()),HLOOKUP(G$29,$C$8:$N$10,3,FALSE())))</f>
        <v>90.381887218975</v>
      </c>
      <c r="H53" s="52" t="n">
        <f aca="false">'AVG WD'!H30*IF(O24="East",(IF(AND($A53&gt;7,$A53&lt;24),HLOOKUP(H$29,$C$8:$N$10,2,FALSE()),HLOOKUP(H$29,$C$8:$N$10,3,FALSE()))),IF(AND($A53&gt;6,$A53&lt;23),HLOOKUP(H$29,$C$8:$N$10,2,FALSE()),HLOOKUP(H$29,$C$8:$N$10,3,FALSE())))</f>
        <v>126.7523443503</v>
      </c>
      <c r="I53" s="52" t="n">
        <f aca="false">'AVG WD'!I30*IF(P24="East",(IF(AND($A53&gt;7,$A53&lt;24),HLOOKUP(I$29,$C$8:$N$10,2,FALSE()),HLOOKUP(I$29,$C$8:$N$10,3,FALSE()))),IF(AND($A53&gt;6,$A53&lt;23),HLOOKUP(I$29,$C$8:$N$10,2,FALSE()),HLOOKUP(I$29,$C$8:$N$10,3,FALSE())))</f>
        <v>107.148336905063</v>
      </c>
      <c r="J53" s="52" t="n">
        <f aca="false">'AVG WD'!J30*IF(Q24="East",(IF(AND($A53&gt;7,$A53&lt;24),HLOOKUP(J$29,$C$8:$N$10,2,FALSE()),HLOOKUP(J$29,$C$8:$N$10,3,FALSE()))),IF(AND($A53&gt;6,$A53&lt;23),HLOOKUP(J$29,$C$8:$N$10,2,FALSE()),HLOOKUP(J$29,$C$8:$N$10,3,FALSE())))</f>
        <v>122.329014642972</v>
      </c>
      <c r="K53" s="52" t="n">
        <f aca="false">'AVG WD'!K30*IF(R24="East",(IF(AND($A53&gt;7,$A53&lt;24),HLOOKUP(K$29,$C$8:$N$10,2,FALSE()),HLOOKUP(K$29,$C$8:$N$10,3,FALSE()))),IF(AND($A53&gt;6,$A53&lt;23),HLOOKUP(K$29,$C$8:$N$10,2,FALSE()),HLOOKUP(K$29,$C$8:$N$10,3,FALSE())))</f>
        <v>85.5979582175837</v>
      </c>
      <c r="L53" s="52" t="n">
        <f aca="false">'AVG WD'!L30*IF(S24="East",(IF(AND($A53&gt;7,$A53&lt;24),HLOOKUP(L$29,$C$8:$N$10,2,FALSE()),HLOOKUP(L$29,$C$8:$N$10,3,FALSE()))),IF(AND($A53&gt;6,$A53&lt;23),HLOOKUP(L$29,$C$8:$N$10,2,FALSE()),HLOOKUP(L$29,$C$8:$N$10,3,FALSE())))</f>
        <v>65.871648834077</v>
      </c>
      <c r="M53" s="52" t="n">
        <f aca="false">'AVG WD'!M30*IF(T24="East",(IF(AND($A53&gt;7,$A53&lt;24),HLOOKUP(M$29,$C$8:$N$10,2,FALSE()),HLOOKUP(M$29,$C$8:$N$10,3,FALSE()))),IF(AND($A53&gt;6,$A53&lt;23),HLOOKUP(M$29,$C$8:$N$10,2,FALSE()),HLOOKUP(M$29,$C$8:$N$10,3,FALSE())))</f>
        <v>71.2144935753911</v>
      </c>
      <c r="N53" s="52" t="n">
        <f aca="false">'AVG WD'!N30*IF(U24="East",(IF(AND($A53&gt;7,$A53&lt;24),HLOOKUP(N$29,$C$8:$N$10,2,FALSE()),HLOOKUP(N$29,$C$8:$N$10,3,FALSE()))),IF(AND($A53&gt;6,$A53&lt;23),HLOOKUP(N$29,$C$8:$N$10,2,FALSE()),HLOOKUP(N$29,$C$8:$N$10,3,FALSE())))</f>
        <v>62.4464986854253</v>
      </c>
    </row>
    <row r="54" customFormat="false" ht="12.75" hidden="false" customHeight="false" outlineLevel="0" collapsed="false">
      <c r="A54" s="2" t="n">
        <v>24</v>
      </c>
      <c r="C54" s="52" t="n">
        <f aca="false">'AVG WD'!C31*IF(J25="East",(IF(AND($A54&gt;7,$A54&lt;24),HLOOKUP(C$29,$C$8:$N$10,2,FALSE()),HLOOKUP(C$29,$C$8:$N$10,3,FALSE()))),IF(AND($A54&gt;6,$A54&lt;23),HLOOKUP(C$29,$C$8:$N$10,2,FALSE()),HLOOKUP(C$29,$C$8:$N$10,3,FALSE())))</f>
        <v>78.3871382658466</v>
      </c>
      <c r="D54" s="52" t="n">
        <f aca="false">'AVG WD'!D31*IF(K25="East",(IF(AND($A54&gt;7,$A54&lt;24),HLOOKUP(D$29,$C$8:$N$10,2,FALSE()),HLOOKUP(D$29,$C$8:$N$10,3,FALSE()))),IF(AND($A54&gt;6,$A54&lt;23),HLOOKUP(D$29,$C$8:$N$10,2,FALSE()),HLOOKUP(D$29,$C$8:$N$10,3,FALSE())))</f>
        <v>58.9703158246934</v>
      </c>
      <c r="E54" s="52" t="n">
        <f aca="false">'AVG WD'!E31*IF(L25="East",(IF(AND($A54&gt;7,$A54&lt;24),HLOOKUP(E$29,$C$8:$N$10,2,FALSE()),HLOOKUP(E$29,$C$8:$N$10,3,FALSE()))),IF(AND($A54&gt;6,$A54&lt;23),HLOOKUP(E$29,$C$8:$N$10,2,FALSE()),HLOOKUP(E$29,$C$8:$N$10,3,FALSE())))</f>
        <v>56.8140207239122</v>
      </c>
      <c r="F54" s="52" t="n">
        <f aca="false">'AVG WD'!F31*IF(M25="East",(IF(AND($A54&gt;7,$A54&lt;24),HLOOKUP(F$29,$C$8:$N$10,2,FALSE()),HLOOKUP(F$29,$C$8:$N$10,3,FALSE()))),IF(AND($A54&gt;6,$A54&lt;23),HLOOKUP(F$29,$C$8:$N$10,2,FALSE()),HLOOKUP(F$29,$C$8:$N$10,3,FALSE())))</f>
        <v>71.7029048006162</v>
      </c>
      <c r="G54" s="52" t="n">
        <f aca="false">'AVG WD'!G31*IF(N25="East",(IF(AND($A54&gt;7,$A54&lt;24),HLOOKUP(G$29,$C$8:$N$10,2,FALSE()),HLOOKUP(G$29,$C$8:$N$10,3,FALSE()))),IF(AND($A54&gt;6,$A54&lt;23),HLOOKUP(G$29,$C$8:$N$10,2,FALSE()),HLOOKUP(G$29,$C$8:$N$10,3,FALSE())))</f>
        <v>73.4715702106226</v>
      </c>
      <c r="H54" s="52" t="n">
        <f aca="false">'AVG WD'!H31*IF(O25="East",(IF(AND($A54&gt;7,$A54&lt;24),HLOOKUP(H$29,$C$8:$N$10,2,FALSE()),HLOOKUP(H$29,$C$8:$N$10,3,FALSE()))),IF(AND($A54&gt;6,$A54&lt;23),HLOOKUP(H$29,$C$8:$N$10,2,FALSE()),HLOOKUP(H$29,$C$8:$N$10,3,FALSE())))</f>
        <v>95.0626837153411</v>
      </c>
      <c r="I54" s="52" t="n">
        <f aca="false">'AVG WD'!I31*IF(P25="East",(IF(AND($A54&gt;7,$A54&lt;24),HLOOKUP(I$29,$C$8:$N$10,2,FALSE()),HLOOKUP(I$29,$C$8:$N$10,3,FALSE()))),IF(AND($A54&gt;6,$A54&lt;23),HLOOKUP(I$29,$C$8:$N$10,2,FALSE()),HLOOKUP(I$29,$C$8:$N$10,3,FALSE())))</f>
        <v>86.2814646142406</v>
      </c>
      <c r="J54" s="52" t="n">
        <f aca="false">'AVG WD'!J31*IF(Q25="East",(IF(AND($A54&gt;7,$A54&lt;24),HLOOKUP(J$29,$C$8:$N$10,2,FALSE()),HLOOKUP(J$29,$C$8:$N$10,3,FALSE()))),IF(AND($A54&gt;6,$A54&lt;23),HLOOKUP(J$29,$C$8:$N$10,2,FALSE()),HLOOKUP(J$29,$C$8:$N$10,3,FALSE())))</f>
        <v>95.6234790500352</v>
      </c>
      <c r="K54" s="52" t="n">
        <f aca="false">'AVG WD'!K31*IF(R25="East",(IF(AND($A54&gt;7,$A54&lt;24),HLOOKUP(K$29,$C$8:$N$10,2,FALSE()),HLOOKUP(K$29,$C$8:$N$10,3,FALSE()))),IF(AND($A54&gt;6,$A54&lt;23),HLOOKUP(K$29,$C$8:$N$10,2,FALSE()),HLOOKUP(K$29,$C$8:$N$10,3,FALSE())))</f>
        <v>74.3724170796171</v>
      </c>
      <c r="L54" s="52" t="n">
        <f aca="false">'AVG WD'!L31*IF(S25="East",(IF(AND($A54&gt;7,$A54&lt;24),HLOOKUP(L$29,$C$8:$N$10,2,FALSE()),HLOOKUP(L$29,$C$8:$N$10,3,FALSE()))),IF(AND($A54&gt;6,$A54&lt;23),HLOOKUP(L$29,$C$8:$N$10,2,FALSE()),HLOOKUP(L$29,$C$8:$N$10,3,FALSE())))</f>
        <v>54.9809758964084</v>
      </c>
      <c r="M54" s="52" t="n">
        <f aca="false">'AVG WD'!M31*IF(T25="East",(IF(AND($A54&gt;7,$A54&lt;24),HLOOKUP(M$29,$C$8:$N$10,2,FALSE()),HLOOKUP(M$29,$C$8:$N$10,3,FALSE()))),IF(AND($A54&gt;6,$A54&lt;23),HLOOKUP(M$29,$C$8:$N$10,2,FALSE()),HLOOKUP(M$29,$C$8:$N$10,3,FALSE())))</f>
        <v>58.8080039527492</v>
      </c>
      <c r="N54" s="52" t="n">
        <f aca="false">'AVG WD'!N31*IF(U25="East",(IF(AND($A54&gt;7,$A54&lt;24),HLOOKUP(N$29,$C$8:$N$10,2,FALSE()),HLOOKUP(N$29,$C$8:$N$10,3,FALSE()))),IF(AND($A54&gt;6,$A54&lt;23),HLOOKUP(N$29,$C$8:$N$10,2,FALSE()),HLOOKUP(N$29,$C$8:$N$10,3,FALSE())))</f>
        <v>57.8245242185436</v>
      </c>
    </row>
    <row r="56" customFormat="false" ht="15.75" hidden="false" customHeight="false" outlineLevel="0" collapsed="false">
      <c r="A56" s="53" t="s">
        <v>50</v>
      </c>
      <c r="B56" s="53"/>
      <c r="C56" s="53"/>
      <c r="D56" s="53"/>
    </row>
    <row r="58" customFormat="false" ht="12.75" hidden="false" customHeight="false" outlineLevel="0" collapsed="false">
      <c r="C58" s="2" t="s">
        <v>0</v>
      </c>
      <c r="D58" s="2" t="s">
        <v>1</v>
      </c>
      <c r="E58" s="2" t="s">
        <v>2</v>
      </c>
      <c r="F58" s="2" t="s">
        <v>3</v>
      </c>
      <c r="G58" s="2" t="s">
        <v>4</v>
      </c>
      <c r="H58" s="2" t="s">
        <v>5</v>
      </c>
      <c r="I58" s="2" t="s">
        <v>6</v>
      </c>
      <c r="J58" s="2" t="s">
        <v>7</v>
      </c>
      <c r="K58" s="2" t="s">
        <v>8</v>
      </c>
      <c r="L58" s="2" t="s">
        <v>9</v>
      </c>
      <c r="M58" s="2" t="s">
        <v>10</v>
      </c>
      <c r="N58" s="2" t="s">
        <v>11</v>
      </c>
    </row>
    <row r="59" customFormat="false" ht="12.75" hidden="false" customHeight="false" outlineLevel="0" collapsed="false">
      <c r="A59" s="2" t="s">
        <v>13</v>
      </c>
    </row>
    <row r="60" customFormat="false" ht="12.75" hidden="false" customHeight="false" outlineLevel="0" collapsed="false">
      <c r="A60" s="2" t="n">
        <v>1</v>
      </c>
      <c r="C60" s="52" t="n">
        <f aca="false">IF(J2="East",(IF(AND($A31&gt;7,$A31&lt;24),HLOOKUP(C$29,$C$8:$N$10,2,FALSE()),HLOOKUP(C$29,$C$8:$N$10,3,FALSE()))),IF(AND($A31&gt;6,$A31&lt;23),HLOOKUP(C$29,$C$8:$N$10,2,FALSE()),HLOOKUP(C$29,$C$8:$N$10,3,FALSE())))*'Historical 99 Scalers WD'!C6</f>
        <v>68.3506949070895</v>
      </c>
      <c r="D60" s="52" t="n">
        <f aca="false">IF(K2="East",(IF(AND($A31&gt;7,$A31&lt;24),HLOOKUP(D$29,$C$8:$N$10,2,FALSE()),HLOOKUP(D$29,$C$8:$N$10,3,FALSE()))),IF(AND($A31&gt;6,$A31&lt;23),HLOOKUP(D$29,$C$8:$N$10,2,FALSE()),HLOOKUP(D$29,$C$8:$N$10,3,FALSE())))*'Historical 99 Scalers WD'!D6</f>
        <v>51.492810908043</v>
      </c>
      <c r="E60" s="52" t="n">
        <f aca="false">IF(L2="East",(IF(AND($A31&gt;7,$A31&lt;24),HLOOKUP(E$29,$C$8:$N$10,2,FALSE()),HLOOKUP(E$29,$C$8:$N$10,3,FALSE()))),IF(AND($A31&gt;6,$A31&lt;23),HLOOKUP(E$29,$C$8:$N$10,2,FALSE()),HLOOKUP(E$29,$C$8:$N$10,3,FALSE())))*'Historical 99 Scalers WD'!E6</f>
        <v>48.4796112606578</v>
      </c>
      <c r="F60" s="52" t="n">
        <f aca="false">IF(M2="East",(IF(AND($A31&gt;7,$A31&lt;24),HLOOKUP(F$29,$C$8:$N$10,2,FALSE()),HLOOKUP(F$29,$C$8:$N$10,3,FALSE()))),IF(AND($A31&gt;6,$A31&lt;23),HLOOKUP(F$29,$C$8:$N$10,2,FALSE()),HLOOKUP(F$29,$C$8:$N$10,3,FALSE())))*'Historical 99 Scalers WD'!F6</f>
        <v>59.1263070219776</v>
      </c>
      <c r="G60" s="52" t="n">
        <f aca="false">IF(N2="East",(IF(AND($A31&gt;7,$A31&lt;24),HLOOKUP(G$29,$C$8:$N$10,2,FALSE()),HLOOKUP(G$29,$C$8:$N$10,3,FALSE()))),IF(AND($A31&gt;6,$A31&lt;23),HLOOKUP(G$29,$C$8:$N$10,2,FALSE()),HLOOKUP(G$29,$C$8:$N$10,3,FALSE())))*'Historical 99 Scalers WD'!G6</f>
        <v>63.9685710206939</v>
      </c>
      <c r="H60" s="52" t="n">
        <f aca="false">IF(O2="East",(IF(AND($A31&gt;7,$A31&lt;24),HLOOKUP(H$29,$C$8:$N$10,2,FALSE()),HLOOKUP(H$29,$C$8:$N$10,3,FALSE()))),IF(AND($A31&gt;6,$A31&lt;23),HLOOKUP(H$29,$C$8:$N$10,2,FALSE()),HLOOKUP(H$29,$C$8:$N$10,3,FALSE())))*'Historical 99 Scalers WD'!H6</f>
        <v>79.0963255044481</v>
      </c>
      <c r="I60" s="52" t="n">
        <f aca="false">IF(P2="East",(IF(AND($A31&gt;7,$A31&lt;24),HLOOKUP(I$29,$C$8:$N$10,2,FALSE()),HLOOKUP(I$29,$C$8:$N$10,3,FALSE()))),IF(AND($A31&gt;6,$A31&lt;23),HLOOKUP(I$29,$C$8:$N$10,2,FALSE()),HLOOKUP(I$29,$C$8:$N$10,3,FALSE())))*'Historical 99 Scalers WD'!I6</f>
        <v>78.5420076030683</v>
      </c>
      <c r="J60" s="52" t="n">
        <f aca="false">IF(Q2="East",(IF(AND($A31&gt;7,$A31&lt;24),HLOOKUP(J$29,$C$8:$N$10,2,FALSE()),HLOOKUP(J$29,$C$8:$N$10,3,FALSE()))),IF(AND($A31&gt;6,$A31&lt;23),HLOOKUP(J$29,$C$8:$N$10,2,FALSE()),HLOOKUP(J$29,$C$8:$N$10,3,FALSE())))*'Historical 99 Scalers WD'!J6</f>
        <v>88.0622204440903</v>
      </c>
      <c r="K60" s="52" t="n">
        <f aca="false">IF(R2="East",(IF(AND($A31&gt;7,$A31&lt;24),HLOOKUP(K$29,$C$8:$N$10,2,FALSE()),HLOOKUP(K$29,$C$8:$N$10,3,FALSE()))),IF(AND($A31&gt;6,$A31&lt;23),HLOOKUP(K$29,$C$8:$N$10,2,FALSE()),HLOOKUP(K$29,$C$8:$N$10,3,FALSE())))*'Historical 99 Scalers WD'!K6</f>
        <v>74.2606620088664</v>
      </c>
      <c r="L60" s="52" t="n">
        <f aca="false">IF(S2="East",(IF(AND($A31&gt;7,$A31&lt;24),HLOOKUP(L$29,$C$8:$N$10,2,FALSE()),HLOOKUP(L$29,$C$8:$N$10,3,FALSE()))),IF(AND($A31&gt;6,$A31&lt;23),HLOOKUP(L$29,$C$8:$N$10,2,FALSE()),HLOOKUP(L$29,$C$8:$N$10,3,FALSE())))*'Historical 99 Scalers WD'!L6</f>
        <v>50.9731138159378</v>
      </c>
      <c r="M60" s="52" t="n">
        <f aca="false">IF(T2="East",(IF(AND($A31&gt;7,$A31&lt;24),HLOOKUP(M$29,$C$8:$N$10,2,FALSE()),HLOOKUP(M$29,$C$8:$N$10,3,FALSE()))),IF(AND($A31&gt;6,$A31&lt;23),HLOOKUP(M$29,$C$8:$N$10,2,FALSE()),HLOOKUP(M$29,$C$8:$N$10,3,FALSE())))*'Historical 99 Scalers WD'!M6</f>
        <v>52.6805752674053</v>
      </c>
      <c r="N60" s="52" t="n">
        <f aca="false">IF(U2="East",(IF(AND($A31&gt;7,$A31&lt;24),HLOOKUP(N$29,$C$8:$N$10,2,FALSE()),HLOOKUP(N$29,$C$8:$N$10,3,FALSE()))),IF(AND($A31&gt;6,$A31&lt;23),HLOOKUP(N$29,$C$8:$N$10,2,FALSE()),HLOOKUP(N$29,$C$8:$N$10,3,FALSE())))*'Historical 99 Scalers WD'!N6</f>
        <v>52.4624075147836</v>
      </c>
    </row>
    <row r="61" customFormat="false" ht="12.75" hidden="false" customHeight="false" outlineLevel="0" collapsed="false">
      <c r="A61" s="2" t="n">
        <v>2</v>
      </c>
      <c r="C61" s="52" t="n">
        <f aca="false">IF(J3="East",(IF(AND($A32&gt;7,$A32&lt;24),HLOOKUP(C$29,$C$8:$N$10,2,FALSE()),HLOOKUP(C$29,$C$8:$N$10,3,FALSE()))),IF(AND($A32&gt;6,$A32&lt;23),HLOOKUP(C$29,$C$8:$N$10,2,FALSE()),HLOOKUP(C$29,$C$8:$N$10,3,FALSE())))*'Historical 99 Scalers WD'!C7</f>
        <v>59.7984077608208</v>
      </c>
      <c r="D61" s="52" t="n">
        <f aca="false">IF(K3="East",(IF(AND($A32&gt;7,$A32&lt;24),HLOOKUP(D$29,$C$8:$N$10,2,FALSE()),HLOOKUP(D$29,$C$8:$N$10,3,FALSE()))),IF(AND($A32&gt;6,$A32&lt;23),HLOOKUP(D$29,$C$8:$N$10,2,FALSE()),HLOOKUP(D$29,$C$8:$N$10,3,FALSE())))*'Historical 99 Scalers WD'!D7</f>
        <v>48.9670777397909</v>
      </c>
      <c r="E61" s="52" t="n">
        <f aca="false">IF(L3="East",(IF(AND($A32&gt;7,$A32&lt;24),HLOOKUP(E$29,$C$8:$N$10,2,FALSE()),HLOOKUP(E$29,$C$8:$N$10,3,FALSE()))),IF(AND($A32&gt;6,$A32&lt;23),HLOOKUP(E$29,$C$8:$N$10,2,FALSE()),HLOOKUP(E$29,$C$8:$N$10,3,FALSE())))*'Historical 99 Scalers WD'!E7</f>
        <v>42.3206952075421</v>
      </c>
      <c r="F61" s="52" t="n">
        <f aca="false">IF(M3="East",(IF(AND($A32&gt;7,$A32&lt;24),HLOOKUP(F$29,$C$8:$N$10,2,FALSE()),HLOOKUP(F$29,$C$8:$N$10,3,FALSE()))),IF(AND($A32&gt;6,$A32&lt;23),HLOOKUP(F$29,$C$8:$N$10,2,FALSE()),HLOOKUP(F$29,$C$8:$N$10,3,FALSE())))*'Historical 99 Scalers WD'!F7</f>
        <v>55.7237822048442</v>
      </c>
      <c r="G61" s="52" t="n">
        <f aca="false">IF(N3="East",(IF(AND($A32&gt;7,$A32&lt;24),HLOOKUP(G$29,$C$8:$N$10,2,FALSE()),HLOOKUP(G$29,$C$8:$N$10,3,FALSE()))),IF(AND($A32&gt;6,$A32&lt;23),HLOOKUP(G$29,$C$8:$N$10,2,FALSE()),HLOOKUP(G$29,$C$8:$N$10,3,FALSE())))*'Historical 99 Scalers WD'!G7</f>
        <v>54.9689686353507</v>
      </c>
      <c r="H61" s="52" t="n">
        <f aca="false">IF(O3="East",(IF(AND($A32&gt;7,$A32&lt;24),HLOOKUP(H$29,$C$8:$N$10,2,FALSE()),HLOOKUP(H$29,$C$8:$N$10,3,FALSE()))),IF(AND($A32&gt;6,$A32&lt;23),HLOOKUP(H$29,$C$8:$N$10,2,FALSE()),HLOOKUP(H$29,$C$8:$N$10,3,FALSE())))*'Historical 99 Scalers WD'!H7</f>
        <v>58.4974260779951</v>
      </c>
      <c r="I61" s="52" t="n">
        <f aca="false">IF(P3="East",(IF(AND($A32&gt;7,$A32&lt;24),HLOOKUP(I$29,$C$8:$N$10,2,FALSE()),HLOOKUP(I$29,$C$8:$N$10,3,FALSE()))),IF(AND($A32&gt;6,$A32&lt;23),HLOOKUP(I$29,$C$8:$N$10,2,FALSE()),HLOOKUP(I$29,$C$8:$N$10,3,FALSE())))*'Historical 99 Scalers WD'!I7</f>
        <v>62.8981549929403</v>
      </c>
      <c r="J61" s="52" t="n">
        <f aca="false">IF(Q3="East",(IF(AND($A32&gt;7,$A32&lt;24),HLOOKUP(J$29,$C$8:$N$10,2,FALSE()),HLOOKUP(J$29,$C$8:$N$10,3,FALSE()))),IF(AND($A32&gt;6,$A32&lt;23),HLOOKUP(J$29,$C$8:$N$10,2,FALSE()),HLOOKUP(J$29,$C$8:$N$10,3,FALSE())))*'Historical 99 Scalers WD'!J7</f>
        <v>77.7448386619834</v>
      </c>
      <c r="K61" s="52" t="n">
        <f aca="false">IF(R3="East",(IF(AND($A32&gt;7,$A32&lt;24),HLOOKUP(K$29,$C$8:$N$10,2,FALSE()),HLOOKUP(K$29,$C$8:$N$10,3,FALSE()))),IF(AND($A32&gt;6,$A32&lt;23),HLOOKUP(K$29,$C$8:$N$10,2,FALSE()),HLOOKUP(K$29,$C$8:$N$10,3,FALSE())))*'Historical 99 Scalers WD'!K7</f>
        <v>54.987073011143</v>
      </c>
      <c r="L61" s="52" t="n">
        <f aca="false">IF(S3="East",(IF(AND($A32&gt;7,$A32&lt;24),HLOOKUP(L$29,$C$8:$N$10,2,FALSE()),HLOOKUP(L$29,$C$8:$N$10,3,FALSE()))),IF(AND($A32&gt;6,$A32&lt;23),HLOOKUP(L$29,$C$8:$N$10,2,FALSE()),HLOOKUP(L$29,$C$8:$N$10,3,FALSE())))*'Historical 99 Scalers WD'!L7</f>
        <v>46.4570887452953</v>
      </c>
      <c r="M61" s="52" t="n">
        <f aca="false">IF(T3="East",(IF(AND($A32&gt;7,$A32&lt;24),HLOOKUP(M$29,$C$8:$N$10,2,FALSE()),HLOOKUP(M$29,$C$8:$N$10,3,FALSE()))),IF(AND($A32&gt;6,$A32&lt;23),HLOOKUP(M$29,$C$8:$N$10,2,FALSE()),HLOOKUP(M$29,$C$8:$N$10,3,FALSE())))*'Historical 99 Scalers WD'!M7</f>
        <v>41.351397215239</v>
      </c>
      <c r="N61" s="52" t="n">
        <f aca="false">IF(U3="East",(IF(AND($A32&gt;7,$A32&lt;24),HLOOKUP(N$29,$C$8:$N$10,2,FALSE()),HLOOKUP(N$29,$C$8:$N$10,3,FALSE()))),IF(AND($A32&gt;6,$A32&lt;23),HLOOKUP(N$29,$C$8:$N$10,2,FALSE()),HLOOKUP(N$29,$C$8:$N$10,3,FALSE())))*'Historical 99 Scalers WD'!N7</f>
        <v>44.0135951573973</v>
      </c>
    </row>
    <row r="62" customFormat="false" ht="12.75" hidden="false" customHeight="false" outlineLevel="0" collapsed="false">
      <c r="A62" s="2" t="n">
        <v>3</v>
      </c>
      <c r="C62" s="52" t="n">
        <f aca="false">IF(J4="East",(IF(AND($A33&gt;7,$A33&lt;24),HLOOKUP(C$29,$C$8:$N$10,2,FALSE()),HLOOKUP(C$29,$C$8:$N$10,3,FALSE()))),IF(AND($A33&gt;6,$A33&lt;23),HLOOKUP(C$29,$C$8:$N$10,2,FALSE()),HLOOKUP(C$29,$C$8:$N$10,3,FALSE())))*'Historical 99 Scalers WD'!C8</f>
        <v>56.1960447692355</v>
      </c>
      <c r="D62" s="52" t="n">
        <f aca="false">IF(K4="East",(IF(AND($A33&gt;7,$A33&lt;24),HLOOKUP(D$29,$C$8:$N$10,2,FALSE()),HLOOKUP(D$29,$C$8:$N$10,3,FALSE()))),IF(AND($A33&gt;6,$A33&lt;23),HLOOKUP(D$29,$C$8:$N$10,2,FALSE()),HLOOKUP(D$29,$C$8:$N$10,3,FALSE())))*'Historical 99 Scalers WD'!D8</f>
        <v>46.7625913732074</v>
      </c>
      <c r="E62" s="52" t="n">
        <f aca="false">IF(L4="East",(IF(AND($A33&gt;7,$A33&lt;24),HLOOKUP(E$29,$C$8:$N$10,2,FALSE()),HLOOKUP(E$29,$C$8:$N$10,3,FALSE()))),IF(AND($A33&gt;6,$A33&lt;23),HLOOKUP(E$29,$C$8:$N$10,2,FALSE()),HLOOKUP(E$29,$C$8:$N$10,3,FALSE())))*'Historical 99 Scalers WD'!E8</f>
        <v>39.9870529477079</v>
      </c>
      <c r="F62" s="52" t="n">
        <f aca="false">IF(M4="East",(IF(AND($A33&gt;7,$A33&lt;24),HLOOKUP(F$29,$C$8:$N$10,2,FALSE()),HLOOKUP(F$29,$C$8:$N$10,3,FALSE()))),IF(AND($A33&gt;6,$A33&lt;23),HLOOKUP(F$29,$C$8:$N$10,2,FALSE()),HLOOKUP(F$29,$C$8:$N$10,3,FALSE())))*'Historical 99 Scalers WD'!F8</f>
        <v>51.6446120412373</v>
      </c>
      <c r="G62" s="52" t="n">
        <f aca="false">IF(N4="East",(IF(AND($A33&gt;7,$A33&lt;24),HLOOKUP(G$29,$C$8:$N$10,2,FALSE()),HLOOKUP(G$29,$C$8:$N$10,3,FALSE()))),IF(AND($A33&gt;6,$A33&lt;23),HLOOKUP(G$29,$C$8:$N$10,2,FALSE()),HLOOKUP(G$29,$C$8:$N$10,3,FALSE())))*'Historical 99 Scalers WD'!G8</f>
        <v>47.967360509065</v>
      </c>
      <c r="H62" s="52" t="n">
        <f aca="false">IF(O4="East",(IF(AND($A33&gt;7,$A33&lt;24),HLOOKUP(H$29,$C$8:$N$10,2,FALSE()),HLOOKUP(H$29,$C$8:$N$10,3,FALSE()))),IF(AND($A33&gt;6,$A33&lt;23),HLOOKUP(H$29,$C$8:$N$10,2,FALSE()),HLOOKUP(H$29,$C$8:$N$10,3,FALSE())))*'Historical 99 Scalers WD'!H8</f>
        <v>49.7009175526957</v>
      </c>
      <c r="I62" s="52" t="n">
        <f aca="false">IF(P4="East",(IF(AND($A33&gt;7,$A33&lt;24),HLOOKUP(I$29,$C$8:$N$10,2,FALSE()),HLOOKUP(I$29,$C$8:$N$10,3,FALSE()))),IF(AND($A33&gt;6,$A33&lt;23),HLOOKUP(I$29,$C$8:$N$10,2,FALSE()),HLOOKUP(I$29,$C$8:$N$10,3,FALSE())))*'Historical 99 Scalers WD'!I8</f>
        <v>53.2782880842587</v>
      </c>
      <c r="J62" s="52" t="n">
        <f aca="false">IF(Q4="East",(IF(AND($A33&gt;7,$A33&lt;24),HLOOKUP(J$29,$C$8:$N$10,2,FALSE()),HLOOKUP(J$29,$C$8:$N$10,3,FALSE()))),IF(AND($A33&gt;6,$A33&lt;23),HLOOKUP(J$29,$C$8:$N$10,2,FALSE()),HLOOKUP(J$29,$C$8:$N$10,3,FALSE())))*'Historical 99 Scalers WD'!J8</f>
        <v>65.731207189206</v>
      </c>
      <c r="K62" s="52" t="n">
        <f aca="false">IF(R4="East",(IF(AND($A33&gt;7,$A33&lt;24),HLOOKUP(K$29,$C$8:$N$10,2,FALSE()),HLOOKUP(K$29,$C$8:$N$10,3,FALSE()))),IF(AND($A33&gt;6,$A33&lt;23),HLOOKUP(K$29,$C$8:$N$10,2,FALSE()),HLOOKUP(K$29,$C$8:$N$10,3,FALSE())))*'Historical 99 Scalers WD'!K8</f>
        <v>42.265445607397</v>
      </c>
      <c r="L62" s="52" t="n">
        <f aca="false">IF(S4="East",(IF(AND($A33&gt;7,$A33&lt;24),HLOOKUP(L$29,$C$8:$N$10,2,FALSE()),HLOOKUP(L$29,$C$8:$N$10,3,FALSE()))),IF(AND($A33&gt;6,$A33&lt;23),HLOOKUP(L$29,$C$8:$N$10,2,FALSE()),HLOOKUP(L$29,$C$8:$N$10,3,FALSE())))*'Historical 99 Scalers WD'!L8</f>
        <v>42.1219887046103</v>
      </c>
      <c r="M62" s="52" t="n">
        <f aca="false">IF(T4="East",(IF(AND($A33&gt;7,$A33&lt;24),HLOOKUP(M$29,$C$8:$N$10,2,FALSE()),HLOOKUP(M$29,$C$8:$N$10,3,FALSE()))),IF(AND($A33&gt;6,$A33&lt;23),HLOOKUP(M$29,$C$8:$N$10,2,FALSE()),HLOOKUP(M$29,$C$8:$N$10,3,FALSE())))*'Historical 99 Scalers WD'!M8</f>
        <v>32.9268996696503</v>
      </c>
      <c r="N62" s="52" t="n">
        <f aca="false">IF(U4="East",(IF(AND($A33&gt;7,$A33&lt;24),HLOOKUP(N$29,$C$8:$N$10,2,FALSE()),HLOOKUP(N$29,$C$8:$N$10,3,FALSE()))),IF(AND($A33&gt;6,$A33&lt;23),HLOOKUP(N$29,$C$8:$N$10,2,FALSE()),HLOOKUP(N$29,$C$8:$N$10,3,FALSE())))*'Historical 99 Scalers WD'!N8</f>
        <v>40.5613072384714</v>
      </c>
    </row>
    <row r="63" customFormat="false" ht="12.75" hidden="false" customHeight="false" outlineLevel="0" collapsed="false">
      <c r="A63" s="2" t="n">
        <v>4</v>
      </c>
      <c r="C63" s="52" t="n">
        <f aca="false">IF(J5="East",(IF(AND($A34&gt;7,$A34&lt;24),HLOOKUP(C$29,$C$8:$N$10,2,FALSE()),HLOOKUP(C$29,$C$8:$N$10,3,FALSE()))),IF(AND($A34&gt;6,$A34&lt;23),HLOOKUP(C$29,$C$8:$N$10,2,FALSE()),HLOOKUP(C$29,$C$8:$N$10,3,FALSE())))*'Historical 99 Scalers WD'!C9</f>
        <v>56.1281734602889</v>
      </c>
      <c r="D63" s="52" t="n">
        <f aca="false">IF(K5="East",(IF(AND($A34&gt;7,$A34&lt;24),HLOOKUP(D$29,$C$8:$N$10,2,FALSE()),HLOOKUP(D$29,$C$8:$N$10,3,FALSE()))),IF(AND($A34&gt;6,$A34&lt;23),HLOOKUP(D$29,$C$8:$N$10,2,FALSE()),HLOOKUP(D$29,$C$8:$N$10,3,FALSE())))*'Historical 99 Scalers WD'!D9</f>
        <v>47.1268329597203</v>
      </c>
      <c r="E63" s="52" t="n">
        <f aca="false">IF(L5="East",(IF(AND($A34&gt;7,$A34&lt;24),HLOOKUP(E$29,$C$8:$N$10,2,FALSE()),HLOOKUP(E$29,$C$8:$N$10,3,FALSE()))),IF(AND($A34&gt;6,$A34&lt;23),HLOOKUP(E$29,$C$8:$N$10,2,FALSE()),HLOOKUP(E$29,$C$8:$N$10,3,FALSE())))*'Historical 99 Scalers WD'!E9</f>
        <v>39.8256703991871</v>
      </c>
      <c r="F63" s="52" t="n">
        <f aca="false">IF(M5="East",(IF(AND($A34&gt;7,$A34&lt;24),HLOOKUP(F$29,$C$8:$N$10,2,FALSE()),HLOOKUP(F$29,$C$8:$N$10,3,FALSE()))),IF(AND($A34&gt;6,$A34&lt;23),HLOOKUP(F$29,$C$8:$N$10,2,FALSE()),HLOOKUP(F$29,$C$8:$N$10,3,FALSE())))*'Historical 99 Scalers WD'!F9</f>
        <v>52.9169732660126</v>
      </c>
      <c r="G63" s="52" t="n">
        <f aca="false">IF(N5="East",(IF(AND($A34&gt;7,$A34&lt;24),HLOOKUP(G$29,$C$8:$N$10,2,FALSE()),HLOOKUP(G$29,$C$8:$N$10,3,FALSE()))),IF(AND($A34&gt;6,$A34&lt;23),HLOOKUP(G$29,$C$8:$N$10,2,FALSE()),HLOOKUP(G$29,$C$8:$N$10,3,FALSE())))*'Historical 99 Scalers WD'!G9</f>
        <v>45.2265415509163</v>
      </c>
      <c r="H63" s="52" t="n">
        <f aca="false">IF(O5="East",(IF(AND($A34&gt;7,$A34&lt;24),HLOOKUP(H$29,$C$8:$N$10,2,FALSE()),HLOOKUP(H$29,$C$8:$N$10,3,FALSE()))),IF(AND($A34&gt;6,$A34&lt;23),HLOOKUP(H$29,$C$8:$N$10,2,FALSE()),HLOOKUP(H$29,$C$8:$N$10,3,FALSE())))*'Historical 99 Scalers WD'!H9</f>
        <v>45.4688121674087</v>
      </c>
      <c r="I63" s="52" t="n">
        <f aca="false">IF(P5="East",(IF(AND($A34&gt;7,$A34&lt;24),HLOOKUP(I$29,$C$8:$N$10,2,FALSE()),HLOOKUP(I$29,$C$8:$N$10,3,FALSE()))),IF(AND($A34&gt;6,$A34&lt;23),HLOOKUP(I$29,$C$8:$N$10,2,FALSE()),HLOOKUP(I$29,$C$8:$N$10,3,FALSE())))*'Historical 99 Scalers WD'!I9</f>
        <v>49.4993962902568</v>
      </c>
      <c r="J63" s="52" t="n">
        <f aca="false">IF(Q5="East",(IF(AND($A34&gt;7,$A34&lt;24),HLOOKUP(J$29,$C$8:$N$10,2,FALSE()),HLOOKUP(J$29,$C$8:$N$10,3,FALSE()))),IF(AND($A34&gt;6,$A34&lt;23),HLOOKUP(J$29,$C$8:$N$10,2,FALSE()),HLOOKUP(J$29,$C$8:$N$10,3,FALSE())))*'Historical 99 Scalers WD'!J9</f>
        <v>62.5042417204866</v>
      </c>
      <c r="K63" s="52" t="n">
        <f aca="false">IF(R5="East",(IF(AND($A34&gt;7,$A34&lt;24),HLOOKUP(K$29,$C$8:$N$10,2,FALSE()),HLOOKUP(K$29,$C$8:$N$10,3,FALSE()))),IF(AND($A34&gt;6,$A34&lt;23),HLOOKUP(K$29,$C$8:$N$10,2,FALSE()),HLOOKUP(K$29,$C$8:$N$10,3,FALSE())))*'Historical 99 Scalers WD'!K9</f>
        <v>37.4273454213954</v>
      </c>
      <c r="L63" s="52" t="n">
        <f aca="false">IF(S5="East",(IF(AND($A34&gt;7,$A34&lt;24),HLOOKUP(L$29,$C$8:$N$10,2,FALSE()),HLOOKUP(L$29,$C$8:$N$10,3,FALSE()))),IF(AND($A34&gt;6,$A34&lt;23),HLOOKUP(L$29,$C$8:$N$10,2,FALSE()),HLOOKUP(L$29,$C$8:$N$10,3,FALSE())))*'Historical 99 Scalers WD'!L9</f>
        <v>40.5597952197261</v>
      </c>
      <c r="M63" s="52" t="n">
        <f aca="false">IF(T5="East",(IF(AND($A34&gt;7,$A34&lt;24),HLOOKUP(M$29,$C$8:$N$10,2,FALSE()),HLOOKUP(M$29,$C$8:$N$10,3,FALSE()))),IF(AND($A34&gt;6,$A34&lt;23),HLOOKUP(M$29,$C$8:$N$10,2,FALSE()),HLOOKUP(M$29,$C$8:$N$10,3,FALSE())))*'Historical 99 Scalers WD'!M9</f>
        <v>32.1547824052649</v>
      </c>
      <c r="N63" s="52" t="n">
        <f aca="false">IF(U5="East",(IF(AND($A34&gt;7,$A34&lt;24),HLOOKUP(N$29,$C$8:$N$10,2,FALSE()),HLOOKUP(N$29,$C$8:$N$10,3,FALSE()))),IF(AND($A34&gt;6,$A34&lt;23),HLOOKUP(N$29,$C$8:$N$10,2,FALSE()),HLOOKUP(N$29,$C$8:$N$10,3,FALSE())))*'Historical 99 Scalers WD'!N9</f>
        <v>38.034222639229</v>
      </c>
    </row>
    <row r="64" customFormat="false" ht="12.75" hidden="false" customHeight="false" outlineLevel="0" collapsed="false">
      <c r="A64" s="2" t="n">
        <v>5</v>
      </c>
      <c r="C64" s="52" t="n">
        <f aca="false">IF(J6="East",(IF(AND($A35&gt;7,$A35&lt;24),HLOOKUP(C$29,$C$8:$N$10,2,FALSE()),HLOOKUP(C$29,$C$8:$N$10,3,FALSE()))),IF(AND($A35&gt;6,$A35&lt;23),HLOOKUP(C$29,$C$8:$N$10,2,FALSE()),HLOOKUP(C$29,$C$8:$N$10,3,FALSE())))*'Historical 99 Scalers WD'!C10</f>
        <v>63.743212356637</v>
      </c>
      <c r="D64" s="52" t="n">
        <f aca="false">IF(K6="East",(IF(AND($A35&gt;7,$A35&lt;24),HLOOKUP(D$29,$C$8:$N$10,2,FALSE()),HLOOKUP(D$29,$C$8:$N$10,3,FALSE()))),IF(AND($A35&gt;6,$A35&lt;23),HLOOKUP(D$29,$C$8:$N$10,2,FALSE()),HLOOKUP(D$29,$C$8:$N$10,3,FALSE())))*'Historical 99 Scalers WD'!D10</f>
        <v>50.840653190793</v>
      </c>
      <c r="E64" s="52" t="n">
        <f aca="false">IF(L6="East",(IF(AND($A35&gt;7,$A35&lt;24),HLOOKUP(E$29,$C$8:$N$10,2,FALSE()),HLOOKUP(E$29,$C$8:$N$10,3,FALSE()))),IF(AND($A35&gt;6,$A35&lt;23),HLOOKUP(E$29,$C$8:$N$10,2,FALSE()),HLOOKUP(E$29,$C$8:$N$10,3,FALSE())))*'Historical 99 Scalers WD'!E10</f>
        <v>47.401983848962</v>
      </c>
      <c r="F64" s="52" t="n">
        <f aca="false">IF(M6="East",(IF(AND($A35&gt;7,$A35&lt;24),HLOOKUP(F$29,$C$8:$N$10,2,FALSE()),HLOOKUP(F$29,$C$8:$N$10,3,FALSE()))),IF(AND($A35&gt;6,$A35&lt;23),HLOOKUP(F$29,$C$8:$N$10,2,FALSE()),HLOOKUP(F$29,$C$8:$N$10,3,FALSE())))*'Historical 99 Scalers WD'!F10</f>
        <v>53.8464560196903</v>
      </c>
      <c r="G64" s="52" t="n">
        <f aca="false">IF(N6="East",(IF(AND($A35&gt;7,$A35&lt;24),HLOOKUP(G$29,$C$8:$N$10,2,FALSE()),HLOOKUP(G$29,$C$8:$N$10,3,FALSE()))),IF(AND($A35&gt;6,$A35&lt;23),HLOOKUP(G$29,$C$8:$N$10,2,FALSE()),HLOOKUP(G$29,$C$8:$N$10,3,FALSE())))*'Historical 99 Scalers WD'!G10</f>
        <v>48.1346800070006</v>
      </c>
      <c r="H64" s="52" t="n">
        <f aca="false">IF(O6="East",(IF(AND($A35&gt;7,$A35&lt;24),HLOOKUP(H$29,$C$8:$N$10,2,FALSE()),HLOOKUP(H$29,$C$8:$N$10,3,FALSE()))),IF(AND($A35&gt;6,$A35&lt;23),HLOOKUP(H$29,$C$8:$N$10,2,FALSE()),HLOOKUP(H$29,$C$8:$N$10,3,FALSE())))*'Historical 99 Scalers WD'!H10</f>
        <v>45.5980675134929</v>
      </c>
      <c r="I64" s="52" t="n">
        <f aca="false">IF(P6="East",(IF(AND($A35&gt;7,$A35&lt;24),HLOOKUP(I$29,$C$8:$N$10,2,FALSE()),HLOOKUP(I$29,$C$8:$N$10,3,FALSE()))),IF(AND($A35&gt;6,$A35&lt;23),HLOOKUP(I$29,$C$8:$N$10,2,FALSE()),HLOOKUP(I$29,$C$8:$N$10,3,FALSE())))*'Historical 99 Scalers WD'!I10</f>
        <v>49.7769110833837</v>
      </c>
      <c r="J64" s="52" t="n">
        <f aca="false">IF(Q6="East",(IF(AND($A35&gt;7,$A35&lt;24),HLOOKUP(J$29,$C$8:$N$10,2,FALSE()),HLOOKUP(J$29,$C$8:$N$10,3,FALSE()))),IF(AND($A35&gt;6,$A35&lt;23),HLOOKUP(J$29,$C$8:$N$10,2,FALSE()),HLOOKUP(J$29,$C$8:$N$10,3,FALSE())))*'Historical 99 Scalers WD'!J10</f>
        <v>63.5237307279671</v>
      </c>
      <c r="K64" s="52" t="n">
        <f aca="false">IF(R6="East",(IF(AND($A35&gt;7,$A35&lt;24),HLOOKUP(K$29,$C$8:$N$10,2,FALSE()),HLOOKUP(K$29,$C$8:$N$10,3,FALSE()))),IF(AND($A35&gt;6,$A35&lt;23),HLOOKUP(K$29,$C$8:$N$10,2,FALSE()),HLOOKUP(K$29,$C$8:$N$10,3,FALSE())))*'Historical 99 Scalers WD'!K10</f>
        <v>43.7205221768314</v>
      </c>
      <c r="L64" s="52" t="n">
        <f aca="false">IF(S6="East",(IF(AND($A35&gt;7,$A35&lt;24),HLOOKUP(L$29,$C$8:$N$10,2,FALSE()),HLOOKUP(L$29,$C$8:$N$10,3,FALSE()))),IF(AND($A35&gt;6,$A35&lt;23),HLOOKUP(L$29,$C$8:$N$10,2,FALSE()),HLOOKUP(L$29,$C$8:$N$10,3,FALSE())))*'Historical 99 Scalers WD'!L10</f>
        <v>45.5366182706649</v>
      </c>
      <c r="M64" s="52" t="n">
        <f aca="false">IF(T6="East",(IF(AND($A35&gt;7,$A35&lt;24),HLOOKUP(M$29,$C$8:$N$10,2,FALSE()),HLOOKUP(M$29,$C$8:$N$10,3,FALSE()))),IF(AND($A35&gt;6,$A35&lt;23),HLOOKUP(M$29,$C$8:$N$10,2,FALSE()),HLOOKUP(M$29,$C$8:$N$10,3,FALSE())))*'Historical 99 Scalers WD'!M10</f>
        <v>42.9305413011762</v>
      </c>
      <c r="N64" s="52" t="n">
        <f aca="false">IF(U6="East",(IF(AND($A35&gt;7,$A35&lt;24),HLOOKUP(N$29,$C$8:$N$10,2,FALSE()),HLOOKUP(N$29,$C$8:$N$10,3,FALSE()))),IF(AND($A35&gt;6,$A35&lt;23),HLOOKUP(N$29,$C$8:$N$10,2,FALSE()),HLOOKUP(N$29,$C$8:$N$10,3,FALSE())))*'Historical 99 Scalers WD'!N10</f>
        <v>42.7480679357605</v>
      </c>
    </row>
    <row r="65" customFormat="false" ht="12.75" hidden="false" customHeight="false" outlineLevel="0" collapsed="false">
      <c r="A65" s="2" t="n">
        <v>6</v>
      </c>
      <c r="C65" s="52" t="n">
        <f aca="false">IF(J7="East",(IF(AND($A36&gt;7,$A36&lt;24),HLOOKUP(C$29,$C$8:$N$10,2,FALSE()),HLOOKUP(C$29,$C$8:$N$10,3,FALSE()))),IF(AND($A36&gt;6,$A36&lt;23),HLOOKUP(C$29,$C$8:$N$10,2,FALSE()),HLOOKUP(C$29,$C$8:$N$10,3,FALSE())))*'Historical 99 Scalers WD'!C11</f>
        <v>79.4500932692407</v>
      </c>
      <c r="D65" s="52" t="n">
        <f aca="false">IF(K7="East",(IF(AND($A36&gt;7,$A36&lt;24),HLOOKUP(D$29,$C$8:$N$10,2,FALSE()),HLOOKUP(D$29,$C$8:$N$10,3,FALSE()))),IF(AND($A36&gt;6,$A36&lt;23),HLOOKUP(D$29,$C$8:$N$10,2,FALSE()),HLOOKUP(D$29,$C$8:$N$10,3,FALSE())))*'Historical 99 Scalers WD'!D11</f>
        <v>63.4483234612922</v>
      </c>
      <c r="E65" s="52" t="n">
        <f aca="false">IF(L7="East",(IF(AND($A36&gt;7,$A36&lt;24),HLOOKUP(E$29,$C$8:$N$10,2,FALSE()),HLOOKUP(E$29,$C$8:$N$10,3,FALSE()))),IF(AND($A36&gt;6,$A36&lt;23),HLOOKUP(E$29,$C$8:$N$10,2,FALSE()),HLOOKUP(E$29,$C$8:$N$10,3,FALSE())))*'Historical 99 Scalers WD'!E11</f>
        <v>56.2024001212762</v>
      </c>
      <c r="F65" s="52" t="n">
        <f aca="false">IF(M7="East",(IF(AND($A36&gt;7,$A36&lt;24),HLOOKUP(F$29,$C$8:$N$10,2,FALSE()),HLOOKUP(F$29,$C$8:$N$10,3,FALSE()))),IF(AND($A36&gt;6,$A36&lt;23),HLOOKUP(F$29,$C$8:$N$10,2,FALSE()),HLOOKUP(F$29,$C$8:$N$10,3,FALSE())))*'Historical 99 Scalers WD'!F11</f>
        <v>61.3414621793655</v>
      </c>
      <c r="G65" s="52" t="n">
        <f aca="false">IF(N7="East",(IF(AND($A36&gt;7,$A36&lt;24),HLOOKUP(G$29,$C$8:$N$10,2,FALSE()),HLOOKUP(G$29,$C$8:$N$10,3,FALSE()))),IF(AND($A36&gt;6,$A36&lt;23),HLOOKUP(G$29,$C$8:$N$10,2,FALSE()),HLOOKUP(G$29,$C$8:$N$10,3,FALSE())))*'Historical 99 Scalers WD'!G11</f>
        <v>59.5190838721918</v>
      </c>
      <c r="H65" s="52" t="n">
        <f aca="false">IF(O7="East",(IF(AND($A36&gt;7,$A36&lt;24),HLOOKUP(H$29,$C$8:$N$10,2,FALSE()),HLOOKUP(H$29,$C$8:$N$10,3,FALSE()))),IF(AND($A36&gt;6,$A36&lt;23),HLOOKUP(H$29,$C$8:$N$10,2,FALSE()),HLOOKUP(H$29,$C$8:$N$10,3,FALSE())))*'Historical 99 Scalers WD'!H11</f>
        <v>47.3894126138038</v>
      </c>
      <c r="I65" s="52" t="n">
        <f aca="false">IF(P7="East",(IF(AND($A36&gt;7,$A36&lt;24),HLOOKUP(I$29,$C$8:$N$10,2,FALSE()),HLOOKUP(I$29,$C$8:$N$10,3,FALSE()))),IF(AND($A36&gt;6,$A36&lt;23),HLOOKUP(I$29,$C$8:$N$10,2,FALSE()),HLOOKUP(I$29,$C$8:$N$10,3,FALSE())))*'Historical 99 Scalers WD'!I11</f>
        <v>58.6104630096443</v>
      </c>
      <c r="J65" s="52" t="n">
        <f aca="false">IF(Q7="East",(IF(AND($A36&gt;7,$A36&lt;24),HLOOKUP(J$29,$C$8:$N$10,2,FALSE()),HLOOKUP(J$29,$C$8:$N$10,3,FALSE()))),IF(AND($A36&gt;6,$A36&lt;23),HLOOKUP(J$29,$C$8:$N$10,2,FALSE()),HLOOKUP(J$29,$C$8:$N$10,3,FALSE())))*'Historical 99 Scalers WD'!J11</f>
        <v>78.7969375396802</v>
      </c>
      <c r="K65" s="52" t="n">
        <f aca="false">IF(R7="East",(IF(AND($A36&gt;7,$A36&lt;24),HLOOKUP(K$29,$C$8:$N$10,2,FALSE()),HLOOKUP(K$29,$C$8:$N$10,3,FALSE()))),IF(AND($A36&gt;6,$A36&lt;23),HLOOKUP(K$29,$C$8:$N$10,2,FALSE()),HLOOKUP(K$29,$C$8:$N$10,3,FALSE())))*'Historical 99 Scalers WD'!K11</f>
        <v>61.6531351930227</v>
      </c>
      <c r="L65" s="52" t="n">
        <f aca="false">IF(S7="East",(IF(AND($A36&gt;7,$A36&lt;24),HLOOKUP(L$29,$C$8:$N$10,2,FALSE()),HLOOKUP(L$29,$C$8:$N$10,3,FALSE()))),IF(AND($A36&gt;6,$A36&lt;23),HLOOKUP(L$29,$C$8:$N$10,2,FALSE()),HLOOKUP(L$29,$C$8:$N$10,3,FALSE())))*'Historical 99 Scalers WD'!L11</f>
        <v>54.637379962259</v>
      </c>
      <c r="M65" s="52" t="n">
        <f aca="false">IF(T7="East",(IF(AND($A36&gt;7,$A36&lt;24),HLOOKUP(M$29,$C$8:$N$10,2,FALSE()),HLOOKUP(M$29,$C$8:$N$10,3,FALSE()))),IF(AND($A36&gt;6,$A36&lt;23),HLOOKUP(M$29,$C$8:$N$10,2,FALSE()),HLOOKUP(M$29,$C$8:$N$10,3,FALSE())))*'Historical 99 Scalers WD'!M11</f>
        <v>60.249788662418</v>
      </c>
      <c r="N65" s="52" t="n">
        <f aca="false">IF(U7="East",(IF(AND($A36&gt;7,$A36&lt;24),HLOOKUP(N$29,$C$8:$N$10,2,FALSE()),HLOOKUP(N$29,$C$8:$N$10,3,FALSE()))),IF(AND($A36&gt;6,$A36&lt;23),HLOOKUP(N$29,$C$8:$N$10,2,FALSE()),HLOOKUP(N$29,$C$8:$N$10,3,FALSE())))*'Historical 99 Scalers WD'!N11</f>
        <v>54.7353236701398</v>
      </c>
    </row>
    <row r="66" customFormat="false" ht="12.75" hidden="false" customHeight="false" outlineLevel="0" collapsed="false">
      <c r="A66" s="2" t="n">
        <v>7</v>
      </c>
      <c r="C66" s="52" t="n">
        <f aca="false">IF(J8="East",(IF(AND($A37&gt;7,$A37&lt;24),HLOOKUP(C$29,$C$8:$N$10,2,FALSE()),HLOOKUP(C$29,$C$8:$N$10,3,FALSE()))),IF(AND($A37&gt;6,$A37&lt;23),HLOOKUP(C$29,$C$8:$N$10,2,FALSE()),HLOOKUP(C$29,$C$8:$N$10,3,FALSE())))*'Historical 99 Scalers WD'!C12</f>
        <v>72.7985551978254</v>
      </c>
      <c r="D66" s="52" t="n">
        <f aca="false">IF(K8="East",(IF(AND($A37&gt;7,$A37&lt;24),HLOOKUP(D$29,$C$8:$N$10,2,FALSE()),HLOOKUP(D$29,$C$8:$N$10,3,FALSE()))),IF(AND($A37&gt;6,$A37&lt;23),HLOOKUP(D$29,$C$8:$N$10,2,FALSE()),HLOOKUP(D$29,$C$8:$N$10,3,FALSE())))*'Historical 99 Scalers WD'!D12</f>
        <v>55.4321524027249</v>
      </c>
      <c r="E66" s="52" t="n">
        <f aca="false">IF(L8="East",(IF(AND($A37&gt;7,$A37&lt;24),HLOOKUP(E$29,$C$8:$N$10,2,FALSE()),HLOOKUP(E$29,$C$8:$N$10,3,FALSE()))),IF(AND($A37&gt;6,$A37&lt;23),HLOOKUP(E$29,$C$8:$N$10,2,FALSE()),HLOOKUP(E$29,$C$8:$N$10,3,FALSE())))*'Historical 99 Scalers WD'!E12</f>
        <v>52.8757505873258</v>
      </c>
      <c r="F66" s="52" t="n">
        <f aca="false">IF(M8="East",(IF(AND($A37&gt;7,$A37&lt;24),HLOOKUP(F$29,$C$8:$N$10,2,FALSE()),HLOOKUP(F$29,$C$8:$N$10,3,FALSE()))),IF(AND($A37&gt;6,$A37&lt;23),HLOOKUP(F$29,$C$8:$N$10,2,FALSE()),HLOOKUP(F$29,$C$8:$N$10,3,FALSE())))*'Historical 99 Scalers WD'!F12</f>
        <v>76.1727552680673</v>
      </c>
      <c r="G66" s="52" t="n">
        <f aca="false">IF(N8="East",(IF(AND($A37&gt;7,$A37&lt;24),HLOOKUP(G$29,$C$8:$N$10,2,FALSE()),HLOOKUP(G$29,$C$8:$N$10,3,FALSE()))),IF(AND($A37&gt;6,$A37&lt;23),HLOOKUP(G$29,$C$8:$N$10,2,FALSE()),HLOOKUP(G$29,$C$8:$N$10,3,FALSE())))*'Historical 99 Scalers WD'!G12</f>
        <v>64.6551597976856</v>
      </c>
      <c r="H66" s="52" t="n">
        <f aca="false">IF(O8="East",(IF(AND($A37&gt;7,$A37&lt;24),HLOOKUP(H$29,$C$8:$N$10,2,FALSE()),HLOOKUP(H$29,$C$8:$N$10,3,FALSE()))),IF(AND($A37&gt;6,$A37&lt;23),HLOOKUP(H$29,$C$8:$N$10,2,FALSE()),HLOOKUP(H$29,$C$8:$N$10,3,FALSE())))*'Historical 99 Scalers WD'!H12</f>
        <v>41.2337752412254</v>
      </c>
      <c r="I66" s="52" t="n">
        <f aca="false">IF(P8="East",(IF(AND($A37&gt;7,$A37&lt;24),HLOOKUP(I$29,$C$8:$N$10,2,FALSE()),HLOOKUP(I$29,$C$8:$N$10,3,FALSE()))),IF(AND($A37&gt;6,$A37&lt;23),HLOOKUP(I$29,$C$8:$N$10,2,FALSE()),HLOOKUP(I$29,$C$8:$N$10,3,FALSE())))*'Historical 99 Scalers WD'!I12</f>
        <v>40.1539449400411</v>
      </c>
      <c r="J66" s="52" t="n">
        <f aca="false">IF(Q8="East",(IF(AND($A37&gt;7,$A37&lt;24),HLOOKUP(J$29,$C$8:$N$10,2,FALSE()),HLOOKUP(J$29,$C$8:$N$10,3,FALSE()))),IF(AND($A37&gt;6,$A37&lt;23),HLOOKUP(J$29,$C$8:$N$10,2,FALSE()),HLOOKUP(J$29,$C$8:$N$10,3,FALSE())))*'Historical 99 Scalers WD'!J12</f>
        <v>55.3331025275227</v>
      </c>
      <c r="K66" s="52" t="n">
        <f aca="false">IF(R8="East",(IF(AND($A37&gt;7,$A37&lt;24),HLOOKUP(K$29,$C$8:$N$10,2,FALSE()),HLOOKUP(K$29,$C$8:$N$10,3,FALSE()))),IF(AND($A37&gt;6,$A37&lt;23),HLOOKUP(K$29,$C$8:$N$10,2,FALSE()),HLOOKUP(K$29,$C$8:$N$10,3,FALSE())))*'Historical 99 Scalers WD'!K12</f>
        <v>57.7220586209874</v>
      </c>
      <c r="L66" s="52" t="n">
        <f aca="false">IF(S8="East",(IF(AND($A37&gt;7,$A37&lt;24),HLOOKUP(L$29,$C$8:$N$10,2,FALSE()),HLOOKUP(L$29,$C$8:$N$10,3,FALSE()))),IF(AND($A37&gt;6,$A37&lt;23),HLOOKUP(L$29,$C$8:$N$10,2,FALSE()),HLOOKUP(L$29,$C$8:$N$10,3,FALSE())))*'Historical 99 Scalers WD'!L12</f>
        <v>57.1883386671681</v>
      </c>
      <c r="M66" s="52" t="n">
        <f aca="false">IF(T8="East",(IF(AND($A37&gt;7,$A37&lt;24),HLOOKUP(M$29,$C$8:$N$10,2,FALSE()),HLOOKUP(M$29,$C$8:$N$10,3,FALSE()))),IF(AND($A37&gt;6,$A37&lt;23),HLOOKUP(M$29,$C$8:$N$10,2,FALSE()),HLOOKUP(M$29,$C$8:$N$10,3,FALSE())))*'Historical 99 Scalers WD'!M12</f>
        <v>51.2144726829583</v>
      </c>
      <c r="N66" s="52" t="n">
        <f aca="false">IF(U8="East",(IF(AND($A37&gt;7,$A37&lt;24),HLOOKUP(N$29,$C$8:$N$10,2,FALSE()),HLOOKUP(N$29,$C$8:$N$10,3,FALSE()))),IF(AND($A37&gt;6,$A37&lt;23),HLOOKUP(N$29,$C$8:$N$10,2,FALSE()),HLOOKUP(N$29,$C$8:$N$10,3,FALSE())))*'Historical 99 Scalers WD'!N12</f>
        <v>69.600395825172</v>
      </c>
    </row>
    <row r="67" customFormat="false" ht="12.75" hidden="false" customHeight="false" outlineLevel="0" collapsed="false">
      <c r="A67" s="2" t="n">
        <v>8</v>
      </c>
      <c r="C67" s="52" t="n">
        <f aca="false">IF(J9="East",(IF(AND($A38&gt;7,$A38&lt;24),HLOOKUP(C$29,$C$8:$N$10,2,FALSE()),HLOOKUP(C$29,$C$8:$N$10,3,FALSE()))),IF(AND($A38&gt;6,$A38&lt;23),HLOOKUP(C$29,$C$8:$N$10,2,FALSE()),HLOOKUP(C$29,$C$8:$N$10,3,FALSE())))*'Historical 99 Scalers WD'!C13</f>
        <v>77.9395709710735</v>
      </c>
      <c r="D67" s="52" t="n">
        <f aca="false">IF(K9="East",(IF(AND($A38&gt;7,$A38&lt;24),HLOOKUP(D$29,$C$8:$N$10,2,FALSE()),HLOOKUP(D$29,$C$8:$N$10,3,FALSE()))),IF(AND($A38&gt;6,$A38&lt;23),HLOOKUP(D$29,$C$8:$N$10,2,FALSE()),HLOOKUP(D$29,$C$8:$N$10,3,FALSE())))*'Historical 99 Scalers WD'!D13</f>
        <v>59.4826429837429</v>
      </c>
      <c r="E67" s="52" t="n">
        <f aca="false">IF(L9="East",(IF(AND($A38&gt;7,$A38&lt;24),HLOOKUP(E$29,$C$8:$N$10,2,FALSE()),HLOOKUP(E$29,$C$8:$N$10,3,FALSE()))),IF(AND($A38&gt;6,$A38&lt;23),HLOOKUP(E$29,$C$8:$N$10,2,FALSE()),HLOOKUP(E$29,$C$8:$N$10,3,FALSE())))*'Historical 99 Scalers WD'!E13</f>
        <v>57.0521120242584</v>
      </c>
      <c r="F67" s="52" t="n">
        <f aca="false">IF(M9="East",(IF(AND($A38&gt;7,$A38&lt;24),HLOOKUP(F$29,$C$8:$N$10,2,FALSE()),HLOOKUP(F$29,$C$8:$N$10,3,FALSE()))),IF(AND($A38&gt;6,$A38&lt;23),HLOOKUP(F$29,$C$8:$N$10,2,FALSE()),HLOOKUP(F$29,$C$8:$N$10,3,FALSE())))*'Historical 99 Scalers WD'!F13</f>
        <v>85.9820898412482</v>
      </c>
      <c r="G67" s="52" t="n">
        <f aca="false">IF(N9="East",(IF(AND($A38&gt;7,$A38&lt;24),HLOOKUP(G$29,$C$8:$N$10,2,FALSE()),HLOOKUP(G$29,$C$8:$N$10,3,FALSE()))),IF(AND($A38&gt;6,$A38&lt;23),HLOOKUP(G$29,$C$8:$N$10,2,FALSE()),HLOOKUP(G$29,$C$8:$N$10,3,FALSE())))*'Historical 99 Scalers WD'!G13</f>
        <v>76.7586221673429</v>
      </c>
      <c r="H67" s="52" t="n">
        <f aca="false">IF(O9="East",(IF(AND($A38&gt;7,$A38&lt;24),HLOOKUP(H$29,$C$8:$N$10,2,FALSE()),HLOOKUP(H$29,$C$8:$N$10,3,FALSE()))),IF(AND($A38&gt;6,$A38&lt;23),HLOOKUP(H$29,$C$8:$N$10,2,FALSE()),HLOOKUP(H$29,$C$8:$N$10,3,FALSE())))*'Historical 99 Scalers WD'!H13</f>
        <v>65.0084371719493</v>
      </c>
      <c r="I67" s="52" t="n">
        <f aca="false">IF(P9="East",(IF(AND($A38&gt;7,$A38&lt;24),HLOOKUP(I$29,$C$8:$N$10,2,FALSE()),HLOOKUP(I$29,$C$8:$N$10,3,FALSE()))),IF(AND($A38&gt;6,$A38&lt;23),HLOOKUP(I$29,$C$8:$N$10,2,FALSE()),HLOOKUP(I$29,$C$8:$N$10,3,FALSE())))*'Historical 99 Scalers WD'!I13</f>
        <v>57.343648677028</v>
      </c>
      <c r="J67" s="52" t="n">
        <f aca="false">IF(Q9="East",(IF(AND($A38&gt;7,$A38&lt;24),HLOOKUP(J$29,$C$8:$N$10,2,FALSE()),HLOOKUP(J$29,$C$8:$N$10,3,FALSE()))),IF(AND($A38&gt;6,$A38&lt;23),HLOOKUP(J$29,$C$8:$N$10,2,FALSE()),HLOOKUP(J$29,$C$8:$N$10,3,FALSE())))*'Historical 99 Scalers WD'!J13</f>
        <v>64.8467123694029</v>
      </c>
      <c r="K67" s="52" t="n">
        <f aca="false">IF(R9="East",(IF(AND($A38&gt;7,$A38&lt;24),HLOOKUP(K$29,$C$8:$N$10,2,FALSE()),HLOOKUP(K$29,$C$8:$N$10,3,FALSE()))),IF(AND($A38&gt;6,$A38&lt;23),HLOOKUP(K$29,$C$8:$N$10,2,FALSE()),HLOOKUP(K$29,$C$8:$N$10,3,FALSE())))*'Historical 99 Scalers WD'!K13</f>
        <v>66.6330160293491</v>
      </c>
      <c r="L67" s="52" t="n">
        <f aca="false">IF(S9="East",(IF(AND($A38&gt;7,$A38&lt;24),HLOOKUP(L$29,$C$8:$N$10,2,FALSE()),HLOOKUP(L$29,$C$8:$N$10,3,FALSE()))),IF(AND($A38&gt;6,$A38&lt;23),HLOOKUP(L$29,$C$8:$N$10,2,FALSE()),HLOOKUP(L$29,$C$8:$N$10,3,FALSE())))*'Historical 99 Scalers WD'!L13</f>
        <v>56.9849596031001</v>
      </c>
      <c r="M67" s="52" t="n">
        <f aca="false">IF(T9="East",(IF(AND($A38&gt;7,$A38&lt;24),HLOOKUP(M$29,$C$8:$N$10,2,FALSE()),HLOOKUP(M$29,$C$8:$N$10,3,FALSE()))),IF(AND($A38&gt;6,$A38&lt;23),HLOOKUP(M$29,$C$8:$N$10,2,FALSE()),HLOOKUP(M$29,$C$8:$N$10,3,FALSE())))*'Historical 99 Scalers WD'!M13</f>
        <v>65.9855833468214</v>
      </c>
      <c r="N67" s="52" t="n">
        <f aca="false">IF(U9="East",(IF(AND($A38&gt;7,$A38&lt;24),HLOOKUP(N$29,$C$8:$N$10,2,FALSE()),HLOOKUP(N$29,$C$8:$N$10,3,FALSE()))),IF(AND($A38&gt;6,$A38&lt;23),HLOOKUP(N$29,$C$8:$N$10,2,FALSE()),HLOOKUP(N$29,$C$8:$N$10,3,FALSE())))*'Historical 99 Scalers WD'!N13</f>
        <v>73.3732533842337</v>
      </c>
    </row>
    <row r="68" customFormat="false" ht="12.75" hidden="false" customHeight="false" outlineLevel="0" collapsed="false">
      <c r="A68" s="2" t="n">
        <v>9</v>
      </c>
      <c r="C68" s="52" t="n">
        <f aca="false">IF(J10="East",(IF(AND($A39&gt;7,$A39&lt;24),HLOOKUP(C$29,$C$8:$N$10,2,FALSE()),HLOOKUP(C$29,$C$8:$N$10,3,FALSE()))),IF(AND($A39&gt;6,$A39&lt;23),HLOOKUP(C$29,$C$8:$N$10,2,FALSE()),HLOOKUP(C$29,$C$8:$N$10,3,FALSE())))*'Historical 99 Scalers WD'!C14</f>
        <v>80.1164695610229</v>
      </c>
      <c r="D68" s="52" t="n">
        <f aca="false">IF(K10="East",(IF(AND($A39&gt;7,$A39&lt;24),HLOOKUP(D$29,$C$8:$N$10,2,FALSE()),HLOOKUP(D$29,$C$8:$N$10,3,FALSE()))),IF(AND($A39&gt;6,$A39&lt;23),HLOOKUP(D$29,$C$8:$N$10,2,FALSE()),HLOOKUP(D$29,$C$8:$N$10,3,FALSE())))*'Historical 99 Scalers WD'!D14</f>
        <v>60.2627347945114</v>
      </c>
      <c r="E68" s="52" t="n">
        <f aca="false">IF(L10="East",(IF(AND($A39&gt;7,$A39&lt;24),HLOOKUP(E$29,$C$8:$N$10,2,FALSE()),HLOOKUP(E$29,$C$8:$N$10,3,FALSE()))),IF(AND($A39&gt;6,$A39&lt;23),HLOOKUP(E$29,$C$8:$N$10,2,FALSE()),HLOOKUP(E$29,$C$8:$N$10,3,FALSE())))*'Historical 99 Scalers WD'!E14</f>
        <v>58.6512114195689</v>
      </c>
      <c r="F68" s="52" t="n">
        <f aca="false">IF(M10="East",(IF(AND($A39&gt;7,$A39&lt;24),HLOOKUP(F$29,$C$8:$N$10,2,FALSE()),HLOOKUP(F$29,$C$8:$N$10,3,FALSE()))),IF(AND($A39&gt;6,$A39&lt;23),HLOOKUP(F$29,$C$8:$N$10,2,FALSE()),HLOOKUP(F$29,$C$8:$N$10,3,FALSE())))*'Historical 99 Scalers WD'!F14</f>
        <v>88.0644263841476</v>
      </c>
      <c r="G68" s="52" t="n">
        <f aca="false">IF(N10="East",(IF(AND($A39&gt;7,$A39&lt;24),HLOOKUP(G$29,$C$8:$N$10,2,FALSE()),HLOOKUP(G$29,$C$8:$N$10,3,FALSE()))),IF(AND($A39&gt;6,$A39&lt;23),HLOOKUP(G$29,$C$8:$N$10,2,FALSE()),HLOOKUP(G$29,$C$8:$N$10,3,FALSE())))*'Historical 99 Scalers WD'!G14</f>
        <v>83.8084125719758</v>
      </c>
      <c r="H68" s="52" t="n">
        <f aca="false">IF(O10="East",(IF(AND($A39&gt;7,$A39&lt;24),HLOOKUP(H$29,$C$8:$N$10,2,FALSE()),HLOOKUP(H$29,$C$8:$N$10,3,FALSE()))),IF(AND($A39&gt;6,$A39&lt;23),HLOOKUP(H$29,$C$8:$N$10,2,FALSE()),HLOOKUP(H$29,$C$8:$N$10,3,FALSE())))*'Historical 99 Scalers WD'!H14</f>
        <v>75.416815402453</v>
      </c>
      <c r="I68" s="52" t="n">
        <f aca="false">IF(P10="East",(IF(AND($A39&gt;7,$A39&lt;24),HLOOKUP(I$29,$C$8:$N$10,2,FALSE()),HLOOKUP(I$29,$C$8:$N$10,3,FALSE()))),IF(AND($A39&gt;6,$A39&lt;23),HLOOKUP(I$29,$C$8:$N$10,2,FALSE()),HLOOKUP(I$29,$C$8:$N$10,3,FALSE())))*'Historical 99 Scalers WD'!I14</f>
        <v>64.8104164681809</v>
      </c>
      <c r="J68" s="52" t="n">
        <f aca="false">IF(Q10="East",(IF(AND($A39&gt;7,$A39&lt;24),HLOOKUP(J$29,$C$8:$N$10,2,FALSE()),HLOOKUP(J$29,$C$8:$N$10,3,FALSE()))),IF(AND($A39&gt;6,$A39&lt;23),HLOOKUP(J$29,$C$8:$N$10,2,FALSE()),HLOOKUP(J$29,$C$8:$N$10,3,FALSE())))*'Historical 99 Scalers WD'!J14</f>
        <v>75.6657306417014</v>
      </c>
      <c r="K68" s="52" t="n">
        <f aca="false">IF(R10="East",(IF(AND($A39&gt;7,$A39&lt;24),HLOOKUP(K$29,$C$8:$N$10,2,FALSE()),HLOOKUP(K$29,$C$8:$N$10,3,FALSE()))),IF(AND($A39&gt;6,$A39&lt;23),HLOOKUP(K$29,$C$8:$N$10,2,FALSE()),HLOOKUP(K$29,$C$8:$N$10,3,FALSE())))*'Historical 99 Scalers WD'!K14</f>
        <v>64.9072629883334</v>
      </c>
      <c r="L68" s="52" t="n">
        <f aca="false">IF(S10="East",(IF(AND($A39&gt;7,$A39&lt;24),HLOOKUP(L$29,$C$8:$N$10,2,FALSE()),HLOOKUP(L$29,$C$8:$N$10,3,FALSE()))),IF(AND($A39&gt;6,$A39&lt;23),HLOOKUP(L$29,$C$8:$N$10,2,FALSE()),HLOOKUP(L$29,$C$8:$N$10,3,FALSE())))*'Historical 99 Scalers WD'!L14</f>
        <v>52.6476370324253</v>
      </c>
      <c r="M68" s="52" t="n">
        <f aca="false">IF(T10="East",(IF(AND($A39&gt;7,$A39&lt;24),HLOOKUP(M$29,$C$8:$N$10,2,FALSE()),HLOOKUP(M$29,$C$8:$N$10,3,FALSE()))),IF(AND($A39&gt;6,$A39&lt;23),HLOOKUP(M$29,$C$8:$N$10,2,FALSE()),HLOOKUP(M$29,$C$8:$N$10,3,FALSE())))*'Historical 99 Scalers WD'!M14</f>
        <v>65.1599569338921</v>
      </c>
      <c r="N68" s="52" t="n">
        <f aca="false">IF(U10="East",(IF(AND($A39&gt;7,$A39&lt;24),HLOOKUP(N$29,$C$8:$N$10,2,FALSE()),HLOOKUP(N$29,$C$8:$N$10,3,FALSE()))),IF(AND($A39&gt;6,$A39&lt;23),HLOOKUP(N$29,$C$8:$N$10,2,FALSE()),HLOOKUP(N$29,$C$8:$N$10,3,FALSE())))*'Historical 99 Scalers WD'!N14</f>
        <v>77.1447493452719</v>
      </c>
    </row>
    <row r="69" customFormat="false" ht="12.75" hidden="false" customHeight="false" outlineLevel="0" collapsed="false">
      <c r="A69" s="2" t="n">
        <v>10</v>
      </c>
      <c r="C69" s="52" t="n">
        <f aca="false">IF(J11="East",(IF(AND($A40&gt;7,$A40&lt;24),HLOOKUP(C$29,$C$8:$N$10,2,FALSE()),HLOOKUP(C$29,$C$8:$N$10,3,FALSE()))),IF(AND($A40&gt;6,$A40&lt;23),HLOOKUP(C$29,$C$8:$N$10,2,FALSE()),HLOOKUP(C$29,$C$8:$N$10,3,FALSE())))*'Historical 99 Scalers WD'!C15</f>
        <v>80.9110202905512</v>
      </c>
      <c r="D69" s="52" t="n">
        <f aca="false">IF(K11="East",(IF(AND($A40&gt;7,$A40&lt;24),HLOOKUP(D$29,$C$8:$N$10,2,FALSE()),HLOOKUP(D$29,$C$8:$N$10,3,FALSE()))),IF(AND($A40&gt;6,$A40&lt;23),HLOOKUP(D$29,$C$8:$N$10,2,FALSE()),HLOOKUP(D$29,$C$8:$N$10,3,FALSE())))*'Historical 99 Scalers WD'!D15</f>
        <v>59.9847504482243</v>
      </c>
      <c r="E69" s="52" t="n">
        <f aca="false">IF(L11="East",(IF(AND($A40&gt;7,$A40&lt;24),HLOOKUP(E$29,$C$8:$N$10,2,FALSE()),HLOOKUP(E$29,$C$8:$N$10,3,FALSE()))),IF(AND($A40&gt;6,$A40&lt;23),HLOOKUP(E$29,$C$8:$N$10,2,FALSE()),HLOOKUP(E$29,$C$8:$N$10,3,FALSE())))*'Historical 99 Scalers WD'!E15</f>
        <v>60.342534706314</v>
      </c>
      <c r="F69" s="52" t="n">
        <f aca="false">IF(M11="East",(IF(AND($A40&gt;7,$A40&lt;24),HLOOKUP(F$29,$C$8:$N$10,2,FALSE()),HLOOKUP(F$29,$C$8:$N$10,3,FALSE()))),IF(AND($A40&gt;6,$A40&lt;23),HLOOKUP(F$29,$C$8:$N$10,2,FALSE()),HLOOKUP(F$29,$C$8:$N$10,3,FALSE())))*'Historical 99 Scalers WD'!F15</f>
        <v>90.327437419257</v>
      </c>
      <c r="G69" s="52" t="n">
        <f aca="false">IF(N11="East",(IF(AND($A40&gt;7,$A40&lt;24),HLOOKUP(G$29,$C$8:$N$10,2,FALSE()),HLOOKUP(G$29,$C$8:$N$10,3,FALSE()))),IF(AND($A40&gt;6,$A40&lt;23),HLOOKUP(G$29,$C$8:$N$10,2,FALSE()),HLOOKUP(G$29,$C$8:$N$10,3,FALSE())))*'Historical 99 Scalers WD'!G15</f>
        <v>86.7151156483725</v>
      </c>
      <c r="H69" s="52" t="n">
        <f aca="false">IF(O11="East",(IF(AND($A40&gt;7,$A40&lt;24),HLOOKUP(H$29,$C$8:$N$10,2,FALSE()),HLOOKUP(H$29,$C$8:$N$10,3,FALSE()))),IF(AND($A40&gt;6,$A40&lt;23),HLOOKUP(H$29,$C$8:$N$10,2,FALSE()),HLOOKUP(H$29,$C$8:$N$10,3,FALSE())))*'Historical 99 Scalers WD'!H15</f>
        <v>89.381976496696</v>
      </c>
      <c r="I69" s="52" t="n">
        <f aca="false">IF(P11="East",(IF(AND($A40&gt;7,$A40&lt;24),HLOOKUP(I$29,$C$8:$N$10,2,FALSE()),HLOOKUP(I$29,$C$8:$N$10,3,FALSE()))),IF(AND($A40&gt;6,$A40&lt;23),HLOOKUP(I$29,$C$8:$N$10,2,FALSE()),HLOOKUP(I$29,$C$8:$N$10,3,FALSE())))*'Historical 99 Scalers WD'!I15</f>
        <v>73.4848319653417</v>
      </c>
      <c r="J69" s="52" t="n">
        <f aca="false">IF(Q11="East",(IF(AND($A40&gt;7,$A40&lt;24),HLOOKUP(J$29,$C$8:$N$10,2,FALSE()),HLOOKUP(J$29,$C$8:$N$10,3,FALSE()))),IF(AND($A40&gt;6,$A40&lt;23),HLOOKUP(J$29,$C$8:$N$10,2,FALSE()),HLOOKUP(J$29,$C$8:$N$10,3,FALSE())))*'Historical 99 Scalers WD'!J15</f>
        <v>83.0654225547125</v>
      </c>
      <c r="K69" s="52" t="n">
        <f aca="false">IF(R11="East",(IF(AND($A40&gt;7,$A40&lt;24),HLOOKUP(K$29,$C$8:$N$10,2,FALSE()),HLOOKUP(K$29,$C$8:$N$10,3,FALSE()))),IF(AND($A40&gt;6,$A40&lt;23),HLOOKUP(K$29,$C$8:$N$10,2,FALSE()),HLOOKUP(K$29,$C$8:$N$10,3,FALSE())))*'Historical 99 Scalers WD'!K15</f>
        <v>72.8697693452278</v>
      </c>
      <c r="L69" s="52" t="n">
        <f aca="false">IF(S11="East",(IF(AND($A40&gt;7,$A40&lt;24),HLOOKUP(L$29,$C$8:$N$10,2,FALSE()),HLOOKUP(L$29,$C$8:$N$10,3,FALSE()))),IF(AND($A40&gt;6,$A40&lt;23),HLOOKUP(L$29,$C$8:$N$10,2,FALSE()),HLOOKUP(L$29,$C$8:$N$10,3,FALSE())))*'Historical 99 Scalers WD'!L15</f>
        <v>59.0033601299321</v>
      </c>
      <c r="M69" s="52" t="n">
        <f aca="false">IF(T11="East",(IF(AND($A40&gt;7,$A40&lt;24),HLOOKUP(M$29,$C$8:$N$10,2,FALSE()),HLOOKUP(M$29,$C$8:$N$10,3,FALSE()))),IF(AND($A40&gt;6,$A40&lt;23),HLOOKUP(M$29,$C$8:$N$10,2,FALSE()),HLOOKUP(M$29,$C$8:$N$10,3,FALSE())))*'Historical 99 Scalers WD'!M15</f>
        <v>70.4543879631581</v>
      </c>
      <c r="N69" s="52" t="n">
        <f aca="false">IF(U11="East",(IF(AND($A40&gt;7,$A40&lt;24),HLOOKUP(N$29,$C$8:$N$10,2,FALSE()),HLOOKUP(N$29,$C$8:$N$10,3,FALSE()))),IF(AND($A40&gt;6,$A40&lt;23),HLOOKUP(N$29,$C$8:$N$10,2,FALSE()),HLOOKUP(N$29,$C$8:$N$10,3,FALSE())))*'Historical 99 Scalers WD'!N15</f>
        <v>77.9374978274213</v>
      </c>
    </row>
    <row r="70" customFormat="false" ht="12.75" hidden="false" customHeight="false" outlineLevel="0" collapsed="false">
      <c r="A70" s="2" t="n">
        <v>11</v>
      </c>
      <c r="C70" s="52" t="n">
        <f aca="false">IF(J12="East",(IF(AND($A41&gt;7,$A41&lt;24),HLOOKUP(C$29,$C$8:$N$10,2,FALSE()),HLOOKUP(C$29,$C$8:$N$10,3,FALSE()))),IF(AND($A41&gt;6,$A41&lt;23),HLOOKUP(C$29,$C$8:$N$10,2,FALSE()),HLOOKUP(C$29,$C$8:$N$10,3,FALSE())))*'Historical 99 Scalers WD'!C16</f>
        <v>80.495857041833</v>
      </c>
      <c r="D70" s="52" t="n">
        <f aca="false">IF(K12="East",(IF(AND($A41&gt;7,$A41&lt;24),HLOOKUP(D$29,$C$8:$N$10,2,FALSE()),HLOOKUP(D$29,$C$8:$N$10,3,FALSE()))),IF(AND($A41&gt;6,$A41&lt;23),HLOOKUP(D$29,$C$8:$N$10,2,FALSE()),HLOOKUP(D$29,$C$8:$N$10,3,FALSE())))*'Historical 99 Scalers WD'!D16</f>
        <v>59.4943529264062</v>
      </c>
      <c r="E70" s="52" t="n">
        <f aca="false">IF(L12="East",(IF(AND($A41&gt;7,$A41&lt;24),HLOOKUP(E$29,$C$8:$N$10,2,FALSE()),HLOOKUP(E$29,$C$8:$N$10,3,FALSE()))),IF(AND($A41&gt;6,$A41&lt;23),HLOOKUP(E$29,$C$8:$N$10,2,FALSE()),HLOOKUP(E$29,$C$8:$N$10,3,FALSE())))*'Historical 99 Scalers WD'!E16</f>
        <v>61.3219490822626</v>
      </c>
      <c r="F70" s="52" t="n">
        <f aca="false">IF(M12="East",(IF(AND($A41&gt;7,$A41&lt;24),HLOOKUP(F$29,$C$8:$N$10,2,FALSE()),HLOOKUP(F$29,$C$8:$N$10,3,FALSE()))),IF(AND($A41&gt;6,$A41&lt;23),HLOOKUP(F$29,$C$8:$N$10,2,FALSE()),HLOOKUP(F$29,$C$8:$N$10,3,FALSE())))*'Historical 99 Scalers WD'!F16</f>
        <v>92.2635671414126</v>
      </c>
      <c r="G70" s="52" t="n">
        <f aca="false">IF(N12="East",(IF(AND($A41&gt;7,$A41&lt;24),HLOOKUP(G$29,$C$8:$N$10,2,FALSE()),HLOOKUP(G$29,$C$8:$N$10,3,FALSE()))),IF(AND($A41&gt;6,$A41&lt;23),HLOOKUP(G$29,$C$8:$N$10,2,FALSE()),HLOOKUP(G$29,$C$8:$N$10,3,FALSE())))*'Historical 99 Scalers WD'!G16</f>
        <v>94.7955597881448</v>
      </c>
      <c r="H70" s="52" t="n">
        <f aca="false">IF(O12="East",(IF(AND($A41&gt;7,$A41&lt;24),HLOOKUP(H$29,$C$8:$N$10,2,FALSE()),HLOOKUP(H$29,$C$8:$N$10,3,FALSE()))),IF(AND($A41&gt;6,$A41&lt;23),HLOOKUP(H$29,$C$8:$N$10,2,FALSE()),HLOOKUP(H$29,$C$8:$N$10,3,FALSE())))*'Historical 99 Scalers WD'!H16</f>
        <v>98.2800558099701</v>
      </c>
      <c r="I70" s="52" t="n">
        <f aca="false">IF(P12="East",(IF(AND($A41&gt;7,$A41&lt;24),HLOOKUP(I$29,$C$8:$N$10,2,FALSE()),HLOOKUP(I$29,$C$8:$N$10,3,FALSE()))),IF(AND($A41&gt;6,$A41&lt;23),HLOOKUP(I$29,$C$8:$N$10,2,FALSE()),HLOOKUP(I$29,$C$8:$N$10,3,FALSE())))*'Historical 99 Scalers WD'!I16</f>
        <v>84.8048345090852</v>
      </c>
      <c r="J70" s="52" t="n">
        <f aca="false">IF(Q12="East",(IF(AND($A41&gt;7,$A41&lt;24),HLOOKUP(J$29,$C$8:$N$10,2,FALSE()),HLOOKUP(J$29,$C$8:$N$10,3,FALSE()))),IF(AND($A41&gt;6,$A41&lt;23),HLOOKUP(J$29,$C$8:$N$10,2,FALSE()),HLOOKUP(J$29,$C$8:$N$10,3,FALSE())))*'Historical 99 Scalers WD'!J16</f>
        <v>90.6639358823192</v>
      </c>
      <c r="K70" s="52" t="n">
        <f aca="false">IF(R12="East",(IF(AND($A41&gt;7,$A41&lt;24),HLOOKUP(K$29,$C$8:$N$10,2,FALSE()),HLOOKUP(K$29,$C$8:$N$10,3,FALSE()))),IF(AND($A41&gt;6,$A41&lt;23),HLOOKUP(K$29,$C$8:$N$10,2,FALSE()),HLOOKUP(K$29,$C$8:$N$10,3,FALSE())))*'Historical 99 Scalers WD'!K16</f>
        <v>80.1186656134736</v>
      </c>
      <c r="L70" s="52" t="n">
        <f aca="false">IF(S12="East",(IF(AND($A41&gt;7,$A41&lt;24),HLOOKUP(L$29,$C$8:$N$10,2,FALSE()),HLOOKUP(L$29,$C$8:$N$10,3,FALSE()))),IF(AND($A41&gt;6,$A41&lt;23),HLOOKUP(L$29,$C$8:$N$10,2,FALSE()),HLOOKUP(L$29,$C$8:$N$10,3,FALSE())))*'Historical 99 Scalers WD'!L16</f>
        <v>66.3539325153207</v>
      </c>
      <c r="M70" s="52" t="n">
        <f aca="false">IF(T12="East",(IF(AND($A41&gt;7,$A41&lt;24),HLOOKUP(M$29,$C$8:$N$10,2,FALSE()),HLOOKUP(M$29,$C$8:$N$10,3,FALSE()))),IF(AND($A41&gt;6,$A41&lt;23),HLOOKUP(M$29,$C$8:$N$10,2,FALSE()),HLOOKUP(M$29,$C$8:$N$10,3,FALSE())))*'Historical 99 Scalers WD'!M16</f>
        <v>75.4008095036595</v>
      </c>
      <c r="N70" s="52" t="n">
        <f aca="false">IF(U12="East",(IF(AND($A41&gt;7,$A41&lt;24),HLOOKUP(N$29,$C$8:$N$10,2,FALSE()),HLOOKUP(N$29,$C$8:$N$10,3,FALSE()))),IF(AND($A41&gt;6,$A41&lt;23),HLOOKUP(N$29,$C$8:$N$10,2,FALSE()),HLOOKUP(N$29,$C$8:$N$10,3,FALSE())))*'Historical 99 Scalers WD'!N16</f>
        <v>77.0994062658849</v>
      </c>
    </row>
    <row r="71" customFormat="false" ht="12.75" hidden="false" customHeight="false" outlineLevel="0" collapsed="false">
      <c r="A71" s="2" t="n">
        <v>12</v>
      </c>
      <c r="C71" s="52" t="n">
        <f aca="false">IF(J13="East",(IF(AND($A42&gt;7,$A42&lt;24),HLOOKUP(C$29,$C$8:$N$10,2,FALSE()),HLOOKUP(C$29,$C$8:$N$10,3,FALSE()))),IF(AND($A42&gt;6,$A42&lt;23),HLOOKUP(C$29,$C$8:$N$10,2,FALSE()),HLOOKUP(C$29,$C$8:$N$10,3,FALSE())))*'Historical 99 Scalers WD'!C17</f>
        <v>78.3156210657606</v>
      </c>
      <c r="D71" s="52" t="n">
        <f aca="false">IF(K13="East",(IF(AND($A42&gt;7,$A42&lt;24),HLOOKUP(D$29,$C$8:$N$10,2,FALSE()),HLOOKUP(D$29,$C$8:$N$10,3,FALSE()))),IF(AND($A42&gt;6,$A42&lt;23),HLOOKUP(D$29,$C$8:$N$10,2,FALSE()),HLOOKUP(D$29,$C$8:$N$10,3,FALSE())))*'Historical 99 Scalers WD'!D17</f>
        <v>58.8326791787407</v>
      </c>
      <c r="E71" s="52" t="n">
        <f aca="false">IF(L13="East",(IF(AND($A42&gt;7,$A42&lt;24),HLOOKUP(E$29,$C$8:$N$10,2,FALSE()),HLOOKUP(E$29,$C$8:$N$10,3,FALSE()))),IF(AND($A42&gt;6,$A42&lt;23),HLOOKUP(E$29,$C$8:$N$10,2,FALSE()),HLOOKUP(E$29,$C$8:$N$10,3,FALSE())))*'Historical 99 Scalers WD'!E17</f>
        <v>60.3539382589901</v>
      </c>
      <c r="F71" s="52" t="n">
        <f aca="false">IF(M13="East",(IF(AND($A42&gt;7,$A42&lt;24),HLOOKUP(F$29,$C$8:$N$10,2,FALSE()),HLOOKUP(F$29,$C$8:$N$10,3,FALSE()))),IF(AND($A42&gt;6,$A42&lt;23),HLOOKUP(F$29,$C$8:$N$10,2,FALSE()),HLOOKUP(F$29,$C$8:$N$10,3,FALSE())))*'Historical 99 Scalers WD'!F17</f>
        <v>92.7858609335426</v>
      </c>
      <c r="G71" s="52" t="n">
        <f aca="false">IF(N13="East",(IF(AND($A42&gt;7,$A42&lt;24),HLOOKUP(G$29,$C$8:$N$10,2,FALSE()),HLOOKUP(G$29,$C$8:$N$10,3,FALSE()))),IF(AND($A42&gt;6,$A42&lt;23),HLOOKUP(G$29,$C$8:$N$10,2,FALSE()),HLOOKUP(G$29,$C$8:$N$10,3,FALSE())))*'Historical 99 Scalers WD'!G17</f>
        <v>95.7969845811604</v>
      </c>
      <c r="H71" s="52" t="n">
        <f aca="false">IF(O13="East",(IF(AND($A42&gt;7,$A42&lt;24),HLOOKUP(H$29,$C$8:$N$10,2,FALSE()),HLOOKUP(H$29,$C$8:$N$10,3,FALSE()))),IF(AND($A42&gt;6,$A42&lt;23),HLOOKUP(H$29,$C$8:$N$10,2,FALSE()),HLOOKUP(H$29,$C$8:$N$10,3,FALSE())))*'Historical 99 Scalers WD'!H17</f>
        <v>102.188353392567</v>
      </c>
      <c r="I71" s="52" t="n">
        <f aca="false">IF(P13="East",(IF(AND($A42&gt;7,$A42&lt;24),HLOOKUP(I$29,$C$8:$N$10,2,FALSE()),HLOOKUP(I$29,$C$8:$N$10,3,FALSE()))),IF(AND($A42&gt;6,$A42&lt;23),HLOOKUP(I$29,$C$8:$N$10,2,FALSE()),HLOOKUP(I$29,$C$8:$N$10,3,FALSE())))*'Historical 99 Scalers WD'!I17</f>
        <v>93.9456168790356</v>
      </c>
      <c r="J71" s="52" t="n">
        <f aca="false">IF(Q13="East",(IF(AND($A42&gt;7,$A42&lt;24),HLOOKUP(J$29,$C$8:$N$10,2,FALSE()),HLOOKUP(J$29,$C$8:$N$10,3,FALSE()))),IF(AND($A42&gt;6,$A42&lt;23),HLOOKUP(J$29,$C$8:$N$10,2,FALSE()),HLOOKUP(J$29,$C$8:$N$10,3,FALSE())))*'Historical 99 Scalers WD'!J17</f>
        <v>95.5659711372332</v>
      </c>
      <c r="K71" s="52" t="n">
        <f aca="false">IF(R13="East",(IF(AND($A42&gt;7,$A42&lt;24),HLOOKUP(K$29,$C$8:$N$10,2,FALSE()),HLOOKUP(K$29,$C$8:$N$10,3,FALSE()))),IF(AND($A42&gt;6,$A42&lt;23),HLOOKUP(K$29,$C$8:$N$10,2,FALSE()),HLOOKUP(K$29,$C$8:$N$10,3,FALSE())))*'Historical 99 Scalers WD'!K17</f>
        <v>86.4725847246576</v>
      </c>
      <c r="L71" s="52" t="n">
        <f aca="false">IF(S13="East",(IF(AND($A42&gt;7,$A42&lt;24),HLOOKUP(L$29,$C$8:$N$10,2,FALSE()),HLOOKUP(L$29,$C$8:$N$10,3,FALSE()))),IF(AND($A42&gt;6,$A42&lt;23),HLOOKUP(L$29,$C$8:$N$10,2,FALSE()),HLOOKUP(L$29,$C$8:$N$10,3,FALSE())))*'Historical 99 Scalers WD'!L17</f>
        <v>71.1950605825224</v>
      </c>
      <c r="M71" s="52" t="n">
        <f aca="false">IF(T13="East",(IF(AND($A42&gt;7,$A42&lt;24),HLOOKUP(M$29,$C$8:$N$10,2,FALSE()),HLOOKUP(M$29,$C$8:$N$10,3,FALSE()))),IF(AND($A42&gt;6,$A42&lt;23),HLOOKUP(M$29,$C$8:$N$10,2,FALSE()),HLOOKUP(M$29,$C$8:$N$10,3,FALSE())))*'Historical 99 Scalers WD'!M17</f>
        <v>77.2742389276183</v>
      </c>
      <c r="N71" s="52" t="n">
        <f aca="false">IF(U13="East",(IF(AND($A42&gt;7,$A42&lt;24),HLOOKUP(N$29,$C$8:$N$10,2,FALSE()),HLOOKUP(N$29,$C$8:$N$10,3,FALSE()))),IF(AND($A42&gt;6,$A42&lt;23),HLOOKUP(N$29,$C$8:$N$10,2,FALSE()),HLOOKUP(N$29,$C$8:$N$10,3,FALSE())))*'Historical 99 Scalers WD'!N17</f>
        <v>74.4265520416018</v>
      </c>
    </row>
    <row r="72" customFormat="false" ht="12.75" hidden="false" customHeight="false" outlineLevel="0" collapsed="false">
      <c r="A72" s="2" t="n">
        <v>13</v>
      </c>
      <c r="C72" s="52" t="n">
        <f aca="false">IF(J14="East",(IF(AND($A43&gt;7,$A43&lt;24),HLOOKUP(C$29,$C$8:$N$10,2,FALSE()),HLOOKUP(C$29,$C$8:$N$10,3,FALSE()))),IF(AND($A43&gt;6,$A43&lt;23),HLOOKUP(C$29,$C$8:$N$10,2,FALSE()),HLOOKUP(C$29,$C$8:$N$10,3,FALSE())))*'Historical 99 Scalers WD'!C18</f>
        <v>76.8215845447498</v>
      </c>
      <c r="D72" s="52" t="n">
        <f aca="false">IF(K14="East",(IF(AND($A43&gt;7,$A43&lt;24),HLOOKUP(D$29,$C$8:$N$10,2,FALSE()),HLOOKUP(D$29,$C$8:$N$10,3,FALSE()))),IF(AND($A43&gt;6,$A43&lt;23),HLOOKUP(D$29,$C$8:$N$10,2,FALSE()),HLOOKUP(D$29,$C$8:$N$10,3,FALSE())))*'Historical 99 Scalers WD'!D18</f>
        <v>58.5478198901778</v>
      </c>
      <c r="E72" s="52" t="n">
        <f aca="false">IF(L14="East",(IF(AND($A43&gt;7,$A43&lt;24),HLOOKUP(E$29,$C$8:$N$10,2,FALSE()),HLOOKUP(E$29,$C$8:$N$10,3,FALSE()))),IF(AND($A43&gt;6,$A43&lt;23),HLOOKUP(E$29,$C$8:$N$10,2,FALSE()),HLOOKUP(E$29,$C$8:$N$10,3,FALSE())))*'Historical 99 Scalers WD'!E18</f>
        <v>59.9257481617916</v>
      </c>
      <c r="F72" s="52" t="n">
        <f aca="false">IF(M14="East",(IF(AND($A43&gt;7,$A43&lt;24),HLOOKUP(F$29,$C$8:$N$10,2,FALSE()),HLOOKUP(F$29,$C$8:$N$10,3,FALSE()))),IF(AND($A43&gt;6,$A43&lt;23),HLOOKUP(F$29,$C$8:$N$10,2,FALSE()),HLOOKUP(F$29,$C$8:$N$10,3,FALSE())))*'Historical 99 Scalers WD'!F18</f>
        <v>92.7421835801281</v>
      </c>
      <c r="G72" s="52" t="n">
        <f aca="false">IF(N14="East",(IF(AND($A43&gt;7,$A43&lt;24),HLOOKUP(G$29,$C$8:$N$10,2,FALSE()),HLOOKUP(G$29,$C$8:$N$10,3,FALSE()))),IF(AND($A43&gt;6,$A43&lt;23),HLOOKUP(G$29,$C$8:$N$10,2,FALSE()),HLOOKUP(G$29,$C$8:$N$10,3,FALSE())))*'Historical 99 Scalers WD'!G18</f>
        <v>95.7318561914487</v>
      </c>
      <c r="H72" s="52" t="n">
        <f aca="false">IF(O14="East",(IF(AND($A43&gt;7,$A43&lt;24),HLOOKUP(H$29,$C$8:$N$10,2,FALSE()),HLOOKUP(H$29,$C$8:$N$10,3,FALSE()))),IF(AND($A43&gt;6,$A43&lt;23),HLOOKUP(H$29,$C$8:$N$10,2,FALSE()),HLOOKUP(H$29,$C$8:$N$10,3,FALSE())))*'Historical 99 Scalers WD'!H18</f>
        <v>107.625567777331</v>
      </c>
      <c r="I72" s="52" t="n">
        <f aca="false">IF(P14="East",(IF(AND($A43&gt;7,$A43&lt;24),HLOOKUP(I$29,$C$8:$N$10,2,FALSE()),HLOOKUP(I$29,$C$8:$N$10,3,FALSE()))),IF(AND($A43&gt;6,$A43&lt;23),HLOOKUP(I$29,$C$8:$N$10,2,FALSE()),HLOOKUP(I$29,$C$8:$N$10,3,FALSE())))*'Historical 99 Scalers WD'!I18</f>
        <v>111.136591966736</v>
      </c>
      <c r="J72" s="52" t="n">
        <f aca="false">IF(Q14="East",(IF(AND($A43&gt;7,$A43&lt;24),HLOOKUP(J$29,$C$8:$N$10,2,FALSE()),HLOOKUP(J$29,$C$8:$N$10,3,FALSE()))),IF(AND($A43&gt;6,$A43&lt;23),HLOOKUP(J$29,$C$8:$N$10,2,FALSE()),HLOOKUP(J$29,$C$8:$N$10,3,FALSE())))*'Historical 99 Scalers WD'!J18</f>
        <v>105.159841339687</v>
      </c>
      <c r="K72" s="52" t="n">
        <f aca="false">IF(R14="East",(IF(AND($A43&gt;7,$A43&lt;24),HLOOKUP(K$29,$C$8:$N$10,2,FALSE()),HLOOKUP(K$29,$C$8:$N$10,3,FALSE()))),IF(AND($A43&gt;6,$A43&lt;23),HLOOKUP(K$29,$C$8:$N$10,2,FALSE()),HLOOKUP(K$29,$C$8:$N$10,3,FALSE())))*'Historical 99 Scalers WD'!K18</f>
        <v>98.0324304267602</v>
      </c>
      <c r="L72" s="52" t="n">
        <f aca="false">IF(S14="East",(IF(AND($A43&gt;7,$A43&lt;24),HLOOKUP(L$29,$C$8:$N$10,2,FALSE()),HLOOKUP(L$29,$C$8:$N$10,3,FALSE()))),IF(AND($A43&gt;6,$A43&lt;23),HLOOKUP(L$29,$C$8:$N$10,2,FALSE()),HLOOKUP(L$29,$C$8:$N$10,3,FALSE())))*'Historical 99 Scalers WD'!L18</f>
        <v>78.1455103831242</v>
      </c>
      <c r="M72" s="52" t="n">
        <f aca="false">IF(T14="East",(IF(AND($A43&gt;7,$A43&lt;24),HLOOKUP(M$29,$C$8:$N$10,2,FALSE()),HLOOKUP(M$29,$C$8:$N$10,3,FALSE()))),IF(AND($A43&gt;6,$A43&lt;23),HLOOKUP(M$29,$C$8:$N$10,2,FALSE()),HLOOKUP(M$29,$C$8:$N$10,3,FALSE())))*'Historical 99 Scalers WD'!M18</f>
        <v>75.970862995276</v>
      </c>
      <c r="N72" s="52" t="n">
        <f aca="false">IF(U14="East",(IF(AND($A43&gt;7,$A43&lt;24),HLOOKUP(N$29,$C$8:$N$10,2,FALSE()),HLOOKUP(N$29,$C$8:$N$10,3,FALSE()))),IF(AND($A43&gt;6,$A43&lt;23),HLOOKUP(N$29,$C$8:$N$10,2,FALSE()),HLOOKUP(N$29,$C$8:$N$10,3,FALSE())))*'Historical 99 Scalers WD'!N18</f>
        <v>72.8762701056381</v>
      </c>
    </row>
    <row r="73" customFormat="false" ht="12.75" hidden="false" customHeight="false" outlineLevel="0" collapsed="false">
      <c r="A73" s="2" t="n">
        <v>14</v>
      </c>
      <c r="C73" s="52" t="n">
        <f aca="false">IF(J15="East",(IF(AND($A44&gt;7,$A44&lt;24),HLOOKUP(C$29,$C$8:$N$10,2,FALSE()),HLOOKUP(C$29,$C$8:$N$10,3,FALSE()))),IF(AND($A44&gt;6,$A44&lt;23),HLOOKUP(C$29,$C$8:$N$10,2,FALSE()),HLOOKUP(C$29,$C$8:$N$10,3,FALSE())))*'Historical 99 Scalers WD'!C19</f>
        <v>76.0693452976204</v>
      </c>
      <c r="D73" s="52" t="n">
        <f aca="false">IF(K15="East",(IF(AND($A44&gt;7,$A44&lt;24),HLOOKUP(D$29,$C$8:$N$10,2,FALSE()),HLOOKUP(D$29,$C$8:$N$10,3,FALSE()))),IF(AND($A44&gt;6,$A44&lt;23),HLOOKUP(D$29,$C$8:$N$10,2,FALSE()),HLOOKUP(D$29,$C$8:$N$10,3,FALSE())))*'Historical 99 Scalers WD'!D19</f>
        <v>57.6517556924927</v>
      </c>
      <c r="E73" s="52" t="n">
        <f aca="false">IF(L15="East",(IF(AND($A44&gt;7,$A44&lt;24),HLOOKUP(E$29,$C$8:$N$10,2,FALSE()),HLOOKUP(E$29,$C$8:$N$10,3,FALSE()))),IF(AND($A44&gt;6,$A44&lt;23),HLOOKUP(E$29,$C$8:$N$10,2,FALSE()),HLOOKUP(E$29,$C$8:$N$10,3,FALSE())))*'Historical 99 Scalers WD'!E19</f>
        <v>59.4466905318696</v>
      </c>
      <c r="F73" s="52" t="n">
        <f aca="false">IF(M15="East",(IF(AND($A44&gt;7,$A44&lt;24),HLOOKUP(F$29,$C$8:$N$10,2,FALSE()),HLOOKUP(F$29,$C$8:$N$10,3,FALSE()))),IF(AND($A44&gt;6,$A44&lt;23),HLOOKUP(F$29,$C$8:$N$10,2,FALSE()),HLOOKUP(F$29,$C$8:$N$10,3,FALSE())))*'Historical 99 Scalers WD'!F19</f>
        <v>92.9875005553913</v>
      </c>
      <c r="G73" s="52" t="n">
        <f aca="false">IF(N15="East",(IF(AND($A44&gt;7,$A44&lt;24),HLOOKUP(G$29,$C$8:$N$10,2,FALSE()),HLOOKUP(G$29,$C$8:$N$10,3,FALSE()))),IF(AND($A44&gt;6,$A44&lt;23),HLOOKUP(G$29,$C$8:$N$10,2,FALSE()),HLOOKUP(G$29,$C$8:$N$10,3,FALSE())))*'Historical 99 Scalers WD'!G19</f>
        <v>98.6683339785981</v>
      </c>
      <c r="H73" s="52" t="n">
        <f aca="false">IF(O15="East",(IF(AND($A44&gt;7,$A44&lt;24),HLOOKUP(H$29,$C$8:$N$10,2,FALSE()),HLOOKUP(H$29,$C$8:$N$10,3,FALSE()))),IF(AND($A44&gt;6,$A44&lt;23),HLOOKUP(H$29,$C$8:$N$10,2,FALSE()),HLOOKUP(H$29,$C$8:$N$10,3,FALSE())))*'Historical 99 Scalers WD'!H19</f>
        <v>117.941095435148</v>
      </c>
      <c r="I73" s="52" t="n">
        <f aca="false">IF(P15="East",(IF(AND($A44&gt;7,$A44&lt;24),HLOOKUP(I$29,$C$8:$N$10,2,FALSE()),HLOOKUP(I$29,$C$8:$N$10,3,FALSE()))),IF(AND($A44&gt;6,$A44&lt;23),HLOOKUP(I$29,$C$8:$N$10,2,FALSE()),HLOOKUP(I$29,$C$8:$N$10,3,FALSE())))*'Historical 99 Scalers WD'!I19</f>
        <v>130.122182795587</v>
      </c>
      <c r="J73" s="52" t="n">
        <f aca="false">IF(Q15="East",(IF(AND($A44&gt;7,$A44&lt;24),HLOOKUP(J$29,$C$8:$N$10,2,FALSE()),HLOOKUP(J$29,$C$8:$N$10,3,FALSE()))),IF(AND($A44&gt;6,$A44&lt;23),HLOOKUP(J$29,$C$8:$N$10,2,FALSE()),HLOOKUP(J$29,$C$8:$N$10,3,FALSE())))*'Historical 99 Scalers WD'!J19</f>
        <v>133.036850585025</v>
      </c>
      <c r="K73" s="52" t="n">
        <f aca="false">IF(R15="East",(IF(AND($A44&gt;7,$A44&lt;24),HLOOKUP(K$29,$C$8:$N$10,2,FALSE()),HLOOKUP(K$29,$C$8:$N$10,3,FALSE()))),IF(AND($A44&gt;6,$A44&lt;23),HLOOKUP(K$29,$C$8:$N$10,2,FALSE()),HLOOKUP(K$29,$C$8:$N$10,3,FALSE())))*'Historical 99 Scalers WD'!K19</f>
        <v>103.590587899575</v>
      </c>
      <c r="L73" s="52" t="n">
        <f aca="false">IF(S15="East",(IF(AND($A44&gt;7,$A44&lt;24),HLOOKUP(L$29,$C$8:$N$10,2,FALSE()),HLOOKUP(L$29,$C$8:$N$10,3,FALSE()))),IF(AND($A44&gt;6,$A44&lt;23),HLOOKUP(L$29,$C$8:$N$10,2,FALSE()),HLOOKUP(L$29,$C$8:$N$10,3,FALSE())))*'Historical 99 Scalers WD'!L19</f>
        <v>88.8360431024427</v>
      </c>
      <c r="M73" s="52" t="n">
        <f aca="false">IF(T15="East",(IF(AND($A44&gt;7,$A44&lt;24),HLOOKUP(M$29,$C$8:$N$10,2,FALSE()),HLOOKUP(M$29,$C$8:$N$10,3,FALSE()))),IF(AND($A44&gt;6,$A44&lt;23),HLOOKUP(M$29,$C$8:$N$10,2,FALSE()),HLOOKUP(M$29,$C$8:$N$10,3,FALSE())))*'Historical 99 Scalers WD'!M19</f>
        <v>76.942768486162</v>
      </c>
      <c r="N73" s="52" t="n">
        <f aca="false">IF(U15="East",(IF(AND($A44&gt;7,$A44&lt;24),HLOOKUP(N$29,$C$8:$N$10,2,FALSE()),HLOOKUP(N$29,$C$8:$N$10,3,FALSE()))),IF(AND($A44&gt;6,$A44&lt;23),HLOOKUP(N$29,$C$8:$N$10,2,FALSE()),HLOOKUP(N$29,$C$8:$N$10,3,FALSE())))*'Historical 99 Scalers WD'!N19</f>
        <v>71.8196327353083</v>
      </c>
    </row>
    <row r="74" customFormat="false" ht="12.75" hidden="false" customHeight="false" outlineLevel="0" collapsed="false">
      <c r="A74" s="2" t="n">
        <v>15</v>
      </c>
      <c r="C74" s="52" t="n">
        <f aca="false">IF(J16="East",(IF(AND($A45&gt;7,$A45&lt;24),HLOOKUP(C$29,$C$8:$N$10,2,FALSE()),HLOOKUP(C$29,$C$8:$N$10,3,FALSE()))),IF(AND($A45&gt;6,$A45&lt;23),HLOOKUP(C$29,$C$8:$N$10,2,FALSE()),HLOOKUP(C$29,$C$8:$N$10,3,FALSE())))*'Historical 99 Scalers WD'!C20</f>
        <v>74.7013203859766</v>
      </c>
      <c r="D74" s="52" t="n">
        <f aca="false">IF(K16="East",(IF(AND($A45&gt;7,$A45&lt;24),HLOOKUP(D$29,$C$8:$N$10,2,FALSE()),HLOOKUP(D$29,$C$8:$N$10,3,FALSE()))),IF(AND($A45&gt;6,$A45&lt;23),HLOOKUP(D$29,$C$8:$N$10,2,FALSE()),HLOOKUP(D$29,$C$8:$N$10,3,FALSE())))*'Historical 99 Scalers WD'!D20</f>
        <v>56.4201605005522</v>
      </c>
      <c r="E74" s="52" t="n">
        <f aca="false">IF(L16="East",(IF(AND($A45&gt;7,$A45&lt;24),HLOOKUP(E$29,$C$8:$N$10,2,FALSE()),HLOOKUP(E$29,$C$8:$N$10,3,FALSE()))),IF(AND($A45&gt;6,$A45&lt;23),HLOOKUP(E$29,$C$8:$N$10,2,FALSE()),HLOOKUP(E$29,$C$8:$N$10,3,FALSE())))*'Historical 99 Scalers WD'!E20</f>
        <v>57.7919138080656</v>
      </c>
      <c r="F74" s="52" t="n">
        <f aca="false">IF(M16="East",(IF(AND($A45&gt;7,$A45&lt;24),HLOOKUP(F$29,$C$8:$N$10,2,FALSE()),HLOOKUP(F$29,$C$8:$N$10,3,FALSE()))),IF(AND($A45&gt;6,$A45&lt;23),HLOOKUP(F$29,$C$8:$N$10,2,FALSE()),HLOOKUP(F$29,$C$8:$N$10,3,FALSE())))*'Historical 99 Scalers WD'!F20</f>
        <v>92.5317086536458</v>
      </c>
      <c r="G74" s="52" t="n">
        <f aca="false">IF(N16="East",(IF(AND($A45&gt;7,$A45&lt;24),HLOOKUP(G$29,$C$8:$N$10,2,FALSE()),HLOOKUP(G$29,$C$8:$N$10,3,FALSE()))),IF(AND($A45&gt;6,$A45&lt;23),HLOOKUP(G$29,$C$8:$N$10,2,FALSE()),HLOOKUP(G$29,$C$8:$N$10,3,FALSE())))*'Historical 99 Scalers WD'!G20</f>
        <v>98.5454996525273</v>
      </c>
      <c r="H74" s="52" t="n">
        <f aca="false">IF(O16="East",(IF(AND($A45&gt;7,$A45&lt;24),HLOOKUP(H$29,$C$8:$N$10,2,FALSE()),HLOOKUP(H$29,$C$8:$N$10,3,FALSE()))),IF(AND($A45&gt;6,$A45&lt;23),HLOOKUP(H$29,$C$8:$N$10,2,FALSE()),HLOOKUP(H$29,$C$8:$N$10,3,FALSE())))*'Historical 99 Scalers WD'!H20</f>
        <v>126.735362125994</v>
      </c>
      <c r="I74" s="52" t="n">
        <f aca="false">IF(P16="East",(IF(AND($A45&gt;7,$A45&lt;24),HLOOKUP(I$29,$C$8:$N$10,2,FALSE()),HLOOKUP(I$29,$C$8:$N$10,3,FALSE()))),IF(AND($A45&gt;6,$A45&lt;23),HLOOKUP(I$29,$C$8:$N$10,2,FALSE()),HLOOKUP(I$29,$C$8:$N$10,3,FALSE())))*'Historical 99 Scalers WD'!I20</f>
        <v>147.74794940639</v>
      </c>
      <c r="J74" s="52" t="n">
        <f aca="false">IF(Q16="East",(IF(AND($A45&gt;7,$A45&lt;24),HLOOKUP(J$29,$C$8:$N$10,2,FALSE()),HLOOKUP(J$29,$C$8:$N$10,3,FALSE()))),IF(AND($A45&gt;6,$A45&lt;23),HLOOKUP(J$29,$C$8:$N$10,2,FALSE()),HLOOKUP(J$29,$C$8:$N$10,3,FALSE())))*'Historical 99 Scalers WD'!J20</f>
        <v>164.526730436581</v>
      </c>
      <c r="K74" s="52" t="n">
        <f aca="false">IF(R16="East",(IF(AND($A45&gt;7,$A45&lt;24),HLOOKUP(K$29,$C$8:$N$10,2,FALSE()),HLOOKUP(K$29,$C$8:$N$10,3,FALSE()))),IF(AND($A45&gt;6,$A45&lt;23),HLOOKUP(K$29,$C$8:$N$10,2,FALSE()),HLOOKUP(K$29,$C$8:$N$10,3,FALSE())))*'Historical 99 Scalers WD'!K20</f>
        <v>111.248673050025</v>
      </c>
      <c r="L74" s="52" t="n">
        <f aca="false">IF(S16="East",(IF(AND($A45&gt;7,$A45&lt;24),HLOOKUP(L$29,$C$8:$N$10,2,FALSE()),HLOOKUP(L$29,$C$8:$N$10,3,FALSE()))),IF(AND($A45&gt;6,$A45&lt;23),HLOOKUP(L$29,$C$8:$N$10,2,FALSE()),HLOOKUP(L$29,$C$8:$N$10,3,FALSE())))*'Historical 99 Scalers WD'!L20</f>
        <v>100.32351340729</v>
      </c>
      <c r="M74" s="52" t="n">
        <f aca="false">IF(T16="East",(IF(AND($A45&gt;7,$A45&lt;24),HLOOKUP(M$29,$C$8:$N$10,2,FALSE()),HLOOKUP(M$29,$C$8:$N$10,3,FALSE()))),IF(AND($A45&gt;6,$A45&lt;23),HLOOKUP(M$29,$C$8:$N$10,2,FALSE()),HLOOKUP(M$29,$C$8:$N$10,3,FALSE())))*'Historical 99 Scalers WD'!M20</f>
        <v>77.0987270172467</v>
      </c>
      <c r="N74" s="52" t="n">
        <f aca="false">IF(U16="East",(IF(AND($A45&gt;7,$A45&lt;24),HLOOKUP(N$29,$C$8:$N$10,2,FALSE()),HLOOKUP(N$29,$C$8:$N$10,3,FALSE()))),IF(AND($A45&gt;6,$A45&lt;23),HLOOKUP(N$29,$C$8:$N$10,2,FALSE()),HLOOKUP(N$29,$C$8:$N$10,3,FALSE())))*'Historical 99 Scalers WD'!N20</f>
        <v>70.815221042594</v>
      </c>
    </row>
    <row r="75" customFormat="false" ht="12.75" hidden="false" customHeight="false" outlineLevel="0" collapsed="false">
      <c r="A75" s="2" t="n">
        <v>16</v>
      </c>
      <c r="C75" s="52" t="n">
        <f aca="false">IF(J17="East",(IF(AND($A46&gt;7,$A46&lt;24),HLOOKUP(C$29,$C$8:$N$10,2,FALSE()),HLOOKUP(C$29,$C$8:$N$10,3,FALSE()))),IF(AND($A46&gt;6,$A46&lt;23),HLOOKUP(C$29,$C$8:$N$10,2,FALSE()),HLOOKUP(C$29,$C$8:$N$10,3,FALSE())))*'Historical 99 Scalers WD'!C21</f>
        <v>73.0285187999518</v>
      </c>
      <c r="D75" s="52" t="n">
        <f aca="false">IF(K17="East",(IF(AND($A46&gt;7,$A46&lt;24),HLOOKUP(D$29,$C$8:$N$10,2,FALSE()),HLOOKUP(D$29,$C$8:$N$10,3,FALSE()))),IF(AND($A46&gt;6,$A46&lt;23),HLOOKUP(D$29,$C$8:$N$10,2,FALSE()),HLOOKUP(D$29,$C$8:$N$10,3,FALSE())))*'Historical 99 Scalers WD'!D21</f>
        <v>55.5972524509211</v>
      </c>
      <c r="E75" s="52" t="n">
        <f aca="false">IF(L17="East",(IF(AND($A46&gt;7,$A46&lt;24),HLOOKUP(E$29,$C$8:$N$10,2,FALSE()),HLOOKUP(E$29,$C$8:$N$10,3,FALSE()))),IF(AND($A46&gt;6,$A46&lt;23),HLOOKUP(E$29,$C$8:$N$10,2,FALSE()),HLOOKUP(E$29,$C$8:$N$10,3,FALSE())))*'Historical 99 Scalers WD'!E21</f>
        <v>56.7739717852624</v>
      </c>
      <c r="F75" s="52" t="n">
        <f aca="false">IF(M17="East",(IF(AND($A46&gt;7,$A46&lt;24),HLOOKUP(F$29,$C$8:$N$10,2,FALSE()),HLOOKUP(F$29,$C$8:$N$10,3,FALSE()))),IF(AND($A46&gt;6,$A46&lt;23),HLOOKUP(F$29,$C$8:$N$10,2,FALSE()),HLOOKUP(F$29,$C$8:$N$10,3,FALSE())))*'Historical 99 Scalers WD'!F21</f>
        <v>90.2438015270902</v>
      </c>
      <c r="G75" s="52" t="n">
        <f aca="false">IF(N17="East",(IF(AND($A46&gt;7,$A46&lt;24),HLOOKUP(G$29,$C$8:$N$10,2,FALSE()),HLOOKUP(G$29,$C$8:$N$10,3,FALSE()))),IF(AND($A46&gt;6,$A46&lt;23),HLOOKUP(G$29,$C$8:$N$10,2,FALSE()),HLOOKUP(G$29,$C$8:$N$10,3,FALSE())))*'Historical 99 Scalers WD'!G21</f>
        <v>98.2000523668369</v>
      </c>
      <c r="H75" s="52" t="n">
        <f aca="false">IF(O17="East",(IF(AND($A46&gt;7,$A46&lt;24),HLOOKUP(H$29,$C$8:$N$10,2,FALSE()),HLOOKUP(H$29,$C$8:$N$10,3,FALSE()))),IF(AND($A46&gt;6,$A46&lt;23),HLOOKUP(H$29,$C$8:$N$10,2,FALSE()),HLOOKUP(H$29,$C$8:$N$10,3,FALSE())))*'Historical 99 Scalers WD'!H21</f>
        <v>132.693701292803</v>
      </c>
      <c r="I75" s="52" t="n">
        <f aca="false">IF(P17="East",(IF(AND($A46&gt;7,$A46&lt;24),HLOOKUP(I$29,$C$8:$N$10,2,FALSE()),HLOOKUP(I$29,$C$8:$N$10,3,FALSE()))),IF(AND($A46&gt;6,$A46&lt;23),HLOOKUP(I$29,$C$8:$N$10,2,FALSE()),HLOOKUP(I$29,$C$8:$N$10,3,FALSE())))*'Historical 99 Scalers WD'!I21</f>
        <v>154.558189604921</v>
      </c>
      <c r="J75" s="52" t="n">
        <f aca="false">IF(Q17="East",(IF(AND($A46&gt;7,$A46&lt;24),HLOOKUP(J$29,$C$8:$N$10,2,FALSE()),HLOOKUP(J$29,$C$8:$N$10,3,FALSE()))),IF(AND($A46&gt;6,$A46&lt;23),HLOOKUP(J$29,$C$8:$N$10,2,FALSE()),HLOOKUP(J$29,$C$8:$N$10,3,FALSE())))*'Historical 99 Scalers WD'!J21</f>
        <v>180.348225367901</v>
      </c>
      <c r="K75" s="52" t="n">
        <f aca="false">IF(R17="East",(IF(AND($A46&gt;7,$A46&lt;24),HLOOKUP(K$29,$C$8:$N$10,2,FALSE()),HLOOKUP(K$29,$C$8:$N$10,3,FALSE()))),IF(AND($A46&gt;6,$A46&lt;23),HLOOKUP(K$29,$C$8:$N$10,2,FALSE()),HLOOKUP(K$29,$C$8:$N$10,3,FALSE())))*'Historical 99 Scalers WD'!K21</f>
        <v>113.081648940844</v>
      </c>
      <c r="L75" s="52" t="n">
        <f aca="false">IF(S17="East",(IF(AND($A46&gt;7,$A46&lt;24),HLOOKUP(L$29,$C$8:$N$10,2,FALSE()),HLOOKUP(L$29,$C$8:$N$10,3,FALSE()))),IF(AND($A46&gt;6,$A46&lt;23),HLOOKUP(L$29,$C$8:$N$10,2,FALSE()),HLOOKUP(L$29,$C$8:$N$10,3,FALSE())))*'Historical 99 Scalers WD'!L21</f>
        <v>103.71284299875</v>
      </c>
      <c r="M75" s="52" t="n">
        <f aca="false">IF(T17="East",(IF(AND($A46&gt;7,$A46&lt;24),HLOOKUP(M$29,$C$8:$N$10,2,FALSE()),HLOOKUP(M$29,$C$8:$N$10,3,FALSE()))),IF(AND($A46&gt;6,$A46&lt;23),HLOOKUP(M$29,$C$8:$N$10,2,FALSE()),HLOOKUP(M$29,$C$8:$N$10,3,FALSE())))*'Historical 99 Scalers WD'!M21</f>
        <v>79.0650968706009</v>
      </c>
      <c r="N75" s="52" t="n">
        <f aca="false">IF(U17="East",(IF(AND($A46&gt;7,$A46&lt;24),HLOOKUP(N$29,$C$8:$N$10,2,FALSE()),HLOOKUP(N$29,$C$8:$N$10,3,FALSE()))),IF(AND($A46&gt;6,$A46&lt;23),HLOOKUP(N$29,$C$8:$N$10,2,FALSE()),HLOOKUP(N$29,$C$8:$N$10,3,FALSE())))*'Historical 99 Scalers WD'!N21</f>
        <v>70.3349966109047</v>
      </c>
    </row>
    <row r="76" customFormat="false" ht="12.75" hidden="false" customHeight="false" outlineLevel="0" collapsed="false">
      <c r="A76" s="2" t="n">
        <v>17</v>
      </c>
      <c r="C76" s="52" t="n">
        <f aca="false">IF(J18="East",(IF(AND($A47&gt;7,$A47&lt;24),HLOOKUP(C$29,$C$8:$N$10,2,FALSE()),HLOOKUP(C$29,$C$8:$N$10,3,FALSE()))),IF(AND($A47&gt;6,$A47&lt;23),HLOOKUP(C$29,$C$8:$N$10,2,FALSE()),HLOOKUP(C$29,$C$8:$N$10,3,FALSE())))*'Historical 99 Scalers WD'!C22</f>
        <v>76.1654974144789</v>
      </c>
      <c r="D76" s="52" t="n">
        <f aca="false">IF(K18="East",(IF(AND($A47&gt;7,$A47&lt;24),HLOOKUP(D$29,$C$8:$N$10,2,FALSE()),HLOOKUP(D$29,$C$8:$N$10,3,FALSE()))),IF(AND($A47&gt;6,$A47&lt;23),HLOOKUP(D$29,$C$8:$N$10,2,FALSE()),HLOOKUP(D$29,$C$8:$N$10,3,FALSE())))*'Historical 99 Scalers WD'!D22</f>
        <v>56.400606361456</v>
      </c>
      <c r="E76" s="52" t="n">
        <f aca="false">IF(L18="East",(IF(AND($A47&gt;7,$A47&lt;24),HLOOKUP(E$29,$C$8:$N$10,2,FALSE()),HLOOKUP(E$29,$C$8:$N$10,3,FALSE()))),IF(AND($A47&gt;6,$A47&lt;23),HLOOKUP(E$29,$C$8:$N$10,2,FALSE()),HLOOKUP(E$29,$C$8:$N$10,3,FALSE())))*'Historical 99 Scalers WD'!E22</f>
        <v>55.7953754688404</v>
      </c>
      <c r="F76" s="52" t="n">
        <f aca="false">IF(M18="East",(IF(AND($A47&gt;7,$A47&lt;24),HLOOKUP(F$29,$C$8:$N$10,2,FALSE()),HLOOKUP(F$29,$C$8:$N$10,3,FALSE()))),IF(AND($A47&gt;6,$A47&lt;23),HLOOKUP(F$29,$C$8:$N$10,2,FALSE()),HLOOKUP(F$29,$C$8:$N$10,3,FALSE())))*'Historical 99 Scalers WD'!F22</f>
        <v>88.0232698379874</v>
      </c>
      <c r="G76" s="52" t="n">
        <f aca="false">IF(N18="East",(IF(AND($A47&gt;7,$A47&lt;24),HLOOKUP(G$29,$C$8:$N$10,2,FALSE()),HLOOKUP(G$29,$C$8:$N$10,3,FALSE()))),IF(AND($A47&gt;6,$A47&lt;23),HLOOKUP(G$29,$C$8:$N$10,2,FALSE()),HLOOKUP(G$29,$C$8:$N$10,3,FALSE())))*'Historical 99 Scalers WD'!G22</f>
        <v>92.9368537610938</v>
      </c>
      <c r="H76" s="52" t="n">
        <f aca="false">IF(O18="East",(IF(AND($A47&gt;7,$A47&lt;24),HLOOKUP(H$29,$C$8:$N$10,2,FALSE()),HLOOKUP(H$29,$C$8:$N$10,3,FALSE()))),IF(AND($A47&gt;6,$A47&lt;23),HLOOKUP(H$29,$C$8:$N$10,2,FALSE()),HLOOKUP(H$29,$C$8:$N$10,3,FALSE())))*'Historical 99 Scalers WD'!H22</f>
        <v>124.801226618167</v>
      </c>
      <c r="I76" s="52" t="n">
        <f aca="false">IF(P18="East",(IF(AND($A47&gt;7,$A47&lt;24),HLOOKUP(I$29,$C$8:$N$10,2,FALSE()),HLOOKUP(I$29,$C$8:$N$10,3,FALSE()))),IF(AND($A47&gt;6,$A47&lt;23),HLOOKUP(I$29,$C$8:$N$10,2,FALSE()),HLOOKUP(I$29,$C$8:$N$10,3,FALSE())))*'Historical 99 Scalers WD'!I22</f>
        <v>147.684850811553</v>
      </c>
      <c r="J76" s="52" t="n">
        <f aca="false">IF(Q18="East",(IF(AND($A47&gt;7,$A47&lt;24),HLOOKUP(J$29,$C$8:$N$10,2,FALSE()),HLOOKUP(J$29,$C$8:$N$10,3,FALSE()))),IF(AND($A47&gt;6,$A47&lt;23),HLOOKUP(J$29,$C$8:$N$10,2,FALSE()),HLOOKUP(J$29,$C$8:$N$10,3,FALSE())))*'Historical 99 Scalers WD'!J22</f>
        <v>173.133636294948</v>
      </c>
      <c r="K76" s="52" t="n">
        <f aca="false">IF(R18="East",(IF(AND($A47&gt;7,$A47&lt;24),HLOOKUP(K$29,$C$8:$N$10,2,FALSE()),HLOOKUP(K$29,$C$8:$N$10,3,FALSE()))),IF(AND($A47&gt;6,$A47&lt;23),HLOOKUP(K$29,$C$8:$N$10,2,FALSE()),HLOOKUP(K$29,$C$8:$N$10,3,FALSE())))*'Historical 99 Scalers WD'!K22</f>
        <v>108.436245715154</v>
      </c>
      <c r="L76" s="52" t="n">
        <f aca="false">IF(S18="East",(IF(AND($A47&gt;7,$A47&lt;24),HLOOKUP(L$29,$C$8:$N$10,2,FALSE()),HLOOKUP(L$29,$C$8:$N$10,3,FALSE()))),IF(AND($A47&gt;6,$A47&lt;23),HLOOKUP(L$29,$C$8:$N$10,2,FALSE()),HLOOKUP(L$29,$C$8:$N$10,3,FALSE())))*'Historical 99 Scalers WD'!L22</f>
        <v>100.498890070919</v>
      </c>
      <c r="M76" s="52" t="n">
        <f aca="false">IF(T18="East",(IF(AND($A47&gt;7,$A47&lt;24),HLOOKUP(M$29,$C$8:$N$10,2,FALSE()),HLOOKUP(M$29,$C$8:$N$10,3,FALSE()))),IF(AND($A47&gt;6,$A47&lt;23),HLOOKUP(M$29,$C$8:$N$10,2,FALSE()),HLOOKUP(M$29,$C$8:$N$10,3,FALSE())))*'Historical 99 Scalers WD'!M22</f>
        <v>84.2429324781696</v>
      </c>
      <c r="N76" s="52" t="n">
        <f aca="false">IF(U18="East",(IF(AND($A47&gt;7,$A47&lt;24),HLOOKUP(N$29,$C$8:$N$10,2,FALSE()),HLOOKUP(N$29,$C$8:$N$10,3,FALSE()))),IF(AND($A47&gt;6,$A47&lt;23),HLOOKUP(N$29,$C$8:$N$10,2,FALSE()),HLOOKUP(N$29,$C$8:$N$10,3,FALSE())))*'Historical 99 Scalers WD'!N22</f>
        <v>77.7956864606672</v>
      </c>
    </row>
    <row r="77" customFormat="false" ht="12.75" hidden="false" customHeight="false" outlineLevel="0" collapsed="false">
      <c r="A77" s="2" t="n">
        <v>18</v>
      </c>
      <c r="C77" s="52" t="n">
        <f aca="false">IF(J19="East",(IF(AND($A48&gt;7,$A48&lt;24),HLOOKUP(C$29,$C$8:$N$10,2,FALSE()),HLOOKUP(C$29,$C$8:$N$10,3,FALSE()))),IF(AND($A48&gt;6,$A48&lt;23),HLOOKUP(C$29,$C$8:$N$10,2,FALSE()),HLOOKUP(C$29,$C$8:$N$10,3,FALSE())))*'Historical 99 Scalers WD'!C23</f>
        <v>95.2305811153466</v>
      </c>
      <c r="D77" s="52" t="n">
        <f aca="false">IF(K19="East",(IF(AND($A48&gt;7,$A48&lt;24),HLOOKUP(D$29,$C$8:$N$10,2,FALSE()),HLOOKUP(D$29,$C$8:$N$10,3,FALSE()))),IF(AND($A48&gt;6,$A48&lt;23),HLOOKUP(D$29,$C$8:$N$10,2,FALSE()),HLOOKUP(D$29,$C$8:$N$10,3,FALSE())))*'Historical 99 Scalers WD'!D23</f>
        <v>64.6773606378116</v>
      </c>
      <c r="E77" s="52" t="n">
        <f aca="false">IF(L19="East",(IF(AND($A48&gt;7,$A48&lt;24),HLOOKUP(E$29,$C$8:$N$10,2,FALSE()),HLOOKUP(E$29,$C$8:$N$10,3,FALSE()))),IF(AND($A48&gt;6,$A48&lt;23),HLOOKUP(E$29,$C$8:$N$10,2,FALSE()),HLOOKUP(E$29,$C$8:$N$10,3,FALSE())))*'Historical 99 Scalers WD'!E23</f>
        <v>57.9319793975897</v>
      </c>
      <c r="F77" s="52" t="n">
        <f aca="false">IF(M19="East",(IF(AND($A48&gt;7,$A48&lt;24),HLOOKUP(F$29,$C$8:$N$10,2,FALSE()),HLOOKUP(F$29,$C$8:$N$10,3,FALSE()))),IF(AND($A48&gt;6,$A48&lt;23),HLOOKUP(F$29,$C$8:$N$10,2,FALSE()),HLOOKUP(F$29,$C$8:$N$10,3,FALSE())))*'Historical 99 Scalers WD'!F23</f>
        <v>85.7177919361154</v>
      </c>
      <c r="G77" s="52" t="n">
        <f aca="false">IF(N19="East",(IF(AND($A48&gt;7,$A48&lt;24),HLOOKUP(G$29,$C$8:$N$10,2,FALSE()),HLOOKUP(G$29,$C$8:$N$10,3,FALSE()))),IF(AND($A48&gt;6,$A48&lt;23),HLOOKUP(G$29,$C$8:$N$10,2,FALSE()),HLOOKUP(G$29,$C$8:$N$10,3,FALSE())))*'Historical 99 Scalers WD'!G23</f>
        <v>88.7402932354202</v>
      </c>
      <c r="H77" s="52" t="n">
        <f aca="false">IF(O19="East",(IF(AND($A48&gt;7,$A48&lt;24),HLOOKUP(H$29,$C$8:$N$10,2,FALSE()),HLOOKUP(H$29,$C$8:$N$10,3,FALSE()))),IF(AND($A48&gt;6,$A48&lt;23),HLOOKUP(H$29,$C$8:$N$10,2,FALSE()),HLOOKUP(H$29,$C$8:$N$10,3,FALSE())))*'Historical 99 Scalers WD'!H23</f>
        <v>114.965791482816</v>
      </c>
      <c r="I77" s="52" t="n">
        <f aca="false">IF(P19="East",(IF(AND($A48&gt;7,$A48&lt;24),HLOOKUP(I$29,$C$8:$N$10,2,FALSE()),HLOOKUP(I$29,$C$8:$N$10,3,FALSE()))),IF(AND($A48&gt;6,$A48&lt;23),HLOOKUP(I$29,$C$8:$N$10,2,FALSE()),HLOOKUP(I$29,$C$8:$N$10,3,FALSE())))*'Historical 99 Scalers WD'!I23</f>
        <v>130.740069663245</v>
      </c>
      <c r="J77" s="52" t="n">
        <f aca="false">IF(Q19="East",(IF(AND($A48&gt;7,$A48&lt;24),HLOOKUP(J$29,$C$8:$N$10,2,FALSE()),HLOOKUP(J$29,$C$8:$N$10,3,FALSE()))),IF(AND($A48&gt;6,$A48&lt;23),HLOOKUP(J$29,$C$8:$N$10,2,FALSE()),HLOOKUP(J$29,$C$8:$N$10,3,FALSE())))*'Historical 99 Scalers WD'!J23</f>
        <v>146.344517225304</v>
      </c>
      <c r="K77" s="52" t="n">
        <f aca="false">IF(R19="East",(IF(AND($A48&gt;7,$A48&lt;24),HLOOKUP(K$29,$C$8:$N$10,2,FALSE()),HLOOKUP(K$29,$C$8:$N$10,3,FALSE()))),IF(AND($A48&gt;6,$A48&lt;23),HLOOKUP(K$29,$C$8:$N$10,2,FALSE()),HLOOKUP(K$29,$C$8:$N$10,3,FALSE())))*'Historical 99 Scalers WD'!K23</f>
        <v>104.345294137972</v>
      </c>
      <c r="L77" s="52" t="n">
        <f aca="false">IF(S19="East",(IF(AND($A48&gt;7,$A48&lt;24),HLOOKUP(L$29,$C$8:$N$10,2,FALSE()),HLOOKUP(L$29,$C$8:$N$10,3,FALSE()))),IF(AND($A48&gt;6,$A48&lt;23),HLOOKUP(L$29,$C$8:$N$10,2,FALSE()),HLOOKUP(L$29,$C$8:$N$10,3,FALSE())))*'Historical 99 Scalers WD'!L23</f>
        <v>93.866029464336</v>
      </c>
      <c r="M77" s="52" t="n">
        <f aca="false">IF(T19="East",(IF(AND($A48&gt;7,$A48&lt;24),HLOOKUP(M$29,$C$8:$N$10,2,FALSE()),HLOOKUP(M$29,$C$8:$N$10,3,FALSE()))),IF(AND($A48&gt;6,$A48&lt;23),HLOOKUP(M$29,$C$8:$N$10,2,FALSE()),HLOOKUP(M$29,$C$8:$N$10,3,FALSE())))*'Historical 99 Scalers WD'!M23</f>
        <v>114.578480016332</v>
      </c>
      <c r="N77" s="52" t="n">
        <f aca="false">IF(U19="East",(IF(AND($A48&gt;7,$A48&lt;24),HLOOKUP(N$29,$C$8:$N$10,2,FALSE()),HLOOKUP(N$29,$C$8:$N$10,3,FALSE()))),IF(AND($A48&gt;6,$A48&lt;23),HLOOKUP(N$29,$C$8:$N$10,2,FALSE()),HLOOKUP(N$29,$C$8:$N$10,3,FALSE())))*'Historical 99 Scalers WD'!N23</f>
        <v>102.685092140252</v>
      </c>
    </row>
    <row r="78" customFormat="false" ht="12.75" hidden="false" customHeight="false" outlineLevel="0" collapsed="false">
      <c r="A78" s="2" t="n">
        <v>19</v>
      </c>
      <c r="C78" s="52" t="n">
        <f aca="false">IF(J20="East",(IF(AND($A49&gt;7,$A49&lt;24),HLOOKUP(C$29,$C$8:$N$10,2,FALSE()),HLOOKUP(C$29,$C$8:$N$10,3,FALSE()))),IF(AND($A49&gt;6,$A49&lt;23),HLOOKUP(C$29,$C$8:$N$10,2,FALSE()),HLOOKUP(C$29,$C$8:$N$10,3,FALSE())))*'Historical 99 Scalers WD'!C24</f>
        <v>93.1308216546465</v>
      </c>
      <c r="D78" s="52" t="n">
        <f aca="false">IF(K20="East",(IF(AND($A49&gt;7,$A49&lt;24),HLOOKUP(D$29,$C$8:$N$10,2,FALSE()),HLOOKUP(D$29,$C$8:$N$10,3,FALSE()))),IF(AND($A49&gt;6,$A49&lt;23),HLOOKUP(D$29,$C$8:$N$10,2,FALSE()),HLOOKUP(D$29,$C$8:$N$10,3,FALSE())))*'Historical 99 Scalers WD'!D24</f>
        <v>71.2076992497332</v>
      </c>
      <c r="E78" s="52" t="n">
        <f aca="false">IF(L20="East",(IF(AND($A49&gt;7,$A49&lt;24),HLOOKUP(E$29,$C$8:$N$10,2,FALSE()),HLOOKUP(E$29,$C$8:$N$10,3,FALSE()))),IF(AND($A49&gt;6,$A49&lt;23),HLOOKUP(E$29,$C$8:$N$10,2,FALSE()),HLOOKUP(E$29,$C$8:$N$10,3,FALSE())))*'Historical 99 Scalers WD'!E24</f>
        <v>73.8416306365757</v>
      </c>
      <c r="F78" s="52" t="n">
        <f aca="false">IF(M20="East",(IF(AND($A49&gt;7,$A49&lt;24),HLOOKUP(F$29,$C$8:$N$10,2,FALSE()),HLOOKUP(F$29,$C$8:$N$10,3,FALSE()))),IF(AND($A49&gt;6,$A49&lt;23),HLOOKUP(F$29,$C$8:$N$10,2,FALSE()),HLOOKUP(F$29,$C$8:$N$10,3,FALSE())))*'Historical 99 Scalers WD'!F24</f>
        <v>87.7082313274309</v>
      </c>
      <c r="G78" s="52" t="n">
        <f aca="false">IF(N20="East",(IF(AND($A49&gt;7,$A49&lt;24),HLOOKUP(G$29,$C$8:$N$10,2,FALSE()),HLOOKUP(G$29,$C$8:$N$10,3,FALSE()))),IF(AND($A49&gt;6,$A49&lt;23),HLOOKUP(G$29,$C$8:$N$10,2,FALSE()),HLOOKUP(G$29,$C$8:$N$10,3,FALSE())))*'Historical 99 Scalers WD'!G24</f>
        <v>86.0518854823793</v>
      </c>
      <c r="H78" s="52" t="n">
        <f aca="false">IF(O20="East",(IF(AND($A49&gt;7,$A49&lt;24),HLOOKUP(H$29,$C$8:$N$10,2,FALSE()),HLOOKUP(H$29,$C$8:$N$10,3,FALSE()))),IF(AND($A49&gt;6,$A49&lt;23),HLOOKUP(H$29,$C$8:$N$10,2,FALSE()),HLOOKUP(H$29,$C$8:$N$10,3,FALSE())))*'Historical 99 Scalers WD'!H24</f>
        <v>104.905609185469</v>
      </c>
      <c r="I78" s="52" t="n">
        <f aca="false">IF(P20="East",(IF(AND($A49&gt;7,$A49&lt;24),HLOOKUP(I$29,$C$8:$N$10,2,FALSE()),HLOOKUP(I$29,$C$8:$N$10,3,FALSE()))),IF(AND($A49&gt;6,$A49&lt;23),HLOOKUP(I$29,$C$8:$N$10,2,FALSE()),HLOOKUP(I$29,$C$8:$N$10,3,FALSE())))*'Historical 99 Scalers WD'!I24</f>
        <v>104.461323361984</v>
      </c>
      <c r="J78" s="52" t="n">
        <f aca="false">IF(Q20="East",(IF(AND($A49&gt;7,$A49&lt;24),HLOOKUP(J$29,$C$8:$N$10,2,FALSE()),HLOOKUP(J$29,$C$8:$N$10,3,FALSE()))),IF(AND($A49&gt;6,$A49&lt;23),HLOOKUP(J$29,$C$8:$N$10,2,FALSE()),HLOOKUP(J$29,$C$8:$N$10,3,FALSE())))*'Historical 99 Scalers WD'!J24</f>
        <v>110.194372669491</v>
      </c>
      <c r="K78" s="52" t="n">
        <f aca="false">IF(R20="East",(IF(AND($A49&gt;7,$A49&lt;24),HLOOKUP(K$29,$C$8:$N$10,2,FALSE()),HLOOKUP(K$29,$C$8:$N$10,3,FALSE()))),IF(AND($A49&gt;6,$A49&lt;23),HLOOKUP(K$29,$C$8:$N$10,2,FALSE()),HLOOKUP(K$29,$C$8:$N$10,3,FALSE())))*'Historical 99 Scalers WD'!K24</f>
        <v>98.4438809215687</v>
      </c>
      <c r="L78" s="52" t="n">
        <f aca="false">IF(S20="East",(IF(AND($A49&gt;7,$A49&lt;24),HLOOKUP(L$29,$C$8:$N$10,2,FALSE()),HLOOKUP(L$29,$C$8:$N$10,3,FALSE()))),IF(AND($A49&gt;6,$A49&lt;23),HLOOKUP(L$29,$C$8:$N$10,2,FALSE()),HLOOKUP(L$29,$C$8:$N$10,3,FALSE())))*'Historical 99 Scalers WD'!L24</f>
        <v>95.9401087878697</v>
      </c>
      <c r="M78" s="52" t="n">
        <f aca="false">IF(T20="East",(IF(AND($A49&gt;7,$A49&lt;24),HLOOKUP(M$29,$C$8:$N$10,2,FALSE()),HLOOKUP(M$29,$C$8:$N$10,3,FALSE()))),IF(AND($A49&gt;6,$A49&lt;23),HLOOKUP(M$29,$C$8:$N$10,2,FALSE()),HLOOKUP(M$29,$C$8:$N$10,3,FALSE())))*'Historical 99 Scalers WD'!M24</f>
        <v>108.760987251457</v>
      </c>
      <c r="N78" s="52" t="n">
        <f aca="false">IF(U20="East",(IF(AND($A49&gt;7,$A49&lt;24),HLOOKUP(N$29,$C$8:$N$10,2,FALSE()),HLOOKUP(N$29,$C$8:$N$10,3,FALSE()))),IF(AND($A49&gt;6,$A49&lt;23),HLOOKUP(N$29,$C$8:$N$10,2,FALSE()),HLOOKUP(N$29,$C$8:$N$10,3,FALSE())))*'Historical 99 Scalers WD'!N24</f>
        <v>101.669806315377</v>
      </c>
    </row>
    <row r="79" customFormat="false" ht="12.75" hidden="false" customHeight="false" outlineLevel="0" collapsed="false">
      <c r="A79" s="2" t="n">
        <v>20</v>
      </c>
      <c r="C79" s="52" t="n">
        <f aca="false">IF(J21="East",(IF(AND($A50&gt;7,$A50&lt;24),HLOOKUP(C$29,$C$8:$N$10,2,FALSE()),HLOOKUP(C$29,$C$8:$N$10,3,FALSE()))),IF(AND($A50&gt;6,$A50&lt;23),HLOOKUP(C$29,$C$8:$N$10,2,FALSE()),HLOOKUP(C$29,$C$8:$N$10,3,FALSE())))*'Historical 99 Scalers WD'!C25</f>
        <v>86.7134958800635</v>
      </c>
      <c r="D79" s="52" t="n">
        <f aca="false">IF(K21="East",(IF(AND($A50&gt;7,$A50&lt;24),HLOOKUP(D$29,$C$8:$N$10,2,FALSE()),HLOOKUP(D$29,$C$8:$N$10,3,FALSE()))),IF(AND($A50&gt;6,$A50&lt;23),HLOOKUP(D$29,$C$8:$N$10,2,FALSE()),HLOOKUP(D$29,$C$8:$N$10,3,FALSE())))*'Historical 99 Scalers WD'!D25</f>
        <v>67.5561469174695</v>
      </c>
      <c r="E79" s="52" t="n">
        <f aca="false">IF(L21="East",(IF(AND($A50&gt;7,$A50&lt;24),HLOOKUP(E$29,$C$8:$N$10,2,FALSE()),HLOOKUP(E$29,$C$8:$N$10,3,FALSE()))),IF(AND($A50&gt;6,$A50&lt;23),HLOOKUP(E$29,$C$8:$N$10,2,FALSE()),HLOOKUP(E$29,$C$8:$N$10,3,FALSE())))*'Historical 99 Scalers WD'!E25</f>
        <v>68.8628415094369</v>
      </c>
      <c r="F79" s="52" t="n">
        <f aca="false">IF(M21="East",(IF(AND($A50&gt;7,$A50&lt;24),HLOOKUP(F$29,$C$8:$N$10,2,FALSE()),HLOOKUP(F$29,$C$8:$N$10,3,FALSE()))),IF(AND($A50&gt;6,$A50&lt;23),HLOOKUP(F$29,$C$8:$N$10,2,FALSE()),HLOOKUP(F$29,$C$8:$N$10,3,FALSE())))*'Historical 99 Scalers WD'!F25</f>
        <v>94.0280448646494</v>
      </c>
      <c r="G79" s="52" t="n">
        <f aca="false">IF(N21="East",(IF(AND($A50&gt;7,$A50&lt;24),HLOOKUP(G$29,$C$8:$N$10,2,FALSE()),HLOOKUP(G$29,$C$8:$N$10,3,FALSE()))),IF(AND($A50&gt;6,$A50&lt;23),HLOOKUP(G$29,$C$8:$N$10,2,FALSE()),HLOOKUP(G$29,$C$8:$N$10,3,FALSE())))*'Historical 99 Scalers WD'!G25</f>
        <v>87.801073937904</v>
      </c>
      <c r="H79" s="52" t="n">
        <f aca="false">IF(O21="East",(IF(AND($A50&gt;7,$A50&lt;24),HLOOKUP(H$29,$C$8:$N$10,2,FALSE()),HLOOKUP(H$29,$C$8:$N$10,3,FALSE()))),IF(AND($A50&gt;6,$A50&lt;23),HLOOKUP(H$29,$C$8:$N$10,2,FALSE()),HLOOKUP(H$29,$C$8:$N$10,3,FALSE())))*'Historical 99 Scalers WD'!H25</f>
        <v>96.056481961288</v>
      </c>
      <c r="I79" s="52" t="n">
        <f aca="false">IF(P21="East",(IF(AND($A50&gt;7,$A50&lt;24),HLOOKUP(I$29,$C$8:$N$10,2,FALSE()),HLOOKUP(I$29,$C$8:$N$10,3,FALSE()))),IF(AND($A50&gt;6,$A50&lt;23),HLOOKUP(I$29,$C$8:$N$10,2,FALSE()),HLOOKUP(I$29,$C$8:$N$10,3,FALSE())))*'Historical 99 Scalers WD'!I25</f>
        <v>88.6594656632791</v>
      </c>
      <c r="J79" s="52" t="n">
        <f aca="false">IF(Q21="East",(IF(AND($A50&gt;7,$A50&lt;24),HLOOKUP(J$29,$C$8:$N$10,2,FALSE()),HLOOKUP(J$29,$C$8:$N$10,3,FALSE()))),IF(AND($A50&gt;6,$A50&lt;23),HLOOKUP(J$29,$C$8:$N$10,2,FALSE()),HLOOKUP(J$29,$C$8:$N$10,3,FALSE())))*'Historical 99 Scalers WD'!J25</f>
        <v>97.715685166304</v>
      </c>
      <c r="K79" s="52" t="n">
        <f aca="false">IF(R21="East",(IF(AND($A50&gt;7,$A50&lt;24),HLOOKUP(K$29,$C$8:$N$10,2,FALSE()),HLOOKUP(K$29,$C$8:$N$10,3,FALSE()))),IF(AND($A50&gt;6,$A50&lt;23),HLOOKUP(K$29,$C$8:$N$10,2,FALSE()),HLOOKUP(K$29,$C$8:$N$10,3,FALSE())))*'Historical 99 Scalers WD'!K25</f>
        <v>93.724476101487</v>
      </c>
      <c r="L79" s="52" t="n">
        <f aca="false">IF(S21="East",(IF(AND($A50&gt;7,$A50&lt;24),HLOOKUP(L$29,$C$8:$N$10,2,FALSE()),HLOOKUP(L$29,$C$8:$N$10,3,FALSE()))),IF(AND($A50&gt;6,$A50&lt;23),HLOOKUP(L$29,$C$8:$N$10,2,FALSE()),HLOOKUP(L$29,$C$8:$N$10,3,FALSE())))*'Historical 99 Scalers WD'!L25</f>
        <v>97.9432889946959</v>
      </c>
      <c r="M79" s="52" t="n">
        <f aca="false">IF(T21="East",(IF(AND($A50&gt;7,$A50&lt;24),HLOOKUP(M$29,$C$8:$N$10,2,FALSE()),HLOOKUP(M$29,$C$8:$N$10,3,FALSE()))),IF(AND($A50&gt;6,$A50&lt;23),HLOOKUP(M$29,$C$8:$N$10,2,FALSE()),HLOOKUP(M$29,$C$8:$N$10,3,FALSE())))*'Historical 99 Scalers WD'!M25</f>
        <v>100.612072235212</v>
      </c>
      <c r="N79" s="52" t="n">
        <f aca="false">IF(U21="East",(IF(AND($A50&gt;7,$A50&lt;24),HLOOKUP(N$29,$C$8:$N$10,2,FALSE()),HLOOKUP(N$29,$C$8:$N$10,3,FALSE()))),IF(AND($A50&gt;6,$A50&lt;23),HLOOKUP(N$29,$C$8:$N$10,2,FALSE()),HLOOKUP(N$29,$C$8:$N$10,3,FALSE())))*'Historical 99 Scalers WD'!N25</f>
        <v>93.0595546931842</v>
      </c>
    </row>
    <row r="80" customFormat="false" ht="12.75" hidden="false" customHeight="false" outlineLevel="0" collapsed="false">
      <c r="A80" s="2" t="n">
        <v>21</v>
      </c>
      <c r="C80" s="52" t="n">
        <f aca="false">IF(J22="East",(IF(AND($A51&gt;7,$A51&lt;24),HLOOKUP(C$29,$C$8:$N$10,2,FALSE()),HLOOKUP(C$29,$C$8:$N$10,3,FALSE()))),IF(AND($A51&gt;6,$A51&lt;23),HLOOKUP(C$29,$C$8:$N$10,2,FALSE()),HLOOKUP(C$29,$C$8:$N$10,3,FALSE())))*'Historical 99 Scalers WD'!C26</f>
        <v>82.7376323953529</v>
      </c>
      <c r="D80" s="52" t="n">
        <f aca="false">IF(K22="East",(IF(AND($A51&gt;7,$A51&lt;24),HLOOKUP(D$29,$C$8:$N$10,2,FALSE()),HLOOKUP(D$29,$C$8:$N$10,3,FALSE()))),IF(AND($A51&gt;6,$A51&lt;23),HLOOKUP(D$29,$C$8:$N$10,2,FALSE()),HLOOKUP(D$29,$C$8:$N$10,3,FALSE())))*'Historical 99 Scalers WD'!D26</f>
        <v>61.7569640517886</v>
      </c>
      <c r="E80" s="52" t="n">
        <f aca="false">IF(L22="East",(IF(AND($A51&gt;7,$A51&lt;24),HLOOKUP(E$29,$C$8:$N$10,2,FALSE()),HLOOKUP(E$29,$C$8:$N$10,3,FALSE()))),IF(AND($A51&gt;6,$A51&lt;23),HLOOKUP(E$29,$C$8:$N$10,2,FALSE()),HLOOKUP(E$29,$C$8:$N$10,3,FALSE())))*'Historical 99 Scalers WD'!E26</f>
        <v>61.7404210265323</v>
      </c>
      <c r="F80" s="52" t="n">
        <f aca="false">IF(M22="East",(IF(AND($A51&gt;7,$A51&lt;24),HLOOKUP(F$29,$C$8:$N$10,2,FALSE()),HLOOKUP(F$29,$C$8:$N$10,3,FALSE()))),IF(AND($A51&gt;6,$A51&lt;23),HLOOKUP(F$29,$C$8:$N$10,2,FALSE()),HLOOKUP(F$29,$C$8:$N$10,3,FALSE())))*'Historical 99 Scalers WD'!F26</f>
        <v>99.6003641755331</v>
      </c>
      <c r="G80" s="52" t="n">
        <f aca="false">IF(N22="East",(IF(AND($A51&gt;7,$A51&lt;24),HLOOKUP(G$29,$C$8:$N$10,2,FALSE()),HLOOKUP(G$29,$C$8:$N$10,3,FALSE()))),IF(AND($A51&gt;6,$A51&lt;23),HLOOKUP(G$29,$C$8:$N$10,2,FALSE()),HLOOKUP(G$29,$C$8:$N$10,3,FALSE())))*'Historical 99 Scalers WD'!G26</f>
        <v>103.65562835016</v>
      </c>
      <c r="H80" s="52" t="n">
        <f aca="false">IF(O22="East",(IF(AND($A51&gt;7,$A51&lt;24),HLOOKUP(H$29,$C$8:$N$10,2,FALSE()),HLOOKUP(H$29,$C$8:$N$10,3,FALSE()))),IF(AND($A51&gt;6,$A51&lt;23),HLOOKUP(H$29,$C$8:$N$10,2,FALSE()),HLOOKUP(H$29,$C$8:$N$10,3,FALSE())))*'Historical 99 Scalers WD'!H26</f>
        <v>106.10043489371</v>
      </c>
      <c r="I80" s="52" t="n">
        <f aca="false">IF(P22="East",(IF(AND($A51&gt;7,$A51&lt;24),HLOOKUP(I$29,$C$8:$N$10,2,FALSE()),HLOOKUP(I$29,$C$8:$N$10,3,FALSE()))),IF(AND($A51&gt;6,$A51&lt;23),HLOOKUP(I$29,$C$8:$N$10,2,FALSE()),HLOOKUP(I$29,$C$8:$N$10,3,FALSE())))*'Historical 99 Scalers WD'!I26</f>
        <v>90.8329543379541</v>
      </c>
      <c r="J80" s="52" t="n">
        <f aca="false">IF(Q22="East",(IF(AND($A51&gt;7,$A51&lt;24),HLOOKUP(J$29,$C$8:$N$10,2,FALSE()),HLOOKUP(J$29,$C$8:$N$10,3,FALSE()))),IF(AND($A51&gt;6,$A51&lt;23),HLOOKUP(J$29,$C$8:$N$10,2,FALSE()),HLOOKUP(J$29,$C$8:$N$10,3,FALSE())))*'Historical 99 Scalers WD'!J26</f>
        <v>97.7610358259319</v>
      </c>
      <c r="K80" s="52" t="n">
        <f aca="false">IF(R22="East",(IF(AND($A51&gt;7,$A51&lt;24),HLOOKUP(K$29,$C$8:$N$10,2,FALSE()),HLOOKUP(K$29,$C$8:$N$10,3,FALSE()))),IF(AND($A51&gt;6,$A51&lt;23),HLOOKUP(K$29,$C$8:$N$10,2,FALSE()),HLOOKUP(K$29,$C$8:$N$10,3,FALSE())))*'Historical 99 Scalers WD'!K26</f>
        <v>96.7008194129219</v>
      </c>
      <c r="L80" s="52" t="n">
        <f aca="false">IF(S22="East",(IF(AND($A51&gt;7,$A51&lt;24),HLOOKUP(L$29,$C$8:$N$10,2,FALSE()),HLOOKUP(L$29,$C$8:$N$10,3,FALSE()))),IF(AND($A51&gt;6,$A51&lt;23),HLOOKUP(L$29,$C$8:$N$10,2,FALSE()),HLOOKUP(L$29,$C$8:$N$10,3,FALSE())))*'Historical 99 Scalers WD'!L26</f>
        <v>88.2079960557739</v>
      </c>
      <c r="M80" s="52" t="n">
        <f aca="false">IF(T22="East",(IF(AND($A51&gt;7,$A51&lt;24),HLOOKUP(M$29,$C$8:$N$10,2,FALSE()),HLOOKUP(M$29,$C$8:$N$10,3,FALSE()))),IF(AND($A51&gt;6,$A51&lt;23),HLOOKUP(M$29,$C$8:$N$10,2,FALSE()),HLOOKUP(M$29,$C$8:$N$10,3,FALSE())))*'Historical 99 Scalers WD'!M26</f>
        <v>86.2831490451599</v>
      </c>
      <c r="N80" s="52" t="n">
        <f aca="false">IF(U22="East",(IF(AND($A51&gt;7,$A51&lt;24),HLOOKUP(N$29,$C$8:$N$10,2,FALSE()),HLOOKUP(N$29,$C$8:$N$10,3,FALSE()))),IF(AND($A51&gt;6,$A51&lt;23),HLOOKUP(N$29,$C$8:$N$10,2,FALSE()),HLOOKUP(N$29,$C$8:$N$10,3,FALSE())))*'Historical 99 Scalers WD'!N26</f>
        <v>87.8212166421872</v>
      </c>
    </row>
    <row r="81" customFormat="false" ht="12.75" hidden="false" customHeight="false" outlineLevel="0" collapsed="false">
      <c r="A81" s="2" t="n">
        <v>22</v>
      </c>
      <c r="C81" s="52" t="n">
        <f aca="false">IF(J23="East",(IF(AND($A52&gt;7,$A52&lt;24),HLOOKUP(C$29,$C$8:$N$10,2,FALSE()),HLOOKUP(C$29,$C$8:$N$10,3,FALSE()))),IF(AND($A52&gt;6,$A52&lt;23),HLOOKUP(C$29,$C$8:$N$10,2,FALSE()),HLOOKUP(C$29,$C$8:$N$10,3,FALSE())))*'Historical 99 Scalers WD'!C27</f>
        <v>74.8241083837477</v>
      </c>
      <c r="D81" s="52" t="n">
        <f aca="false">IF(K23="East",(IF(AND($A52&gt;7,$A52&lt;24),HLOOKUP(D$29,$C$8:$N$10,2,FALSE()),HLOOKUP(D$29,$C$8:$N$10,3,FALSE()))),IF(AND($A52&gt;6,$A52&lt;23),HLOOKUP(D$29,$C$8:$N$10,2,FALSE()),HLOOKUP(D$29,$C$8:$N$10,3,FALSE())))*'Historical 99 Scalers WD'!D27</f>
        <v>56.6949215132476</v>
      </c>
      <c r="E81" s="52" t="n">
        <f aca="false">IF(L23="East",(IF(AND($A52&gt;7,$A52&lt;24),HLOOKUP(E$29,$C$8:$N$10,2,FALSE()),HLOOKUP(E$29,$C$8:$N$10,3,FALSE()))),IF(AND($A52&gt;6,$A52&lt;23),HLOOKUP(E$29,$C$8:$N$10,2,FALSE()),HLOOKUP(E$29,$C$8:$N$10,3,FALSE())))*'Historical 99 Scalers WD'!E27</f>
        <v>57.2919315953162</v>
      </c>
      <c r="F81" s="52" t="n">
        <f aca="false">IF(M23="East",(IF(AND($A52&gt;7,$A52&lt;24),HLOOKUP(F$29,$C$8:$N$10,2,FALSE()),HLOOKUP(F$29,$C$8:$N$10,3,FALSE()))),IF(AND($A52&gt;6,$A52&lt;23),HLOOKUP(F$29,$C$8:$N$10,2,FALSE()),HLOOKUP(F$29,$C$8:$N$10,3,FALSE())))*'Historical 99 Scalers WD'!F27</f>
        <v>90.8209665543526</v>
      </c>
      <c r="G81" s="52" t="n">
        <f aca="false">IF(N23="East",(IF(AND($A52&gt;7,$A52&lt;24),HLOOKUP(G$29,$C$8:$N$10,2,FALSE()),HLOOKUP(G$29,$C$8:$N$10,3,FALSE()))),IF(AND($A52&gt;6,$A52&lt;23),HLOOKUP(G$29,$C$8:$N$10,2,FALSE()),HLOOKUP(G$29,$C$8:$N$10,3,FALSE())))*'Historical 99 Scalers WD'!G27</f>
        <v>87.13866848895</v>
      </c>
      <c r="H81" s="52" t="n">
        <f aca="false">IF(O23="East",(IF(AND($A52&gt;7,$A52&lt;24),HLOOKUP(H$29,$C$8:$N$10,2,FALSE()),HLOOKUP(H$29,$C$8:$N$10,3,FALSE()))),IF(AND($A52&gt;6,$A52&lt;23),HLOOKUP(H$29,$C$8:$N$10,2,FALSE()),HLOOKUP(H$29,$C$8:$N$10,3,FALSE())))*'Historical 99 Scalers WD'!H27</f>
        <v>96.6653157124146</v>
      </c>
      <c r="I81" s="52" t="n">
        <f aca="false">IF(P23="East",(IF(AND($A52&gt;7,$A52&lt;24),HLOOKUP(I$29,$C$8:$N$10,2,FALSE()),HLOOKUP(I$29,$C$8:$N$10,3,FALSE()))),IF(AND($A52&gt;6,$A52&lt;23),HLOOKUP(I$29,$C$8:$N$10,2,FALSE()),HLOOKUP(I$29,$C$8:$N$10,3,FALSE())))*'Historical 99 Scalers WD'!I27</f>
        <v>79.5131289496379</v>
      </c>
      <c r="J81" s="52" t="n">
        <f aca="false">IF(Q23="East",(IF(AND($A52&gt;7,$A52&lt;24),HLOOKUP(J$29,$C$8:$N$10,2,FALSE()),HLOOKUP(J$29,$C$8:$N$10,3,FALSE()))),IF(AND($A52&gt;6,$A52&lt;23),HLOOKUP(J$29,$C$8:$N$10,2,FALSE()),HLOOKUP(J$29,$C$8:$N$10,3,FALSE())))*'Historical 99 Scalers WD'!J27</f>
        <v>86.6382299759357</v>
      </c>
      <c r="K81" s="52" t="n">
        <f aca="false">IF(R23="East",(IF(AND($A52&gt;7,$A52&lt;24),HLOOKUP(K$29,$C$8:$N$10,2,FALSE()),HLOOKUP(K$29,$C$8:$N$10,3,FALSE()))),IF(AND($A52&gt;6,$A52&lt;23),HLOOKUP(K$29,$C$8:$N$10,2,FALSE()),HLOOKUP(K$29,$C$8:$N$10,3,FALSE())))*'Historical 99 Scalers WD'!K27</f>
        <v>83.6725860716641</v>
      </c>
      <c r="L81" s="52" t="n">
        <f aca="false">IF(S23="East",(IF(AND($A52&gt;7,$A52&lt;24),HLOOKUP(L$29,$C$8:$N$10,2,FALSE()),HLOOKUP(L$29,$C$8:$N$10,3,FALSE()))),IF(AND($A52&gt;6,$A52&lt;23),HLOOKUP(L$29,$C$8:$N$10,2,FALSE()),HLOOKUP(L$29,$C$8:$N$10,3,FALSE())))*'Historical 99 Scalers WD'!L27</f>
        <v>69.1524882043289</v>
      </c>
      <c r="M81" s="52" t="n">
        <f aca="false">IF(T23="East",(IF(AND($A52&gt;7,$A52&lt;24),HLOOKUP(M$29,$C$8:$N$10,2,FALSE()),HLOOKUP(M$29,$C$8:$N$10,3,FALSE()))),IF(AND($A52&gt;6,$A52&lt;23),HLOOKUP(M$29,$C$8:$N$10,2,FALSE()),HLOOKUP(M$29,$C$8:$N$10,3,FALSE())))*'Historical 99 Scalers WD'!M27</f>
        <v>70.955474246277</v>
      </c>
      <c r="N81" s="52" t="n">
        <f aca="false">IF(U23="East",(IF(AND($A52&gt;7,$A52&lt;24),HLOOKUP(N$29,$C$8:$N$10,2,FALSE()),HLOOKUP(N$29,$C$8:$N$10,3,FALSE()))),IF(AND($A52&gt;6,$A52&lt;23),HLOOKUP(N$29,$C$8:$N$10,2,FALSE()),HLOOKUP(N$29,$C$8:$N$10,3,FALSE())))*'Historical 99 Scalers WD'!N27</f>
        <v>81.5406685643016</v>
      </c>
    </row>
    <row r="82" customFormat="false" ht="12.75" hidden="false" customHeight="false" outlineLevel="0" collapsed="false">
      <c r="A82" s="2" t="n">
        <v>23</v>
      </c>
      <c r="C82" s="52" t="n">
        <f aca="false">IF(J24="East",(IF(AND($A53&gt;7,$A53&lt;24),HLOOKUP(C$29,$C$8:$N$10,2,FALSE()),HLOOKUP(C$29,$C$8:$N$10,3,FALSE()))),IF(AND($A53&gt;6,$A53&lt;23),HLOOKUP(C$29,$C$8:$N$10,2,FALSE()),HLOOKUP(C$29,$C$8:$N$10,3,FALSE())))*'Historical 99 Scalers WD'!C28</f>
        <v>96.2299291768734</v>
      </c>
      <c r="D82" s="52" t="n">
        <f aca="false">IF(K24="East",(IF(AND($A53&gt;7,$A53&lt;24),HLOOKUP(D$29,$C$8:$N$10,2,FALSE()),HLOOKUP(D$29,$C$8:$N$10,3,FALSE()))),IF(AND($A53&gt;6,$A53&lt;23),HLOOKUP(D$29,$C$8:$N$10,2,FALSE()),HLOOKUP(D$29,$C$8:$N$10,3,FALSE())))*'Historical 99 Scalers WD'!D28</f>
        <v>72.5540717437947</v>
      </c>
      <c r="E82" s="52" t="n">
        <f aca="false">IF(L24="East",(IF(AND($A53&gt;7,$A53&lt;24),HLOOKUP(E$29,$C$8:$N$10,2,FALSE()),HLOOKUP(E$29,$C$8:$N$10,3,FALSE()))),IF(AND($A53&gt;6,$A53&lt;23),HLOOKUP(E$29,$C$8:$N$10,2,FALSE()),HLOOKUP(E$29,$C$8:$N$10,3,FALSE())))*'Historical 99 Scalers WD'!E28</f>
        <v>68.7429870816279</v>
      </c>
      <c r="F82" s="52" t="n">
        <f aca="false">IF(M24="East",(IF(AND($A53&gt;7,$A53&lt;24),HLOOKUP(F$29,$C$8:$N$10,2,FALSE()),HLOOKUP(F$29,$C$8:$N$10,3,FALSE()))),IF(AND($A53&gt;6,$A53&lt;23),HLOOKUP(F$29,$C$8:$N$10,2,FALSE()),HLOOKUP(F$29,$C$8:$N$10,3,FALSE())))*'Historical 99 Scalers WD'!F28</f>
        <v>79.2103887814675</v>
      </c>
      <c r="G82" s="52" t="n">
        <f aca="false">IF(N24="East",(IF(AND($A53&gt;7,$A53&lt;24),HLOOKUP(G$29,$C$8:$N$10,2,FALSE()),HLOOKUP(G$29,$C$8:$N$10,3,FALSE()))),IF(AND($A53&gt;6,$A53&lt;23),HLOOKUP(G$29,$C$8:$N$10,2,FALSE()),HLOOKUP(G$29,$C$8:$N$10,3,FALSE())))*'Historical 99 Scalers WD'!G28</f>
        <v>89.4088173681825</v>
      </c>
      <c r="H82" s="52" t="n">
        <f aca="false">IF(O24="East",(IF(AND($A53&gt;7,$A53&lt;24),HLOOKUP(H$29,$C$8:$N$10,2,FALSE()),HLOOKUP(H$29,$C$8:$N$10,3,FALSE()))),IF(AND($A53&gt;6,$A53&lt;23),HLOOKUP(H$29,$C$8:$N$10,2,FALSE()),HLOOKUP(H$29,$C$8:$N$10,3,FALSE())))*'Historical 99 Scalers WD'!H28</f>
        <v>135.615568291151</v>
      </c>
      <c r="I82" s="52" t="n">
        <f aca="false">IF(P24="East",(IF(AND($A53&gt;7,$A53&lt;24),HLOOKUP(I$29,$C$8:$N$10,2,FALSE()),HLOOKUP(I$29,$C$8:$N$10,3,FALSE()))),IF(AND($A53&gt;6,$A53&lt;23),HLOOKUP(I$29,$C$8:$N$10,2,FALSE()),HLOOKUP(I$29,$C$8:$N$10,3,FALSE())))*'Historical 99 Scalers WD'!I28</f>
        <v>118.196249414429</v>
      </c>
      <c r="J82" s="52" t="n">
        <f aca="false">IF(Q24="East",(IF(AND($A53&gt;7,$A53&lt;24),HLOOKUP(J$29,$C$8:$N$10,2,FALSE()),HLOOKUP(J$29,$C$8:$N$10,3,FALSE()))),IF(AND($A53&gt;6,$A53&lt;23),HLOOKUP(J$29,$C$8:$N$10,2,FALSE()),HLOOKUP(J$29,$C$8:$N$10,3,FALSE())))*'Historical 99 Scalers WD'!J28</f>
        <v>112.426000310085</v>
      </c>
      <c r="K82" s="52" t="n">
        <f aca="false">IF(R24="East",(IF(AND($A53&gt;7,$A53&lt;24),HLOOKUP(K$29,$C$8:$N$10,2,FALSE()),HLOOKUP(K$29,$C$8:$N$10,3,FALSE()))),IF(AND($A53&gt;6,$A53&lt;23),HLOOKUP(K$29,$C$8:$N$10,2,FALSE()),HLOOKUP(K$29,$C$8:$N$10,3,FALSE())))*'Historical 99 Scalers WD'!K28</f>
        <v>88.3209128047033</v>
      </c>
      <c r="L82" s="52" t="n">
        <f aca="false">IF(S24="East",(IF(AND($A53&gt;7,$A53&lt;24),HLOOKUP(L$29,$C$8:$N$10,2,FALSE()),HLOOKUP(L$29,$C$8:$N$10,3,FALSE()))),IF(AND($A53&gt;6,$A53&lt;23),HLOOKUP(L$29,$C$8:$N$10,2,FALSE()),HLOOKUP(L$29,$C$8:$N$10,3,FALSE())))*'Historical 99 Scalers WD'!L28</f>
        <v>63.1027921820837</v>
      </c>
      <c r="M82" s="52" t="n">
        <f aca="false">IF(T24="East",(IF(AND($A53&gt;7,$A53&lt;24),HLOOKUP(M$29,$C$8:$N$10,2,FALSE()),HLOOKUP(M$29,$C$8:$N$10,3,FALSE()))),IF(AND($A53&gt;6,$A53&lt;23),HLOOKUP(M$29,$C$8:$N$10,2,FALSE()),HLOOKUP(M$29,$C$8:$N$10,3,FALSE())))*'Historical 99 Scalers WD'!M28</f>
        <v>75.4062041419009</v>
      </c>
      <c r="N82" s="52" t="n">
        <f aca="false">IF(U24="East",(IF(AND($A53&gt;7,$A53&lt;24),HLOOKUP(N$29,$C$8:$N$10,2,FALSE()),HLOOKUP(N$29,$C$8:$N$10,3,FALSE()))),IF(AND($A53&gt;6,$A53&lt;23),HLOOKUP(N$29,$C$8:$N$10,2,FALSE()),HLOOKUP(N$29,$C$8:$N$10,3,FALSE())))*'Historical 99 Scalers WD'!N28</f>
        <v>67.4402435433697</v>
      </c>
    </row>
    <row r="83" customFormat="false" ht="12.75" hidden="false" customHeight="false" outlineLevel="0" collapsed="false">
      <c r="A83" s="2" t="n">
        <v>24</v>
      </c>
      <c r="C83" s="52" t="n">
        <f aca="false">IF(J25="East",(IF(AND($A54&gt;7,$A54&lt;24),HLOOKUP(C$29,$C$8:$N$10,2,FALSE()),HLOOKUP(C$29,$C$8:$N$10,3,FALSE()))),IF(AND($A54&gt;6,$A54&lt;23),HLOOKUP(C$29,$C$8:$N$10,2,FALSE()),HLOOKUP(C$29,$C$8:$N$10,3,FALSE())))*'Historical 99 Scalers WD'!C29</f>
        <v>80.1034442998145</v>
      </c>
      <c r="D83" s="52" t="n">
        <f aca="false">IF(K25="East",(IF(AND($A54&gt;7,$A54&lt;24),HLOOKUP(D$29,$C$8:$N$10,2,FALSE()),HLOOKUP(D$29,$C$8:$N$10,3,FALSE()))),IF(AND($A54&gt;6,$A54&lt;23),HLOOKUP(D$29,$C$8:$N$10,2,FALSE()),HLOOKUP(D$29,$C$8:$N$10,3,FALSE())))*'Historical 99 Scalers WD'!D29</f>
        <v>58.807638623359</v>
      </c>
      <c r="E83" s="52" t="n">
        <f aca="false">IF(L25="East",(IF(AND($A54&gt;7,$A54&lt;24),HLOOKUP(E$29,$C$8:$N$10,2,FALSE()),HLOOKUP(E$29,$C$8:$N$10,3,FALSE()))),IF(AND($A54&gt;6,$A54&lt;23),HLOOKUP(E$29,$C$8:$N$10,2,FALSE()),HLOOKUP(E$29,$C$8:$N$10,3,FALSE())))*'Historical 99 Scalers WD'!E29</f>
        <v>57.0395991330392</v>
      </c>
      <c r="F83" s="52" t="n">
        <f aca="false">IF(M25="East",(IF(AND($A54&gt;7,$A54&lt;24),HLOOKUP(F$29,$C$8:$N$10,2,FALSE()),HLOOKUP(F$29,$C$8:$N$10,3,FALSE()))),IF(AND($A54&gt;6,$A54&lt;23),HLOOKUP(F$29,$C$8:$N$10,2,FALSE()),HLOOKUP(F$29,$C$8:$N$10,3,FALSE())))*'Historical 99 Scalers WD'!F29</f>
        <v>66.190018485405</v>
      </c>
      <c r="G83" s="52" t="n">
        <f aca="false">IF(N25="East",(IF(AND($A54&gt;7,$A54&lt;24),HLOOKUP(G$29,$C$8:$N$10,2,FALSE()),HLOOKUP(G$29,$C$8:$N$10,3,FALSE()))),IF(AND($A54&gt;6,$A54&lt;23),HLOOKUP(G$29,$C$8:$N$10,2,FALSE()),HLOOKUP(G$29,$C$8:$N$10,3,FALSE())))*'Historical 99 Scalers WD'!G29</f>
        <v>70.8059770365993</v>
      </c>
      <c r="H83" s="52" t="n">
        <f aca="false">IF(O25="East",(IF(AND($A54&gt;7,$A54&lt;24),HLOOKUP(H$29,$C$8:$N$10,2,FALSE()),HLOOKUP(H$29,$C$8:$N$10,3,FALSE()))),IF(AND($A54&gt;6,$A54&lt;23),HLOOKUP(H$29,$C$8:$N$10,2,FALSE()),HLOOKUP(H$29,$C$8:$N$10,3,FALSE())))*'Historical 99 Scalers WD'!H29</f>
        <v>98.6334702790053</v>
      </c>
      <c r="I83" s="52" t="n">
        <f aca="false">IF(P25="East",(IF(AND($A54&gt;7,$A54&lt;24),HLOOKUP(I$29,$C$8:$N$10,2,FALSE()),HLOOKUP(I$29,$C$8:$N$10,3,FALSE()))),IF(AND($A54&gt;6,$A54&lt;23),HLOOKUP(I$29,$C$8:$N$10,2,FALSE()),HLOOKUP(I$29,$C$8:$N$10,3,FALSE())))*'Historical 99 Scalers WD'!I29</f>
        <v>89.1985295220189</v>
      </c>
      <c r="J83" s="52" t="n">
        <f aca="false">IF(Q25="East",(IF(AND($A54&gt;7,$A54&lt;24),HLOOKUP(J$29,$C$8:$N$10,2,FALSE()),HLOOKUP(J$29,$C$8:$N$10,3,FALSE()))),IF(AND($A54&gt;6,$A54&lt;23),HLOOKUP(J$29,$C$8:$N$10,2,FALSE()),HLOOKUP(J$29,$C$8:$N$10,3,FALSE())))*'Historical 99 Scalers WD'!J29</f>
        <v>91.210823406502</v>
      </c>
      <c r="K83" s="52" t="n">
        <f aca="false">IF(R25="East",(IF(AND($A54&gt;7,$A54&lt;24),HLOOKUP(K$29,$C$8:$N$10,2,FALSE()),HLOOKUP(K$29,$C$8:$N$10,3,FALSE()))),IF(AND($A54&gt;6,$A54&lt;23),HLOOKUP(K$29,$C$8:$N$10,2,FALSE()),HLOOKUP(K$29,$C$8:$N$10,3,FALSE())))*'Historical 99 Scalers WD'!K29</f>
        <v>77.3649037766413</v>
      </c>
      <c r="L83" s="52" t="n">
        <f aca="false">IF(S25="East",(IF(AND($A54&gt;7,$A54&lt;24),HLOOKUP(L$29,$C$8:$N$10,2,FALSE()),HLOOKUP(L$29,$C$8:$N$10,3,FALSE()))),IF(AND($A54&gt;6,$A54&lt;23),HLOOKUP(L$29,$C$8:$N$10,2,FALSE()),HLOOKUP(L$29,$C$8:$N$10,3,FALSE())))*'Historical 99 Scalers WD'!L29</f>
        <v>56.6112230994234</v>
      </c>
      <c r="M83" s="52" t="n">
        <f aca="false">IF(T25="East",(IF(AND($A54&gt;7,$A54&lt;24),HLOOKUP(M$29,$C$8:$N$10,2,FALSE()),HLOOKUP(M$29,$C$8:$N$10,3,FALSE()))),IF(AND($A54&gt;6,$A54&lt;23),HLOOKUP(M$29,$C$8:$N$10,2,FALSE()),HLOOKUP(M$29,$C$8:$N$10,3,FALSE())))*'Historical 99 Scalers WD'!M29</f>
        <v>62.2998113369454</v>
      </c>
      <c r="N83" s="52" t="n">
        <f aca="false">IF(U25="East",(IF(AND($A54&gt;7,$A54&lt;24),HLOOKUP(N$29,$C$8:$N$10,2,FALSE()),HLOOKUP(N$29,$C$8:$N$10,3,FALSE()))),IF(AND($A54&gt;6,$A54&lt;23),HLOOKUP(N$29,$C$8:$N$10,2,FALSE()),HLOOKUP(N$29,$C$8:$N$10,3,FALSE())))*'Historical 99 Scalers WD'!N29</f>
        <v>60.0048323008493</v>
      </c>
    </row>
    <row r="85" customFormat="false" ht="12.75" hidden="false" customHeight="false" outlineLevel="0" collapsed="false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customFormat="false" ht="15.75" hidden="false" customHeight="false" outlineLevel="0" collapsed="false">
      <c r="A86" s="51" t="s">
        <v>51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customFormat="false" ht="12.75" hidden="false" customHeight="false" outlineLevel="0" collapsed="false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customFormat="false" ht="12.75" hidden="false" customHeight="false" outlineLevel="0" collapsed="false">
      <c r="C88" s="2" t="s">
        <v>0</v>
      </c>
      <c r="D88" s="2" t="s">
        <v>1</v>
      </c>
      <c r="E88" s="2" t="s">
        <v>2</v>
      </c>
      <c r="F88" s="2" t="s">
        <v>3</v>
      </c>
      <c r="G88" s="2" t="s">
        <v>4</v>
      </c>
      <c r="H88" s="2" t="s">
        <v>5</v>
      </c>
      <c r="I88" s="2" t="s">
        <v>6</v>
      </c>
      <c r="J88" s="2" t="s">
        <v>7</v>
      </c>
      <c r="K88" s="2" t="s">
        <v>8</v>
      </c>
      <c r="L88" s="2" t="s">
        <v>9</v>
      </c>
      <c r="M88" s="2" t="s">
        <v>10</v>
      </c>
      <c r="N88" s="2" t="s">
        <v>11</v>
      </c>
    </row>
    <row r="89" customFormat="false" ht="12.75" hidden="false" customHeight="false" outlineLevel="0" collapsed="false">
      <c r="A89" s="2" t="s">
        <v>13</v>
      </c>
    </row>
    <row r="90" customFormat="false" ht="12.75" hidden="false" customHeight="false" outlineLevel="0" collapsed="false">
      <c r="A90" s="2" t="n">
        <v>1</v>
      </c>
      <c r="C90" s="52" t="n">
        <f aca="false">IF(J2="East",(IF(AND($A31&gt;7,$A31&lt;24),HLOOKUP(C$29,$C$8:$N$10,2,FALSE()),HLOOKUP(C$29,$C$8:$N$10,3,FALSE()))),IF(AND($A31&gt;6,$A31&lt;23),HLOOKUP(C$29,$C$8:$N$10,2,FALSE()),HLOOKUP(C$29,$C$8:$N$10,3,FALSE())))*'Historical 00 Scalers WD'!C6</f>
        <v>69.5961512402715</v>
      </c>
      <c r="D90" s="52" t="n">
        <f aca="false">IF(K2="East",(IF(AND($A31&gt;7,$A31&lt;24),HLOOKUP(D$29,$C$8:$N$10,2,FALSE()),HLOOKUP(D$29,$C$8:$N$10,3,FALSE()))),IF(AND($A31&gt;6,$A31&lt;23),HLOOKUP(D$29,$C$8:$N$10,2,FALSE()),HLOOKUP(D$29,$C$8:$N$10,3,FALSE())))*'Historical 00 Scalers WD'!D6</f>
        <v>54.9848774472918</v>
      </c>
      <c r="E90" s="52" t="n">
        <f aca="false">IF(L2="East",(IF(AND($A31&gt;7,$A31&lt;24),HLOOKUP(E$29,$C$8:$N$10,2,FALSE()),HLOOKUP(E$29,$C$8:$N$10,3,FALSE()))),IF(AND($A31&gt;6,$A31&lt;23),HLOOKUP(E$29,$C$8:$N$10,2,FALSE()),HLOOKUP(E$29,$C$8:$N$10,3,FALSE())))*'Historical 00 Scalers WD'!E6</f>
        <v>50.1693241346675</v>
      </c>
      <c r="F90" s="52" t="n">
        <f aca="false">IF(M2="East",(IF(AND($A31&gt;7,$A31&lt;24),HLOOKUP(F$29,$C$8:$N$10,2,FALSE()),HLOOKUP(F$29,$C$8:$N$10,3,FALSE()))),IF(AND($A31&gt;6,$A31&lt;23),HLOOKUP(F$29,$C$8:$N$10,2,FALSE()),HLOOKUP(F$29,$C$8:$N$10,3,FALSE())))*'Historical 00 Scalers WD'!F6</f>
        <v>64.894529863128</v>
      </c>
      <c r="G90" s="52" t="n">
        <f aca="false">IF(N2="East",(IF(AND($A31&gt;7,$A31&lt;24),HLOOKUP(G$29,$C$8:$N$10,2,FALSE()),HLOOKUP(G$29,$C$8:$N$10,3,FALSE()))),IF(AND($A31&gt;6,$A31&lt;23),HLOOKUP(G$29,$C$8:$N$10,2,FALSE()),HLOOKUP(G$29,$C$8:$N$10,3,FALSE())))*'Historical 00 Scalers WD'!G6</f>
        <v>68.454388977829</v>
      </c>
      <c r="H90" s="52" t="n">
        <f aca="false">IF(O2="East",(IF(AND($A31&gt;7,$A31&lt;24),HLOOKUP(H$29,$C$8:$N$10,2,FALSE()),HLOOKUP(H$29,$C$8:$N$10,3,FALSE()))),IF(AND($A31&gt;6,$A31&lt;23),HLOOKUP(H$29,$C$8:$N$10,2,FALSE()),HLOOKUP(H$29,$C$8:$N$10,3,FALSE())))*'Historical 00 Scalers WD'!H6</f>
        <v>74.174001363153</v>
      </c>
      <c r="I90" s="52" t="n">
        <f aca="false">IF(P2="East",(IF(AND($A31&gt;7,$A31&lt;24),HLOOKUP(I$29,$C$8:$N$10,2,FALSE()),HLOOKUP(I$29,$C$8:$N$10,3,FALSE()))),IF(AND($A31&gt;6,$A31&lt;23),HLOOKUP(I$29,$C$8:$N$10,2,FALSE()),HLOOKUP(I$29,$C$8:$N$10,3,FALSE())))*'Historical 00 Scalers WD'!I6</f>
        <v>76.280412942217</v>
      </c>
      <c r="J90" s="52" t="n">
        <f aca="false">IF(Q2="East",(IF(AND($A31&gt;7,$A31&lt;24),HLOOKUP(J$29,$C$8:$N$10,2,FALSE()),HLOOKUP(J$29,$C$8:$N$10,3,FALSE()))),IF(AND($A31&gt;6,$A31&lt;23),HLOOKUP(J$29,$C$8:$N$10,2,FALSE()),HLOOKUP(J$29,$C$8:$N$10,3,FALSE())))*'Historical 00 Scalers WD'!J6</f>
        <v>75.7829360336112</v>
      </c>
      <c r="K90" s="52" t="n">
        <f aca="false">IF(R2="East",(IF(AND($A31&gt;7,$A31&lt;24),HLOOKUP(K$29,$C$8:$N$10,2,FALSE()),HLOOKUP(K$29,$C$8:$N$10,3,FALSE()))),IF(AND($A31&gt;6,$A31&lt;23),HLOOKUP(K$29,$C$8:$N$10,2,FALSE()),HLOOKUP(K$29,$C$8:$N$10,3,FALSE())))*'Historical 00 Scalers WD'!K6</f>
        <v>63.047855336472</v>
      </c>
      <c r="L90" s="52" t="n">
        <f aca="false">IF(S2="East",(IF(AND($A31&gt;7,$A31&lt;24),HLOOKUP(L$29,$C$8:$N$10,2,FALSE()),HLOOKUP(L$29,$C$8:$N$10,3,FALSE()))),IF(AND($A31&gt;6,$A31&lt;23),HLOOKUP(L$29,$C$8:$N$10,2,FALSE()),HLOOKUP(L$29,$C$8:$N$10,3,FALSE())))*'Historical 00 Scalers WD'!L6</f>
        <v>50.6288919550391</v>
      </c>
      <c r="M90" s="52" t="n">
        <f aca="false">IF(T2="East",(IF(AND($A31&gt;7,$A31&lt;24),HLOOKUP(M$29,$C$8:$N$10,2,FALSE()),HLOOKUP(M$29,$C$8:$N$10,3,FALSE()))),IF(AND($A31&gt;6,$A31&lt;23),HLOOKUP(M$29,$C$8:$N$10,2,FALSE()),HLOOKUP(M$29,$C$8:$N$10,3,FALSE())))*'Historical 00 Scalers WD'!M6</f>
        <v>47.4232465813103</v>
      </c>
      <c r="N90" s="52" t="n">
        <f aca="false">IF(U2="East",(IF(AND($A31&gt;7,$A31&lt;24),HLOOKUP(N$29,$C$8:$N$10,2,FALSE()),HLOOKUP(N$29,$C$8:$N$10,3,FALSE()))),IF(AND($A31&gt;6,$A31&lt;23),HLOOKUP(N$29,$C$8:$N$10,2,FALSE()),HLOOKUP(N$29,$C$8:$N$10,3,FALSE())))*'Historical 00 Scalers WD'!N6</f>
        <v>50.3556750245006</v>
      </c>
    </row>
    <row r="91" customFormat="false" ht="12.75" hidden="false" customHeight="false" outlineLevel="0" collapsed="false">
      <c r="A91" s="2" t="n">
        <v>2</v>
      </c>
      <c r="C91" s="52" t="n">
        <f aca="false">IF(J3="East",(IF(AND($A32&gt;7,$A32&lt;24),HLOOKUP(C$29,$C$8:$N$10,2,FALSE()),HLOOKUP(C$29,$C$8:$N$10,3,FALSE()))),IF(AND($A32&gt;6,$A32&lt;23),HLOOKUP(C$29,$C$8:$N$10,2,FALSE()),HLOOKUP(C$29,$C$8:$N$10,3,FALSE())))*'Historical 00 Scalers WD'!C7</f>
        <v>64.4623198426514</v>
      </c>
      <c r="D91" s="52" t="n">
        <f aca="false">IF(K3="East",(IF(AND($A32&gt;7,$A32&lt;24),HLOOKUP(D$29,$C$8:$N$10,2,FALSE()),HLOOKUP(D$29,$C$8:$N$10,3,FALSE()))),IF(AND($A32&gt;6,$A32&lt;23),HLOOKUP(D$29,$C$8:$N$10,2,FALSE()),HLOOKUP(D$29,$C$8:$N$10,3,FALSE())))*'Historical 00 Scalers WD'!D7</f>
        <v>51.5495850781694</v>
      </c>
      <c r="E91" s="52" t="n">
        <f aca="false">IF(L3="East",(IF(AND($A32&gt;7,$A32&lt;24),HLOOKUP(E$29,$C$8:$N$10,2,FALSE()),HLOOKUP(E$29,$C$8:$N$10,3,FALSE()))),IF(AND($A32&gt;6,$A32&lt;23),HLOOKUP(E$29,$C$8:$N$10,2,FALSE()),HLOOKUP(E$29,$C$8:$N$10,3,FALSE())))*'Historical 00 Scalers WD'!E7</f>
        <v>43.5496418201199</v>
      </c>
      <c r="F91" s="52" t="n">
        <f aca="false">IF(M3="East",(IF(AND($A32&gt;7,$A32&lt;24),HLOOKUP(F$29,$C$8:$N$10,2,FALSE()),HLOOKUP(F$29,$C$8:$N$10,3,FALSE()))),IF(AND($A32&gt;6,$A32&lt;23),HLOOKUP(F$29,$C$8:$N$10,2,FALSE()),HLOOKUP(F$29,$C$8:$N$10,3,FALSE())))*'Historical 00 Scalers WD'!F7</f>
        <v>50.5591556604654</v>
      </c>
      <c r="G91" s="52" t="n">
        <f aca="false">IF(N3="East",(IF(AND($A32&gt;7,$A32&lt;24),HLOOKUP(G$29,$C$8:$N$10,2,FALSE()),HLOOKUP(G$29,$C$8:$N$10,3,FALSE()))),IF(AND($A32&gt;6,$A32&lt;23),HLOOKUP(G$29,$C$8:$N$10,2,FALSE()),HLOOKUP(G$29,$C$8:$N$10,3,FALSE())))*'Historical 00 Scalers WD'!G7</f>
        <v>54.9411315740337</v>
      </c>
      <c r="H91" s="52" t="n">
        <f aca="false">IF(O3="East",(IF(AND($A32&gt;7,$A32&lt;24),HLOOKUP(H$29,$C$8:$N$10,2,FALSE()),HLOOKUP(H$29,$C$8:$N$10,3,FALSE()))),IF(AND($A32&gt;6,$A32&lt;23),HLOOKUP(H$29,$C$8:$N$10,2,FALSE()),HLOOKUP(H$29,$C$8:$N$10,3,FALSE())))*'Historical 00 Scalers WD'!H7</f>
        <v>62.9142604481932</v>
      </c>
      <c r="I91" s="52" t="n">
        <f aca="false">IF(P3="East",(IF(AND($A32&gt;7,$A32&lt;24),HLOOKUP(I$29,$C$8:$N$10,2,FALSE()),HLOOKUP(I$29,$C$8:$N$10,3,FALSE()))),IF(AND($A32&gt;6,$A32&lt;23),HLOOKUP(I$29,$C$8:$N$10,2,FALSE()),HLOOKUP(I$29,$C$8:$N$10,3,FALSE())))*'Historical 00 Scalers WD'!I7</f>
        <v>66.3238563202856</v>
      </c>
      <c r="J91" s="52" t="n">
        <f aca="false">IF(Q3="East",(IF(AND($A32&gt;7,$A32&lt;24),HLOOKUP(J$29,$C$8:$N$10,2,FALSE()),HLOOKUP(J$29,$C$8:$N$10,3,FALSE()))),IF(AND($A32&gt;6,$A32&lt;23),HLOOKUP(J$29,$C$8:$N$10,2,FALSE()),HLOOKUP(J$29,$C$8:$N$10,3,FALSE())))*'Historical 00 Scalers WD'!J7</f>
        <v>68.7620129247228</v>
      </c>
      <c r="K91" s="52" t="n">
        <f aca="false">IF(R3="East",(IF(AND($A32&gt;7,$A32&lt;24),HLOOKUP(K$29,$C$8:$N$10,2,FALSE()),HLOOKUP(K$29,$C$8:$N$10,3,FALSE()))),IF(AND($A32&gt;6,$A32&lt;23),HLOOKUP(K$29,$C$8:$N$10,2,FALSE()),HLOOKUP(K$29,$C$8:$N$10,3,FALSE())))*'Historical 00 Scalers WD'!K7</f>
        <v>57.0715421522137</v>
      </c>
      <c r="L91" s="52" t="n">
        <f aca="false">IF(S3="East",(IF(AND($A32&gt;7,$A32&lt;24),HLOOKUP(L$29,$C$8:$N$10,2,FALSE()),HLOOKUP(L$29,$C$8:$N$10,3,FALSE()))),IF(AND($A32&gt;6,$A32&lt;23),HLOOKUP(L$29,$C$8:$N$10,2,FALSE()),HLOOKUP(L$29,$C$8:$N$10,3,FALSE())))*'Historical 00 Scalers WD'!L7</f>
        <v>44.0592209619989</v>
      </c>
      <c r="M91" s="52" t="n">
        <f aca="false">IF(T3="East",(IF(AND($A32&gt;7,$A32&lt;24),HLOOKUP(M$29,$C$8:$N$10,2,FALSE()),HLOOKUP(M$29,$C$8:$N$10,3,FALSE()))),IF(AND($A32&gt;6,$A32&lt;23),HLOOKUP(M$29,$C$8:$N$10,2,FALSE()),HLOOKUP(M$29,$C$8:$N$10,3,FALSE())))*'Historical 00 Scalers WD'!M7</f>
        <v>41.9358652990098</v>
      </c>
      <c r="N91" s="52" t="n">
        <f aca="false">IF(U3="East",(IF(AND($A32&gt;7,$A32&lt;24),HLOOKUP(N$29,$C$8:$N$10,2,FALSE()),HLOOKUP(N$29,$C$8:$N$10,3,FALSE()))),IF(AND($A32&gt;6,$A32&lt;23),HLOOKUP(N$29,$C$8:$N$10,2,FALSE()),HLOOKUP(N$29,$C$8:$N$10,3,FALSE())))*'Historical 00 Scalers WD'!N7</f>
        <v>47.5072501746811</v>
      </c>
    </row>
    <row r="92" customFormat="false" ht="12.75" hidden="false" customHeight="false" outlineLevel="0" collapsed="false">
      <c r="A92" s="2" t="n">
        <v>3</v>
      </c>
      <c r="C92" s="52" t="n">
        <f aca="false">IF(J4="East",(IF(AND($A33&gt;7,$A33&lt;24),HLOOKUP(C$29,$C$8:$N$10,2,FALSE()),HLOOKUP(C$29,$C$8:$N$10,3,FALSE()))),IF(AND($A33&gt;6,$A33&lt;23),HLOOKUP(C$29,$C$8:$N$10,2,FALSE()),HLOOKUP(C$29,$C$8:$N$10,3,FALSE())))*'Historical 00 Scalers WD'!C8</f>
        <v>62.1236367297354</v>
      </c>
      <c r="D92" s="52" t="n">
        <f aca="false">IF(K4="East",(IF(AND($A33&gt;7,$A33&lt;24),HLOOKUP(D$29,$C$8:$N$10,2,FALSE()),HLOOKUP(D$29,$C$8:$N$10,3,FALSE()))),IF(AND($A33&gt;6,$A33&lt;23),HLOOKUP(D$29,$C$8:$N$10,2,FALSE()),HLOOKUP(D$29,$C$8:$N$10,3,FALSE())))*'Historical 00 Scalers WD'!D8</f>
        <v>48.7477204899605</v>
      </c>
      <c r="E92" s="52" t="n">
        <f aca="false">IF(L4="East",(IF(AND($A33&gt;7,$A33&lt;24),HLOOKUP(E$29,$C$8:$N$10,2,FALSE()),HLOOKUP(E$29,$C$8:$N$10,3,FALSE()))),IF(AND($A33&gt;6,$A33&lt;23),HLOOKUP(E$29,$C$8:$N$10,2,FALSE()),HLOOKUP(E$29,$C$8:$N$10,3,FALSE())))*'Historical 00 Scalers WD'!E8</f>
        <v>38.7750112222346</v>
      </c>
      <c r="F92" s="52" t="n">
        <f aca="false">IF(M4="East",(IF(AND($A33&gt;7,$A33&lt;24),HLOOKUP(F$29,$C$8:$N$10,2,FALSE()),HLOOKUP(F$29,$C$8:$N$10,3,FALSE()))),IF(AND($A33&gt;6,$A33&lt;23),HLOOKUP(F$29,$C$8:$N$10,2,FALSE()),HLOOKUP(F$29,$C$8:$N$10,3,FALSE())))*'Historical 00 Scalers WD'!F8</f>
        <v>37.7257472322322</v>
      </c>
      <c r="G92" s="52" t="n">
        <f aca="false">IF(N4="East",(IF(AND($A33&gt;7,$A33&lt;24),HLOOKUP(G$29,$C$8:$N$10,2,FALSE()),HLOOKUP(G$29,$C$8:$N$10,3,FALSE()))),IF(AND($A33&gt;6,$A33&lt;23),HLOOKUP(G$29,$C$8:$N$10,2,FALSE()),HLOOKUP(G$29,$C$8:$N$10,3,FALSE())))*'Historical 00 Scalers WD'!G8</f>
        <v>43.9132106057013</v>
      </c>
      <c r="H92" s="52" t="n">
        <f aca="false">IF(O4="East",(IF(AND($A33&gt;7,$A33&lt;24),HLOOKUP(H$29,$C$8:$N$10,2,FALSE()),HLOOKUP(H$29,$C$8:$N$10,3,FALSE()))),IF(AND($A33&gt;6,$A33&lt;23),HLOOKUP(H$29,$C$8:$N$10,2,FALSE()),HLOOKUP(H$29,$C$8:$N$10,3,FALSE())))*'Historical 00 Scalers WD'!H8</f>
        <v>54.1909203828269</v>
      </c>
      <c r="I92" s="52" t="n">
        <f aca="false">IF(P4="East",(IF(AND($A33&gt;7,$A33&lt;24),HLOOKUP(I$29,$C$8:$N$10,2,FALSE()),HLOOKUP(I$29,$C$8:$N$10,3,FALSE()))),IF(AND($A33&gt;6,$A33&lt;23),HLOOKUP(I$29,$C$8:$N$10,2,FALSE()),HLOOKUP(I$29,$C$8:$N$10,3,FALSE())))*'Historical 00 Scalers WD'!I8</f>
        <v>62.2324411260569</v>
      </c>
      <c r="J92" s="52" t="n">
        <f aca="false">IF(Q4="East",(IF(AND($A33&gt;7,$A33&lt;24),HLOOKUP(J$29,$C$8:$N$10,2,FALSE()),HLOOKUP(J$29,$C$8:$N$10,3,FALSE()))),IF(AND($A33&gt;6,$A33&lt;23),HLOOKUP(J$29,$C$8:$N$10,2,FALSE()),HLOOKUP(J$29,$C$8:$N$10,3,FALSE())))*'Historical 00 Scalers WD'!J8</f>
        <v>60.2732829949518</v>
      </c>
      <c r="K92" s="52" t="n">
        <f aca="false">IF(R4="East",(IF(AND($A33&gt;7,$A33&lt;24),HLOOKUP(K$29,$C$8:$N$10,2,FALSE()),HLOOKUP(K$29,$C$8:$N$10,3,FALSE()))),IF(AND($A33&gt;6,$A33&lt;23),HLOOKUP(K$29,$C$8:$N$10,2,FALSE()),HLOOKUP(K$29,$C$8:$N$10,3,FALSE())))*'Historical 00 Scalers WD'!K8</f>
        <v>48.1391700249473</v>
      </c>
      <c r="L92" s="52" t="n">
        <f aca="false">IF(S4="East",(IF(AND($A33&gt;7,$A33&lt;24),HLOOKUP(L$29,$C$8:$N$10,2,FALSE()),HLOOKUP(L$29,$C$8:$N$10,3,FALSE()))),IF(AND($A33&gt;6,$A33&lt;23),HLOOKUP(L$29,$C$8:$N$10,2,FALSE()),HLOOKUP(L$29,$C$8:$N$10,3,FALSE())))*'Historical 00 Scalers WD'!L8</f>
        <v>42.9455202625193</v>
      </c>
      <c r="M92" s="52" t="n">
        <f aca="false">IF(T4="East",(IF(AND($A33&gt;7,$A33&lt;24),HLOOKUP(M$29,$C$8:$N$10,2,FALSE()),HLOOKUP(M$29,$C$8:$N$10,3,FALSE()))),IF(AND($A33&gt;6,$A33&lt;23),HLOOKUP(M$29,$C$8:$N$10,2,FALSE()),HLOOKUP(M$29,$C$8:$N$10,3,FALSE())))*'Historical 00 Scalers WD'!M8</f>
        <v>38.3312698824155</v>
      </c>
      <c r="N92" s="52" t="n">
        <f aca="false">IF(U4="East",(IF(AND($A33&gt;7,$A33&lt;24),HLOOKUP(N$29,$C$8:$N$10,2,FALSE()),HLOOKUP(N$29,$C$8:$N$10,3,FALSE()))),IF(AND($A33&gt;6,$A33&lt;23),HLOOKUP(N$29,$C$8:$N$10,2,FALSE()),HLOOKUP(N$29,$C$8:$N$10,3,FALSE())))*'Historical 00 Scalers WD'!N8</f>
        <v>43.3065164095628</v>
      </c>
    </row>
    <row r="93" customFormat="false" ht="12.75" hidden="false" customHeight="false" outlineLevel="0" collapsed="false">
      <c r="A93" s="2" t="n">
        <v>4</v>
      </c>
      <c r="C93" s="52" t="n">
        <f aca="false">IF(J5="East",(IF(AND($A34&gt;7,$A34&lt;24),HLOOKUP(C$29,$C$8:$N$10,2,FALSE()),HLOOKUP(C$29,$C$8:$N$10,3,FALSE()))),IF(AND($A34&gt;6,$A34&lt;23),HLOOKUP(C$29,$C$8:$N$10,2,FALSE()),HLOOKUP(C$29,$C$8:$N$10,3,FALSE())))*'Historical 00 Scalers WD'!C9</f>
        <v>59.8717103649907</v>
      </c>
      <c r="D93" s="52" t="n">
        <f aca="false">IF(K5="East",(IF(AND($A34&gt;7,$A34&lt;24),HLOOKUP(D$29,$C$8:$N$10,2,FALSE()),HLOOKUP(D$29,$C$8:$N$10,3,FALSE()))),IF(AND($A34&gt;6,$A34&lt;23),HLOOKUP(D$29,$C$8:$N$10,2,FALSE()),HLOOKUP(D$29,$C$8:$N$10,3,FALSE())))*'Historical 00 Scalers WD'!D9</f>
        <v>48.860079896562</v>
      </c>
      <c r="E93" s="52" t="n">
        <f aca="false">IF(L5="East",(IF(AND($A34&gt;7,$A34&lt;24),HLOOKUP(E$29,$C$8:$N$10,2,FALSE()),HLOOKUP(E$29,$C$8:$N$10,3,FALSE()))),IF(AND($A34&gt;6,$A34&lt;23),HLOOKUP(E$29,$C$8:$N$10,2,FALSE()),HLOOKUP(E$29,$C$8:$N$10,3,FALSE())))*'Historical 00 Scalers WD'!E9</f>
        <v>40.0590854617202</v>
      </c>
      <c r="F93" s="52" t="n">
        <f aca="false">IF(M5="East",(IF(AND($A34&gt;7,$A34&lt;24),HLOOKUP(F$29,$C$8:$N$10,2,FALSE()),HLOOKUP(F$29,$C$8:$N$10,3,FALSE()))),IF(AND($A34&gt;6,$A34&lt;23),HLOOKUP(F$29,$C$8:$N$10,2,FALSE()),HLOOKUP(F$29,$C$8:$N$10,3,FALSE())))*'Historical 00 Scalers WD'!F9</f>
        <v>39.6881789818358</v>
      </c>
      <c r="G93" s="52" t="n">
        <f aca="false">IF(N5="East",(IF(AND($A34&gt;7,$A34&lt;24),HLOOKUP(G$29,$C$8:$N$10,2,FALSE()),HLOOKUP(G$29,$C$8:$N$10,3,FALSE()))),IF(AND($A34&gt;6,$A34&lt;23),HLOOKUP(G$29,$C$8:$N$10,2,FALSE()),HLOOKUP(G$29,$C$8:$N$10,3,FALSE())))*'Historical 00 Scalers WD'!G9</f>
        <v>42.8649527049534</v>
      </c>
      <c r="H93" s="52" t="n">
        <f aca="false">IF(O5="East",(IF(AND($A34&gt;7,$A34&lt;24),HLOOKUP(H$29,$C$8:$N$10,2,FALSE()),HLOOKUP(H$29,$C$8:$N$10,3,FALSE()))),IF(AND($A34&gt;6,$A34&lt;23),HLOOKUP(H$29,$C$8:$N$10,2,FALSE()),HLOOKUP(H$29,$C$8:$N$10,3,FALSE())))*'Historical 00 Scalers WD'!H9</f>
        <v>52.627153498579</v>
      </c>
      <c r="I93" s="52" t="n">
        <f aca="false">IF(P5="East",(IF(AND($A34&gt;7,$A34&lt;24),HLOOKUP(I$29,$C$8:$N$10,2,FALSE()),HLOOKUP(I$29,$C$8:$N$10,3,FALSE()))),IF(AND($A34&gt;6,$A34&lt;23),HLOOKUP(I$29,$C$8:$N$10,2,FALSE()),HLOOKUP(I$29,$C$8:$N$10,3,FALSE())))*'Historical 00 Scalers WD'!I9</f>
        <v>61.3505694200354</v>
      </c>
      <c r="J93" s="52" t="n">
        <f aca="false">IF(Q5="East",(IF(AND($A34&gt;7,$A34&lt;24),HLOOKUP(J$29,$C$8:$N$10,2,FALSE()),HLOOKUP(J$29,$C$8:$N$10,3,FALSE()))),IF(AND($A34&gt;6,$A34&lt;23),HLOOKUP(J$29,$C$8:$N$10,2,FALSE()),HLOOKUP(J$29,$C$8:$N$10,3,FALSE())))*'Historical 00 Scalers WD'!J9</f>
        <v>60.4705622801937</v>
      </c>
      <c r="K93" s="52" t="n">
        <f aca="false">IF(R5="East",(IF(AND($A34&gt;7,$A34&lt;24),HLOOKUP(K$29,$C$8:$N$10,2,FALSE()),HLOOKUP(K$29,$C$8:$N$10,3,FALSE()))),IF(AND($A34&gt;6,$A34&lt;23),HLOOKUP(K$29,$C$8:$N$10,2,FALSE()),HLOOKUP(K$29,$C$8:$N$10,3,FALSE())))*'Historical 00 Scalers WD'!K9</f>
        <v>47.7889789069914</v>
      </c>
      <c r="L93" s="52" t="n">
        <f aca="false">IF(S5="East",(IF(AND($A34&gt;7,$A34&lt;24),HLOOKUP(L$29,$C$8:$N$10,2,FALSE()),HLOOKUP(L$29,$C$8:$N$10,3,FALSE()))),IF(AND($A34&gt;6,$A34&lt;23),HLOOKUP(L$29,$C$8:$N$10,2,FALSE()),HLOOKUP(L$29,$C$8:$N$10,3,FALSE())))*'Historical 00 Scalers WD'!L9</f>
        <v>44.4372394761827</v>
      </c>
      <c r="M93" s="52" t="n">
        <f aca="false">IF(T5="East",(IF(AND($A34&gt;7,$A34&lt;24),HLOOKUP(M$29,$C$8:$N$10,2,FALSE()),HLOOKUP(M$29,$C$8:$N$10,3,FALSE()))),IF(AND($A34&gt;6,$A34&lt;23),HLOOKUP(M$29,$C$8:$N$10,2,FALSE()),HLOOKUP(M$29,$C$8:$N$10,3,FALSE())))*'Historical 00 Scalers WD'!M9</f>
        <v>39.8602819231521</v>
      </c>
      <c r="N93" s="52" t="n">
        <f aca="false">IF(U5="East",(IF(AND($A34&gt;7,$A34&lt;24),HLOOKUP(N$29,$C$8:$N$10,2,FALSE()),HLOOKUP(N$29,$C$8:$N$10,3,FALSE()))),IF(AND($A34&gt;6,$A34&lt;23),HLOOKUP(N$29,$C$8:$N$10,2,FALSE()),HLOOKUP(N$29,$C$8:$N$10,3,FALSE())))*'Historical 00 Scalers WD'!N9</f>
        <v>45.6922026934731</v>
      </c>
    </row>
    <row r="94" customFormat="false" ht="12.75" hidden="false" customHeight="false" outlineLevel="0" collapsed="false">
      <c r="A94" s="2" t="n">
        <v>5</v>
      </c>
      <c r="C94" s="52" t="n">
        <f aca="false">IF(J6="East",(IF(AND($A35&gt;7,$A35&lt;24),HLOOKUP(C$29,$C$8:$N$10,2,FALSE()),HLOOKUP(C$29,$C$8:$N$10,3,FALSE()))),IF(AND($A35&gt;6,$A35&lt;23),HLOOKUP(C$29,$C$8:$N$10,2,FALSE()),HLOOKUP(C$29,$C$8:$N$10,3,FALSE())))*'Historical 00 Scalers WD'!C10</f>
        <v>66.2584516935271</v>
      </c>
      <c r="D94" s="52" t="n">
        <f aca="false">IF(K6="East",(IF(AND($A35&gt;7,$A35&lt;24),HLOOKUP(D$29,$C$8:$N$10,2,FALSE()),HLOOKUP(D$29,$C$8:$N$10,3,FALSE()))),IF(AND($A35&gt;6,$A35&lt;23),HLOOKUP(D$29,$C$8:$N$10,2,FALSE()),HLOOKUP(D$29,$C$8:$N$10,3,FALSE())))*'Historical 00 Scalers WD'!D10</f>
        <v>53.4340400984825</v>
      </c>
      <c r="E94" s="52" t="n">
        <f aca="false">IF(L6="East",(IF(AND($A35&gt;7,$A35&lt;24),HLOOKUP(E$29,$C$8:$N$10,2,FALSE()),HLOOKUP(E$29,$C$8:$N$10,3,FALSE()))),IF(AND($A35&gt;6,$A35&lt;23),HLOOKUP(E$29,$C$8:$N$10,2,FALSE()),HLOOKUP(E$29,$C$8:$N$10,3,FALSE())))*'Historical 00 Scalers WD'!E10</f>
        <v>45.8325417220185</v>
      </c>
      <c r="F94" s="52" t="n">
        <f aca="false">IF(M6="East",(IF(AND($A35&gt;7,$A35&lt;24),HLOOKUP(F$29,$C$8:$N$10,2,FALSE()),HLOOKUP(F$29,$C$8:$N$10,3,FALSE()))),IF(AND($A35&gt;6,$A35&lt;23),HLOOKUP(F$29,$C$8:$N$10,2,FALSE()),HLOOKUP(F$29,$C$8:$N$10,3,FALSE())))*'Historical 00 Scalers WD'!F10</f>
        <v>44.8372029920752</v>
      </c>
      <c r="G94" s="52" t="n">
        <f aca="false">IF(N6="East",(IF(AND($A35&gt;7,$A35&lt;24),HLOOKUP(G$29,$C$8:$N$10,2,FALSE()),HLOOKUP(G$29,$C$8:$N$10,3,FALSE()))),IF(AND($A35&gt;6,$A35&lt;23),HLOOKUP(G$29,$C$8:$N$10,2,FALSE()),HLOOKUP(G$29,$C$8:$N$10,3,FALSE())))*'Historical 00 Scalers WD'!G10</f>
        <v>46.2650893010491</v>
      </c>
      <c r="H94" s="52" t="n">
        <f aca="false">IF(O6="East",(IF(AND($A35&gt;7,$A35&lt;24),HLOOKUP(H$29,$C$8:$N$10,2,FALSE()),HLOOKUP(H$29,$C$8:$N$10,3,FALSE()))),IF(AND($A35&gt;6,$A35&lt;23),HLOOKUP(H$29,$C$8:$N$10,2,FALSE()),HLOOKUP(H$29,$C$8:$N$10,3,FALSE())))*'Historical 00 Scalers WD'!H10</f>
        <v>52.5910269329565</v>
      </c>
      <c r="I94" s="52" t="n">
        <f aca="false">IF(P6="East",(IF(AND($A35&gt;7,$A35&lt;24),HLOOKUP(I$29,$C$8:$N$10,2,FALSE()),HLOOKUP(I$29,$C$8:$N$10,3,FALSE()))),IF(AND($A35&gt;6,$A35&lt;23),HLOOKUP(I$29,$C$8:$N$10,2,FALSE()),HLOOKUP(I$29,$C$8:$N$10,3,FALSE())))*'Historical 00 Scalers WD'!I10</f>
        <v>58.7695164241456</v>
      </c>
      <c r="J94" s="52" t="n">
        <f aca="false">IF(Q6="East",(IF(AND($A35&gt;7,$A35&lt;24),HLOOKUP(J$29,$C$8:$N$10,2,FALSE()),HLOOKUP(J$29,$C$8:$N$10,3,FALSE()))),IF(AND($A35&gt;6,$A35&lt;23),HLOOKUP(J$29,$C$8:$N$10,2,FALSE()),HLOOKUP(J$29,$C$8:$N$10,3,FALSE())))*'Historical 00 Scalers WD'!J10</f>
        <v>64.0215798562122</v>
      </c>
      <c r="K94" s="52" t="n">
        <f aca="false">IF(R6="East",(IF(AND($A35&gt;7,$A35&lt;24),HLOOKUP(K$29,$C$8:$N$10,2,FALSE()),HLOOKUP(K$29,$C$8:$N$10,3,FALSE()))),IF(AND($A35&gt;6,$A35&lt;23),HLOOKUP(K$29,$C$8:$N$10,2,FALSE()),HLOOKUP(K$29,$C$8:$N$10,3,FALSE())))*'Historical 00 Scalers WD'!K10</f>
        <v>49.91588061462</v>
      </c>
      <c r="L94" s="52" t="n">
        <f aca="false">IF(S6="East",(IF(AND($A35&gt;7,$A35&lt;24),HLOOKUP(L$29,$C$8:$N$10,2,FALSE()),HLOOKUP(L$29,$C$8:$N$10,3,FALSE()))),IF(AND($A35&gt;6,$A35&lt;23),HLOOKUP(L$29,$C$8:$N$10,2,FALSE()),HLOOKUP(L$29,$C$8:$N$10,3,FALSE())))*'Historical 00 Scalers WD'!L10</f>
        <v>42.7489506351438</v>
      </c>
      <c r="M94" s="52" t="n">
        <f aca="false">IF(T6="East",(IF(AND($A35&gt;7,$A35&lt;24),HLOOKUP(M$29,$C$8:$N$10,2,FALSE()),HLOOKUP(M$29,$C$8:$N$10,3,FALSE()))),IF(AND($A35&gt;6,$A35&lt;23),HLOOKUP(M$29,$C$8:$N$10,2,FALSE()),HLOOKUP(M$29,$C$8:$N$10,3,FALSE())))*'Historical 00 Scalers WD'!M10</f>
        <v>45.9064108236341</v>
      </c>
      <c r="N94" s="52" t="n">
        <f aca="false">IF(U6="East",(IF(AND($A35&gt;7,$A35&lt;24),HLOOKUP(N$29,$C$8:$N$10,2,FALSE()),HLOOKUP(N$29,$C$8:$N$10,3,FALSE()))),IF(AND($A35&gt;6,$A35&lt;23),HLOOKUP(N$29,$C$8:$N$10,2,FALSE()),HLOOKUP(N$29,$C$8:$N$10,3,FALSE())))*'Historical 00 Scalers WD'!N10</f>
        <v>48.6763939198686</v>
      </c>
    </row>
    <row r="95" customFormat="false" ht="12.75" hidden="false" customHeight="false" outlineLevel="0" collapsed="false">
      <c r="A95" s="2" t="n">
        <v>6</v>
      </c>
      <c r="C95" s="52" t="n">
        <f aca="false">IF(J7="East",(IF(AND($A36&gt;7,$A36&lt;24),HLOOKUP(C$29,$C$8:$N$10,2,FALSE()),HLOOKUP(C$29,$C$8:$N$10,3,FALSE()))),IF(AND($A36&gt;6,$A36&lt;23),HLOOKUP(C$29,$C$8:$N$10,2,FALSE()),HLOOKUP(C$29,$C$8:$N$10,3,FALSE())))*'Historical 00 Scalers WD'!C11</f>
        <v>75.9210161299905</v>
      </c>
      <c r="D95" s="52" t="n">
        <f aca="false">IF(K7="East",(IF(AND($A36&gt;7,$A36&lt;24),HLOOKUP(D$29,$C$8:$N$10,2,FALSE()),HLOOKUP(D$29,$C$8:$N$10,3,FALSE()))),IF(AND($A36&gt;6,$A36&lt;23),HLOOKUP(D$29,$C$8:$N$10,2,FALSE()),HLOOKUP(D$29,$C$8:$N$10,3,FALSE())))*'Historical 00 Scalers WD'!D11</f>
        <v>59.7054903088977</v>
      </c>
      <c r="E95" s="52" t="n">
        <f aca="false">IF(L7="East",(IF(AND($A36&gt;7,$A36&lt;24),HLOOKUP(E$29,$C$8:$N$10,2,FALSE()),HLOOKUP(E$29,$C$8:$N$10,3,FALSE()))),IF(AND($A36&gt;6,$A36&lt;23),HLOOKUP(E$29,$C$8:$N$10,2,FALSE()),HLOOKUP(E$29,$C$8:$N$10,3,FALSE())))*'Historical 00 Scalers WD'!E11</f>
        <v>58.8329136403384</v>
      </c>
      <c r="F95" s="52" t="n">
        <f aca="false">IF(M7="East",(IF(AND($A36&gt;7,$A36&lt;24),HLOOKUP(F$29,$C$8:$N$10,2,FALSE()),HLOOKUP(F$29,$C$8:$N$10,3,FALSE()))),IF(AND($A36&gt;6,$A36&lt;23),HLOOKUP(F$29,$C$8:$N$10,2,FALSE()),HLOOKUP(F$29,$C$8:$N$10,3,FALSE())))*'Historical 00 Scalers WD'!F11</f>
        <v>62.9901383934295</v>
      </c>
      <c r="G95" s="52" t="n">
        <f aca="false">IF(N7="East",(IF(AND($A36&gt;7,$A36&lt;24),HLOOKUP(G$29,$C$8:$N$10,2,FALSE()),HLOOKUP(G$29,$C$8:$N$10,3,FALSE()))),IF(AND($A36&gt;6,$A36&lt;23),HLOOKUP(G$29,$C$8:$N$10,2,FALSE()),HLOOKUP(G$29,$C$8:$N$10,3,FALSE())))*'Historical 00 Scalers WD'!G11</f>
        <v>56.2090549598979</v>
      </c>
      <c r="H95" s="52" t="n">
        <f aca="false">IF(O7="East",(IF(AND($A36&gt;7,$A36&lt;24),HLOOKUP(H$29,$C$8:$N$10,2,FALSE()),HLOOKUP(H$29,$C$8:$N$10,3,FALSE()))),IF(AND($A36&gt;6,$A36&lt;23),HLOOKUP(H$29,$C$8:$N$10,2,FALSE()),HLOOKUP(H$29,$C$8:$N$10,3,FALSE())))*'Historical 00 Scalers WD'!H11</f>
        <v>54.1216198131659</v>
      </c>
      <c r="I95" s="52" t="n">
        <f aca="false">IF(P7="East",(IF(AND($A36&gt;7,$A36&lt;24),HLOOKUP(I$29,$C$8:$N$10,2,FALSE()),HLOOKUP(I$29,$C$8:$N$10,3,FALSE()))),IF(AND($A36&gt;6,$A36&lt;23),HLOOKUP(I$29,$C$8:$N$10,2,FALSE()),HLOOKUP(I$29,$C$8:$N$10,3,FALSE())))*'Historical 00 Scalers WD'!I11</f>
        <v>55.5783796651008</v>
      </c>
      <c r="J95" s="52" t="n">
        <f aca="false">IF(Q7="East",(IF(AND($A36&gt;7,$A36&lt;24),HLOOKUP(J$29,$C$8:$N$10,2,FALSE()),HLOOKUP(J$29,$C$8:$N$10,3,FALSE()))),IF(AND($A36&gt;6,$A36&lt;23),HLOOKUP(J$29,$C$8:$N$10,2,FALSE()),HLOOKUP(J$29,$C$8:$N$10,3,FALSE())))*'Historical 00 Scalers WD'!J11</f>
        <v>78.4214622408821</v>
      </c>
      <c r="K95" s="52" t="n">
        <f aca="false">IF(R7="East",(IF(AND($A36&gt;7,$A36&lt;24),HLOOKUP(K$29,$C$8:$N$10,2,FALSE()),HLOOKUP(K$29,$C$8:$N$10,3,FALSE()))),IF(AND($A36&gt;6,$A36&lt;23),HLOOKUP(K$29,$C$8:$N$10,2,FALSE()),HLOOKUP(K$29,$C$8:$N$10,3,FALSE())))*'Historical 00 Scalers WD'!K11</f>
        <v>60.0197823385376</v>
      </c>
      <c r="L95" s="52" t="n">
        <f aca="false">IF(S7="East",(IF(AND($A36&gt;7,$A36&lt;24),HLOOKUP(L$29,$C$8:$N$10,2,FALSE()),HLOOKUP(L$29,$C$8:$N$10,3,FALSE()))),IF(AND($A36&gt;6,$A36&lt;23),HLOOKUP(L$29,$C$8:$N$10,2,FALSE()),HLOOKUP(L$29,$C$8:$N$10,3,FALSE())))*'Historical 00 Scalers WD'!L11</f>
        <v>53.2311132499851</v>
      </c>
      <c r="M95" s="52" t="n">
        <f aca="false">IF(T7="East",(IF(AND($A36&gt;7,$A36&lt;24),HLOOKUP(M$29,$C$8:$N$10,2,FALSE()),HLOOKUP(M$29,$C$8:$N$10,3,FALSE()))),IF(AND($A36&gt;6,$A36&lt;23),HLOOKUP(M$29,$C$8:$N$10,2,FALSE()),HLOOKUP(M$29,$C$8:$N$10,3,FALSE())))*'Historical 00 Scalers WD'!M11</f>
        <v>64.2039459130439</v>
      </c>
      <c r="N95" s="52" t="n">
        <f aca="false">IF(U7="East",(IF(AND($A36&gt;7,$A36&lt;24),HLOOKUP(N$29,$C$8:$N$10,2,FALSE()),HLOOKUP(N$29,$C$8:$N$10,3,FALSE()))),IF(AND($A36&gt;6,$A36&lt;23),HLOOKUP(N$29,$C$8:$N$10,2,FALSE()),HLOOKUP(N$29,$C$8:$N$10,3,FALSE())))*'Historical 00 Scalers WD'!N11</f>
        <v>54.1029993772477</v>
      </c>
    </row>
    <row r="96" customFormat="false" ht="12.75" hidden="false" customHeight="false" outlineLevel="0" collapsed="false">
      <c r="A96" s="2" t="n">
        <v>7</v>
      </c>
      <c r="C96" s="52" t="n">
        <f aca="false">IF(J8="East",(IF(AND($A37&gt;7,$A37&lt;24),HLOOKUP(C$29,$C$8:$N$10,2,FALSE()),HLOOKUP(C$29,$C$8:$N$10,3,FALSE()))),IF(AND($A37&gt;6,$A37&lt;23),HLOOKUP(C$29,$C$8:$N$10,2,FALSE()),HLOOKUP(C$29,$C$8:$N$10,3,FALSE())))*'Historical 00 Scalers WD'!C12</f>
        <v>73.5041786377912</v>
      </c>
      <c r="D96" s="52" t="n">
        <f aca="false">IF(K8="East",(IF(AND($A37&gt;7,$A37&lt;24),HLOOKUP(D$29,$C$8:$N$10,2,FALSE()),HLOOKUP(D$29,$C$8:$N$10,3,FALSE()))),IF(AND($A37&gt;6,$A37&lt;23),HLOOKUP(D$29,$C$8:$N$10,2,FALSE()),HLOOKUP(D$29,$C$8:$N$10,3,FALSE())))*'Historical 00 Scalers WD'!D12</f>
        <v>60.3560271525626</v>
      </c>
      <c r="E96" s="52" t="n">
        <f aca="false">IF(L8="East",(IF(AND($A37&gt;7,$A37&lt;24),HLOOKUP(E$29,$C$8:$N$10,2,FALSE()),HLOOKUP(E$29,$C$8:$N$10,3,FALSE()))),IF(AND($A37&gt;6,$A37&lt;23),HLOOKUP(E$29,$C$8:$N$10,2,FALSE()),HLOOKUP(E$29,$C$8:$N$10,3,FALSE())))*'Historical 00 Scalers WD'!E12</f>
        <v>53.7407699465176</v>
      </c>
      <c r="F96" s="52" t="n">
        <f aca="false">IF(M8="East",(IF(AND($A37&gt;7,$A37&lt;24),HLOOKUP(F$29,$C$8:$N$10,2,FALSE()),HLOOKUP(F$29,$C$8:$N$10,3,FALSE()))),IF(AND($A37&gt;6,$A37&lt;23),HLOOKUP(F$29,$C$8:$N$10,2,FALSE()),HLOOKUP(F$29,$C$8:$N$10,3,FALSE())))*'Historical 00 Scalers WD'!F12</f>
        <v>60.4023344505395</v>
      </c>
      <c r="G96" s="52" t="n">
        <f aca="false">IF(N8="East",(IF(AND($A37&gt;7,$A37&lt;24),HLOOKUP(G$29,$C$8:$N$10,2,FALSE()),HLOOKUP(G$29,$C$8:$N$10,3,FALSE()))),IF(AND($A37&gt;6,$A37&lt;23),HLOOKUP(G$29,$C$8:$N$10,2,FALSE()),HLOOKUP(G$29,$C$8:$N$10,3,FALSE())))*'Historical 00 Scalers WD'!G12</f>
        <v>41.1122135514004</v>
      </c>
      <c r="H96" s="52" t="n">
        <f aca="false">IF(O8="East",(IF(AND($A37&gt;7,$A37&lt;24),HLOOKUP(H$29,$C$8:$N$10,2,FALSE()),HLOOKUP(H$29,$C$8:$N$10,3,FALSE()))),IF(AND($A37&gt;6,$A37&lt;23),HLOOKUP(H$29,$C$8:$N$10,2,FALSE()),HLOOKUP(H$29,$C$8:$N$10,3,FALSE())))*'Historical 00 Scalers WD'!H12</f>
        <v>19.6309065592403</v>
      </c>
      <c r="I96" s="52" t="n">
        <f aca="false">IF(P8="East",(IF(AND($A37&gt;7,$A37&lt;24),HLOOKUP(I$29,$C$8:$N$10,2,FALSE()),HLOOKUP(I$29,$C$8:$N$10,3,FALSE()))),IF(AND($A37&gt;6,$A37&lt;23),HLOOKUP(I$29,$C$8:$N$10,2,FALSE()),HLOOKUP(I$29,$C$8:$N$10,3,FALSE())))*'Historical 00 Scalers WD'!I12</f>
        <v>23.4722713888585</v>
      </c>
      <c r="J96" s="52" t="n">
        <f aca="false">IF(Q8="East",(IF(AND($A37&gt;7,$A37&lt;24),HLOOKUP(J$29,$C$8:$N$10,2,FALSE()),HLOOKUP(J$29,$C$8:$N$10,3,FALSE()))),IF(AND($A37&gt;6,$A37&lt;23),HLOOKUP(J$29,$C$8:$N$10,2,FALSE()),HLOOKUP(J$29,$C$8:$N$10,3,FALSE())))*'Historical 00 Scalers WD'!J12</f>
        <v>25.8660954353384</v>
      </c>
      <c r="K96" s="52" t="n">
        <f aca="false">IF(R8="East",(IF(AND($A37&gt;7,$A37&lt;24),HLOOKUP(K$29,$C$8:$N$10,2,FALSE()),HLOOKUP(K$29,$C$8:$N$10,3,FALSE()))),IF(AND($A37&gt;6,$A37&lt;23),HLOOKUP(K$29,$C$8:$N$10,2,FALSE()),HLOOKUP(K$29,$C$8:$N$10,3,FALSE())))*'Historical 00 Scalers WD'!K12</f>
        <v>35.8920615229665</v>
      </c>
      <c r="L96" s="52" t="n">
        <f aca="false">IF(S8="East",(IF(AND($A37&gt;7,$A37&lt;24),HLOOKUP(L$29,$C$8:$N$10,2,FALSE()),HLOOKUP(L$29,$C$8:$N$10,3,FALSE()))),IF(AND($A37&gt;6,$A37&lt;23),HLOOKUP(L$29,$C$8:$N$10,2,FALSE()),HLOOKUP(L$29,$C$8:$N$10,3,FALSE())))*'Historical 00 Scalers WD'!L12</f>
        <v>56.8732614467044</v>
      </c>
      <c r="M96" s="52" t="n">
        <f aca="false">IF(T8="East",(IF(AND($A37&gt;7,$A37&lt;24),HLOOKUP(M$29,$C$8:$N$10,2,FALSE()),HLOOKUP(M$29,$C$8:$N$10,3,FALSE()))),IF(AND($A37&gt;6,$A37&lt;23),HLOOKUP(M$29,$C$8:$N$10,2,FALSE()),HLOOKUP(M$29,$C$8:$N$10,3,FALSE())))*'Historical 00 Scalers WD'!M12</f>
        <v>71.955218132482</v>
      </c>
      <c r="N96" s="52" t="n">
        <f aca="false">IF(U8="East",(IF(AND($A37&gt;7,$A37&lt;24),HLOOKUP(N$29,$C$8:$N$10,2,FALSE()),HLOOKUP(N$29,$C$8:$N$10,3,FALSE()))),IF(AND($A37&gt;6,$A37&lt;23),HLOOKUP(N$29,$C$8:$N$10,2,FALSE()),HLOOKUP(N$29,$C$8:$N$10,3,FALSE())))*'Historical 00 Scalers WD'!N12</f>
        <v>74.8521403272275</v>
      </c>
    </row>
    <row r="97" customFormat="false" ht="12.75" hidden="false" customHeight="false" outlineLevel="0" collapsed="false">
      <c r="A97" s="2" t="n">
        <v>8</v>
      </c>
      <c r="C97" s="52" t="n">
        <f aca="false">IF(J9="East",(IF(AND($A38&gt;7,$A38&lt;24),HLOOKUP(C$29,$C$8:$N$10,2,FALSE()),HLOOKUP(C$29,$C$8:$N$10,3,FALSE()))),IF(AND($A38&gt;6,$A38&lt;23),HLOOKUP(C$29,$C$8:$N$10,2,FALSE()),HLOOKUP(C$29,$C$8:$N$10,3,FALSE())))*'Historical 00 Scalers WD'!C13</f>
        <v>76.4961261894844</v>
      </c>
      <c r="D97" s="52" t="n">
        <f aca="false">IF(K9="East",(IF(AND($A38&gt;7,$A38&lt;24),HLOOKUP(D$29,$C$8:$N$10,2,FALSE()),HLOOKUP(D$29,$C$8:$N$10,3,FALSE()))),IF(AND($A38&gt;6,$A38&lt;23),HLOOKUP(D$29,$C$8:$N$10,2,FALSE()),HLOOKUP(D$29,$C$8:$N$10,3,FALSE())))*'Historical 00 Scalers WD'!D13</f>
        <v>59.9644130503553</v>
      </c>
      <c r="E97" s="52" t="n">
        <f aca="false">IF(L9="East",(IF(AND($A38&gt;7,$A38&lt;24),HLOOKUP(E$29,$C$8:$N$10,2,FALSE()),HLOOKUP(E$29,$C$8:$N$10,3,FALSE()))),IF(AND($A38&gt;6,$A38&lt;23),HLOOKUP(E$29,$C$8:$N$10,2,FALSE()),HLOOKUP(E$29,$C$8:$N$10,3,FALSE())))*'Historical 00 Scalers WD'!E13</f>
        <v>57.0938897026354</v>
      </c>
      <c r="F97" s="52" t="n">
        <f aca="false">IF(M9="East",(IF(AND($A38&gt;7,$A38&lt;24),HLOOKUP(F$29,$C$8:$N$10,2,FALSE()),HLOOKUP(F$29,$C$8:$N$10,3,FALSE()))),IF(AND($A38&gt;6,$A38&lt;23),HLOOKUP(F$29,$C$8:$N$10,2,FALSE()),HLOOKUP(F$29,$C$8:$N$10,3,FALSE())))*'Historical 00 Scalers WD'!F13</f>
        <v>66.1900302691769</v>
      </c>
      <c r="G97" s="52" t="n">
        <f aca="false">IF(N9="East",(IF(AND($A38&gt;7,$A38&lt;24),HLOOKUP(G$29,$C$8:$N$10,2,FALSE()),HLOOKUP(G$29,$C$8:$N$10,3,FALSE()))),IF(AND($A38&gt;6,$A38&lt;23),HLOOKUP(G$29,$C$8:$N$10,2,FALSE()),HLOOKUP(G$29,$C$8:$N$10,3,FALSE())))*'Historical 00 Scalers WD'!G13</f>
        <v>49.6023155313449</v>
      </c>
      <c r="H97" s="52" t="n">
        <f aca="false">IF(O9="East",(IF(AND($A38&gt;7,$A38&lt;24),HLOOKUP(H$29,$C$8:$N$10,2,FALSE()),HLOOKUP(H$29,$C$8:$N$10,3,FALSE()))),IF(AND($A38&gt;6,$A38&lt;23),HLOOKUP(H$29,$C$8:$N$10,2,FALSE()),HLOOKUP(H$29,$C$8:$N$10,3,FALSE())))*'Historical 00 Scalers WD'!H13</f>
        <v>30.2979459400227</v>
      </c>
      <c r="I97" s="52" t="n">
        <f aca="false">IF(P9="East",(IF(AND($A38&gt;7,$A38&lt;24),HLOOKUP(I$29,$C$8:$N$10,2,FALSE()),HLOOKUP(I$29,$C$8:$N$10,3,FALSE()))),IF(AND($A38&gt;6,$A38&lt;23),HLOOKUP(I$29,$C$8:$N$10,2,FALSE()),HLOOKUP(I$29,$C$8:$N$10,3,FALSE())))*'Historical 00 Scalers WD'!I13</f>
        <v>32.0125183448703</v>
      </c>
      <c r="J97" s="52" t="n">
        <f aca="false">IF(Q9="East",(IF(AND($A38&gt;7,$A38&lt;24),HLOOKUP(J$29,$C$8:$N$10,2,FALSE()),HLOOKUP(J$29,$C$8:$N$10,3,FALSE()))),IF(AND($A38&gt;6,$A38&lt;23),HLOOKUP(J$29,$C$8:$N$10,2,FALSE()),HLOOKUP(J$29,$C$8:$N$10,3,FALSE())))*'Historical 00 Scalers WD'!J13</f>
        <v>37.4153674809138</v>
      </c>
      <c r="K97" s="52" t="n">
        <f aca="false">IF(R9="East",(IF(AND($A38&gt;7,$A38&lt;24),HLOOKUP(K$29,$C$8:$N$10,2,FALSE()),HLOOKUP(K$29,$C$8:$N$10,3,FALSE()))),IF(AND($A38&gt;6,$A38&lt;23),HLOOKUP(K$29,$C$8:$N$10,2,FALSE()),HLOOKUP(K$29,$C$8:$N$10,3,FALSE())))*'Historical 00 Scalers WD'!K13</f>
        <v>50.9758478911629</v>
      </c>
      <c r="L97" s="52" t="n">
        <f aca="false">IF(S9="East",(IF(AND($A38&gt;7,$A38&lt;24),HLOOKUP(L$29,$C$8:$N$10,2,FALSE()),HLOOKUP(L$29,$C$8:$N$10,3,FALSE()))),IF(AND($A38&gt;6,$A38&lt;23),HLOOKUP(L$29,$C$8:$N$10,2,FALSE()),HLOOKUP(L$29,$C$8:$N$10,3,FALSE())))*'Historical 00 Scalers WD'!L13</f>
        <v>65.7040531231078</v>
      </c>
      <c r="M97" s="52" t="n">
        <f aca="false">IF(T9="East",(IF(AND($A38&gt;7,$A38&lt;24),HLOOKUP(M$29,$C$8:$N$10,2,FALSE()),HLOOKUP(M$29,$C$8:$N$10,3,FALSE()))),IF(AND($A38&gt;6,$A38&lt;23),HLOOKUP(M$29,$C$8:$N$10,2,FALSE()),HLOOKUP(M$29,$C$8:$N$10,3,FALSE())))*'Historical 00 Scalers WD'!M13</f>
        <v>77.2927407386962</v>
      </c>
      <c r="N97" s="52" t="n">
        <f aca="false">IF(U9="East",(IF(AND($A38&gt;7,$A38&lt;24),HLOOKUP(N$29,$C$8:$N$10,2,FALSE()),HLOOKUP(N$29,$C$8:$N$10,3,FALSE()))),IF(AND($A38&gt;6,$A38&lt;23),HLOOKUP(N$29,$C$8:$N$10,2,FALSE()),HLOOKUP(N$29,$C$8:$N$10,3,FALSE())))*'Historical 00 Scalers WD'!N13</f>
        <v>83.2080376691776</v>
      </c>
    </row>
    <row r="98" customFormat="false" ht="12.75" hidden="false" customHeight="false" outlineLevel="0" collapsed="false">
      <c r="A98" s="2" t="n">
        <v>9</v>
      </c>
      <c r="C98" s="52" t="n">
        <f aca="false">IF(J10="East",(IF(AND($A39&gt;7,$A39&lt;24),HLOOKUP(C$29,$C$8:$N$10,2,FALSE()),HLOOKUP(C$29,$C$8:$N$10,3,FALSE()))),IF(AND($A39&gt;6,$A39&lt;23),HLOOKUP(C$29,$C$8:$N$10,2,FALSE()),HLOOKUP(C$29,$C$8:$N$10,3,FALSE())))*'Historical 00 Scalers WD'!C14</f>
        <v>79.835415719439</v>
      </c>
      <c r="D98" s="52" t="n">
        <f aca="false">IF(K10="East",(IF(AND($A39&gt;7,$A39&lt;24),HLOOKUP(D$29,$C$8:$N$10,2,FALSE()),HLOOKUP(D$29,$C$8:$N$10,3,FALSE()))),IF(AND($A39&gt;6,$A39&lt;23),HLOOKUP(D$29,$C$8:$N$10,2,FALSE()),HLOOKUP(D$29,$C$8:$N$10,3,FALSE())))*'Historical 00 Scalers WD'!D14</f>
        <v>59.9574503662516</v>
      </c>
      <c r="E98" s="52" t="n">
        <f aca="false">IF(L10="East",(IF(AND($A39&gt;7,$A39&lt;24),HLOOKUP(E$29,$C$8:$N$10,2,FALSE()),HLOOKUP(E$29,$C$8:$N$10,3,FALSE()))),IF(AND($A39&gt;6,$A39&lt;23),HLOOKUP(E$29,$C$8:$N$10,2,FALSE()),HLOOKUP(E$29,$C$8:$N$10,3,FALSE())))*'Historical 00 Scalers WD'!E14</f>
        <v>57.945539472792</v>
      </c>
      <c r="F98" s="52" t="n">
        <f aca="false">IF(M10="East",(IF(AND($A39&gt;7,$A39&lt;24),HLOOKUP(F$29,$C$8:$N$10,2,FALSE()),HLOOKUP(F$29,$C$8:$N$10,3,FALSE()))),IF(AND($A39&gt;6,$A39&lt;23),HLOOKUP(F$29,$C$8:$N$10,2,FALSE()),HLOOKUP(F$29,$C$8:$N$10,3,FALSE())))*'Historical 00 Scalers WD'!F14</f>
        <v>70.3551450153068</v>
      </c>
      <c r="G98" s="52" t="n">
        <f aca="false">IF(N10="East",(IF(AND($A39&gt;7,$A39&lt;24),HLOOKUP(G$29,$C$8:$N$10,2,FALSE()),HLOOKUP(G$29,$C$8:$N$10,3,FALSE()))),IF(AND($A39&gt;6,$A39&lt;23),HLOOKUP(G$29,$C$8:$N$10,2,FALSE()),HLOOKUP(G$29,$C$8:$N$10,3,FALSE())))*'Historical 00 Scalers WD'!G14</f>
        <v>60.432554026022</v>
      </c>
      <c r="H98" s="52" t="n">
        <f aca="false">IF(O10="East",(IF(AND($A39&gt;7,$A39&lt;24),HLOOKUP(H$29,$C$8:$N$10,2,FALSE()),HLOOKUP(H$29,$C$8:$N$10,3,FALSE()))),IF(AND($A39&gt;6,$A39&lt;23),HLOOKUP(H$29,$C$8:$N$10,2,FALSE()),HLOOKUP(H$29,$C$8:$N$10,3,FALSE())))*'Historical 00 Scalers WD'!H14</f>
        <v>43.0711502557587</v>
      </c>
      <c r="I98" s="52" t="n">
        <f aca="false">IF(P10="East",(IF(AND($A39&gt;7,$A39&lt;24),HLOOKUP(I$29,$C$8:$N$10,2,FALSE()),HLOOKUP(I$29,$C$8:$N$10,3,FALSE()))),IF(AND($A39&gt;6,$A39&lt;23),HLOOKUP(I$29,$C$8:$N$10,2,FALSE()),HLOOKUP(I$29,$C$8:$N$10,3,FALSE())))*'Historical 00 Scalers WD'!I14</f>
        <v>41.0390988809767</v>
      </c>
      <c r="J98" s="52" t="n">
        <f aca="false">IF(Q10="East",(IF(AND($A39&gt;7,$A39&lt;24),HLOOKUP(J$29,$C$8:$N$10,2,FALSE()),HLOOKUP(J$29,$C$8:$N$10,3,FALSE()))),IF(AND($A39&gt;6,$A39&lt;23),HLOOKUP(J$29,$C$8:$N$10,2,FALSE()),HLOOKUP(J$29,$C$8:$N$10,3,FALSE())))*'Historical 00 Scalers WD'!J14</f>
        <v>53.2475765464327</v>
      </c>
      <c r="K98" s="52" t="n">
        <f aca="false">IF(R10="East",(IF(AND($A39&gt;7,$A39&lt;24),HLOOKUP(K$29,$C$8:$N$10,2,FALSE()),HLOOKUP(K$29,$C$8:$N$10,3,FALSE()))),IF(AND($A39&gt;6,$A39&lt;23),HLOOKUP(K$29,$C$8:$N$10,2,FALSE()),HLOOKUP(K$29,$C$8:$N$10,3,FALSE())))*'Historical 00 Scalers WD'!K14</f>
        <v>64.3870877944962</v>
      </c>
      <c r="L98" s="52" t="n">
        <f aca="false">IF(S10="East",(IF(AND($A39&gt;7,$A39&lt;24),HLOOKUP(L$29,$C$8:$N$10,2,FALSE()),HLOOKUP(L$29,$C$8:$N$10,3,FALSE()))),IF(AND($A39&gt;6,$A39&lt;23),HLOOKUP(L$29,$C$8:$N$10,2,FALSE()),HLOOKUP(L$29,$C$8:$N$10,3,FALSE())))*'Historical 00 Scalers WD'!L14</f>
        <v>66.0563611212979</v>
      </c>
      <c r="M98" s="52" t="n">
        <f aca="false">IF(T10="East",(IF(AND($A39&gt;7,$A39&lt;24),HLOOKUP(M$29,$C$8:$N$10,2,FALSE()),HLOOKUP(M$29,$C$8:$N$10,3,FALSE()))),IF(AND($A39&gt;6,$A39&lt;23),HLOOKUP(M$29,$C$8:$N$10,2,FALSE()),HLOOKUP(M$29,$C$8:$N$10,3,FALSE())))*'Historical 00 Scalers WD'!M14</f>
        <v>76.729179336785</v>
      </c>
      <c r="N98" s="52" t="n">
        <f aca="false">IF(U10="East",(IF(AND($A39&gt;7,$A39&lt;24),HLOOKUP(N$29,$C$8:$N$10,2,FALSE()),HLOOKUP(N$29,$C$8:$N$10,3,FALSE()))),IF(AND($A39&gt;6,$A39&lt;23),HLOOKUP(N$29,$C$8:$N$10,2,FALSE()),HLOOKUP(N$29,$C$8:$N$10,3,FALSE())))*'Historical 00 Scalers WD'!N14</f>
        <v>79.8195235461727</v>
      </c>
    </row>
    <row r="99" customFormat="false" ht="12.75" hidden="false" customHeight="false" outlineLevel="0" collapsed="false">
      <c r="A99" s="2" t="n">
        <v>10</v>
      </c>
      <c r="C99" s="52" t="n">
        <f aca="false">IF(J11="East",(IF(AND($A40&gt;7,$A40&lt;24),HLOOKUP(C$29,$C$8:$N$10,2,FALSE()),HLOOKUP(C$29,$C$8:$N$10,3,FALSE()))),IF(AND($A40&gt;6,$A40&lt;23),HLOOKUP(C$29,$C$8:$N$10,2,FALSE()),HLOOKUP(C$29,$C$8:$N$10,3,FALSE())))*'Historical 00 Scalers WD'!C15</f>
        <v>80.1462858352221</v>
      </c>
      <c r="D99" s="52" t="n">
        <f aca="false">IF(K11="East",(IF(AND($A40&gt;7,$A40&lt;24),HLOOKUP(D$29,$C$8:$N$10,2,FALSE()),HLOOKUP(D$29,$C$8:$N$10,3,FALSE()))),IF(AND($A40&gt;6,$A40&lt;23),HLOOKUP(D$29,$C$8:$N$10,2,FALSE()),HLOOKUP(D$29,$C$8:$N$10,3,FALSE())))*'Historical 00 Scalers WD'!D15</f>
        <v>59.2580915272424</v>
      </c>
      <c r="E99" s="52" t="n">
        <f aca="false">IF(L11="East",(IF(AND($A40&gt;7,$A40&lt;24),HLOOKUP(E$29,$C$8:$N$10,2,FALSE()),HLOOKUP(E$29,$C$8:$N$10,3,FALSE()))),IF(AND($A40&gt;6,$A40&lt;23),HLOOKUP(E$29,$C$8:$N$10,2,FALSE()),HLOOKUP(E$29,$C$8:$N$10,3,FALSE())))*'Historical 00 Scalers WD'!E15</f>
        <v>58.042188609442</v>
      </c>
      <c r="F99" s="52" t="n">
        <f aca="false">IF(M11="East",(IF(AND($A40&gt;7,$A40&lt;24),HLOOKUP(F$29,$C$8:$N$10,2,FALSE()),HLOOKUP(F$29,$C$8:$N$10,3,FALSE()))),IF(AND($A40&gt;6,$A40&lt;23),HLOOKUP(F$29,$C$8:$N$10,2,FALSE()),HLOOKUP(F$29,$C$8:$N$10,3,FALSE())))*'Historical 00 Scalers WD'!F15</f>
        <v>72.7072140206164</v>
      </c>
      <c r="G99" s="52" t="n">
        <f aca="false">IF(N11="East",(IF(AND($A40&gt;7,$A40&lt;24),HLOOKUP(G$29,$C$8:$N$10,2,FALSE()),HLOOKUP(G$29,$C$8:$N$10,3,FALSE()))),IF(AND($A40&gt;6,$A40&lt;23),HLOOKUP(G$29,$C$8:$N$10,2,FALSE()),HLOOKUP(G$29,$C$8:$N$10,3,FALSE())))*'Historical 00 Scalers WD'!G15</f>
        <v>71.8761015884895</v>
      </c>
      <c r="H99" s="52" t="n">
        <f aca="false">IF(O11="East",(IF(AND($A40&gt;7,$A40&lt;24),HLOOKUP(H$29,$C$8:$N$10,2,FALSE()),HLOOKUP(H$29,$C$8:$N$10,3,FALSE()))),IF(AND($A40&gt;6,$A40&lt;23),HLOOKUP(H$29,$C$8:$N$10,2,FALSE()),HLOOKUP(H$29,$C$8:$N$10,3,FALSE())))*'Historical 00 Scalers WD'!H15</f>
        <v>59.5996668543921</v>
      </c>
      <c r="I99" s="52" t="n">
        <f aca="false">IF(P11="East",(IF(AND($A40&gt;7,$A40&lt;24),HLOOKUP(I$29,$C$8:$N$10,2,FALSE()),HLOOKUP(I$29,$C$8:$N$10,3,FALSE()))),IF(AND($A40&gt;6,$A40&lt;23),HLOOKUP(I$29,$C$8:$N$10,2,FALSE()),HLOOKUP(I$29,$C$8:$N$10,3,FALSE())))*'Historical 00 Scalers WD'!I15</f>
        <v>52.5114084262777</v>
      </c>
      <c r="J99" s="52" t="n">
        <f aca="false">IF(Q11="East",(IF(AND($A40&gt;7,$A40&lt;24),HLOOKUP(J$29,$C$8:$N$10,2,FALSE()),HLOOKUP(J$29,$C$8:$N$10,3,FALSE()))),IF(AND($A40&gt;6,$A40&lt;23),HLOOKUP(J$29,$C$8:$N$10,2,FALSE()),HLOOKUP(J$29,$C$8:$N$10,3,FALSE())))*'Historical 00 Scalers WD'!J15</f>
        <v>70.4259862089618</v>
      </c>
      <c r="K99" s="52" t="n">
        <f aca="false">IF(R11="East",(IF(AND($A40&gt;7,$A40&lt;24),HLOOKUP(K$29,$C$8:$N$10,2,FALSE()),HLOOKUP(K$29,$C$8:$N$10,3,FALSE()))),IF(AND($A40&gt;6,$A40&lt;23),HLOOKUP(K$29,$C$8:$N$10,2,FALSE()),HLOOKUP(K$29,$C$8:$N$10,3,FALSE())))*'Historical 00 Scalers WD'!K15</f>
        <v>74.3661963784214</v>
      </c>
      <c r="L99" s="52" t="n">
        <f aca="false">IF(S11="East",(IF(AND($A40&gt;7,$A40&lt;24),HLOOKUP(L$29,$C$8:$N$10,2,FALSE()),HLOOKUP(L$29,$C$8:$N$10,3,FALSE()))),IF(AND($A40&gt;6,$A40&lt;23),HLOOKUP(L$29,$C$8:$N$10,2,FALSE()),HLOOKUP(L$29,$C$8:$N$10,3,FALSE())))*'Historical 00 Scalers WD'!L15</f>
        <v>69.3844889901438</v>
      </c>
      <c r="M99" s="52" t="n">
        <f aca="false">IF(T11="East",(IF(AND($A40&gt;7,$A40&lt;24),HLOOKUP(M$29,$C$8:$N$10,2,FALSE()),HLOOKUP(M$29,$C$8:$N$10,3,FALSE()))),IF(AND($A40&gt;6,$A40&lt;23),HLOOKUP(M$29,$C$8:$N$10,2,FALSE()),HLOOKUP(M$29,$C$8:$N$10,3,FALSE())))*'Historical 00 Scalers WD'!M15</f>
        <v>76.7551674066848</v>
      </c>
      <c r="N99" s="52" t="n">
        <f aca="false">IF(U11="East",(IF(AND($A40&gt;7,$A40&lt;24),HLOOKUP(N$29,$C$8:$N$10,2,FALSE()),HLOOKUP(N$29,$C$8:$N$10,3,FALSE()))),IF(AND($A40&gt;6,$A40&lt;23),HLOOKUP(N$29,$C$8:$N$10,2,FALSE()),HLOOKUP(N$29,$C$8:$N$10,3,FALSE())))*'Historical 00 Scalers WD'!N15</f>
        <v>80.0835013687728</v>
      </c>
    </row>
    <row r="100" customFormat="false" ht="12.75" hidden="false" customHeight="false" outlineLevel="0" collapsed="false">
      <c r="A100" s="2" t="n">
        <v>11</v>
      </c>
      <c r="C100" s="52" t="n">
        <f aca="false">IF(J12="East",(IF(AND($A41&gt;7,$A41&lt;24),HLOOKUP(C$29,$C$8:$N$10,2,FALSE()),HLOOKUP(C$29,$C$8:$N$10,3,FALSE()))),IF(AND($A41&gt;6,$A41&lt;23),HLOOKUP(C$29,$C$8:$N$10,2,FALSE()),HLOOKUP(C$29,$C$8:$N$10,3,FALSE())))*'Historical 00 Scalers WD'!C16</f>
        <v>79.1607180889514</v>
      </c>
      <c r="D100" s="52" t="n">
        <f aca="false">IF(K12="East",(IF(AND($A41&gt;7,$A41&lt;24),HLOOKUP(D$29,$C$8:$N$10,2,FALSE()),HLOOKUP(D$29,$C$8:$N$10,3,FALSE()))),IF(AND($A41&gt;6,$A41&lt;23),HLOOKUP(D$29,$C$8:$N$10,2,FALSE()),HLOOKUP(D$29,$C$8:$N$10,3,FALSE())))*'Historical 00 Scalers WD'!D16</f>
        <v>59.7226146679716</v>
      </c>
      <c r="E100" s="52" t="n">
        <f aca="false">IF(L12="East",(IF(AND($A41&gt;7,$A41&lt;24),HLOOKUP(E$29,$C$8:$N$10,2,FALSE()),HLOOKUP(E$29,$C$8:$N$10,3,FALSE()))),IF(AND($A41&gt;6,$A41&lt;23),HLOOKUP(E$29,$C$8:$N$10,2,FALSE()),HLOOKUP(E$29,$C$8:$N$10,3,FALSE())))*'Historical 00 Scalers WD'!E16</f>
        <v>59.2643979069606</v>
      </c>
      <c r="F100" s="52" t="n">
        <f aca="false">IF(M12="East",(IF(AND($A41&gt;7,$A41&lt;24),HLOOKUP(F$29,$C$8:$N$10,2,FALSE()),HLOOKUP(F$29,$C$8:$N$10,3,FALSE()))),IF(AND($A41&gt;6,$A41&lt;23),HLOOKUP(F$29,$C$8:$N$10,2,FALSE()),HLOOKUP(F$29,$C$8:$N$10,3,FALSE())))*'Historical 00 Scalers WD'!F16</f>
        <v>79.7051353633725</v>
      </c>
      <c r="G100" s="52" t="n">
        <f aca="false">IF(N12="East",(IF(AND($A41&gt;7,$A41&lt;24),HLOOKUP(G$29,$C$8:$N$10,2,FALSE()),HLOOKUP(G$29,$C$8:$N$10,3,FALSE()))),IF(AND($A41&gt;6,$A41&lt;23),HLOOKUP(G$29,$C$8:$N$10,2,FALSE()),HLOOKUP(G$29,$C$8:$N$10,3,FALSE())))*'Historical 00 Scalers WD'!G16</f>
        <v>79.9909547164431</v>
      </c>
      <c r="H100" s="52" t="n">
        <f aca="false">IF(O12="East",(IF(AND($A41&gt;7,$A41&lt;24),HLOOKUP(H$29,$C$8:$N$10,2,FALSE()),HLOOKUP(H$29,$C$8:$N$10,3,FALSE()))),IF(AND($A41&gt;6,$A41&lt;23),HLOOKUP(H$29,$C$8:$N$10,2,FALSE()),HLOOKUP(H$29,$C$8:$N$10,3,FALSE())))*'Historical 00 Scalers WD'!H16</f>
        <v>77.1052342173909</v>
      </c>
      <c r="I100" s="52" t="n">
        <f aca="false">IF(P12="East",(IF(AND($A41&gt;7,$A41&lt;24),HLOOKUP(I$29,$C$8:$N$10,2,FALSE()),HLOOKUP(I$29,$C$8:$N$10,3,FALSE()))),IF(AND($A41&gt;6,$A41&lt;23),HLOOKUP(I$29,$C$8:$N$10,2,FALSE()),HLOOKUP(I$29,$C$8:$N$10,3,FALSE())))*'Historical 00 Scalers WD'!I16</f>
        <v>71.3283776826155</v>
      </c>
      <c r="J100" s="52" t="n">
        <f aca="false">IF(Q12="East",(IF(AND($A41&gt;7,$A41&lt;24),HLOOKUP(J$29,$C$8:$N$10,2,FALSE()),HLOOKUP(J$29,$C$8:$N$10,3,FALSE()))),IF(AND($A41&gt;6,$A41&lt;23),HLOOKUP(J$29,$C$8:$N$10,2,FALSE()),HLOOKUP(J$29,$C$8:$N$10,3,FALSE())))*'Historical 00 Scalers WD'!J16</f>
        <v>99.3669502265568</v>
      </c>
      <c r="K100" s="52" t="n">
        <f aca="false">IF(R12="East",(IF(AND($A41&gt;7,$A41&lt;24),HLOOKUP(K$29,$C$8:$N$10,2,FALSE()),HLOOKUP(K$29,$C$8:$N$10,3,FALSE()))),IF(AND($A41&gt;6,$A41&lt;23),HLOOKUP(K$29,$C$8:$N$10,2,FALSE()),HLOOKUP(K$29,$C$8:$N$10,3,FALSE())))*'Historical 00 Scalers WD'!K16</f>
        <v>89.8912381887464</v>
      </c>
      <c r="L100" s="52" t="n">
        <f aca="false">IF(S12="East",(IF(AND($A41&gt;7,$A41&lt;24),HLOOKUP(L$29,$C$8:$N$10,2,FALSE()),HLOOKUP(L$29,$C$8:$N$10,3,FALSE()))),IF(AND($A41&gt;6,$A41&lt;23),HLOOKUP(L$29,$C$8:$N$10,2,FALSE()),HLOOKUP(L$29,$C$8:$N$10,3,FALSE())))*'Historical 00 Scalers WD'!L16</f>
        <v>79.4070373369536</v>
      </c>
      <c r="M100" s="52" t="n">
        <f aca="false">IF(T12="East",(IF(AND($A41&gt;7,$A41&lt;24),HLOOKUP(M$29,$C$8:$N$10,2,FALSE()),HLOOKUP(M$29,$C$8:$N$10,3,FALSE()))),IF(AND($A41&gt;6,$A41&lt;23),HLOOKUP(M$29,$C$8:$N$10,2,FALSE()),HLOOKUP(M$29,$C$8:$N$10,3,FALSE())))*'Historical 00 Scalers WD'!M16</f>
        <v>79.0108301030929</v>
      </c>
      <c r="N100" s="52" t="n">
        <f aca="false">IF(U12="East",(IF(AND($A41&gt;7,$A41&lt;24),HLOOKUP(N$29,$C$8:$N$10,2,FALSE()),HLOOKUP(N$29,$C$8:$N$10,3,FALSE()))),IF(AND($A41&gt;6,$A41&lt;23),HLOOKUP(N$29,$C$8:$N$10,2,FALSE()),HLOOKUP(N$29,$C$8:$N$10,3,FALSE())))*'Historical 00 Scalers WD'!N16</f>
        <v>71.7673090863468</v>
      </c>
    </row>
    <row r="101" customFormat="false" ht="12.75" hidden="false" customHeight="false" outlineLevel="0" collapsed="false">
      <c r="A101" s="2" t="n">
        <v>12</v>
      </c>
      <c r="C101" s="52" t="n">
        <f aca="false">IF(J13="East",(IF(AND($A42&gt;7,$A42&lt;24),HLOOKUP(C$29,$C$8:$N$10,2,FALSE()),HLOOKUP(C$29,$C$8:$N$10,3,FALSE()))),IF(AND($A42&gt;6,$A42&lt;23),HLOOKUP(C$29,$C$8:$N$10,2,FALSE()),HLOOKUP(C$29,$C$8:$N$10,3,FALSE())))*'Historical 00 Scalers WD'!C17</f>
        <v>77.4324009997056</v>
      </c>
      <c r="D101" s="52" t="n">
        <f aca="false">IF(K13="East",(IF(AND($A42&gt;7,$A42&lt;24),HLOOKUP(D$29,$C$8:$N$10,2,FALSE()),HLOOKUP(D$29,$C$8:$N$10,3,FALSE()))),IF(AND($A42&gt;6,$A42&lt;23),HLOOKUP(D$29,$C$8:$N$10,2,FALSE()),HLOOKUP(D$29,$C$8:$N$10,3,FALSE())))*'Historical 00 Scalers WD'!D17</f>
        <v>59.0885236167094</v>
      </c>
      <c r="E101" s="52" t="n">
        <f aca="false">IF(L13="East",(IF(AND($A42&gt;7,$A42&lt;24),HLOOKUP(E$29,$C$8:$N$10,2,FALSE()),HLOOKUP(E$29,$C$8:$N$10,3,FALSE()))),IF(AND($A42&gt;6,$A42&lt;23),HLOOKUP(E$29,$C$8:$N$10,2,FALSE()),HLOOKUP(E$29,$C$8:$N$10,3,FALSE())))*'Historical 00 Scalers WD'!E17</f>
        <v>58.5045780339451</v>
      </c>
      <c r="F101" s="52" t="n">
        <f aca="false">IF(M13="East",(IF(AND($A42&gt;7,$A42&lt;24),HLOOKUP(F$29,$C$8:$N$10,2,FALSE()),HLOOKUP(F$29,$C$8:$N$10,3,FALSE()))),IF(AND($A42&gt;6,$A42&lt;23),HLOOKUP(F$29,$C$8:$N$10,2,FALSE()),HLOOKUP(F$29,$C$8:$N$10,3,FALSE())))*'Historical 00 Scalers WD'!F17</f>
        <v>87.7215979278039</v>
      </c>
      <c r="G101" s="52" t="n">
        <f aca="false">IF(N13="East",(IF(AND($A42&gt;7,$A42&lt;24),HLOOKUP(G$29,$C$8:$N$10,2,FALSE()),HLOOKUP(G$29,$C$8:$N$10,3,FALSE()))),IF(AND($A42&gt;6,$A42&lt;23),HLOOKUP(G$29,$C$8:$N$10,2,FALSE()),HLOOKUP(G$29,$C$8:$N$10,3,FALSE())))*'Historical 00 Scalers WD'!G17</f>
        <v>86.3279498801893</v>
      </c>
      <c r="H101" s="52" t="n">
        <f aca="false">IF(O13="East",(IF(AND($A42&gt;7,$A42&lt;24),HLOOKUP(H$29,$C$8:$N$10,2,FALSE()),HLOOKUP(H$29,$C$8:$N$10,3,FALSE()))),IF(AND($A42&gt;6,$A42&lt;23),HLOOKUP(H$29,$C$8:$N$10,2,FALSE()),HLOOKUP(H$29,$C$8:$N$10,3,FALSE())))*'Historical 00 Scalers WD'!H17</f>
        <v>103.285970067704</v>
      </c>
      <c r="I101" s="52" t="n">
        <f aca="false">IF(P13="East",(IF(AND($A42&gt;7,$A42&lt;24),HLOOKUP(I$29,$C$8:$N$10,2,FALSE()),HLOOKUP(I$29,$C$8:$N$10,3,FALSE()))),IF(AND($A42&gt;6,$A42&lt;23),HLOOKUP(I$29,$C$8:$N$10,2,FALSE()),HLOOKUP(I$29,$C$8:$N$10,3,FALSE())))*'Historical 00 Scalers WD'!I17</f>
        <v>100.332032105892</v>
      </c>
      <c r="J101" s="52" t="n">
        <f aca="false">IF(Q13="East",(IF(AND($A42&gt;7,$A42&lt;24),HLOOKUP(J$29,$C$8:$N$10,2,FALSE()),HLOOKUP(J$29,$C$8:$N$10,3,FALSE()))),IF(AND($A42&gt;6,$A42&lt;23),HLOOKUP(J$29,$C$8:$N$10,2,FALSE()),HLOOKUP(J$29,$C$8:$N$10,3,FALSE())))*'Historical 00 Scalers WD'!J17</f>
        <v>129.465072575306</v>
      </c>
      <c r="K101" s="52" t="n">
        <f aca="false">IF(R13="East",(IF(AND($A42&gt;7,$A42&lt;24),HLOOKUP(K$29,$C$8:$N$10,2,FALSE()),HLOOKUP(K$29,$C$8:$N$10,3,FALSE()))),IF(AND($A42&gt;6,$A42&lt;23),HLOOKUP(K$29,$C$8:$N$10,2,FALSE()),HLOOKUP(K$29,$C$8:$N$10,3,FALSE())))*'Historical 00 Scalers WD'!K17</f>
        <v>97.0299006112068</v>
      </c>
      <c r="L101" s="52" t="n">
        <f aca="false">IF(S13="East",(IF(AND($A42&gt;7,$A42&lt;24),HLOOKUP(L$29,$C$8:$N$10,2,FALSE()),HLOOKUP(L$29,$C$8:$N$10,3,FALSE()))),IF(AND($A42&gt;6,$A42&lt;23),HLOOKUP(L$29,$C$8:$N$10,2,FALSE()),HLOOKUP(L$29,$C$8:$N$10,3,FALSE())))*'Historical 00 Scalers WD'!L17</f>
        <v>80.6363515407207</v>
      </c>
      <c r="M101" s="52" t="n">
        <f aca="false">IF(T13="East",(IF(AND($A42&gt;7,$A42&lt;24),HLOOKUP(M$29,$C$8:$N$10,2,FALSE()),HLOOKUP(M$29,$C$8:$N$10,3,FALSE()))),IF(AND($A42&gt;6,$A42&lt;23),HLOOKUP(M$29,$C$8:$N$10,2,FALSE()),HLOOKUP(M$29,$C$8:$N$10,3,FALSE())))*'Historical 00 Scalers WD'!M17</f>
        <v>75.5439396751877</v>
      </c>
      <c r="N101" s="52" t="n">
        <f aca="false">IF(U13="East",(IF(AND($A42&gt;7,$A42&lt;24),HLOOKUP(N$29,$C$8:$N$10,2,FALSE()),HLOOKUP(N$29,$C$8:$N$10,3,FALSE()))),IF(AND($A42&gt;6,$A42&lt;23),HLOOKUP(N$29,$C$8:$N$10,2,FALSE()),HLOOKUP(N$29,$C$8:$N$10,3,FALSE())))*'Historical 00 Scalers WD'!N17</f>
        <v>69.6954592620126</v>
      </c>
    </row>
    <row r="102" customFormat="false" ht="12.75" hidden="false" customHeight="false" outlineLevel="0" collapsed="false">
      <c r="A102" s="2" t="n">
        <v>13</v>
      </c>
      <c r="C102" s="52" t="n">
        <f aca="false">IF(J14="East",(IF(AND($A43&gt;7,$A43&lt;24),HLOOKUP(C$29,$C$8:$N$10,2,FALSE()),HLOOKUP(C$29,$C$8:$N$10,3,FALSE()))),IF(AND($A43&gt;6,$A43&lt;23),HLOOKUP(C$29,$C$8:$N$10,2,FALSE()),HLOOKUP(C$29,$C$8:$N$10,3,FALSE())))*'Historical 00 Scalers WD'!C18</f>
        <v>76.5236960441426</v>
      </c>
      <c r="D102" s="52" t="n">
        <f aca="false">IF(K14="East",(IF(AND($A43&gt;7,$A43&lt;24),HLOOKUP(D$29,$C$8:$N$10,2,FALSE()),HLOOKUP(D$29,$C$8:$N$10,3,FALSE()))),IF(AND($A43&gt;6,$A43&lt;23),HLOOKUP(D$29,$C$8:$N$10,2,FALSE()),HLOOKUP(D$29,$C$8:$N$10,3,FALSE())))*'Historical 00 Scalers WD'!D18</f>
        <v>58.4706739112059</v>
      </c>
      <c r="E102" s="52" t="n">
        <f aca="false">IF(L14="East",(IF(AND($A43&gt;7,$A43&lt;24),HLOOKUP(E$29,$C$8:$N$10,2,FALSE()),HLOOKUP(E$29,$C$8:$N$10,3,FALSE()))),IF(AND($A43&gt;6,$A43&lt;23),HLOOKUP(E$29,$C$8:$N$10,2,FALSE()),HLOOKUP(E$29,$C$8:$N$10,3,FALSE())))*'Historical 00 Scalers WD'!E18</f>
        <v>58.2006609297223</v>
      </c>
      <c r="F102" s="52" t="n">
        <f aca="false">IF(M14="East",(IF(AND($A43&gt;7,$A43&lt;24),HLOOKUP(F$29,$C$8:$N$10,2,FALSE()),HLOOKUP(F$29,$C$8:$N$10,3,FALSE()))),IF(AND($A43&gt;6,$A43&lt;23),HLOOKUP(F$29,$C$8:$N$10,2,FALSE()),HLOOKUP(F$29,$C$8:$N$10,3,FALSE())))*'Historical 00 Scalers WD'!F18</f>
        <v>96.2542041540553</v>
      </c>
      <c r="G102" s="52" t="n">
        <f aca="false">IF(N14="East",(IF(AND($A43&gt;7,$A43&lt;24),HLOOKUP(G$29,$C$8:$N$10,2,FALSE()),HLOOKUP(G$29,$C$8:$N$10,3,FALSE()))),IF(AND($A43&gt;6,$A43&lt;23),HLOOKUP(G$29,$C$8:$N$10,2,FALSE()),HLOOKUP(G$29,$C$8:$N$10,3,FALSE())))*'Historical 00 Scalers WD'!G18</f>
        <v>97.743728988928</v>
      </c>
      <c r="H102" s="52" t="n">
        <f aca="false">IF(O14="East",(IF(AND($A43&gt;7,$A43&lt;24),HLOOKUP(H$29,$C$8:$N$10,2,FALSE()),HLOOKUP(H$29,$C$8:$N$10,3,FALSE()))),IF(AND($A43&gt;6,$A43&lt;23),HLOOKUP(H$29,$C$8:$N$10,2,FALSE()),HLOOKUP(H$29,$C$8:$N$10,3,FALSE())))*'Historical 00 Scalers WD'!H18</f>
        <v>124.646949791557</v>
      </c>
      <c r="I102" s="52" t="n">
        <f aca="false">IF(P14="East",(IF(AND($A43&gt;7,$A43&lt;24),HLOOKUP(I$29,$C$8:$N$10,2,FALSE()),HLOOKUP(I$29,$C$8:$N$10,3,FALSE()))),IF(AND($A43&gt;6,$A43&lt;23),HLOOKUP(I$29,$C$8:$N$10,2,FALSE()),HLOOKUP(I$29,$C$8:$N$10,3,FALSE())))*'Historical 00 Scalers WD'!I18</f>
        <v>123.233137272299</v>
      </c>
      <c r="J102" s="52" t="n">
        <f aca="false">IF(Q14="East",(IF(AND($A43&gt;7,$A43&lt;24),HLOOKUP(J$29,$C$8:$N$10,2,FALSE()),HLOOKUP(J$29,$C$8:$N$10,3,FALSE()))),IF(AND($A43&gt;6,$A43&lt;23),HLOOKUP(J$29,$C$8:$N$10,2,FALSE()),HLOOKUP(J$29,$C$8:$N$10,3,FALSE())))*'Historical 00 Scalers WD'!J18</f>
        <v>138.256098325703</v>
      </c>
      <c r="K102" s="52" t="n">
        <f aca="false">IF(R14="East",(IF(AND($A43&gt;7,$A43&lt;24),HLOOKUP(K$29,$C$8:$N$10,2,FALSE()),HLOOKUP(K$29,$C$8:$N$10,3,FALSE()))),IF(AND($A43&gt;6,$A43&lt;23),HLOOKUP(K$29,$C$8:$N$10,2,FALSE()),HLOOKUP(K$29,$C$8:$N$10,3,FALSE())))*'Historical 00 Scalers WD'!K18</f>
        <v>100.302703658448</v>
      </c>
      <c r="L102" s="52" t="n">
        <f aca="false">IF(S14="East",(IF(AND($A43&gt;7,$A43&lt;24),HLOOKUP(L$29,$C$8:$N$10,2,FALSE()),HLOOKUP(L$29,$C$8:$N$10,3,FALSE()))),IF(AND($A43&gt;6,$A43&lt;23),HLOOKUP(L$29,$C$8:$N$10,2,FALSE()),HLOOKUP(L$29,$C$8:$N$10,3,FALSE())))*'Historical 00 Scalers WD'!L18</f>
        <v>82.9069065370228</v>
      </c>
      <c r="M102" s="52" t="n">
        <f aca="false">IF(T14="East",(IF(AND($A43&gt;7,$A43&lt;24),HLOOKUP(M$29,$C$8:$N$10,2,FALSE()),HLOOKUP(M$29,$C$8:$N$10,3,FALSE()))),IF(AND($A43&gt;6,$A43&lt;23),HLOOKUP(M$29,$C$8:$N$10,2,FALSE()),HLOOKUP(M$29,$C$8:$N$10,3,FALSE())))*'Historical 00 Scalers WD'!M18</f>
        <v>72.6550491415743</v>
      </c>
      <c r="N102" s="52" t="n">
        <f aca="false">IF(U14="East",(IF(AND($A43&gt;7,$A43&lt;24),HLOOKUP(N$29,$C$8:$N$10,2,FALSE()),HLOOKUP(N$29,$C$8:$N$10,3,FALSE()))),IF(AND($A43&gt;6,$A43&lt;23),HLOOKUP(N$29,$C$8:$N$10,2,FALSE()),HLOOKUP(N$29,$C$8:$N$10,3,FALSE())))*'Historical 00 Scalers WD'!N18</f>
        <v>68.0635039947319</v>
      </c>
    </row>
    <row r="103" customFormat="false" ht="12.75" hidden="false" customHeight="false" outlineLevel="0" collapsed="false">
      <c r="A103" s="2" t="n">
        <v>14</v>
      </c>
      <c r="C103" s="52" t="n">
        <f aca="false">IF(J15="East",(IF(AND($A44&gt;7,$A44&lt;24),HLOOKUP(C$29,$C$8:$N$10,2,FALSE()),HLOOKUP(C$29,$C$8:$N$10,3,FALSE()))),IF(AND($A44&gt;6,$A44&lt;23),HLOOKUP(C$29,$C$8:$N$10,2,FALSE()),HLOOKUP(C$29,$C$8:$N$10,3,FALSE())))*'Historical 00 Scalers WD'!C19</f>
        <v>75.3319181514541</v>
      </c>
      <c r="D103" s="52" t="n">
        <f aca="false">IF(K15="East",(IF(AND($A44&gt;7,$A44&lt;24),HLOOKUP(D$29,$C$8:$N$10,2,FALSE()),HLOOKUP(D$29,$C$8:$N$10,3,FALSE()))),IF(AND($A44&gt;6,$A44&lt;23),HLOOKUP(D$29,$C$8:$N$10,2,FALSE()),HLOOKUP(D$29,$C$8:$N$10,3,FALSE())))*'Historical 00 Scalers WD'!D19</f>
        <v>58.0728051944648</v>
      </c>
      <c r="E103" s="52" t="n">
        <f aca="false">IF(L15="East",(IF(AND($A44&gt;7,$A44&lt;24),HLOOKUP(E$29,$C$8:$N$10,2,FALSE()),HLOOKUP(E$29,$C$8:$N$10,3,FALSE()))),IF(AND($A44&gt;6,$A44&lt;23),HLOOKUP(E$29,$C$8:$N$10,2,FALSE()),HLOOKUP(E$29,$C$8:$N$10,3,FALSE())))*'Historical 00 Scalers WD'!E19</f>
        <v>57.582544321368</v>
      </c>
      <c r="F103" s="52" t="n">
        <f aca="false">IF(M15="East",(IF(AND($A44&gt;7,$A44&lt;24),HLOOKUP(F$29,$C$8:$N$10,2,FALSE()),HLOOKUP(F$29,$C$8:$N$10,3,FALSE()))),IF(AND($A44&gt;6,$A44&lt;23),HLOOKUP(F$29,$C$8:$N$10,2,FALSE()),HLOOKUP(F$29,$C$8:$N$10,3,FALSE())))*'Historical 00 Scalers WD'!F19</f>
        <v>109.130991259231</v>
      </c>
      <c r="G103" s="52" t="n">
        <f aca="false">IF(N15="East",(IF(AND($A44&gt;7,$A44&lt;24),HLOOKUP(G$29,$C$8:$N$10,2,FALSE()),HLOOKUP(G$29,$C$8:$N$10,3,FALSE()))),IF(AND($A44&gt;6,$A44&lt;23),HLOOKUP(G$29,$C$8:$N$10,2,FALSE()),HLOOKUP(G$29,$C$8:$N$10,3,FALSE())))*'Historical 00 Scalers WD'!G19</f>
        <v>116.26440762279</v>
      </c>
      <c r="H103" s="52" t="n">
        <f aca="false">IF(O15="East",(IF(AND($A44&gt;7,$A44&lt;24),HLOOKUP(H$29,$C$8:$N$10,2,FALSE()),HLOOKUP(H$29,$C$8:$N$10,3,FALSE()))),IF(AND($A44&gt;6,$A44&lt;23),HLOOKUP(H$29,$C$8:$N$10,2,FALSE()),HLOOKUP(H$29,$C$8:$N$10,3,FALSE())))*'Historical 00 Scalers WD'!H19</f>
        <v>143.398956752299</v>
      </c>
      <c r="I103" s="52" t="n">
        <f aca="false">IF(P15="East",(IF(AND($A44&gt;7,$A44&lt;24),HLOOKUP(I$29,$C$8:$N$10,2,FALSE()),HLOOKUP(I$29,$C$8:$N$10,3,FALSE()))),IF(AND($A44&gt;6,$A44&lt;23),HLOOKUP(I$29,$C$8:$N$10,2,FALSE()),HLOOKUP(I$29,$C$8:$N$10,3,FALSE())))*'Historical 00 Scalers WD'!I19</f>
        <v>150.987795256242</v>
      </c>
      <c r="J103" s="52" t="n">
        <f aca="false">IF(Q15="East",(IF(AND($A44&gt;7,$A44&lt;24),HLOOKUP(J$29,$C$8:$N$10,2,FALSE()),HLOOKUP(J$29,$C$8:$N$10,3,FALSE()))),IF(AND($A44&gt;6,$A44&lt;23),HLOOKUP(J$29,$C$8:$N$10,2,FALSE()),HLOOKUP(J$29,$C$8:$N$10,3,FALSE())))*'Historical 00 Scalers WD'!J19</f>
        <v>145.21476925408</v>
      </c>
      <c r="K103" s="52" t="n">
        <f aca="false">IF(R15="East",(IF(AND($A44&gt;7,$A44&lt;24),HLOOKUP(K$29,$C$8:$N$10,2,FALSE()),HLOOKUP(K$29,$C$8:$N$10,3,FALSE()))),IF(AND($A44&gt;6,$A44&lt;23),HLOOKUP(K$29,$C$8:$N$10,2,FALSE()),HLOOKUP(K$29,$C$8:$N$10,3,FALSE())))*'Historical 00 Scalers WD'!K19</f>
        <v>104.940725637653</v>
      </c>
      <c r="L103" s="52" t="n">
        <f aca="false">IF(S15="East",(IF(AND($A44&gt;7,$A44&lt;24),HLOOKUP(L$29,$C$8:$N$10,2,FALSE()),HLOOKUP(L$29,$C$8:$N$10,3,FALSE()))),IF(AND($A44&gt;6,$A44&lt;23),HLOOKUP(L$29,$C$8:$N$10,2,FALSE()),HLOOKUP(L$29,$C$8:$N$10,3,FALSE())))*'Historical 00 Scalers WD'!L19</f>
        <v>87.013878470639</v>
      </c>
      <c r="M103" s="52" t="n">
        <f aca="false">IF(T15="East",(IF(AND($A44&gt;7,$A44&lt;24),HLOOKUP(M$29,$C$8:$N$10,2,FALSE()),HLOOKUP(M$29,$C$8:$N$10,3,FALSE()))),IF(AND($A44&gt;6,$A44&lt;23),HLOOKUP(M$29,$C$8:$N$10,2,FALSE()),HLOOKUP(M$29,$C$8:$N$10,3,FALSE())))*'Historical 00 Scalers WD'!M19</f>
        <v>71.5600835079487</v>
      </c>
      <c r="N103" s="52" t="n">
        <f aca="false">IF(U15="East",(IF(AND($A44&gt;7,$A44&lt;24),HLOOKUP(N$29,$C$8:$N$10,2,FALSE()),HLOOKUP(N$29,$C$8:$N$10,3,FALSE()))),IF(AND($A44&gt;6,$A44&lt;23),HLOOKUP(N$29,$C$8:$N$10,2,FALSE()),HLOOKUP(N$29,$C$8:$N$10,3,FALSE())))*'Historical 00 Scalers WD'!N19</f>
        <v>67.7488667047023</v>
      </c>
    </row>
    <row r="104" customFormat="false" ht="12.75" hidden="false" customHeight="false" outlineLevel="0" collapsed="false">
      <c r="A104" s="2" t="n">
        <v>15</v>
      </c>
      <c r="C104" s="52" t="n">
        <f aca="false">IF(J16="East",(IF(AND($A45&gt;7,$A45&lt;24),HLOOKUP(C$29,$C$8:$N$10,2,FALSE()),HLOOKUP(C$29,$C$8:$N$10,3,FALSE()))),IF(AND($A45&gt;6,$A45&lt;23),HLOOKUP(C$29,$C$8:$N$10,2,FALSE()),HLOOKUP(C$29,$C$8:$N$10,3,FALSE())))*'Historical 00 Scalers WD'!C20</f>
        <v>73.1861250836242</v>
      </c>
      <c r="D104" s="52" t="n">
        <f aca="false">IF(K16="East",(IF(AND($A45&gt;7,$A45&lt;24),HLOOKUP(D$29,$C$8:$N$10,2,FALSE()),HLOOKUP(D$29,$C$8:$N$10,3,FALSE()))),IF(AND($A45&gt;6,$A45&lt;23),HLOOKUP(D$29,$C$8:$N$10,2,FALSE()),HLOOKUP(D$29,$C$8:$N$10,3,FALSE())))*'Historical 00 Scalers WD'!D20</f>
        <v>57.2864644342325</v>
      </c>
      <c r="E104" s="52" t="n">
        <f aca="false">IF(L16="East",(IF(AND($A45&gt;7,$A45&lt;24),HLOOKUP(E$29,$C$8:$N$10,2,FALSE()),HLOOKUP(E$29,$C$8:$N$10,3,FALSE()))),IF(AND($A45&gt;6,$A45&lt;23),HLOOKUP(E$29,$C$8:$N$10,2,FALSE()),HLOOKUP(E$29,$C$8:$N$10,3,FALSE())))*'Historical 00 Scalers WD'!E20</f>
        <v>56.7778194388633</v>
      </c>
      <c r="F104" s="52" t="n">
        <f aca="false">IF(M16="East",(IF(AND($A45&gt;7,$A45&lt;24),HLOOKUP(F$29,$C$8:$N$10,2,FALSE()),HLOOKUP(F$29,$C$8:$N$10,3,FALSE()))),IF(AND($A45&gt;6,$A45&lt;23),HLOOKUP(F$29,$C$8:$N$10,2,FALSE()),HLOOKUP(F$29,$C$8:$N$10,3,FALSE())))*'Historical 00 Scalers WD'!F20</f>
        <v>106.098934960482</v>
      </c>
      <c r="G104" s="52" t="n">
        <f aca="false">IF(N16="East",(IF(AND($A45&gt;7,$A45&lt;24),HLOOKUP(G$29,$C$8:$N$10,2,FALSE()),HLOOKUP(G$29,$C$8:$N$10,3,FALSE()))),IF(AND($A45&gt;6,$A45&lt;23),HLOOKUP(G$29,$C$8:$N$10,2,FALSE()),HLOOKUP(G$29,$C$8:$N$10,3,FALSE())))*'Historical 00 Scalers WD'!G20</f>
        <v>123.56245335245</v>
      </c>
      <c r="H104" s="52" t="n">
        <f aca="false">IF(O16="East",(IF(AND($A45&gt;7,$A45&lt;24),HLOOKUP(H$29,$C$8:$N$10,2,FALSE()),HLOOKUP(H$29,$C$8:$N$10,3,FALSE()))),IF(AND($A45&gt;6,$A45&lt;23),HLOOKUP(H$29,$C$8:$N$10,2,FALSE()),HLOOKUP(H$29,$C$8:$N$10,3,FALSE())))*'Historical 00 Scalers WD'!H20</f>
        <v>153.428729458387</v>
      </c>
      <c r="I104" s="52" t="n">
        <f aca="false">IF(P16="East",(IF(AND($A45&gt;7,$A45&lt;24),HLOOKUP(I$29,$C$8:$N$10,2,FALSE()),HLOOKUP(I$29,$C$8:$N$10,3,FALSE()))),IF(AND($A45&gt;6,$A45&lt;23),HLOOKUP(I$29,$C$8:$N$10,2,FALSE()),HLOOKUP(I$29,$C$8:$N$10,3,FALSE())))*'Historical 00 Scalers WD'!I20</f>
        <v>154.658056228325</v>
      </c>
      <c r="J104" s="52" t="n">
        <f aca="false">IF(Q16="East",(IF(AND($A45&gt;7,$A45&lt;24),HLOOKUP(J$29,$C$8:$N$10,2,FALSE()),HLOOKUP(J$29,$C$8:$N$10,3,FALSE()))),IF(AND($A45&gt;6,$A45&lt;23),HLOOKUP(J$29,$C$8:$N$10,2,FALSE()),HLOOKUP(J$29,$C$8:$N$10,3,FALSE())))*'Historical 00 Scalers WD'!J20</f>
        <v>147.111489512063</v>
      </c>
      <c r="K104" s="52" t="n">
        <f aca="false">IF(R16="East",(IF(AND($A45&gt;7,$A45&lt;24),HLOOKUP(K$29,$C$8:$N$10,2,FALSE()),HLOOKUP(K$29,$C$8:$N$10,3,FALSE()))),IF(AND($A45&gt;6,$A45&lt;23),HLOOKUP(K$29,$C$8:$N$10,2,FALSE()),HLOOKUP(K$29,$C$8:$N$10,3,FALSE())))*'Historical 00 Scalers WD'!K20</f>
        <v>108.231387612641</v>
      </c>
      <c r="L104" s="52" t="n">
        <f aca="false">IF(S16="East",(IF(AND($A45&gt;7,$A45&lt;24),HLOOKUP(L$29,$C$8:$N$10,2,FALSE()),HLOOKUP(L$29,$C$8:$N$10,3,FALSE()))),IF(AND($A45&gt;6,$A45&lt;23),HLOOKUP(L$29,$C$8:$N$10,2,FALSE()),HLOOKUP(L$29,$C$8:$N$10,3,FALSE())))*'Historical 00 Scalers WD'!L20</f>
        <v>86.337893470724</v>
      </c>
      <c r="M104" s="52" t="n">
        <f aca="false">IF(T16="East",(IF(AND($A45&gt;7,$A45&lt;24),HLOOKUP(M$29,$C$8:$N$10,2,FALSE()),HLOOKUP(M$29,$C$8:$N$10,3,FALSE()))),IF(AND($A45&gt;6,$A45&lt;23),HLOOKUP(M$29,$C$8:$N$10,2,FALSE()),HLOOKUP(M$29,$C$8:$N$10,3,FALSE())))*'Historical 00 Scalers WD'!M20</f>
        <v>67.5963159423663</v>
      </c>
      <c r="N104" s="52" t="n">
        <f aca="false">IF(U16="East",(IF(AND($A45&gt;7,$A45&lt;24),HLOOKUP(N$29,$C$8:$N$10,2,FALSE()),HLOOKUP(N$29,$C$8:$N$10,3,FALSE()))),IF(AND($A45&gt;6,$A45&lt;23),HLOOKUP(N$29,$C$8:$N$10,2,FALSE()),HLOOKUP(N$29,$C$8:$N$10,3,FALSE())))*'Historical 00 Scalers WD'!N20</f>
        <v>65.3034862630001</v>
      </c>
    </row>
    <row r="105" customFormat="false" ht="12.75" hidden="false" customHeight="false" outlineLevel="0" collapsed="false">
      <c r="A105" s="2" t="n">
        <v>16</v>
      </c>
      <c r="C105" s="52" t="n">
        <f aca="false">IF(J17="East",(IF(AND($A46&gt;7,$A46&lt;24),HLOOKUP(C$29,$C$8:$N$10,2,FALSE()),HLOOKUP(C$29,$C$8:$N$10,3,FALSE()))),IF(AND($A46&gt;6,$A46&lt;23),HLOOKUP(C$29,$C$8:$N$10,2,FALSE()),HLOOKUP(C$29,$C$8:$N$10,3,FALSE())))*'Historical 00 Scalers WD'!C21</f>
        <v>71.6249184128838</v>
      </c>
      <c r="D105" s="52" t="n">
        <f aca="false">IF(K17="East",(IF(AND($A46&gt;7,$A46&lt;24),HLOOKUP(D$29,$C$8:$N$10,2,FALSE()),HLOOKUP(D$29,$C$8:$N$10,3,FALSE()))),IF(AND($A46&gt;6,$A46&lt;23),HLOOKUP(D$29,$C$8:$N$10,2,FALSE()),HLOOKUP(D$29,$C$8:$N$10,3,FALSE())))*'Historical 00 Scalers WD'!D21</f>
        <v>56.4221106339957</v>
      </c>
      <c r="E105" s="52" t="n">
        <f aca="false">IF(L17="East",(IF(AND($A46&gt;7,$A46&lt;24),HLOOKUP(E$29,$C$8:$N$10,2,FALSE()),HLOOKUP(E$29,$C$8:$N$10,3,FALSE()))),IF(AND($A46&gt;6,$A46&lt;23),HLOOKUP(E$29,$C$8:$N$10,2,FALSE()),HLOOKUP(E$29,$C$8:$N$10,3,FALSE())))*'Historical 00 Scalers WD'!E21</f>
        <v>55.7004652293134</v>
      </c>
      <c r="F105" s="52" t="n">
        <f aca="false">IF(M17="East",(IF(AND($A46&gt;7,$A46&lt;24),HLOOKUP(F$29,$C$8:$N$10,2,FALSE()),HLOOKUP(F$29,$C$8:$N$10,3,FALSE()))),IF(AND($A46&gt;6,$A46&lt;23),HLOOKUP(F$29,$C$8:$N$10,2,FALSE()),HLOOKUP(F$29,$C$8:$N$10,3,FALSE())))*'Historical 00 Scalers WD'!F21</f>
        <v>104.097350289449</v>
      </c>
      <c r="G105" s="52" t="n">
        <f aca="false">IF(N17="East",(IF(AND($A46&gt;7,$A46&lt;24),HLOOKUP(G$29,$C$8:$N$10,2,FALSE()),HLOOKUP(G$29,$C$8:$N$10,3,FALSE()))),IF(AND($A46&gt;6,$A46&lt;23),HLOOKUP(G$29,$C$8:$N$10,2,FALSE()),HLOOKUP(G$29,$C$8:$N$10,3,FALSE())))*'Historical 00 Scalers WD'!G21</f>
        <v>146.538772102086</v>
      </c>
      <c r="H105" s="52" t="n">
        <f aca="false">IF(O17="East",(IF(AND($A46&gt;7,$A46&lt;24),HLOOKUP(H$29,$C$8:$N$10,2,FALSE()),HLOOKUP(H$29,$C$8:$N$10,3,FALSE()))),IF(AND($A46&gt;6,$A46&lt;23),HLOOKUP(H$29,$C$8:$N$10,2,FALSE()),HLOOKUP(H$29,$C$8:$N$10,3,FALSE())))*'Historical 00 Scalers WD'!H21</f>
        <v>160.19391123723</v>
      </c>
      <c r="I105" s="52" t="n">
        <f aca="false">IF(P17="East",(IF(AND($A46&gt;7,$A46&lt;24),HLOOKUP(I$29,$C$8:$N$10,2,FALSE()),HLOOKUP(I$29,$C$8:$N$10,3,FALSE()))),IF(AND($A46&gt;6,$A46&lt;23),HLOOKUP(I$29,$C$8:$N$10,2,FALSE()),HLOOKUP(I$29,$C$8:$N$10,3,FALSE())))*'Historical 00 Scalers WD'!I21</f>
        <v>165.242772672315</v>
      </c>
      <c r="J105" s="52" t="n">
        <f aca="false">IF(Q17="East",(IF(AND($A46&gt;7,$A46&lt;24),HLOOKUP(J$29,$C$8:$N$10,2,FALSE()),HLOOKUP(J$29,$C$8:$N$10,3,FALSE()))),IF(AND($A46&gt;6,$A46&lt;23),HLOOKUP(J$29,$C$8:$N$10,2,FALSE()),HLOOKUP(J$29,$C$8:$N$10,3,FALSE())))*'Historical 00 Scalers WD'!J21</f>
        <v>149.363030676754</v>
      </c>
      <c r="K105" s="52" t="n">
        <f aca="false">IF(R17="East",(IF(AND($A46&gt;7,$A46&lt;24),HLOOKUP(K$29,$C$8:$N$10,2,FALSE()),HLOOKUP(K$29,$C$8:$N$10,3,FALSE()))),IF(AND($A46&gt;6,$A46&lt;23),HLOOKUP(K$29,$C$8:$N$10,2,FALSE()),HLOOKUP(K$29,$C$8:$N$10,3,FALSE())))*'Historical 00 Scalers WD'!K21</f>
        <v>110.371157457052</v>
      </c>
      <c r="L105" s="52" t="n">
        <f aca="false">IF(S17="East",(IF(AND($A46&gt;7,$A46&lt;24),HLOOKUP(L$29,$C$8:$N$10,2,FALSE()),HLOOKUP(L$29,$C$8:$N$10,3,FALSE()))),IF(AND($A46&gt;6,$A46&lt;23),HLOOKUP(L$29,$C$8:$N$10,2,FALSE()),HLOOKUP(L$29,$C$8:$N$10,3,FALSE())))*'Historical 00 Scalers WD'!L21</f>
        <v>84.2636210849728</v>
      </c>
      <c r="M105" s="52" t="n">
        <f aca="false">IF(T17="East",(IF(AND($A46&gt;7,$A46&lt;24),HLOOKUP(M$29,$C$8:$N$10,2,FALSE()),HLOOKUP(M$29,$C$8:$N$10,3,FALSE()))),IF(AND($A46&gt;6,$A46&lt;23),HLOOKUP(M$29,$C$8:$N$10,2,FALSE()),HLOOKUP(M$29,$C$8:$N$10,3,FALSE())))*'Historical 00 Scalers WD'!M21</f>
        <v>67.3042233358374</v>
      </c>
      <c r="N105" s="52" t="n">
        <f aca="false">IF(U17="East",(IF(AND($A46&gt;7,$A46&lt;24),HLOOKUP(N$29,$C$8:$N$10,2,FALSE()),HLOOKUP(N$29,$C$8:$N$10,3,FALSE()))),IF(AND($A46&gt;6,$A46&lt;23),HLOOKUP(N$29,$C$8:$N$10,2,FALSE()),HLOOKUP(N$29,$C$8:$N$10,3,FALSE())))*'Historical 00 Scalers WD'!N21</f>
        <v>64.3446331682165</v>
      </c>
    </row>
    <row r="106" customFormat="false" ht="12.75" hidden="false" customHeight="false" outlineLevel="0" collapsed="false">
      <c r="A106" s="2" t="n">
        <v>17</v>
      </c>
      <c r="C106" s="52" t="n">
        <f aca="false">IF(J18="East",(IF(AND($A47&gt;7,$A47&lt;24),HLOOKUP(C$29,$C$8:$N$10,2,FALSE()),HLOOKUP(C$29,$C$8:$N$10,3,FALSE()))),IF(AND($A47&gt;6,$A47&lt;23),HLOOKUP(C$29,$C$8:$N$10,2,FALSE()),HLOOKUP(C$29,$C$8:$N$10,3,FALSE())))*'Historical 00 Scalers WD'!C22</f>
        <v>77.3922192095557</v>
      </c>
      <c r="D106" s="52" t="n">
        <f aca="false">IF(K18="East",(IF(AND($A47&gt;7,$A47&lt;24),HLOOKUP(D$29,$C$8:$N$10,2,FALSE()),HLOOKUP(D$29,$C$8:$N$10,3,FALSE()))),IF(AND($A47&gt;6,$A47&lt;23),HLOOKUP(D$29,$C$8:$N$10,2,FALSE()),HLOOKUP(D$29,$C$8:$N$10,3,FALSE())))*'Historical 00 Scalers WD'!D22</f>
        <v>57.2601183456539</v>
      </c>
      <c r="E106" s="52" t="n">
        <f aca="false">IF(L18="East",(IF(AND($A47&gt;7,$A47&lt;24),HLOOKUP(E$29,$C$8:$N$10,2,FALSE()),HLOOKUP(E$29,$C$8:$N$10,3,FALSE()))),IF(AND($A47&gt;6,$A47&lt;23),HLOOKUP(E$29,$C$8:$N$10,2,FALSE()),HLOOKUP(E$29,$C$8:$N$10,3,FALSE())))*'Historical 00 Scalers WD'!E22</f>
        <v>55.6500089439341</v>
      </c>
      <c r="F106" s="52" t="n">
        <f aca="false">IF(M18="East",(IF(AND($A47&gt;7,$A47&lt;24),HLOOKUP(F$29,$C$8:$N$10,2,FALSE()),HLOOKUP(F$29,$C$8:$N$10,3,FALSE()))),IF(AND($A47&gt;6,$A47&lt;23),HLOOKUP(F$29,$C$8:$N$10,2,FALSE()),HLOOKUP(F$29,$C$8:$N$10,3,FALSE())))*'Historical 00 Scalers WD'!F22</f>
        <v>93.252822112191</v>
      </c>
      <c r="G106" s="52" t="n">
        <f aca="false">IF(N18="East",(IF(AND($A47&gt;7,$A47&lt;24),HLOOKUP(G$29,$C$8:$N$10,2,FALSE()),HLOOKUP(G$29,$C$8:$N$10,3,FALSE()))),IF(AND($A47&gt;6,$A47&lt;23),HLOOKUP(G$29,$C$8:$N$10,2,FALSE()),HLOOKUP(G$29,$C$8:$N$10,3,FALSE())))*'Historical 00 Scalers WD'!G22</f>
        <v>114.9810437841</v>
      </c>
      <c r="H106" s="52" t="n">
        <f aca="false">IF(O18="East",(IF(AND($A47&gt;7,$A47&lt;24),HLOOKUP(H$29,$C$8:$N$10,2,FALSE()),HLOOKUP(H$29,$C$8:$N$10,3,FALSE()))),IF(AND($A47&gt;6,$A47&lt;23),HLOOKUP(H$29,$C$8:$N$10,2,FALSE()),HLOOKUP(H$29,$C$8:$N$10,3,FALSE())))*'Historical 00 Scalers WD'!H22</f>
        <v>159.034692350279</v>
      </c>
      <c r="I106" s="52" t="n">
        <f aca="false">IF(P18="East",(IF(AND($A47&gt;7,$A47&lt;24),HLOOKUP(I$29,$C$8:$N$10,2,FALSE()),HLOOKUP(I$29,$C$8:$N$10,3,FALSE()))),IF(AND($A47&gt;6,$A47&lt;23),HLOOKUP(I$29,$C$8:$N$10,2,FALSE()),HLOOKUP(I$29,$C$8:$N$10,3,FALSE())))*'Historical 00 Scalers WD'!I22</f>
        <v>161.944812467691</v>
      </c>
      <c r="J106" s="52" t="n">
        <f aca="false">IF(Q18="East",(IF(AND($A47&gt;7,$A47&lt;24),HLOOKUP(J$29,$C$8:$N$10,2,FALSE()),HLOOKUP(J$29,$C$8:$N$10,3,FALSE()))),IF(AND($A47&gt;6,$A47&lt;23),HLOOKUP(J$29,$C$8:$N$10,2,FALSE()),HLOOKUP(J$29,$C$8:$N$10,3,FALSE())))*'Historical 00 Scalers WD'!J22</f>
        <v>148.827131230685</v>
      </c>
      <c r="K106" s="52" t="n">
        <f aca="false">IF(R18="East",(IF(AND($A47&gt;7,$A47&lt;24),HLOOKUP(K$29,$C$8:$N$10,2,FALSE()),HLOOKUP(K$29,$C$8:$N$10,3,FALSE()))),IF(AND($A47&gt;6,$A47&lt;23),HLOOKUP(K$29,$C$8:$N$10,2,FALSE()),HLOOKUP(K$29,$C$8:$N$10,3,FALSE())))*'Historical 00 Scalers WD'!K22</f>
        <v>108.867402585415</v>
      </c>
      <c r="L106" s="52" t="n">
        <f aca="false">IF(S18="East",(IF(AND($A47&gt;7,$A47&lt;24),HLOOKUP(L$29,$C$8:$N$10,2,FALSE()),HLOOKUP(L$29,$C$8:$N$10,3,FALSE()))),IF(AND($A47&gt;6,$A47&lt;23),HLOOKUP(L$29,$C$8:$N$10,2,FALSE()),HLOOKUP(L$29,$C$8:$N$10,3,FALSE())))*'Historical 00 Scalers WD'!L22</f>
        <v>83.8341353024661</v>
      </c>
      <c r="M106" s="52" t="n">
        <f aca="false">IF(T18="East",(IF(AND($A47&gt;7,$A47&lt;24),HLOOKUP(M$29,$C$8:$N$10,2,FALSE()),HLOOKUP(M$29,$C$8:$N$10,3,FALSE()))),IF(AND($A47&gt;6,$A47&lt;23),HLOOKUP(M$29,$C$8:$N$10,2,FALSE()),HLOOKUP(M$29,$C$8:$N$10,3,FALSE())))*'Historical 00 Scalers WD'!M22</f>
        <v>79.1838831988662</v>
      </c>
      <c r="N106" s="52" t="n">
        <f aca="false">IF(U18="East",(IF(AND($A47&gt;7,$A47&lt;24),HLOOKUP(N$29,$C$8:$N$10,2,FALSE()),HLOOKUP(N$29,$C$8:$N$10,3,FALSE()))),IF(AND($A47&gt;6,$A47&lt;23),HLOOKUP(N$29,$C$8:$N$10,2,FALSE()),HLOOKUP(N$29,$C$8:$N$10,3,FALSE())))*'Historical 00 Scalers WD'!N22</f>
        <v>81.015290925226</v>
      </c>
    </row>
    <row r="107" customFormat="false" ht="12.75" hidden="false" customHeight="false" outlineLevel="0" collapsed="false">
      <c r="A107" s="2" t="n">
        <v>18</v>
      </c>
      <c r="C107" s="52" t="n">
        <f aca="false">IF(J19="East",(IF(AND($A48&gt;7,$A48&lt;24),HLOOKUP(C$29,$C$8:$N$10,2,FALSE()),HLOOKUP(C$29,$C$8:$N$10,3,FALSE()))),IF(AND($A48&gt;6,$A48&lt;23),HLOOKUP(C$29,$C$8:$N$10,2,FALSE()),HLOOKUP(C$29,$C$8:$N$10,3,FALSE())))*'Historical 00 Scalers WD'!C23</f>
        <v>94.9367126788675</v>
      </c>
      <c r="D107" s="52" t="n">
        <f aca="false">IF(K19="East",(IF(AND($A48&gt;7,$A48&lt;24),HLOOKUP(D$29,$C$8:$N$10,2,FALSE()),HLOOKUP(D$29,$C$8:$N$10,3,FALSE()))),IF(AND($A48&gt;6,$A48&lt;23),HLOOKUP(D$29,$C$8:$N$10,2,FALSE()),HLOOKUP(D$29,$C$8:$N$10,3,FALSE())))*'Historical 00 Scalers WD'!D23</f>
        <v>62.1272115515036</v>
      </c>
      <c r="E107" s="52" t="n">
        <f aca="false">IF(L19="East",(IF(AND($A48&gt;7,$A48&lt;24),HLOOKUP(E$29,$C$8:$N$10,2,FALSE()),HLOOKUP(E$29,$C$8:$N$10,3,FALSE()))),IF(AND($A48&gt;6,$A48&lt;23),HLOOKUP(E$29,$C$8:$N$10,2,FALSE()),HLOOKUP(E$29,$C$8:$N$10,3,FALSE())))*'Historical 00 Scalers WD'!E23</f>
        <v>58.9890234434864</v>
      </c>
      <c r="F107" s="52" t="n">
        <f aca="false">IF(M19="East",(IF(AND($A48&gt;7,$A48&lt;24),HLOOKUP(F$29,$C$8:$N$10,2,FALSE()),HLOOKUP(F$29,$C$8:$N$10,3,FALSE()))),IF(AND($A48&gt;6,$A48&lt;23),HLOOKUP(F$29,$C$8:$N$10,2,FALSE()),HLOOKUP(F$29,$C$8:$N$10,3,FALSE())))*'Historical 00 Scalers WD'!F23</f>
        <v>86.3557727651712</v>
      </c>
      <c r="G107" s="52" t="n">
        <f aca="false">IF(N19="East",(IF(AND($A48&gt;7,$A48&lt;24),HLOOKUP(G$29,$C$8:$N$10,2,FALSE()),HLOOKUP(G$29,$C$8:$N$10,3,FALSE()))),IF(AND($A48&gt;6,$A48&lt;23),HLOOKUP(G$29,$C$8:$N$10,2,FALSE()),HLOOKUP(G$29,$C$8:$N$10,3,FALSE())))*'Historical 00 Scalers WD'!G23</f>
        <v>95.14393833286</v>
      </c>
      <c r="H107" s="52" t="n">
        <f aca="false">IF(O19="East",(IF(AND($A48&gt;7,$A48&lt;24),HLOOKUP(H$29,$C$8:$N$10,2,FALSE()),HLOOKUP(H$29,$C$8:$N$10,3,FALSE()))),IF(AND($A48&gt;6,$A48&lt;23),HLOOKUP(H$29,$C$8:$N$10,2,FALSE()),HLOOKUP(H$29,$C$8:$N$10,3,FALSE())))*'Historical 00 Scalers WD'!H23</f>
        <v>141.139972288389</v>
      </c>
      <c r="I107" s="52" t="n">
        <f aca="false">IF(P19="East",(IF(AND($A48&gt;7,$A48&lt;24),HLOOKUP(I$29,$C$8:$N$10,2,FALSE()),HLOOKUP(I$29,$C$8:$N$10,3,FALSE()))),IF(AND($A48&gt;6,$A48&lt;23),HLOOKUP(I$29,$C$8:$N$10,2,FALSE()),HLOOKUP(I$29,$C$8:$N$10,3,FALSE())))*'Historical 00 Scalers WD'!I23</f>
        <v>147.14858202033</v>
      </c>
      <c r="J107" s="52" t="n">
        <f aca="false">IF(Q19="East",(IF(AND($A48&gt;7,$A48&lt;24),HLOOKUP(J$29,$C$8:$N$10,2,FALSE()),HLOOKUP(J$29,$C$8:$N$10,3,FALSE()))),IF(AND($A48&gt;6,$A48&lt;23),HLOOKUP(J$29,$C$8:$N$10,2,FALSE()),HLOOKUP(J$29,$C$8:$N$10,3,FALSE())))*'Historical 00 Scalers WD'!J23</f>
        <v>143.423139309341</v>
      </c>
      <c r="K107" s="52" t="n">
        <f aca="false">IF(R19="East",(IF(AND($A48&gt;7,$A48&lt;24),HLOOKUP(K$29,$C$8:$N$10,2,FALSE()),HLOOKUP(K$29,$C$8:$N$10,3,FALSE()))),IF(AND($A48&gt;6,$A48&lt;23),HLOOKUP(K$29,$C$8:$N$10,2,FALSE()),HLOOKUP(K$29,$C$8:$N$10,3,FALSE())))*'Historical 00 Scalers WD'!K23</f>
        <v>105.297977246734</v>
      </c>
      <c r="L107" s="52" t="n">
        <f aca="false">IF(S19="East",(IF(AND($A48&gt;7,$A48&lt;24),HLOOKUP(L$29,$C$8:$N$10,2,FALSE()),HLOOKUP(L$29,$C$8:$N$10,3,FALSE()))),IF(AND($A48&gt;6,$A48&lt;23),HLOOKUP(L$29,$C$8:$N$10,2,FALSE()),HLOOKUP(L$29,$C$8:$N$10,3,FALSE())))*'Historical 00 Scalers WD'!L23</f>
        <v>84.34579046728</v>
      </c>
      <c r="M107" s="52" t="n">
        <f aca="false">IF(T19="East",(IF(AND($A48&gt;7,$A48&lt;24),HLOOKUP(M$29,$C$8:$N$10,2,FALSE()),HLOOKUP(M$29,$C$8:$N$10,3,FALSE()))),IF(AND($A48&gt;6,$A48&lt;23),HLOOKUP(M$29,$C$8:$N$10,2,FALSE()),HLOOKUP(M$29,$C$8:$N$10,3,FALSE())))*'Historical 00 Scalers WD'!M23</f>
        <v>98.2581858341018</v>
      </c>
      <c r="N107" s="52" t="n">
        <f aca="false">IF(U19="East",(IF(AND($A48&gt;7,$A48&lt;24),HLOOKUP(N$29,$C$8:$N$10,2,FALSE()),HLOOKUP(N$29,$C$8:$N$10,3,FALSE()))),IF(AND($A48&gt;6,$A48&lt;23),HLOOKUP(N$29,$C$8:$N$10,2,FALSE()),HLOOKUP(N$29,$C$8:$N$10,3,FALSE())))*'Historical 00 Scalers WD'!N23</f>
        <v>93.3082433077043</v>
      </c>
    </row>
    <row r="108" customFormat="false" ht="12.75" hidden="false" customHeight="false" outlineLevel="0" collapsed="false">
      <c r="A108" s="2" t="n">
        <v>19</v>
      </c>
      <c r="C108" s="52" t="n">
        <f aca="false">IF(J20="East",(IF(AND($A49&gt;7,$A49&lt;24),HLOOKUP(C$29,$C$8:$N$10,2,FALSE()),HLOOKUP(C$29,$C$8:$N$10,3,FALSE()))),IF(AND($A49&gt;6,$A49&lt;23),HLOOKUP(C$29,$C$8:$N$10,2,FALSE()),HLOOKUP(C$29,$C$8:$N$10,3,FALSE())))*'Historical 00 Scalers WD'!C24</f>
        <v>96.6082896978405</v>
      </c>
      <c r="D108" s="52" t="n">
        <f aca="false">IF(K20="East",(IF(AND($A49&gt;7,$A49&lt;24),HLOOKUP(D$29,$C$8:$N$10,2,FALSE()),HLOOKUP(D$29,$C$8:$N$10,3,FALSE()))),IF(AND($A49&gt;6,$A49&lt;23),HLOOKUP(D$29,$C$8:$N$10,2,FALSE()),HLOOKUP(D$29,$C$8:$N$10,3,FALSE())))*'Historical 00 Scalers WD'!D24</f>
        <v>67.8601263268027</v>
      </c>
      <c r="E108" s="52" t="n">
        <f aca="false">IF(L20="East",(IF(AND($A49&gt;7,$A49&lt;24),HLOOKUP(E$29,$C$8:$N$10,2,FALSE()),HLOOKUP(E$29,$C$8:$N$10,3,FALSE()))),IF(AND($A49&gt;6,$A49&lt;23),HLOOKUP(E$29,$C$8:$N$10,2,FALSE()),HLOOKUP(E$29,$C$8:$N$10,3,FALSE())))*'Historical 00 Scalers WD'!E24</f>
        <v>77.7672139135208</v>
      </c>
      <c r="F108" s="52" t="n">
        <f aca="false">IF(M20="East",(IF(AND($A49&gt;7,$A49&lt;24),HLOOKUP(F$29,$C$8:$N$10,2,FALSE()),HLOOKUP(F$29,$C$8:$N$10,3,FALSE()))),IF(AND($A49&gt;6,$A49&lt;23),HLOOKUP(F$29,$C$8:$N$10,2,FALSE()),HLOOKUP(F$29,$C$8:$N$10,3,FALSE())))*'Historical 00 Scalers WD'!F24</f>
        <v>84.2603404573777</v>
      </c>
      <c r="G108" s="52" t="n">
        <f aca="false">IF(N20="East",(IF(AND($A49&gt;7,$A49&lt;24),HLOOKUP(G$29,$C$8:$N$10,2,FALSE()),HLOOKUP(G$29,$C$8:$N$10,3,FALSE()))),IF(AND($A49&gt;6,$A49&lt;23),HLOOKUP(G$29,$C$8:$N$10,2,FALSE()),HLOOKUP(G$29,$C$8:$N$10,3,FALSE())))*'Historical 00 Scalers WD'!G24</f>
        <v>87.7692259477375</v>
      </c>
      <c r="H108" s="52" t="n">
        <f aca="false">IF(O20="East",(IF(AND($A49&gt;7,$A49&lt;24),HLOOKUP(H$29,$C$8:$N$10,2,FALSE()),HLOOKUP(H$29,$C$8:$N$10,3,FALSE()))),IF(AND($A49&gt;6,$A49&lt;23),HLOOKUP(H$29,$C$8:$N$10,2,FALSE()),HLOOKUP(H$29,$C$8:$N$10,3,FALSE())))*'Historical 00 Scalers WD'!H24</f>
        <v>124.210122290298</v>
      </c>
      <c r="I108" s="52" t="n">
        <f aca="false">IF(P20="East",(IF(AND($A49&gt;7,$A49&lt;24),HLOOKUP(I$29,$C$8:$N$10,2,FALSE()),HLOOKUP(I$29,$C$8:$N$10,3,FALSE()))),IF(AND($A49&gt;6,$A49&lt;23),HLOOKUP(I$29,$C$8:$N$10,2,FALSE()),HLOOKUP(I$29,$C$8:$N$10,3,FALSE())))*'Historical 00 Scalers WD'!I24</f>
        <v>119.087252069247</v>
      </c>
      <c r="J108" s="52" t="n">
        <f aca="false">IF(Q20="East",(IF(AND($A49&gt;7,$A49&lt;24),HLOOKUP(J$29,$C$8:$N$10,2,FALSE()),HLOOKUP(J$29,$C$8:$N$10,3,FALSE()))),IF(AND($A49&gt;6,$A49&lt;23),HLOOKUP(J$29,$C$8:$N$10,2,FALSE()),HLOOKUP(J$29,$C$8:$N$10,3,FALSE())))*'Historical 00 Scalers WD'!J24</f>
        <v>136.886469696445</v>
      </c>
      <c r="K108" s="52" t="n">
        <f aca="false">IF(R20="East",(IF(AND($A49&gt;7,$A49&lt;24),HLOOKUP(K$29,$C$8:$N$10,2,FALSE()),HLOOKUP(K$29,$C$8:$N$10,3,FALSE()))),IF(AND($A49&gt;6,$A49&lt;23),HLOOKUP(K$29,$C$8:$N$10,2,FALSE()),HLOOKUP(K$29,$C$8:$N$10,3,FALSE())))*'Historical 00 Scalers WD'!K24</f>
        <v>101.302415863376</v>
      </c>
      <c r="L108" s="52" t="n">
        <f aca="false">IF(S20="East",(IF(AND($A49&gt;7,$A49&lt;24),HLOOKUP(L$29,$C$8:$N$10,2,FALSE()),HLOOKUP(L$29,$C$8:$N$10,3,FALSE()))),IF(AND($A49&gt;6,$A49&lt;23),HLOOKUP(L$29,$C$8:$N$10,2,FALSE()),HLOOKUP(L$29,$C$8:$N$10,3,FALSE())))*'Historical 00 Scalers WD'!L24</f>
        <v>92.715584108388</v>
      </c>
      <c r="M108" s="52" t="n">
        <f aca="false">IF(T20="East",(IF(AND($A49&gt;7,$A49&lt;24),HLOOKUP(M$29,$C$8:$N$10,2,FALSE()),HLOOKUP(M$29,$C$8:$N$10,3,FALSE()))),IF(AND($A49&gt;6,$A49&lt;23),HLOOKUP(M$29,$C$8:$N$10,2,FALSE()),HLOOKUP(M$29,$C$8:$N$10,3,FALSE())))*'Historical 00 Scalers WD'!M24</f>
        <v>101.753290316832</v>
      </c>
      <c r="N108" s="52" t="n">
        <f aca="false">IF(U20="East",(IF(AND($A49&gt;7,$A49&lt;24),HLOOKUP(N$29,$C$8:$N$10,2,FALSE()),HLOOKUP(N$29,$C$8:$N$10,3,FALSE()))),IF(AND($A49&gt;6,$A49&lt;23),HLOOKUP(N$29,$C$8:$N$10,2,FALSE()),HLOOKUP(N$29,$C$8:$N$10,3,FALSE())))*'Historical 00 Scalers WD'!N24</f>
        <v>100.743723855398</v>
      </c>
    </row>
    <row r="109" customFormat="false" ht="12.75" hidden="false" customHeight="false" outlineLevel="0" collapsed="false">
      <c r="A109" s="2" t="n">
        <v>20</v>
      </c>
      <c r="C109" s="52" t="n">
        <f aca="false">IF(J21="East",(IF(AND($A50&gt;7,$A50&lt;24),HLOOKUP(C$29,$C$8:$N$10,2,FALSE()),HLOOKUP(C$29,$C$8:$N$10,3,FALSE()))),IF(AND($A50&gt;6,$A50&lt;23),HLOOKUP(C$29,$C$8:$N$10,2,FALSE()),HLOOKUP(C$29,$C$8:$N$10,3,FALSE())))*'Historical 00 Scalers WD'!C25</f>
        <v>89.6102294890475</v>
      </c>
      <c r="D109" s="52" t="n">
        <f aca="false">IF(K21="East",(IF(AND($A50&gt;7,$A50&lt;24),HLOOKUP(D$29,$C$8:$N$10,2,FALSE()),HLOOKUP(D$29,$C$8:$N$10,3,FALSE()))),IF(AND($A50&gt;6,$A50&lt;23),HLOOKUP(D$29,$C$8:$N$10,2,FALSE()),HLOOKUP(D$29,$C$8:$N$10,3,FALSE())))*'Historical 00 Scalers WD'!D25</f>
        <v>63.6212088410169</v>
      </c>
      <c r="E109" s="52" t="n">
        <f aca="false">IF(L21="East",(IF(AND($A50&gt;7,$A50&lt;24),HLOOKUP(E$29,$C$8:$N$10,2,FALSE()),HLOOKUP(E$29,$C$8:$N$10,3,FALSE()))),IF(AND($A50&gt;6,$A50&lt;23),HLOOKUP(E$29,$C$8:$N$10,2,FALSE()),HLOOKUP(E$29,$C$8:$N$10,3,FALSE())))*'Historical 00 Scalers WD'!E25</f>
        <v>70.9805927397709</v>
      </c>
      <c r="F109" s="52" t="n">
        <f aca="false">IF(M21="East",(IF(AND($A50&gt;7,$A50&lt;24),HLOOKUP(F$29,$C$8:$N$10,2,FALSE()),HLOOKUP(F$29,$C$8:$N$10,3,FALSE()))),IF(AND($A50&gt;6,$A50&lt;23),HLOOKUP(F$29,$C$8:$N$10,2,FALSE()),HLOOKUP(F$29,$C$8:$N$10,3,FALSE())))*'Historical 00 Scalers WD'!F25</f>
        <v>118.431673541745</v>
      </c>
      <c r="G109" s="52" t="n">
        <f aca="false">IF(N21="East",(IF(AND($A50&gt;7,$A50&lt;24),HLOOKUP(G$29,$C$8:$N$10,2,FALSE()),HLOOKUP(G$29,$C$8:$N$10,3,FALSE()))),IF(AND($A50&gt;6,$A50&lt;23),HLOOKUP(G$29,$C$8:$N$10,2,FALSE()),HLOOKUP(G$29,$C$8:$N$10,3,FALSE())))*'Historical 00 Scalers WD'!G25</f>
        <v>89.2601206592286</v>
      </c>
      <c r="H109" s="52" t="n">
        <f aca="false">IF(O21="East",(IF(AND($A50&gt;7,$A50&lt;24),HLOOKUP(H$29,$C$8:$N$10,2,FALSE()),HLOOKUP(H$29,$C$8:$N$10,3,FALSE()))),IF(AND($A50&gt;6,$A50&lt;23),HLOOKUP(H$29,$C$8:$N$10,2,FALSE()),HLOOKUP(H$29,$C$8:$N$10,3,FALSE())))*'Historical 00 Scalers WD'!H25</f>
        <v>102.131717689041</v>
      </c>
      <c r="I109" s="52" t="n">
        <f aca="false">IF(P21="East",(IF(AND($A50&gt;7,$A50&lt;24),HLOOKUP(I$29,$C$8:$N$10,2,FALSE()),HLOOKUP(I$29,$C$8:$N$10,3,FALSE()))),IF(AND($A50&gt;6,$A50&lt;23),HLOOKUP(I$29,$C$8:$N$10,2,FALSE()),HLOOKUP(I$29,$C$8:$N$10,3,FALSE())))*'Historical 00 Scalers WD'!I25</f>
        <v>102.955216293333</v>
      </c>
      <c r="J109" s="52" t="n">
        <f aca="false">IF(Q21="East",(IF(AND($A50&gt;7,$A50&lt;24),HLOOKUP(J$29,$C$8:$N$10,2,FALSE()),HLOOKUP(J$29,$C$8:$N$10,3,FALSE()))),IF(AND($A50&gt;6,$A50&lt;23),HLOOKUP(J$29,$C$8:$N$10,2,FALSE()),HLOOKUP(J$29,$C$8:$N$10,3,FALSE())))*'Historical 00 Scalers WD'!J25</f>
        <v>127.995486346759</v>
      </c>
      <c r="K109" s="52" t="n">
        <f aca="false">IF(R21="East",(IF(AND($A50&gt;7,$A50&lt;24),HLOOKUP(K$29,$C$8:$N$10,2,FALSE()),HLOOKUP(K$29,$C$8:$N$10,3,FALSE()))),IF(AND($A50&gt;6,$A50&lt;23),HLOOKUP(K$29,$C$8:$N$10,2,FALSE()),HLOOKUP(K$29,$C$8:$N$10,3,FALSE())))*'Historical 00 Scalers WD'!K25</f>
        <v>107.123344545648</v>
      </c>
      <c r="L109" s="52" t="n">
        <f aca="false">IF(S21="East",(IF(AND($A50&gt;7,$A50&lt;24),HLOOKUP(L$29,$C$8:$N$10,2,FALSE()),HLOOKUP(L$29,$C$8:$N$10,3,FALSE()))),IF(AND($A50&gt;6,$A50&lt;23),HLOOKUP(L$29,$C$8:$N$10,2,FALSE()),HLOOKUP(L$29,$C$8:$N$10,3,FALSE())))*'Historical 00 Scalers WD'!L25</f>
        <v>99.6459759074615</v>
      </c>
      <c r="M109" s="52" t="n">
        <f aca="false">IF(T21="East",(IF(AND($A50&gt;7,$A50&lt;24),HLOOKUP(M$29,$C$8:$N$10,2,FALSE()),HLOOKUP(M$29,$C$8:$N$10,3,FALSE()))),IF(AND($A50&gt;6,$A50&lt;23),HLOOKUP(M$29,$C$8:$N$10,2,FALSE()),HLOOKUP(M$29,$C$8:$N$10,3,FALSE())))*'Historical 00 Scalers WD'!M25</f>
        <v>94.9063857196543</v>
      </c>
      <c r="N109" s="52" t="n">
        <f aca="false">IF(U21="East",(IF(AND($A50&gt;7,$A50&lt;24),HLOOKUP(N$29,$C$8:$N$10,2,FALSE()),HLOOKUP(N$29,$C$8:$N$10,3,FALSE()))),IF(AND($A50&gt;6,$A50&lt;23),HLOOKUP(N$29,$C$8:$N$10,2,FALSE()),HLOOKUP(N$29,$C$8:$N$10,3,FALSE())))*'Historical 00 Scalers WD'!N25</f>
        <v>99.6872784162147</v>
      </c>
    </row>
    <row r="110" customFormat="false" ht="12.75" hidden="false" customHeight="false" outlineLevel="0" collapsed="false">
      <c r="A110" s="2" t="n">
        <v>21</v>
      </c>
      <c r="C110" s="52" t="n">
        <f aca="false">IF(J22="East",(IF(AND($A51&gt;7,$A51&lt;24),HLOOKUP(C$29,$C$8:$N$10,2,FALSE()),HLOOKUP(C$29,$C$8:$N$10,3,FALSE()))),IF(AND($A51&gt;6,$A51&lt;23),HLOOKUP(C$29,$C$8:$N$10,2,FALSE()),HLOOKUP(C$29,$C$8:$N$10,3,FALSE())))*'Historical 00 Scalers WD'!C26</f>
        <v>83.0161694921489</v>
      </c>
      <c r="D110" s="52" t="n">
        <f aca="false">IF(K22="East",(IF(AND($A51&gt;7,$A51&lt;24),HLOOKUP(D$29,$C$8:$N$10,2,FALSE()),HLOOKUP(D$29,$C$8:$N$10,3,FALSE()))),IF(AND($A51&gt;6,$A51&lt;23),HLOOKUP(D$29,$C$8:$N$10,2,FALSE()),HLOOKUP(D$29,$C$8:$N$10,3,FALSE())))*'Historical 00 Scalers WD'!D26</f>
        <v>61.7312162688327</v>
      </c>
      <c r="E110" s="52" t="n">
        <f aca="false">IF(L22="East",(IF(AND($A51&gt;7,$A51&lt;24),HLOOKUP(E$29,$C$8:$N$10,2,FALSE()),HLOOKUP(E$29,$C$8:$N$10,3,FALSE()))),IF(AND($A51&gt;6,$A51&lt;23),HLOOKUP(E$29,$C$8:$N$10,2,FALSE()),HLOOKUP(E$29,$C$8:$N$10,3,FALSE())))*'Historical 00 Scalers WD'!E26</f>
        <v>65.2864409712178</v>
      </c>
      <c r="F110" s="52" t="n">
        <f aca="false">IF(M22="East",(IF(AND($A51&gt;7,$A51&lt;24),HLOOKUP(F$29,$C$8:$N$10,2,FALSE()),HLOOKUP(F$29,$C$8:$N$10,3,FALSE()))),IF(AND($A51&gt;6,$A51&lt;23),HLOOKUP(F$29,$C$8:$N$10,2,FALSE()),HLOOKUP(F$29,$C$8:$N$10,3,FALSE())))*'Historical 00 Scalers WD'!F26</f>
        <v>124.411603873711</v>
      </c>
      <c r="G110" s="52" t="n">
        <f aca="false">IF(N22="East",(IF(AND($A51&gt;7,$A51&lt;24),HLOOKUP(G$29,$C$8:$N$10,2,FALSE()),HLOOKUP(G$29,$C$8:$N$10,3,FALSE()))),IF(AND($A51&gt;6,$A51&lt;23),HLOOKUP(G$29,$C$8:$N$10,2,FALSE()),HLOOKUP(G$29,$C$8:$N$10,3,FALSE())))*'Historical 00 Scalers WD'!G26</f>
        <v>97.0966219946943</v>
      </c>
      <c r="H110" s="52" t="n">
        <f aca="false">IF(O22="East",(IF(AND($A51&gt;7,$A51&lt;24),HLOOKUP(H$29,$C$8:$N$10,2,FALSE()),HLOOKUP(H$29,$C$8:$N$10,3,FALSE()))),IF(AND($A51&gt;6,$A51&lt;23),HLOOKUP(H$29,$C$8:$N$10,2,FALSE()),HLOOKUP(H$29,$C$8:$N$10,3,FALSE())))*'Historical 00 Scalers WD'!H26</f>
        <v>90.853862139756</v>
      </c>
      <c r="I110" s="52" t="n">
        <f aca="false">IF(P22="East",(IF(AND($A51&gt;7,$A51&lt;24),HLOOKUP(I$29,$C$8:$N$10,2,FALSE()),HLOOKUP(I$29,$C$8:$N$10,3,FALSE()))),IF(AND($A51&gt;6,$A51&lt;23),HLOOKUP(I$29,$C$8:$N$10,2,FALSE()),HLOOKUP(I$29,$C$8:$N$10,3,FALSE())))*'Historical 00 Scalers WD'!I26</f>
        <v>92.4422931924372</v>
      </c>
      <c r="J110" s="52" t="n">
        <f aca="false">IF(Q22="East",(IF(AND($A51&gt;7,$A51&lt;24),HLOOKUP(J$29,$C$8:$N$10,2,FALSE()),HLOOKUP(J$29,$C$8:$N$10,3,FALSE()))),IF(AND($A51&gt;6,$A51&lt;23),HLOOKUP(J$29,$C$8:$N$10,2,FALSE()),HLOOKUP(J$29,$C$8:$N$10,3,FALSE())))*'Historical 00 Scalers WD'!J26</f>
        <v>122.822785343006</v>
      </c>
      <c r="K110" s="52" t="n">
        <f aca="false">IF(R22="East",(IF(AND($A51&gt;7,$A51&lt;24),HLOOKUP(K$29,$C$8:$N$10,2,FALSE()),HLOOKUP(K$29,$C$8:$N$10,3,FALSE()))),IF(AND($A51&gt;6,$A51&lt;23),HLOOKUP(K$29,$C$8:$N$10,2,FALSE()),HLOOKUP(K$29,$C$8:$N$10,3,FALSE())))*'Historical 00 Scalers WD'!K26</f>
        <v>101.273295358787</v>
      </c>
      <c r="L110" s="52" t="n">
        <f aca="false">IF(S22="East",(IF(AND($A51&gt;7,$A51&lt;24),HLOOKUP(L$29,$C$8:$N$10,2,FALSE()),HLOOKUP(L$29,$C$8:$N$10,3,FALSE()))),IF(AND($A51&gt;6,$A51&lt;23),HLOOKUP(L$29,$C$8:$N$10,2,FALSE()),HLOOKUP(L$29,$C$8:$N$10,3,FALSE())))*'Historical 00 Scalers WD'!L26</f>
        <v>89.5140380449966</v>
      </c>
      <c r="M110" s="52" t="n">
        <f aca="false">IF(T22="East",(IF(AND($A51&gt;7,$A51&lt;24),HLOOKUP(M$29,$C$8:$N$10,2,FALSE()),HLOOKUP(M$29,$C$8:$N$10,3,FALSE()))),IF(AND($A51&gt;6,$A51&lt;23),HLOOKUP(M$29,$C$8:$N$10,2,FALSE()),HLOOKUP(M$29,$C$8:$N$10,3,FALSE())))*'Historical 00 Scalers WD'!M26</f>
        <v>88.4197602289678</v>
      </c>
      <c r="N110" s="52" t="n">
        <f aca="false">IF(U22="East",(IF(AND($A51&gt;7,$A51&lt;24),HLOOKUP(N$29,$C$8:$N$10,2,FALSE()),HLOOKUP(N$29,$C$8:$N$10,3,FALSE()))),IF(AND($A51&gt;6,$A51&lt;23),HLOOKUP(N$29,$C$8:$N$10,2,FALSE()),HLOOKUP(N$29,$C$8:$N$10,3,FALSE())))*'Historical 00 Scalers WD'!N26</f>
        <v>92.3942064163926</v>
      </c>
    </row>
    <row r="111" customFormat="false" ht="12.75" hidden="false" customHeight="false" outlineLevel="0" collapsed="false">
      <c r="A111" s="2" t="n">
        <v>22</v>
      </c>
      <c r="C111" s="52" t="n">
        <f aca="false">IF(J23="East",(IF(AND($A52&gt;7,$A52&lt;24),HLOOKUP(C$29,$C$8:$N$10,2,FALSE()),HLOOKUP(C$29,$C$8:$N$10,3,FALSE()))),IF(AND($A52&gt;6,$A52&lt;23),HLOOKUP(C$29,$C$8:$N$10,2,FALSE()),HLOOKUP(C$29,$C$8:$N$10,3,FALSE())))*'Historical 00 Scalers WD'!C27</f>
        <v>75.194596269842</v>
      </c>
      <c r="D111" s="52" t="n">
        <f aca="false">IF(K23="East",(IF(AND($A52&gt;7,$A52&lt;24),HLOOKUP(D$29,$C$8:$N$10,2,FALSE()),HLOOKUP(D$29,$C$8:$N$10,3,FALSE()))),IF(AND($A52&gt;6,$A52&lt;23),HLOOKUP(D$29,$C$8:$N$10,2,FALSE()),HLOOKUP(D$29,$C$8:$N$10,3,FALSE())))*'Historical 00 Scalers WD'!D27</f>
        <v>58.8009441111992</v>
      </c>
      <c r="E111" s="52" t="n">
        <f aca="false">IF(L23="East",(IF(AND($A52&gt;7,$A52&lt;24),HLOOKUP(E$29,$C$8:$N$10,2,FALSE()),HLOOKUP(E$29,$C$8:$N$10,3,FALSE()))),IF(AND($A52&gt;6,$A52&lt;23),HLOOKUP(E$29,$C$8:$N$10,2,FALSE()),HLOOKUP(E$29,$C$8:$N$10,3,FALSE())))*'Historical 00 Scalers WD'!E27</f>
        <v>58.4738663965118</v>
      </c>
      <c r="F111" s="52" t="n">
        <f aca="false">IF(M23="East",(IF(AND($A52&gt;7,$A52&lt;24),HLOOKUP(F$29,$C$8:$N$10,2,FALSE()),HLOOKUP(F$29,$C$8:$N$10,3,FALSE()))),IF(AND($A52&gt;6,$A52&lt;23),HLOOKUP(F$29,$C$8:$N$10,2,FALSE()),HLOOKUP(F$29,$C$8:$N$10,3,FALSE())))*'Historical 00 Scalers WD'!F27</f>
        <v>80.6248495397706</v>
      </c>
      <c r="G111" s="52" t="n">
        <f aca="false">IF(N23="East",(IF(AND($A52&gt;7,$A52&lt;24),HLOOKUP(G$29,$C$8:$N$10,2,FALSE()),HLOOKUP(G$29,$C$8:$N$10,3,FALSE()))),IF(AND($A52&gt;6,$A52&lt;23),HLOOKUP(G$29,$C$8:$N$10,2,FALSE()),HLOOKUP(G$29,$C$8:$N$10,3,FALSE())))*'Historical 00 Scalers WD'!G27</f>
        <v>82.2975979212368</v>
      </c>
      <c r="H111" s="52" t="n">
        <f aca="false">IF(O23="East",(IF(AND($A52&gt;7,$A52&lt;24),HLOOKUP(H$29,$C$8:$N$10,2,FALSE()),HLOOKUP(H$29,$C$8:$N$10,3,FALSE()))),IF(AND($A52&gt;6,$A52&lt;23),HLOOKUP(H$29,$C$8:$N$10,2,FALSE()),HLOOKUP(H$29,$C$8:$N$10,3,FALSE())))*'Historical 00 Scalers WD'!H27</f>
        <v>67.9702121082558</v>
      </c>
      <c r="I111" s="52" t="n">
        <f aca="false">IF(P23="East",(IF(AND($A52&gt;7,$A52&lt;24),HLOOKUP(I$29,$C$8:$N$10,2,FALSE()),HLOOKUP(I$29,$C$8:$N$10,3,FALSE()))),IF(AND($A52&gt;6,$A52&lt;23),HLOOKUP(I$29,$C$8:$N$10,2,FALSE()),HLOOKUP(I$29,$C$8:$N$10,3,FALSE())))*'Historical 00 Scalers WD'!I27</f>
        <v>61.604375698291</v>
      </c>
      <c r="J111" s="52" t="n">
        <f aca="false">IF(Q23="East",(IF(AND($A52&gt;7,$A52&lt;24),HLOOKUP(J$29,$C$8:$N$10,2,FALSE()),HLOOKUP(J$29,$C$8:$N$10,3,FALSE()))),IF(AND($A52&gt;6,$A52&lt;23),HLOOKUP(J$29,$C$8:$N$10,2,FALSE()),HLOOKUP(J$29,$C$8:$N$10,3,FALSE())))*'Historical 00 Scalers WD'!J27</f>
        <v>84.3125518316563</v>
      </c>
      <c r="K111" s="52" t="n">
        <f aca="false">IF(R23="East",(IF(AND($A52&gt;7,$A52&lt;24),HLOOKUP(K$29,$C$8:$N$10,2,FALSE()),HLOOKUP(K$29,$C$8:$N$10,3,FALSE()))),IF(AND($A52&gt;6,$A52&lt;23),HLOOKUP(K$29,$C$8:$N$10,2,FALSE()),HLOOKUP(K$29,$C$8:$N$10,3,FALSE())))*'Historical 00 Scalers WD'!K27</f>
        <v>79.7472576472476</v>
      </c>
      <c r="L111" s="52" t="n">
        <f aca="false">IF(S23="East",(IF(AND($A52&gt;7,$A52&lt;24),HLOOKUP(L$29,$C$8:$N$10,2,FALSE()),HLOOKUP(L$29,$C$8:$N$10,3,FALSE()))),IF(AND($A52&gt;6,$A52&lt;23),HLOOKUP(L$29,$C$8:$N$10,2,FALSE()),HLOOKUP(L$29,$C$8:$N$10,3,FALSE())))*'Historical 00 Scalers WD'!L27</f>
        <v>71.360623047124</v>
      </c>
      <c r="M111" s="52" t="n">
        <f aca="false">IF(T23="East",(IF(AND($A52&gt;7,$A52&lt;24),HLOOKUP(M$29,$C$8:$N$10,2,FALSE()),HLOOKUP(M$29,$C$8:$N$10,3,FALSE()))),IF(AND($A52&gt;6,$A52&lt;23),HLOOKUP(M$29,$C$8:$N$10,2,FALSE()),HLOOKUP(M$29,$C$8:$N$10,3,FALSE())))*'Historical 00 Scalers WD'!M27</f>
        <v>81.0757473809244</v>
      </c>
      <c r="N111" s="52" t="n">
        <f aca="false">IF(U23="East",(IF(AND($A52&gt;7,$A52&lt;24),HLOOKUP(N$29,$C$8:$N$10,2,FALSE()),HLOOKUP(N$29,$C$8:$N$10,3,FALSE()))),IF(AND($A52&gt;6,$A52&lt;23),HLOOKUP(N$29,$C$8:$N$10,2,FALSE()),HLOOKUP(N$29,$C$8:$N$10,3,FALSE())))*'Historical 00 Scalers WD'!N27</f>
        <v>87.9647956887034</v>
      </c>
    </row>
    <row r="112" customFormat="false" ht="12.75" hidden="false" customHeight="false" outlineLevel="0" collapsed="false">
      <c r="A112" s="2" t="n">
        <v>23</v>
      </c>
      <c r="C112" s="52" t="n">
        <f aca="false">IF(J24="East",(IF(AND($A53&gt;7,$A53&lt;24),HLOOKUP(C$29,$C$8:$N$10,2,FALSE()),HLOOKUP(C$29,$C$8:$N$10,3,FALSE()))),IF(AND($A53&gt;6,$A53&lt;23),HLOOKUP(C$29,$C$8:$N$10,2,FALSE()),HLOOKUP(C$29,$C$8:$N$10,3,FALSE())))*'Historical 00 Scalers WD'!C28</f>
        <v>85.0298699964178</v>
      </c>
      <c r="D112" s="52" t="n">
        <f aca="false">IF(K24="East",(IF(AND($A53&gt;7,$A53&lt;24),HLOOKUP(D$29,$C$8:$N$10,2,FALSE()),HLOOKUP(D$29,$C$8:$N$10,3,FALSE()))),IF(AND($A53&gt;6,$A53&lt;23),HLOOKUP(D$29,$C$8:$N$10,2,FALSE()),HLOOKUP(D$29,$C$8:$N$10,3,FALSE())))*'Historical 00 Scalers WD'!D28</f>
        <v>63.5917207426618</v>
      </c>
      <c r="E112" s="52" t="n">
        <f aca="false">IF(L24="East",(IF(AND($A53&gt;7,$A53&lt;24),HLOOKUP(E$29,$C$8:$N$10,2,FALSE()),HLOOKUP(E$29,$C$8:$N$10,3,FALSE()))),IF(AND($A53&gt;6,$A53&lt;23),HLOOKUP(E$29,$C$8:$N$10,2,FALSE()),HLOOKUP(E$29,$C$8:$N$10,3,FALSE())))*'Historical 00 Scalers WD'!E28</f>
        <v>66.193039684116</v>
      </c>
      <c r="F112" s="52" t="n">
        <f aca="false">IF(M24="East",(IF(AND($A53&gt;7,$A53&lt;24),HLOOKUP(F$29,$C$8:$N$10,2,FALSE()),HLOOKUP(F$29,$C$8:$N$10,3,FALSE()))),IF(AND($A53&gt;6,$A53&lt;23),HLOOKUP(F$29,$C$8:$N$10,2,FALSE()),HLOOKUP(F$29,$C$8:$N$10,3,FALSE())))*'Historical 00 Scalers WD'!F28</f>
        <v>101.868740308398</v>
      </c>
      <c r="G112" s="52" t="n">
        <f aca="false">IF(N24="East",(IF(AND($A53&gt;7,$A53&lt;24),HLOOKUP(G$29,$C$8:$N$10,2,FALSE()),HLOOKUP(G$29,$C$8:$N$10,3,FALSE()))),IF(AND($A53&gt;6,$A53&lt;23),HLOOKUP(G$29,$C$8:$N$10,2,FALSE()),HLOOKUP(G$29,$C$8:$N$10,3,FALSE())))*'Historical 00 Scalers WD'!G28</f>
        <v>91.3175313062754</v>
      </c>
      <c r="H112" s="52" t="n">
        <f aca="false">IF(O24="East",(IF(AND($A53&gt;7,$A53&lt;24),HLOOKUP(H$29,$C$8:$N$10,2,FALSE()),HLOOKUP(H$29,$C$8:$N$10,3,FALSE()))),IF(AND($A53&gt;6,$A53&lt;23),HLOOKUP(H$29,$C$8:$N$10,2,FALSE()),HLOOKUP(H$29,$C$8:$N$10,3,FALSE())))*'Historical 00 Scalers WD'!H28</f>
        <v>117.889120409449</v>
      </c>
      <c r="I112" s="52" t="n">
        <f aca="false">IF(P24="East",(IF(AND($A53&gt;7,$A53&lt;24),HLOOKUP(I$29,$C$8:$N$10,2,FALSE()),HLOOKUP(I$29,$C$8:$N$10,3,FALSE()))),IF(AND($A53&gt;6,$A53&lt;23),HLOOKUP(I$29,$C$8:$N$10,2,FALSE()),HLOOKUP(I$29,$C$8:$N$10,3,FALSE())))*'Historical 00 Scalers WD'!I28</f>
        <v>96.1004243956961</v>
      </c>
      <c r="J112" s="52" t="n">
        <f aca="false">IF(Q24="East",(IF(AND($A53&gt;7,$A53&lt;24),HLOOKUP(J$29,$C$8:$N$10,2,FALSE()),HLOOKUP(J$29,$C$8:$N$10,3,FALSE()))),IF(AND($A53&gt;6,$A53&lt;23),HLOOKUP(J$29,$C$8:$N$10,2,FALSE()),HLOOKUP(J$29,$C$8:$N$10,3,FALSE())))*'Historical 00 Scalers WD'!J28</f>
        <v>132.232028975858</v>
      </c>
      <c r="K112" s="52" t="n">
        <f aca="false">IF(R24="East",(IF(AND($A53&gt;7,$A53&lt;24),HLOOKUP(K$29,$C$8:$N$10,2,FALSE()),HLOOKUP(K$29,$C$8:$N$10,3,FALSE()))),IF(AND($A53&gt;6,$A53&lt;23),HLOOKUP(K$29,$C$8:$N$10,2,FALSE()),HLOOKUP(K$29,$C$8:$N$10,3,FALSE())))*'Historical 00 Scalers WD'!K28</f>
        <v>82.7615471893343</v>
      </c>
      <c r="L112" s="52" t="n">
        <f aca="false">IF(S24="East",(IF(AND($A53&gt;7,$A53&lt;24),HLOOKUP(L$29,$C$8:$N$10,2,FALSE()),HLOOKUP(L$29,$C$8:$N$10,3,FALSE()))),IF(AND($A53&gt;6,$A53&lt;23),HLOOKUP(L$29,$C$8:$N$10,2,FALSE()),HLOOKUP(L$29,$C$8:$N$10,3,FALSE())))*'Historical 00 Scalers WD'!L28</f>
        <v>68.5379552397001</v>
      </c>
      <c r="M112" s="52" t="n">
        <f aca="false">IF(T24="East",(IF(AND($A53&gt;7,$A53&lt;24),HLOOKUP(M$29,$C$8:$N$10,2,FALSE()),HLOOKUP(M$29,$C$8:$N$10,3,FALSE()))),IF(AND($A53&gt;6,$A53&lt;23),HLOOKUP(M$29,$C$8:$N$10,2,FALSE()),HLOOKUP(M$29,$C$8:$N$10,3,FALSE())))*'Historical 00 Scalers WD'!M28</f>
        <v>67.0227830088813</v>
      </c>
      <c r="N112" s="52" t="n">
        <f aca="false">IF(U24="East",(IF(AND($A53&gt;7,$A53&lt;24),HLOOKUP(N$29,$C$8:$N$10,2,FALSE()),HLOOKUP(N$29,$C$8:$N$10,3,FALSE()))),IF(AND($A53&gt;6,$A53&lt;23),HLOOKUP(N$29,$C$8:$N$10,2,FALSE()),HLOOKUP(N$29,$C$8:$N$10,3,FALSE())))*'Historical 00 Scalers WD'!N28</f>
        <v>57.0532542388453</v>
      </c>
    </row>
    <row r="113" customFormat="false" ht="12.75" hidden="false" customHeight="false" outlineLevel="0" collapsed="false">
      <c r="A113" s="2" t="n">
        <v>24</v>
      </c>
      <c r="C113" s="52" t="n">
        <f aca="false">IF(J25="East",(IF(AND($A54&gt;7,$A54&lt;24),HLOOKUP(C$29,$C$8:$N$10,2,FALSE()),HLOOKUP(C$29,$C$8:$N$10,3,FALSE()))),IF(AND($A54&gt;6,$A54&lt;23),HLOOKUP(C$29,$C$8:$N$10,2,FALSE()),HLOOKUP(C$29,$C$8:$N$10,3,FALSE())))*'Historical 00 Scalers WD'!C29</f>
        <v>76.7368440024158</v>
      </c>
      <c r="D113" s="52" t="n">
        <f aca="false">IF(K25="East",(IF(AND($A54&gt;7,$A54&lt;24),HLOOKUP(D$29,$C$8:$N$10,2,FALSE()),HLOOKUP(D$29,$C$8:$N$10,3,FALSE()))),IF(AND($A54&gt;6,$A54&lt;23),HLOOKUP(D$29,$C$8:$N$10,2,FALSE()),HLOOKUP(D$29,$C$8:$N$10,3,FALSE())))*'Historical 00 Scalers WD'!D29</f>
        <v>59.1264859379745</v>
      </c>
      <c r="E113" s="52" t="n">
        <f aca="false">IF(L25="East",(IF(AND($A54&gt;7,$A54&lt;24),HLOOKUP(E$29,$C$8:$N$10,2,FALSE()),HLOOKUP(E$29,$C$8:$N$10,3,FALSE()))),IF(AND($A54&gt;6,$A54&lt;23),HLOOKUP(E$29,$C$8:$N$10,2,FALSE()),HLOOKUP(E$29,$C$8:$N$10,3,FALSE())))*'Historical 00 Scalers WD'!E29</f>
        <v>56.5884423147852</v>
      </c>
      <c r="F113" s="52" t="n">
        <f aca="false">IF(M25="East",(IF(AND($A54&gt;7,$A54&lt;24),HLOOKUP(F$29,$C$8:$N$10,2,FALSE()),HLOOKUP(F$29,$C$8:$N$10,3,FALSE()))),IF(AND($A54&gt;6,$A54&lt;23),HLOOKUP(F$29,$C$8:$N$10,2,FALSE()),HLOOKUP(F$29,$C$8:$N$10,3,FALSE())))*'Historical 00 Scalers WD'!F29</f>
        <v>77.4363065684359</v>
      </c>
      <c r="G113" s="52" t="n">
        <f aca="false">IF(N25="East",(IF(AND($A54&gt;7,$A54&lt;24),HLOOKUP(G$29,$C$8:$N$10,2,FALSE()),HLOOKUP(G$29,$C$8:$N$10,3,FALSE()))),IF(AND($A54&gt;6,$A54&lt;23),HLOOKUP(G$29,$C$8:$N$10,2,FALSE()),HLOOKUP(G$29,$C$8:$N$10,3,FALSE())))*'Historical 00 Scalers WD'!G29</f>
        <v>76.0346405702603</v>
      </c>
      <c r="H113" s="52" t="n">
        <f aca="false">IF(O25="East",(IF(AND($A54&gt;7,$A54&lt;24),HLOOKUP(H$29,$C$8:$N$10,2,FALSE()),HLOOKUP(H$29,$C$8:$N$10,3,FALSE()))),IF(AND($A54&gt;6,$A54&lt;23),HLOOKUP(H$29,$C$8:$N$10,2,FALSE()),HLOOKUP(H$29,$C$8:$N$10,3,FALSE())))*'Historical 00 Scalers WD'!H29</f>
        <v>91.491897151677</v>
      </c>
      <c r="I113" s="52" t="n">
        <f aca="false">IF(P25="East",(IF(AND($A54&gt;7,$A54&lt;24),HLOOKUP(I$29,$C$8:$N$10,2,FALSE()),HLOOKUP(I$29,$C$8:$N$10,3,FALSE()))),IF(AND($A54&gt;6,$A54&lt;23),HLOOKUP(I$29,$C$8:$N$10,2,FALSE()),HLOOKUP(I$29,$C$8:$N$10,3,FALSE())))*'Historical 00 Scalers WD'!I29</f>
        <v>83.3643997064622</v>
      </c>
      <c r="J113" s="52" t="n">
        <f aca="false">IF(Q25="East",(IF(AND($A54&gt;7,$A54&lt;24),HLOOKUP(J$29,$C$8:$N$10,2,FALSE()),HLOOKUP(J$29,$C$8:$N$10,3,FALSE()))),IF(AND($A54&gt;6,$A54&lt;23),HLOOKUP(J$29,$C$8:$N$10,2,FALSE()),HLOOKUP(J$29,$C$8:$N$10,3,FALSE())))*'Historical 00 Scalers WD'!J29</f>
        <v>100.036134693568</v>
      </c>
      <c r="K113" s="52" t="n">
        <f aca="false">IF(R25="East",(IF(AND($A54&gt;7,$A54&lt;24),HLOOKUP(K$29,$C$8:$N$10,2,FALSE()),HLOOKUP(K$29,$C$8:$N$10,3,FALSE()))),IF(AND($A54&gt;6,$A54&lt;23),HLOOKUP(K$29,$C$8:$N$10,2,FALSE()),HLOOKUP(K$29,$C$8:$N$10,3,FALSE())))*'Historical 00 Scalers WD'!K29</f>
        <v>71.2552434368837</v>
      </c>
      <c r="L113" s="52" t="n">
        <f aca="false">IF(S25="East",(IF(AND($A54&gt;7,$A54&lt;24),HLOOKUP(L$29,$C$8:$N$10,2,FALSE()),HLOOKUP(L$29,$C$8:$N$10,3,FALSE()))),IF(AND($A54&gt;6,$A54&lt;23),HLOOKUP(L$29,$C$8:$N$10,2,FALSE()),HLOOKUP(L$29,$C$8:$N$10,3,FALSE())))*'Historical 00 Scalers WD'!L29</f>
        <v>53.411108219431</v>
      </c>
      <c r="M113" s="52" t="n">
        <f aca="false">IF(T25="East",(IF(AND($A54&gt;7,$A54&lt;24),HLOOKUP(M$29,$C$8:$N$10,2,FALSE()),HLOOKUP(M$29,$C$8:$N$10,3,FALSE()))),IF(AND($A54&gt;6,$A54&lt;23),HLOOKUP(M$29,$C$8:$N$10,2,FALSE()),HLOOKUP(M$29,$C$8:$N$10,3,FALSE())))*'Historical 00 Scalers WD'!M29</f>
        <v>55.3161965685529</v>
      </c>
      <c r="N113" s="52" t="n">
        <f aca="false">IF(U25="East",(IF(AND($A54&gt;7,$A54&lt;24),HLOOKUP(N$29,$C$8:$N$10,2,FALSE()),HLOOKUP(N$29,$C$8:$N$10,3,FALSE()))),IF(AND($A54&gt;6,$A54&lt;23),HLOOKUP(N$29,$C$8:$N$10,2,FALSE()),HLOOKUP(N$29,$C$8:$N$10,3,FALSE())))*'Historical 00 Scalers WD'!N29</f>
        <v>55.4697914896533</v>
      </c>
    </row>
    <row r="114" customFormat="false" ht="12.75" hidden="false" customHeight="false" outlineLevel="0" collapsed="false"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customFormat="false" ht="15.75" hidden="false" customHeight="false" outlineLevel="0" collapsed="false">
      <c r="A115" s="51" t="s">
        <v>52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customFormat="false" ht="12.75" hidden="false" customHeight="false" outlineLevel="0" collapsed="false"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customFormat="false" ht="12.75" hidden="false" customHeight="false" outlineLevel="0" collapsed="false">
      <c r="C117" s="2" t="s">
        <v>0</v>
      </c>
      <c r="D117" s="2" t="s">
        <v>1</v>
      </c>
      <c r="E117" s="2" t="s">
        <v>2</v>
      </c>
      <c r="F117" s="2" t="s">
        <v>3</v>
      </c>
      <c r="G117" s="2" t="s">
        <v>4</v>
      </c>
      <c r="H117" s="2" t="s">
        <v>5</v>
      </c>
      <c r="I117" s="2" t="s">
        <v>6</v>
      </c>
      <c r="J117" s="2" t="s">
        <v>7</v>
      </c>
      <c r="K117" s="2" t="s">
        <v>8</v>
      </c>
      <c r="L117" s="2" t="s">
        <v>9</v>
      </c>
      <c r="M117" s="2" t="s">
        <v>10</v>
      </c>
      <c r="N117" s="2" t="s">
        <v>11</v>
      </c>
    </row>
    <row r="118" customFormat="false" ht="12.75" hidden="false" customHeight="false" outlineLevel="0" collapsed="false">
      <c r="A118" s="2" t="s">
        <v>13</v>
      </c>
    </row>
    <row r="119" customFormat="false" ht="12.75" hidden="false" customHeight="false" outlineLevel="0" collapsed="false">
      <c r="A119" s="2" t="n">
        <v>1</v>
      </c>
      <c r="C119" s="52" t="n">
        <f aca="false">IF(J31="East",(IF(AND($A60&gt;7,$A60&lt;24),HLOOKUP(C$29,$C$8:$N$10,2,FALSE()),HLOOKUP(C$29,$C$8:$N$10,3,FALSE()))),IF(AND($A60&gt;6,$A60&lt;23),HLOOKUP(C$29,$C$8:$N$10,2,FALSE()),HLOOKUP(C$29,$C$8:$N$10,3,FALSE())))*'PX 99 + 00 WD'!C6</f>
        <v>70.6500956794984</v>
      </c>
      <c r="D119" s="52" t="n">
        <f aca="false">IF(K31="East",(IF(AND($A60&gt;7,$A60&lt;24),HLOOKUP(D$29,$C$8:$N$10,2,FALSE()),HLOOKUP(D$29,$C$8:$N$10,3,FALSE()))),IF(AND($A60&gt;6,$A60&lt;23),HLOOKUP(D$29,$C$8:$N$10,2,FALSE()),HLOOKUP(D$29,$C$8:$N$10,3,FALSE())))*'PX 99 + 00 WD'!D6</f>
        <v>53.7364911773469</v>
      </c>
      <c r="E119" s="52" t="n">
        <f aca="false">IF(L31="East",(IF(AND($A60&gt;7,$A60&lt;24),HLOOKUP(E$29,$C$8:$N$10,2,FALSE()),HLOOKUP(E$29,$C$8:$N$10,3,FALSE()))),IF(AND($A60&gt;6,$A60&lt;23),HLOOKUP(E$29,$C$8:$N$10,2,FALSE()),HLOOKUP(E$29,$C$8:$N$10,3,FALSE())))*'PX 99 + 00 WD'!E6</f>
        <v>50.2221310214619</v>
      </c>
      <c r="F119" s="52" t="n">
        <f aca="false">IF(M31="East",(IF(AND($A60&gt;7,$A60&lt;24),HLOOKUP(F$29,$C$8:$N$10,2,FALSE()),HLOOKUP(F$29,$C$8:$N$10,3,FALSE()))),IF(AND($A60&gt;6,$A60&lt;23),HLOOKUP(F$29,$C$8:$N$10,2,FALSE()),HLOOKUP(F$29,$C$8:$N$10,3,FALSE())))*'PX 99 + 00 WD'!F6</f>
        <v>62.9866822179307</v>
      </c>
      <c r="G119" s="52" t="n">
        <f aca="false">IF(N31="East",(IF(AND($A60&gt;7,$A60&lt;24),HLOOKUP(G$29,$C$8:$N$10,2,FALSE()),HLOOKUP(G$29,$C$8:$N$10,3,FALSE()))),IF(AND($A60&gt;6,$A60&lt;23),HLOOKUP(G$29,$C$8:$N$10,2,FALSE()),HLOOKUP(G$29,$C$8:$N$10,3,FALSE())))*'PX 99 + 00 WD'!G6</f>
        <v>67.3214588560072</v>
      </c>
      <c r="H119" s="52" t="n">
        <f aca="false">IF(O31="East",(IF(AND($A60&gt;7,$A60&lt;24),HLOOKUP(H$29,$C$8:$N$10,2,FALSE()),HLOOKUP(H$29,$C$8:$N$10,3,FALSE()))),IF(AND($A60&gt;6,$A60&lt;23),HLOOKUP(H$29,$C$8:$N$10,2,FALSE()),HLOOKUP(H$29,$C$8:$N$10,3,FALSE())))*'PX 99 + 00 WD'!H6</f>
        <v>76.2110153673366</v>
      </c>
      <c r="I119" s="52" t="n">
        <f aca="false">IF(P31="East",(IF(AND($A60&gt;7,$A60&lt;24),HLOOKUP(I$29,$C$8:$N$10,2,FALSE()),HLOOKUP(I$29,$C$8:$N$10,3,FALSE()))),IF(AND($A60&gt;6,$A60&lt;23),HLOOKUP(I$29,$C$8:$N$10,2,FALSE()),HLOOKUP(I$29,$C$8:$N$10,3,FALSE())))*'PX 99 + 00 WD'!I6</f>
        <v>76.7346133894269</v>
      </c>
      <c r="J119" s="52" t="n">
        <f aca="false">IF(Q31="East",(IF(AND($A60&gt;7,$A60&lt;24),HLOOKUP(J$29,$C$8:$N$10,2,FALSE()),HLOOKUP(J$29,$C$8:$N$10,3,FALSE()))),IF(AND($A60&gt;6,$A60&lt;23),HLOOKUP(J$29,$C$8:$N$10,2,FALSE()),HLOOKUP(J$29,$C$8:$N$10,3,FALSE())))*'PX 99 + 00 WD'!J6</f>
        <v>83.0875205733851</v>
      </c>
      <c r="K119" s="52" t="n">
        <f aca="false">IF(R31="East",(IF(AND($A60&gt;7,$A60&lt;24),HLOOKUP(K$29,$C$8:$N$10,2,FALSE()),HLOOKUP(K$29,$C$8:$N$10,3,FALSE()))),IF(AND($A60&gt;6,$A60&lt;23),HLOOKUP(K$29,$C$8:$N$10,2,FALSE()),HLOOKUP(K$29,$C$8:$N$10,3,FALSE())))*'PX 99 + 00 WD'!K6</f>
        <v>66.2166786433017</v>
      </c>
      <c r="L119" s="52" t="n">
        <f aca="false">IF(S31="East",(IF(AND($A60&gt;7,$A60&lt;24),HLOOKUP(L$29,$C$8:$N$10,2,FALSE()),HLOOKUP(L$29,$C$8:$N$10,3,FALSE()))),IF(AND($A60&gt;6,$A60&lt;23),HLOOKUP(L$29,$C$8:$N$10,2,FALSE()),HLOOKUP(L$29,$C$8:$N$10,3,FALSE())))*'PX 99 + 00 WD'!L6</f>
        <v>51.4535447141989</v>
      </c>
      <c r="M119" s="52" t="n">
        <f aca="false">IF(T31="East",(IF(AND($A60&gt;7,$A60&lt;24),HLOOKUP(M$29,$C$8:$N$10,2,FALSE()),HLOOKUP(M$29,$C$8:$N$10,3,FALSE()))),IF(AND($A60&gt;6,$A60&lt;23),HLOOKUP(M$29,$C$8:$N$10,2,FALSE()),HLOOKUP(M$29,$C$8:$N$10,3,FALSE())))*'PX 99 + 00 WD'!M6</f>
        <v>50.7246948448164</v>
      </c>
      <c r="N119" s="52" t="n">
        <f aca="false">IF(U31="East",(IF(AND($A60&gt;7,$A60&lt;24),HLOOKUP(N$29,$C$8:$N$10,2,FALSE()),HLOOKUP(N$29,$C$8:$N$10,3,FALSE()))),IF(AND($A60&gt;6,$A60&lt;23),HLOOKUP(N$29,$C$8:$N$10,2,FALSE()),HLOOKUP(N$29,$C$8:$N$10,3,FALSE())))*'PX 99 + 00 WD'!N6</f>
        <v>50.7645472482018</v>
      </c>
    </row>
    <row r="120" customFormat="false" ht="12.75" hidden="false" customHeight="false" outlineLevel="0" collapsed="false">
      <c r="A120" s="2" t="n">
        <v>2</v>
      </c>
      <c r="C120" s="52" t="n">
        <f aca="false">IF(J32="East",(IF(AND($A61&gt;7,$A61&lt;24),HLOOKUP(C$29,$C$8:$N$10,2,FALSE()),HLOOKUP(C$29,$C$8:$N$10,3,FALSE()))),IF(AND($A61&gt;6,$A61&lt;23),HLOOKUP(C$29,$C$8:$N$10,2,FALSE()),HLOOKUP(C$29,$C$8:$N$10,3,FALSE())))*'PX 99 + 00 WD'!C7</f>
        <v>64.2308319648566</v>
      </c>
      <c r="D120" s="52" t="n">
        <f aca="false">IF(K32="East",(IF(AND($A61&gt;7,$A61&lt;24),HLOOKUP(D$29,$C$8:$N$10,2,FALSE()),HLOOKUP(D$29,$C$8:$N$10,3,FALSE()))),IF(AND($A61&gt;6,$A61&lt;23),HLOOKUP(D$29,$C$8:$N$10,2,FALSE()),HLOOKUP(D$29,$C$8:$N$10,3,FALSE())))*'PX 99 + 00 WD'!D7</f>
        <v>51.0436919232143</v>
      </c>
      <c r="E120" s="52" t="n">
        <f aca="false">IF(L32="East",(IF(AND($A61&gt;7,$A61&lt;24),HLOOKUP(E$29,$C$8:$N$10,2,FALSE()),HLOOKUP(E$29,$C$8:$N$10,3,FALSE()))),IF(AND($A61&gt;6,$A61&lt;23),HLOOKUP(E$29,$C$8:$N$10,2,FALSE()),HLOOKUP(E$29,$C$8:$N$10,3,FALSE())))*'PX 99 + 00 WD'!E7</f>
        <v>44.3449338182059</v>
      </c>
      <c r="F120" s="52" t="n">
        <f aca="false">IF(M32="East",(IF(AND($A61&gt;7,$A61&lt;24),HLOOKUP(F$29,$C$8:$N$10,2,FALSE()),HLOOKUP(F$29,$C$8:$N$10,3,FALSE()))),IF(AND($A61&gt;6,$A61&lt;23),HLOOKUP(F$29,$C$8:$N$10,2,FALSE()),HLOOKUP(F$29,$C$8:$N$10,3,FALSE())))*'PX 99 + 00 WD'!F7</f>
        <v>53.9635383466924</v>
      </c>
      <c r="G120" s="52" t="n">
        <f aca="false">IF(N32="East",(IF(AND($A61&gt;7,$A61&lt;24),HLOOKUP(G$29,$C$8:$N$10,2,FALSE()),HLOOKUP(G$29,$C$8:$N$10,3,FALSE()))),IF(AND($A61&gt;6,$A61&lt;23),HLOOKUP(G$29,$C$8:$N$10,2,FALSE()),HLOOKUP(G$29,$C$8:$N$10,3,FALSE())))*'PX 99 + 00 WD'!G7</f>
        <v>55.6332798274917</v>
      </c>
      <c r="H120" s="52" t="n">
        <f aca="false">IF(O32="East",(IF(AND($A61&gt;7,$A61&lt;24),HLOOKUP(H$29,$C$8:$N$10,2,FALSE()),HLOOKUP(H$29,$C$8:$N$10,3,FALSE()))),IF(AND($A61&gt;6,$A61&lt;23),HLOOKUP(H$29,$C$8:$N$10,2,FALSE()),HLOOKUP(H$29,$C$8:$N$10,3,FALSE())))*'PX 99 + 00 WD'!H7</f>
        <v>62.7687722587562</v>
      </c>
      <c r="I120" s="52" t="n">
        <f aca="false">IF(P32="East",(IF(AND($A61&gt;7,$A61&lt;24),HLOOKUP(I$29,$C$8:$N$10,2,FALSE()),HLOOKUP(I$29,$C$8:$N$10,3,FALSE()))),IF(AND($A61&gt;6,$A61&lt;23),HLOOKUP(I$29,$C$8:$N$10,2,FALSE()),HLOOKUP(I$29,$C$8:$N$10,3,FALSE())))*'PX 99 + 00 WD'!I7</f>
        <v>65.2790565597531</v>
      </c>
      <c r="J120" s="52" t="n">
        <f aca="false">IF(Q32="East",(IF(AND($A61&gt;7,$A61&lt;24),HLOOKUP(J$29,$C$8:$N$10,2,FALSE()),HLOOKUP(J$29,$C$8:$N$10,3,FALSE()))),IF(AND($A61&gt;6,$A61&lt;23),HLOOKUP(J$29,$C$8:$N$10,2,FALSE()),HLOOKUP(J$29,$C$8:$N$10,3,FALSE())))*'PX 99 + 00 WD'!J7</f>
        <v>75.3121075504625</v>
      </c>
      <c r="K120" s="52" t="n">
        <f aca="false">IF(R32="East",(IF(AND($A61&gt;7,$A61&lt;24),HLOOKUP(K$29,$C$8:$N$10,2,FALSE()),HLOOKUP(K$29,$C$8:$N$10,3,FALSE()))),IF(AND($A61&gt;6,$A61&lt;23),HLOOKUP(K$29,$C$8:$N$10,2,FALSE()),HLOOKUP(K$29,$C$8:$N$10,3,FALSE())))*'PX 99 + 00 WD'!K7</f>
        <v>57.6722773830744</v>
      </c>
      <c r="L120" s="52" t="n">
        <f aca="false">IF(S32="East",(IF(AND($A61&gt;7,$A61&lt;24),HLOOKUP(L$29,$C$8:$N$10,2,FALSE()),HLOOKUP(L$29,$C$8:$N$10,3,FALSE()))),IF(AND($A61&gt;6,$A61&lt;23),HLOOKUP(L$29,$C$8:$N$10,2,FALSE()),HLOOKUP(L$29,$C$8:$N$10,3,FALSE())))*'PX 99 + 00 WD'!L7</f>
        <v>46.8211798988463</v>
      </c>
      <c r="M120" s="52" t="n">
        <f aca="false">IF(T32="East",(IF(AND($A61&gt;7,$A61&lt;24),HLOOKUP(M$29,$C$8:$N$10,2,FALSE()),HLOOKUP(M$29,$C$8:$N$10,3,FALSE()))),IF(AND($A61&gt;6,$A61&lt;23),HLOOKUP(M$29,$C$8:$N$10,2,FALSE()),HLOOKUP(M$29,$C$8:$N$10,3,FALSE())))*'PX 99 + 00 WD'!M7</f>
        <v>45.1138266588696</v>
      </c>
      <c r="N120" s="52" t="n">
        <f aca="false">IF(U32="East",(IF(AND($A61&gt;7,$A61&lt;24),HLOOKUP(N$29,$C$8:$N$10,2,FALSE()),HLOOKUP(N$29,$C$8:$N$10,3,FALSE()))),IF(AND($A61&gt;6,$A61&lt;23),HLOOKUP(N$29,$C$8:$N$10,2,FALSE()),HLOOKUP(N$29,$C$8:$N$10,3,FALSE())))*'PX 99 + 00 WD'!N7</f>
        <v>46.7842310627083</v>
      </c>
    </row>
    <row r="121" customFormat="false" ht="12.75" hidden="false" customHeight="false" outlineLevel="0" collapsed="false">
      <c r="A121" s="2" t="n">
        <v>3</v>
      </c>
      <c r="C121" s="52" t="n">
        <f aca="false">IF(J33="East",(IF(AND($A62&gt;7,$A62&lt;24),HLOOKUP(C$29,$C$8:$N$10,2,FALSE()),HLOOKUP(C$29,$C$8:$N$10,3,FALSE()))),IF(AND($A62&gt;6,$A62&lt;23),HLOOKUP(C$29,$C$8:$N$10,2,FALSE()),HLOOKUP(C$29,$C$8:$N$10,3,FALSE())))*'PX 99 + 00 WD'!C8</f>
        <v>60.9735429218761</v>
      </c>
      <c r="D121" s="52" t="n">
        <f aca="false">IF(K33="East",(IF(AND($A62&gt;7,$A62&lt;24),HLOOKUP(D$29,$C$8:$N$10,2,FALSE()),HLOOKUP(D$29,$C$8:$N$10,3,FALSE()))),IF(AND($A62&gt;6,$A62&lt;23),HLOOKUP(D$29,$C$8:$N$10,2,FALSE()),HLOOKUP(D$29,$C$8:$N$10,3,FALSE())))*'PX 99 + 00 WD'!D8</f>
        <v>49.0897381249595</v>
      </c>
      <c r="E121" s="52" t="n">
        <f aca="false">IF(L33="East",(IF(AND($A62&gt;7,$A62&lt;24),HLOOKUP(E$29,$C$8:$N$10,2,FALSE()),HLOOKUP(E$29,$C$8:$N$10,3,FALSE()))),IF(AND($A62&gt;6,$A62&lt;23),HLOOKUP(E$29,$C$8:$N$10,2,FALSE()),HLOOKUP(E$29,$C$8:$N$10,3,FALSE())))*'PX 99 + 00 WD'!E8</f>
        <v>40.5103732492875</v>
      </c>
      <c r="F121" s="52" t="n">
        <f aca="false">IF(M33="East",(IF(AND($A62&gt;7,$A62&lt;24),HLOOKUP(F$29,$C$8:$N$10,2,FALSE()),HLOOKUP(F$29,$C$8:$N$10,3,FALSE()))),IF(AND($A62&gt;6,$A62&lt;23),HLOOKUP(F$29,$C$8:$N$10,2,FALSE()),HLOOKUP(F$29,$C$8:$N$10,3,FALSE())))*'PX 99 + 00 WD'!F8</f>
        <v>45.6316929689472</v>
      </c>
      <c r="G121" s="52" t="n">
        <f aca="false">IF(N33="East",(IF(AND($A62&gt;7,$A62&lt;24),HLOOKUP(G$29,$C$8:$N$10,2,FALSE()),HLOOKUP(G$29,$C$8:$N$10,3,FALSE()))),IF(AND($A62&gt;6,$A62&lt;23),HLOOKUP(G$29,$C$8:$N$10,2,FALSE()),HLOOKUP(G$29,$C$8:$N$10,3,FALSE())))*'PX 99 + 00 WD'!G8</f>
        <v>46.9709024491473</v>
      </c>
      <c r="H121" s="52" t="n">
        <f aca="false">IF(O33="East",(IF(AND($A62&gt;7,$A62&lt;24),HLOOKUP(H$29,$C$8:$N$10,2,FALSE()),HLOOKUP(H$29,$C$8:$N$10,3,FALSE()))),IF(AND($A62&gt;6,$A62&lt;23),HLOOKUP(H$29,$C$8:$N$10,2,FALSE()),HLOOKUP(H$29,$C$8:$N$10,3,FALSE())))*'PX 99 + 00 WD'!H8</f>
        <v>55.7344743359648</v>
      </c>
      <c r="I121" s="52" t="n">
        <f aca="false">IF(P33="East",(IF(AND($A62&gt;7,$A62&lt;24),HLOOKUP(I$29,$C$8:$N$10,2,FALSE()),HLOOKUP(I$29,$C$8:$N$10,3,FALSE()))),IF(AND($A62&gt;6,$A62&lt;23),HLOOKUP(I$29,$C$8:$N$10,2,FALSE()),HLOOKUP(I$29,$C$8:$N$10,3,FALSE())))*'PX 99 + 00 WD'!I8</f>
        <v>58.9787516577193</v>
      </c>
      <c r="J121" s="52" t="n">
        <f aca="false">IF(Q33="East",(IF(AND($A62&gt;7,$A62&lt;24),HLOOKUP(J$29,$C$8:$N$10,2,FALSE()),HLOOKUP(J$29,$C$8:$N$10,3,FALSE()))),IF(AND($A62&gt;6,$A62&lt;23),HLOOKUP(J$29,$C$8:$N$10,2,FALSE()),HLOOKUP(J$29,$C$8:$N$10,3,FALSE())))*'PX 99 + 00 WD'!J8</f>
        <v>66.2422133496334</v>
      </c>
      <c r="K121" s="52" t="n">
        <f aca="false">IF(R33="East",(IF(AND($A62&gt;7,$A62&lt;24),HLOOKUP(K$29,$C$8:$N$10,2,FALSE()),HLOOKUP(K$29,$C$8:$N$10,3,FALSE()))),IF(AND($A62&gt;6,$A62&lt;23),HLOOKUP(K$29,$C$8:$N$10,2,FALSE()),HLOOKUP(K$29,$C$8:$N$10,3,FALSE())))*'PX 99 + 00 WD'!K8</f>
        <v>50.4960597378223</v>
      </c>
      <c r="L121" s="52" t="n">
        <f aca="false">IF(S33="East",(IF(AND($A62&gt;7,$A62&lt;24),HLOOKUP(L$29,$C$8:$N$10,2,FALSE()),HLOOKUP(L$29,$C$8:$N$10,3,FALSE()))),IF(AND($A62&gt;6,$A62&lt;23),HLOOKUP(L$29,$C$8:$N$10,2,FALSE()),HLOOKUP(L$29,$C$8:$N$10,3,FALSE())))*'PX 99 + 00 WD'!L8</f>
        <v>44.8284806953302</v>
      </c>
      <c r="M121" s="52" t="n">
        <f aca="false">IF(T33="East",(IF(AND($A62&gt;7,$A62&lt;24),HLOOKUP(M$29,$C$8:$N$10,2,FALSE()),HLOOKUP(M$29,$C$8:$N$10,3,FALSE()))),IF(AND($A62&gt;6,$A62&lt;23),HLOOKUP(M$29,$C$8:$N$10,2,FALSE()),HLOOKUP(M$29,$C$8:$N$10,3,FALSE())))*'PX 99 + 00 WD'!M8</f>
        <v>41.3079122670892</v>
      </c>
      <c r="N121" s="52" t="n">
        <f aca="false">IF(U33="East",(IF(AND($A62&gt;7,$A62&lt;24),HLOOKUP(N$29,$C$8:$N$10,2,FALSE()),HLOOKUP(N$29,$C$8:$N$10,3,FALSE()))),IF(AND($A62&gt;6,$A62&lt;23),HLOOKUP(N$29,$C$8:$N$10,2,FALSE()),HLOOKUP(N$29,$C$8:$N$10,3,FALSE())))*'PX 99 + 00 WD'!N8</f>
        <v>44.0162182664495</v>
      </c>
    </row>
    <row r="122" customFormat="false" ht="12.75" hidden="false" customHeight="false" outlineLevel="0" collapsed="false">
      <c r="A122" s="2" t="n">
        <v>4</v>
      </c>
      <c r="C122" s="52" t="n">
        <f aca="false">IF(J34="East",(IF(AND($A63&gt;7,$A63&lt;24),HLOOKUP(C$29,$C$8:$N$10,2,FALSE()),HLOOKUP(C$29,$C$8:$N$10,3,FALSE()))),IF(AND($A63&gt;6,$A63&lt;23),HLOOKUP(C$29,$C$8:$N$10,2,FALSE()),HLOOKUP(C$29,$C$8:$N$10,3,FALSE())))*'PX 99 + 00 WD'!C9</f>
        <v>60.0078715870761</v>
      </c>
      <c r="D122" s="52" t="n">
        <f aca="false">IF(K34="East",(IF(AND($A63&gt;7,$A63&lt;24),HLOOKUP(D$29,$C$8:$N$10,2,FALSE()),HLOOKUP(D$29,$C$8:$N$10,3,FALSE()))),IF(AND($A63&gt;6,$A63&lt;23),HLOOKUP(D$29,$C$8:$N$10,2,FALSE()),HLOOKUP(D$29,$C$8:$N$10,3,FALSE())))*'PX 99 + 00 WD'!D9</f>
        <v>49.1732160241977</v>
      </c>
      <c r="E122" s="52" t="n">
        <f aca="false">IF(L34="East",(IF(AND($A63&gt;7,$A63&lt;24),HLOOKUP(E$29,$C$8:$N$10,2,FALSE()),HLOOKUP(E$29,$C$8:$N$10,3,FALSE()))),IF(AND($A63&gt;6,$A63&lt;23),HLOOKUP(E$29,$C$8:$N$10,2,FALSE()),HLOOKUP(E$29,$C$8:$N$10,3,FALSE())))*'PX 99 + 00 WD'!E9</f>
        <v>40.8581398342838</v>
      </c>
      <c r="F122" s="52" t="n">
        <f aca="false">IF(M34="East",(IF(AND($A63&gt;7,$A63&lt;24),HLOOKUP(F$29,$C$8:$N$10,2,FALSE()),HLOOKUP(F$29,$C$8:$N$10,3,FALSE()))),IF(AND($A63&gt;6,$A63&lt;23),HLOOKUP(F$29,$C$8:$N$10,2,FALSE()),HLOOKUP(F$29,$C$8:$N$10,3,FALSE())))*'PX 99 + 00 WD'!F9</f>
        <v>46.7575993838398</v>
      </c>
      <c r="G122" s="52" t="n">
        <f aca="false">IF(N34="East",(IF(AND($A63&gt;7,$A63&lt;24),HLOOKUP(G$29,$C$8:$N$10,2,FALSE()),HLOOKUP(G$29,$C$8:$N$10,3,FALSE()))),IF(AND($A63&gt;6,$A63&lt;23),HLOOKUP(G$29,$C$8:$N$10,2,FALSE()),HLOOKUP(G$29,$C$8:$N$10,3,FALSE())))*'PX 99 + 00 WD'!G9</f>
        <v>44.9108448624721</v>
      </c>
      <c r="H122" s="52" t="n">
        <f aca="false">IF(O34="East",(IF(AND($A63&gt;7,$A63&lt;24),HLOOKUP(H$29,$C$8:$N$10,2,FALSE()),HLOOKUP(H$29,$C$8:$N$10,3,FALSE()))),IF(AND($A63&gt;6,$A63&lt;23),HLOOKUP(H$29,$C$8:$N$10,2,FALSE()),HLOOKUP(H$29,$C$8:$N$10,3,FALSE())))*'PX 99 + 00 WD'!H9</f>
        <v>52.5054718890946</v>
      </c>
      <c r="I122" s="52" t="n">
        <f aca="false">IF(P34="East",(IF(AND($A63&gt;7,$A63&lt;24),HLOOKUP(I$29,$C$8:$N$10,2,FALSE()),HLOOKUP(I$29,$C$8:$N$10,3,FALSE()))),IF(AND($A63&gt;6,$A63&lt;23),HLOOKUP(I$29,$C$8:$N$10,2,FALSE()),HLOOKUP(I$29,$C$8:$N$10,3,FALSE())))*'PX 99 + 00 WD'!I9</f>
        <v>57.7795793765174</v>
      </c>
      <c r="J122" s="52" t="n">
        <f aca="false">IF(Q34="East",(IF(AND($A63&gt;7,$A63&lt;24),HLOOKUP(J$29,$C$8:$N$10,2,FALSE()),HLOOKUP(J$29,$C$8:$N$10,3,FALSE()))),IF(AND($A63&gt;6,$A63&lt;23),HLOOKUP(J$29,$C$8:$N$10,2,FALSE()),HLOOKUP(J$29,$C$8:$N$10,3,FALSE())))*'PX 99 + 00 WD'!J9</f>
        <v>64.6581394461588</v>
      </c>
      <c r="K122" s="52" t="n">
        <f aca="false">IF(R34="East",(IF(AND($A63&gt;7,$A63&lt;24),HLOOKUP(K$29,$C$8:$N$10,2,FALSE()),HLOOKUP(K$29,$C$8:$N$10,3,FALSE()))),IF(AND($A63&gt;6,$A63&lt;23),HLOOKUP(K$29,$C$8:$N$10,2,FALSE()),HLOOKUP(K$29,$C$8:$N$10,3,FALSE())))*'PX 99 + 00 WD'!K9</f>
        <v>49.077076241094</v>
      </c>
      <c r="L122" s="52" t="n">
        <f aca="false">IF(S34="East",(IF(AND($A63&gt;7,$A63&lt;24),HLOOKUP(L$29,$C$8:$N$10,2,FALSE()),HLOOKUP(L$29,$C$8:$N$10,3,FALSE()))),IF(AND($A63&gt;6,$A63&lt;23),HLOOKUP(L$29,$C$8:$N$10,2,FALSE()),HLOOKUP(L$29,$C$8:$N$10,3,FALSE())))*'PX 99 + 00 WD'!L9</f>
        <v>44.0188389398384</v>
      </c>
      <c r="M122" s="52" t="n">
        <f aca="false">IF(T34="East",(IF(AND($A63&gt;7,$A63&lt;24),HLOOKUP(M$29,$C$8:$N$10,2,FALSE()),HLOOKUP(M$29,$C$8:$N$10,3,FALSE()))),IF(AND($A63&gt;6,$A63&lt;23),HLOOKUP(M$29,$C$8:$N$10,2,FALSE()),HLOOKUP(M$29,$C$8:$N$10,3,FALSE())))*'PX 99 + 00 WD'!M9</f>
        <v>41.0651902018164</v>
      </c>
      <c r="N122" s="52" t="n">
        <f aca="false">IF(U34="East",(IF(AND($A63&gt;7,$A63&lt;24),HLOOKUP(N$29,$C$8:$N$10,2,FALSE()),HLOOKUP(N$29,$C$8:$N$10,3,FALSE()))),IF(AND($A63&gt;6,$A63&lt;23),HLOOKUP(N$29,$C$8:$N$10,2,FALSE()),HLOOKUP(N$29,$C$8:$N$10,3,FALSE())))*'PX 99 + 00 WD'!N9</f>
        <v>44.1760174425222</v>
      </c>
    </row>
    <row r="123" customFormat="false" ht="12.75" hidden="false" customHeight="false" outlineLevel="0" collapsed="false">
      <c r="A123" s="2" t="n">
        <v>5</v>
      </c>
      <c r="C123" s="52" t="n">
        <f aca="false">IF(J35="East",(IF(AND($A64&gt;7,$A64&lt;24),HLOOKUP(C$29,$C$8:$N$10,2,FALSE()),HLOOKUP(C$29,$C$8:$N$10,3,FALSE()))),IF(AND($A64&gt;6,$A64&lt;23),HLOOKUP(C$29,$C$8:$N$10,2,FALSE()),HLOOKUP(C$29,$C$8:$N$10,3,FALSE())))*'PX 99 + 00 WD'!C10</f>
        <v>65.1061365684135</v>
      </c>
      <c r="D123" s="52" t="n">
        <f aca="false">IF(K35="East",(IF(AND($A64&gt;7,$A64&lt;24),HLOOKUP(D$29,$C$8:$N$10,2,FALSE()),HLOOKUP(D$29,$C$8:$N$10,3,FALSE()))),IF(AND($A64&gt;6,$A64&lt;23),HLOOKUP(D$29,$C$8:$N$10,2,FALSE()),HLOOKUP(D$29,$C$8:$N$10,3,FALSE())))*'PX 99 + 00 WD'!D10</f>
        <v>52.3006461508625</v>
      </c>
      <c r="E123" s="52" t="n">
        <f aca="false">IF(L35="East",(IF(AND($A64&gt;7,$A64&lt;24),HLOOKUP(E$29,$C$8:$N$10,2,FALSE()),HLOOKUP(E$29,$C$8:$N$10,3,FALSE()))),IF(AND($A64&gt;6,$A64&lt;23),HLOOKUP(E$29,$C$8:$N$10,2,FALSE()),HLOOKUP(E$29,$C$8:$N$10,3,FALSE())))*'PX 99 + 00 WD'!E10</f>
        <v>46.8799188571276</v>
      </c>
      <c r="F123" s="52" t="n">
        <f aca="false">IF(M35="East",(IF(AND($A64&gt;7,$A64&lt;24),HLOOKUP(F$29,$C$8:$N$10,2,FALSE()),HLOOKUP(F$29,$C$8:$N$10,3,FALSE()))),IF(AND($A64&gt;6,$A64&lt;23),HLOOKUP(F$29,$C$8:$N$10,2,FALSE()),HLOOKUP(F$29,$C$8:$N$10,3,FALSE())))*'PX 99 + 00 WD'!F10</f>
        <v>49.6701585311325</v>
      </c>
      <c r="G123" s="52" t="n">
        <f aca="false">IF(N35="East",(IF(AND($A64&gt;7,$A64&lt;24),HLOOKUP(G$29,$C$8:$N$10,2,FALSE()),HLOOKUP(G$29,$C$8:$N$10,3,FALSE()))),IF(AND($A64&gt;6,$A64&lt;23),HLOOKUP(G$29,$C$8:$N$10,2,FALSE()),HLOOKUP(G$29,$C$8:$N$10,3,FALSE())))*'PX 99 + 00 WD'!G10</f>
        <v>47.1476252731387</v>
      </c>
      <c r="H123" s="52" t="n">
        <f aca="false">IF(O35="East",(IF(AND($A64&gt;7,$A64&lt;24),HLOOKUP(H$29,$C$8:$N$10,2,FALSE()),HLOOKUP(H$29,$C$8:$N$10,3,FALSE()))),IF(AND($A64&gt;6,$A64&lt;23),HLOOKUP(H$29,$C$8:$N$10,2,FALSE()),HLOOKUP(H$29,$C$8:$N$10,3,FALSE())))*'PX 99 + 00 WD'!H10</f>
        <v>51.5551113473235</v>
      </c>
      <c r="I123" s="52" t="n">
        <f aca="false">IF(P35="East",(IF(AND($A64&gt;7,$A64&lt;24),HLOOKUP(I$29,$C$8:$N$10,2,FALSE()),HLOOKUP(I$29,$C$8:$N$10,3,FALSE()))),IF(AND($A64&gt;6,$A64&lt;23),HLOOKUP(I$29,$C$8:$N$10,2,FALSE()),HLOOKUP(I$29,$C$8:$N$10,3,FALSE())))*'PX 99 + 00 WD'!I10</f>
        <v>57.4467327572745</v>
      </c>
      <c r="J123" s="52" t="n">
        <f aca="false">IF(Q35="East",(IF(AND($A64&gt;7,$A64&lt;24),HLOOKUP(J$29,$C$8:$N$10,2,FALSE()),HLOOKUP(J$29,$C$8:$N$10,3,FALSE()))),IF(AND($A64&gt;6,$A64&lt;23),HLOOKUP(J$29,$C$8:$N$10,2,FALSE()),HLOOKUP(J$29,$C$8:$N$10,3,FALSE())))*'PX 99 + 00 WD'!J10</f>
        <v>66.75815116483</v>
      </c>
      <c r="K123" s="52" t="n">
        <f aca="false">IF(R35="East",(IF(AND($A64&gt;7,$A64&lt;24),HLOOKUP(K$29,$C$8:$N$10,2,FALSE()),HLOOKUP(K$29,$C$8:$N$10,3,FALSE()))),IF(AND($A64&gt;6,$A64&lt;23),HLOOKUP(K$29,$C$8:$N$10,2,FALSE()),HLOOKUP(K$29,$C$8:$N$10,3,FALSE())))*'PX 99 + 00 WD'!K10</f>
        <v>51.5944779801853</v>
      </c>
      <c r="L123" s="52" t="n">
        <f aca="false">IF(S35="East",(IF(AND($A64&gt;7,$A64&lt;24),HLOOKUP(L$29,$C$8:$N$10,2,FALSE()),HLOOKUP(L$29,$C$8:$N$10,3,FALSE()))),IF(AND($A64&gt;6,$A64&lt;23),HLOOKUP(L$29,$C$8:$N$10,2,FALSE()),HLOOKUP(L$29,$C$8:$N$10,3,FALSE())))*'PX 99 + 00 WD'!L10</f>
        <v>45.3819250330484</v>
      </c>
      <c r="M123" s="52" t="n">
        <f aca="false">IF(T35="East",(IF(AND($A64&gt;7,$A64&lt;24),HLOOKUP(M$29,$C$8:$N$10,2,FALSE()),HLOOKUP(M$29,$C$8:$N$10,3,FALSE()))),IF(AND($A64&gt;6,$A64&lt;23),HLOOKUP(M$29,$C$8:$N$10,2,FALSE()),HLOOKUP(M$29,$C$8:$N$10,3,FALSE())))*'PX 99 + 00 WD'!M10</f>
        <v>46.2392030451472</v>
      </c>
      <c r="N123" s="52" t="n">
        <f aca="false">IF(U35="East",(IF(AND($A64&gt;7,$A64&lt;24),HLOOKUP(N$29,$C$8:$N$10,2,FALSE()),HLOOKUP(N$29,$C$8:$N$10,3,FALSE()))),IF(AND($A64&gt;6,$A64&lt;23),HLOOKUP(N$29,$C$8:$N$10,2,FALSE()),HLOOKUP(N$29,$C$8:$N$10,3,FALSE())))*'PX 99 + 00 WD'!N10</f>
        <v>46.6159703173443</v>
      </c>
    </row>
    <row r="124" customFormat="false" ht="12.75" hidden="false" customHeight="false" outlineLevel="0" collapsed="false">
      <c r="A124" s="2" t="n">
        <v>6</v>
      </c>
      <c r="C124" s="52" t="n">
        <f aca="false">IF(J36="East",(IF(AND($A65&gt;7,$A65&lt;24),HLOOKUP(C$29,$C$8:$N$10,2,FALSE()),HLOOKUP(C$29,$C$8:$N$10,3,FALSE()))),IF(AND($A65&gt;6,$A65&lt;23),HLOOKUP(C$29,$C$8:$N$10,2,FALSE()),HLOOKUP(C$29,$C$8:$N$10,3,FALSE())))*'PX 99 + 00 WD'!C11</f>
        <v>75.1578948039318</v>
      </c>
      <c r="D124" s="52" t="n">
        <f aca="false">IF(K36="East",(IF(AND($A65&gt;7,$A65&lt;24),HLOOKUP(D$29,$C$8:$N$10,2,FALSE()),HLOOKUP(D$29,$C$8:$N$10,3,FALSE()))),IF(AND($A65&gt;6,$A65&lt;23),HLOOKUP(D$29,$C$8:$N$10,2,FALSE()),HLOOKUP(D$29,$C$8:$N$10,3,FALSE())))*'PX 99 + 00 WD'!D11</f>
        <v>59.9549254461467</v>
      </c>
      <c r="E124" s="52" t="n">
        <f aca="false">IF(L36="East",(IF(AND($A65&gt;7,$A65&lt;24),HLOOKUP(E$29,$C$8:$N$10,2,FALSE()),HLOOKUP(E$29,$C$8:$N$10,3,FALSE()))),IF(AND($A65&gt;6,$A65&lt;23),HLOOKUP(E$29,$C$8:$N$10,2,FALSE()),HLOOKUP(E$29,$C$8:$N$10,3,FALSE())))*'PX 99 + 00 WD'!E11</f>
        <v>56.2506428405799</v>
      </c>
      <c r="F124" s="52" t="n">
        <f aca="false">IF(M36="East",(IF(AND($A65&gt;7,$A65&lt;24),HLOOKUP(F$29,$C$8:$N$10,2,FALSE()),HLOOKUP(F$29,$C$8:$N$10,3,FALSE()))),IF(AND($A65&gt;6,$A65&lt;23),HLOOKUP(F$29,$C$8:$N$10,2,FALSE()),HLOOKUP(F$29,$C$8:$N$10,3,FALSE())))*'PX 99 + 00 WD'!F11</f>
        <v>61.2434986105722</v>
      </c>
      <c r="G124" s="52" t="n">
        <f aca="false">IF(N36="East",(IF(AND($A65&gt;7,$A65&lt;24),HLOOKUP(G$29,$C$8:$N$10,2,FALSE()),HLOOKUP(G$29,$C$8:$N$10,3,FALSE()))),IF(AND($A65&gt;6,$A65&lt;23),HLOOKUP(G$29,$C$8:$N$10,2,FALSE()),HLOOKUP(G$29,$C$8:$N$10,3,FALSE())))*'PX 99 + 00 WD'!G11</f>
        <v>55.6376304066522</v>
      </c>
      <c r="H124" s="52" t="n">
        <f aca="false">IF(O36="East",(IF(AND($A65&gt;7,$A65&lt;24),HLOOKUP(H$29,$C$8:$N$10,2,FALSE()),HLOOKUP(H$29,$C$8:$N$10,3,FALSE()))),IF(AND($A65&gt;6,$A65&lt;23),HLOOKUP(H$29,$C$8:$N$10,2,FALSE()),HLOOKUP(H$29,$C$8:$N$10,3,FALSE())))*'PX 99 + 00 WD'!H11</f>
        <v>52.4681641608524</v>
      </c>
      <c r="I124" s="52" t="n">
        <f aca="false">IF(P36="East",(IF(AND($A65&gt;7,$A65&lt;24),HLOOKUP(I$29,$C$8:$N$10,2,FALSE()),HLOOKUP(I$29,$C$8:$N$10,3,FALSE()))),IF(AND($A65&gt;6,$A65&lt;23),HLOOKUP(I$29,$C$8:$N$10,2,FALSE()),HLOOKUP(I$29,$C$8:$N$10,3,FALSE())))*'PX 99 + 00 WD'!I11</f>
        <v>57.6920216368251</v>
      </c>
      <c r="J124" s="52" t="n">
        <f aca="false">IF(Q36="East",(IF(AND($A65&gt;7,$A65&lt;24),HLOOKUP(J$29,$C$8:$N$10,2,FALSE()),HLOOKUP(J$29,$C$8:$N$10,3,FALSE()))),IF(AND($A65&gt;6,$A65&lt;23),HLOOKUP(J$29,$C$8:$N$10,2,FALSE()),HLOOKUP(J$29,$C$8:$N$10,3,FALSE())))*'PX 99 + 00 WD'!J11</f>
        <v>77.9117986577154</v>
      </c>
      <c r="K124" s="52" t="n">
        <f aca="false">IF(R36="East",(IF(AND($A65&gt;7,$A65&lt;24),HLOOKUP(K$29,$C$8:$N$10,2,FALSE()),HLOOKUP(K$29,$C$8:$N$10,3,FALSE()))),IF(AND($A65&gt;6,$A65&lt;23),HLOOKUP(K$29,$C$8:$N$10,2,FALSE()),HLOOKUP(K$29,$C$8:$N$10,3,FALSE())))*'PX 99 + 00 WD'!K11</f>
        <v>59.349079783388</v>
      </c>
      <c r="L124" s="52" t="n">
        <f aca="false">IF(S36="East",(IF(AND($A65&gt;7,$A65&lt;24),HLOOKUP(L$29,$C$8:$N$10,2,FALSE()),HLOOKUP(L$29,$C$8:$N$10,3,FALSE()))),IF(AND($A65&gt;6,$A65&lt;23),HLOOKUP(L$29,$C$8:$N$10,2,FALSE()),HLOOKUP(L$29,$C$8:$N$10,3,FALSE())))*'PX 99 + 00 WD'!L11</f>
        <v>52.2446248413457</v>
      </c>
      <c r="M124" s="52" t="n">
        <f aca="false">IF(T36="East",(IF(AND($A65&gt;7,$A65&lt;24),HLOOKUP(M$29,$C$8:$N$10,2,FALSE()),HLOOKUP(M$29,$C$8:$N$10,3,FALSE()))),IF(AND($A65&gt;6,$A65&lt;23),HLOOKUP(M$29,$C$8:$N$10,2,FALSE()),HLOOKUP(M$29,$C$8:$N$10,3,FALSE())))*'PX 99 + 00 WD'!M11</f>
        <v>57.0534721888594</v>
      </c>
      <c r="N124" s="52" t="n">
        <f aca="false">IF(U36="East",(IF(AND($A65&gt;7,$A65&lt;24),HLOOKUP(N$29,$C$8:$N$10,2,FALSE()),HLOOKUP(N$29,$C$8:$N$10,3,FALSE()))),IF(AND($A65&gt;6,$A65&lt;23),HLOOKUP(N$29,$C$8:$N$10,2,FALSE()),HLOOKUP(N$29,$C$8:$N$10,3,FALSE())))*'PX 99 + 00 WD'!N11</f>
        <v>52.2799273562255</v>
      </c>
    </row>
    <row r="125" customFormat="false" ht="12.75" hidden="false" customHeight="false" outlineLevel="0" collapsed="false">
      <c r="A125" s="2" t="n">
        <v>7</v>
      </c>
      <c r="C125" s="52" t="n">
        <f aca="false">IF(J37="East",(IF(AND($A66&gt;7,$A66&lt;24),HLOOKUP(C$29,$C$8:$N$10,2,FALSE()),HLOOKUP(C$29,$C$8:$N$10,3,FALSE()))),IF(AND($A66&gt;6,$A66&lt;23),HLOOKUP(C$29,$C$8:$N$10,2,FALSE()),HLOOKUP(C$29,$C$8:$N$10,3,FALSE())))*'PX 99 + 00 WD'!C12</f>
        <v>73.6473118611294</v>
      </c>
      <c r="D125" s="52" t="n">
        <f aca="false">IF(K37="East",(IF(AND($A66&gt;7,$A66&lt;24),HLOOKUP(D$29,$C$8:$N$10,2,FALSE()),HLOOKUP(D$29,$C$8:$N$10,3,FALSE()))),IF(AND($A66&gt;6,$A66&lt;23),HLOOKUP(D$29,$C$8:$N$10,2,FALSE()),HLOOKUP(D$29,$C$8:$N$10,3,FALSE())))*'PX 99 + 00 WD'!D12</f>
        <v>57.7414557022155</v>
      </c>
      <c r="E125" s="52" t="n">
        <f aca="false">IF(L37="East",(IF(AND($A66&gt;7,$A66&lt;24),HLOOKUP(E$29,$C$8:$N$10,2,FALSE()),HLOOKUP(E$29,$C$8:$N$10,3,FALSE()))),IF(AND($A66&gt;6,$A66&lt;23),HLOOKUP(E$29,$C$8:$N$10,2,FALSE()),HLOOKUP(E$29,$C$8:$N$10,3,FALSE())))*'PX 99 + 00 WD'!E12</f>
        <v>54.6034119227165</v>
      </c>
      <c r="F125" s="52" t="n">
        <f aca="false">IF(M37="East",(IF(AND($A66&gt;7,$A66&lt;24),HLOOKUP(F$29,$C$8:$N$10,2,FALSE()),HLOOKUP(F$29,$C$8:$N$10,3,FALSE()))),IF(AND($A66&gt;6,$A66&lt;23),HLOOKUP(F$29,$C$8:$N$10,2,FALSE()),HLOOKUP(F$29,$C$8:$N$10,3,FALSE())))*'PX 99 + 00 WD'!F12</f>
        <v>72.1900092623957</v>
      </c>
      <c r="G125" s="52" t="n">
        <f aca="false">IF(N37="East",(IF(AND($A66&gt;7,$A66&lt;24),HLOOKUP(G$29,$C$8:$N$10,2,FALSE()),HLOOKUP(G$29,$C$8:$N$10,3,FALSE()))),IF(AND($A66&gt;6,$A66&lt;23),HLOOKUP(G$29,$C$8:$N$10,2,FALSE()),HLOOKUP(G$29,$C$8:$N$10,3,FALSE())))*'PX 99 + 00 WD'!G12</f>
        <v>54.827215253531</v>
      </c>
      <c r="H125" s="52" t="n">
        <f aca="false">IF(O37="East",(IF(AND($A66&gt;7,$A66&lt;24),HLOOKUP(H$29,$C$8:$N$10,2,FALSE()),HLOOKUP(H$29,$C$8:$N$10,3,FALSE()))),IF(AND($A66&gt;6,$A66&lt;23),HLOOKUP(H$29,$C$8:$N$10,2,FALSE()),HLOOKUP(H$29,$C$8:$N$10,3,FALSE())))*'PX 99 + 00 WD'!H12</f>
        <v>34.0962234596216</v>
      </c>
      <c r="I125" s="52" t="n">
        <f aca="false">IF(P37="East",(IF(AND($A66&gt;7,$A66&lt;24),HLOOKUP(I$29,$C$8:$N$10,2,FALSE()),HLOOKUP(I$29,$C$8:$N$10,3,FALSE()))),IF(AND($A66&gt;6,$A66&lt;23),HLOOKUP(I$29,$C$8:$N$10,2,FALSE()),HLOOKUP(I$29,$C$8:$N$10,3,FALSE())))*'PX 99 + 00 WD'!I12</f>
        <v>37.6851057758945</v>
      </c>
      <c r="J125" s="52" t="n">
        <f aca="false">IF(Q37="East",(IF(AND($A66&gt;7,$A66&lt;24),HLOOKUP(J$29,$C$8:$N$10,2,FALSE()),HLOOKUP(J$29,$C$8:$N$10,3,FALSE()))),IF(AND($A66&gt;6,$A66&lt;23),HLOOKUP(J$29,$C$8:$N$10,2,FALSE()),HLOOKUP(J$29,$C$8:$N$10,3,FALSE())))*'PX 99 + 00 WD'!J12</f>
        <v>51.9395238380747</v>
      </c>
      <c r="K125" s="52" t="n">
        <f aca="false">IF(R37="East",(IF(AND($A66&gt;7,$A66&lt;24),HLOOKUP(K$29,$C$8:$N$10,2,FALSE()),HLOOKUP(K$29,$C$8:$N$10,3,FALSE()))),IF(AND($A66&gt;6,$A66&lt;23),HLOOKUP(K$29,$C$8:$N$10,2,FALSE()),HLOOKUP(K$29,$C$8:$N$10,3,FALSE())))*'PX 99 + 00 WD'!K12</f>
        <v>55.8755864322065</v>
      </c>
      <c r="L125" s="52" t="n">
        <f aca="false">IF(S37="East",(IF(AND($A66&gt;7,$A66&lt;24),HLOOKUP(L$29,$C$8:$N$10,2,FALSE()),HLOOKUP(L$29,$C$8:$N$10,3,FALSE()))),IF(AND($A66&gt;6,$A66&lt;23),HLOOKUP(L$29,$C$8:$N$10,2,FALSE()),HLOOKUP(L$29,$C$8:$N$10,3,FALSE())))*'PX 99 + 00 WD'!L12</f>
        <v>60.841484759562</v>
      </c>
      <c r="M125" s="52" t="n">
        <f aca="false">IF(T37="East",(IF(AND($A66&gt;7,$A66&lt;24),HLOOKUP(M$29,$C$8:$N$10,2,FALSE()),HLOOKUP(M$29,$C$8:$N$10,3,FALSE()))),IF(AND($A66&gt;6,$A66&lt;23),HLOOKUP(M$29,$C$8:$N$10,2,FALSE()),HLOOKUP(M$29,$C$8:$N$10,3,FALSE())))*'PX 99 + 00 WD'!M12</f>
        <v>67.6200748369125</v>
      </c>
      <c r="N125" s="52" t="n">
        <f aca="false">IF(U37="East",(IF(AND($A66&gt;7,$A66&lt;24),HLOOKUP(N$29,$C$8:$N$10,2,FALSE()),HLOOKUP(N$29,$C$8:$N$10,3,FALSE()))),IF(AND($A66&gt;6,$A66&lt;23),HLOOKUP(N$29,$C$8:$N$10,2,FALSE()),HLOOKUP(N$29,$C$8:$N$10,3,FALSE())))*'PX 99 + 00 WD'!N12</f>
        <v>73.0723708229385</v>
      </c>
    </row>
    <row r="126" customFormat="false" ht="12.75" hidden="false" customHeight="false" outlineLevel="0" collapsed="false">
      <c r="A126" s="2" t="n">
        <v>8</v>
      </c>
      <c r="C126" s="52" t="n">
        <f aca="false">IF(J38="East",(IF(AND($A67&gt;7,$A67&lt;24),HLOOKUP(C$29,$C$8:$N$10,2,FALSE()),HLOOKUP(C$29,$C$8:$N$10,3,FALSE()))),IF(AND($A67&gt;6,$A67&lt;23),HLOOKUP(C$29,$C$8:$N$10,2,FALSE()),HLOOKUP(C$29,$C$8:$N$10,3,FALSE())))*'PX 99 + 00 WD'!C13</f>
        <v>78.4707379717391</v>
      </c>
      <c r="D126" s="52" t="n">
        <f aca="false">IF(K38="East",(IF(AND($A67&gt;7,$A67&lt;24),HLOOKUP(D$29,$C$8:$N$10,2,FALSE()),HLOOKUP(D$29,$C$8:$N$10,3,FALSE()))),IF(AND($A67&gt;6,$A67&lt;23),HLOOKUP(D$29,$C$8:$N$10,2,FALSE()),HLOOKUP(D$29,$C$8:$N$10,3,FALSE())))*'PX 99 + 00 WD'!D13</f>
        <v>59.8903242938334</v>
      </c>
      <c r="E126" s="52" t="n">
        <f aca="false">IF(L38="East",(IF(AND($A67&gt;7,$A67&lt;24),HLOOKUP(E$29,$C$8:$N$10,2,FALSE()),HLOOKUP(E$29,$C$8:$N$10,3,FALSE()))),IF(AND($A67&gt;6,$A67&lt;23),HLOOKUP(E$29,$C$8:$N$10,2,FALSE()),HLOOKUP(E$29,$C$8:$N$10,3,FALSE())))*'PX 99 + 00 WD'!E13</f>
        <v>58.1523840366968</v>
      </c>
      <c r="F126" s="52" t="n">
        <f aca="false">IF(M38="East",(IF(AND($A67&gt;7,$A67&lt;24),HLOOKUP(F$29,$C$8:$N$10,2,FALSE()),HLOOKUP(F$29,$C$8:$N$10,3,FALSE()))),IF(AND($A67&gt;6,$A67&lt;23),HLOOKUP(F$29,$C$8:$N$10,2,FALSE()),HLOOKUP(F$29,$C$8:$N$10,3,FALSE())))*'PX 99 + 00 WD'!F13</f>
        <v>80.4323338009511</v>
      </c>
      <c r="G126" s="52" t="n">
        <f aca="false">IF(N38="East",(IF(AND($A67&gt;7,$A67&lt;24),HLOOKUP(G$29,$C$8:$N$10,2,FALSE()),HLOOKUP(G$29,$C$8:$N$10,3,FALSE()))),IF(AND($A67&gt;6,$A67&lt;23),HLOOKUP(G$29,$C$8:$N$10,2,FALSE()),HLOOKUP(G$29,$C$8:$N$10,3,FALSE())))*'PX 99 + 00 WD'!G13</f>
        <v>65.2761459053752</v>
      </c>
      <c r="H126" s="52" t="n">
        <f aca="false">IF(O38="East",(IF(AND($A67&gt;7,$A67&lt;24),HLOOKUP(H$29,$C$8:$N$10,2,FALSE()),HLOOKUP(H$29,$C$8:$N$10,3,FALSE()))),IF(AND($A67&gt;6,$A67&lt;23),HLOOKUP(H$29,$C$8:$N$10,2,FALSE()),HLOOKUP(H$29,$C$8:$N$10,3,FALSE())))*'PX 99 + 00 WD'!H13</f>
        <v>50.4874241828017</v>
      </c>
      <c r="I126" s="52" t="n">
        <f aca="false">IF(P38="East",(IF(AND($A67&gt;7,$A67&lt;24),HLOOKUP(I$29,$C$8:$N$10,2,FALSE()),HLOOKUP(I$29,$C$8:$N$10,3,FALSE()))),IF(AND($A67&gt;6,$A67&lt;23),HLOOKUP(I$29,$C$8:$N$10,2,FALSE()),HLOOKUP(I$29,$C$8:$N$10,3,FALSE())))*'PX 99 + 00 WD'!I13</f>
        <v>50.356826569014</v>
      </c>
      <c r="J126" s="52" t="n">
        <f aca="false">IF(Q38="East",(IF(AND($A67&gt;7,$A67&lt;24),HLOOKUP(J$29,$C$8:$N$10,2,FALSE()),HLOOKUP(J$29,$C$8:$N$10,3,FALSE()))),IF(AND($A67&gt;6,$A67&lt;23),HLOOKUP(J$29,$C$8:$N$10,2,FALSE()),HLOOKUP(J$29,$C$8:$N$10,3,FALSE())))*'PX 99 + 00 WD'!J13</f>
        <v>62.2414676711006</v>
      </c>
      <c r="K126" s="52" t="n">
        <f aca="false">IF(R38="East",(IF(AND($A67&gt;7,$A67&lt;24),HLOOKUP(K$29,$C$8:$N$10,2,FALSE()),HLOOKUP(K$29,$C$8:$N$10,3,FALSE()))),IF(AND($A67&gt;6,$A67&lt;23),HLOOKUP(K$29,$C$8:$N$10,2,FALSE()),HLOOKUP(K$29,$C$8:$N$10,3,FALSE())))*'PX 99 + 00 WD'!K13</f>
        <v>66.1448699722477</v>
      </c>
      <c r="L126" s="52" t="n">
        <f aca="false">IF(S38="East",(IF(AND($A67&gt;7,$A67&lt;24),HLOOKUP(L$29,$C$8:$N$10,2,FALSE()),HLOOKUP(L$29,$C$8:$N$10,3,FALSE()))),IF(AND($A67&gt;6,$A67&lt;23),HLOOKUP(L$29,$C$8:$N$10,2,FALSE()),HLOOKUP(L$29,$C$8:$N$10,3,FALSE())))*'PX 99 + 00 WD'!L13</f>
        <v>64.7013310693548</v>
      </c>
      <c r="M126" s="52" t="n">
        <f aca="false">IF(T38="East",(IF(AND($A67&gt;7,$A67&lt;24),HLOOKUP(M$29,$C$8:$N$10,2,FALSE()),HLOOKUP(M$29,$C$8:$N$10,3,FALSE()))),IF(AND($A67&gt;6,$A67&lt;23),HLOOKUP(M$29,$C$8:$N$10,2,FALSE()),HLOOKUP(M$29,$C$8:$N$10,3,FALSE())))*'PX 99 + 00 WD'!M13</f>
        <v>75.848712745021</v>
      </c>
      <c r="N126" s="52" t="n">
        <f aca="false">IF(U38="East",(IF(AND($A67&gt;7,$A67&lt;24),HLOOKUP(N$29,$C$8:$N$10,2,FALSE()),HLOOKUP(N$29,$C$8:$N$10,3,FALSE()))),IF(AND($A67&gt;6,$A67&lt;23),HLOOKUP(N$29,$C$8:$N$10,2,FALSE()),HLOOKUP(N$29,$C$8:$N$10,3,FALSE())))*'PX 99 + 00 WD'!N13</f>
        <v>78.8762465722012</v>
      </c>
    </row>
    <row r="127" customFormat="false" ht="12.75" hidden="false" customHeight="false" outlineLevel="0" collapsed="false">
      <c r="A127" s="2" t="n">
        <v>9</v>
      </c>
      <c r="C127" s="52" t="n">
        <f aca="false">IF(J39="East",(IF(AND($A68&gt;7,$A68&lt;24),HLOOKUP(C$29,$C$8:$N$10,2,FALSE()),HLOOKUP(C$29,$C$8:$N$10,3,FALSE()))),IF(AND($A68&gt;6,$A68&lt;23),HLOOKUP(C$29,$C$8:$N$10,2,FALSE()),HLOOKUP(C$29,$C$8:$N$10,3,FALSE())))*'PX 99 + 00 WD'!C14</f>
        <v>79.818060688879</v>
      </c>
      <c r="D127" s="52" t="n">
        <f aca="false">IF(K39="East",(IF(AND($A68&gt;7,$A68&lt;24),HLOOKUP(D$29,$C$8:$N$10,2,FALSE()),HLOOKUP(D$29,$C$8:$N$10,3,FALSE()))),IF(AND($A68&gt;6,$A68&lt;23),HLOOKUP(D$29,$C$8:$N$10,2,FALSE()),HLOOKUP(D$29,$C$8:$N$10,3,FALSE())))*'PX 99 + 00 WD'!D14</f>
        <v>60.2277394430169</v>
      </c>
      <c r="E127" s="52" t="n">
        <f aca="false">IF(L39="East",(IF(AND($A68&gt;7,$A68&lt;24),HLOOKUP(E$29,$C$8:$N$10,2,FALSE()),HLOOKUP(E$29,$C$8:$N$10,3,FALSE()))),IF(AND($A68&gt;6,$A68&lt;23),HLOOKUP(E$29,$C$8:$N$10,2,FALSE()),HLOOKUP(E$29,$C$8:$N$10,3,FALSE())))*'PX 99 + 00 WD'!E14</f>
        <v>58.8297490079745</v>
      </c>
      <c r="F127" s="52" t="n">
        <f aca="false">IF(M39="East",(IF(AND($A68&gt;7,$A68&lt;24),HLOOKUP(F$29,$C$8:$N$10,2,FALSE()),HLOOKUP(F$29,$C$8:$N$10,3,FALSE()))),IF(AND($A68&gt;6,$A68&lt;23),HLOOKUP(F$29,$C$8:$N$10,2,FALSE()),HLOOKUP(F$29,$C$8:$N$10,3,FALSE())))*'PX 99 + 00 WD'!F14</f>
        <v>83.5299492720192</v>
      </c>
      <c r="G127" s="52" t="n">
        <f aca="false">IF(N39="East",(IF(AND($A68&gt;7,$A68&lt;24),HLOOKUP(G$29,$C$8:$N$10,2,FALSE()),HLOOKUP(G$29,$C$8:$N$10,3,FALSE()))),IF(AND($A68&gt;6,$A68&lt;23),HLOOKUP(G$29,$C$8:$N$10,2,FALSE()),HLOOKUP(G$29,$C$8:$N$10,3,FALSE())))*'PX 99 + 00 WD'!G14</f>
        <v>72.9027793302726</v>
      </c>
      <c r="H127" s="52" t="n">
        <f aca="false">IF(O39="East",(IF(AND($A68&gt;7,$A68&lt;24),HLOOKUP(H$29,$C$8:$N$10,2,FALSE()),HLOOKUP(H$29,$C$8:$N$10,3,FALSE()))),IF(AND($A68&gt;6,$A68&lt;23),HLOOKUP(H$29,$C$8:$N$10,2,FALSE()),HLOOKUP(H$29,$C$8:$N$10,3,FALSE())))*'PX 99 + 00 WD'!H14</f>
        <v>60.1524830091406</v>
      </c>
      <c r="I127" s="52" t="n">
        <f aca="false">IF(P39="East",(IF(AND($A68&gt;7,$A68&lt;24),HLOOKUP(I$29,$C$8:$N$10,2,FALSE()),HLOOKUP(I$29,$C$8:$N$10,3,FALSE()))),IF(AND($A68&gt;6,$A68&lt;23),HLOOKUP(I$29,$C$8:$N$10,2,FALSE()),HLOOKUP(I$29,$C$8:$N$10,3,FALSE())))*'PX 99 + 00 WD'!I14</f>
        <v>58.2483382952508</v>
      </c>
      <c r="J127" s="52" t="n">
        <f aca="false">IF(Q39="East",(IF(AND($A68&gt;7,$A68&lt;24),HLOOKUP(J$29,$C$8:$N$10,2,FALSE()),HLOOKUP(J$29,$C$8:$N$10,3,FALSE()))),IF(AND($A68&gt;6,$A68&lt;23),HLOOKUP(J$29,$C$8:$N$10,2,FALSE()),HLOOKUP(J$29,$C$8:$N$10,3,FALSE())))*'PX 99 + 00 WD'!J14</f>
        <v>72.5676039717164</v>
      </c>
      <c r="K127" s="52" t="n">
        <f aca="false">IF(R39="East",(IF(AND($A68&gt;7,$A68&lt;24),HLOOKUP(K$29,$C$8:$N$10,2,FALSE()),HLOOKUP(K$29,$C$8:$N$10,3,FALSE()))),IF(AND($A68&gt;6,$A68&lt;23),HLOOKUP(K$29,$C$8:$N$10,2,FALSE()),HLOOKUP(K$29,$C$8:$N$10,3,FALSE())))*'PX 99 + 00 WD'!K14</f>
        <v>74.8090243551114</v>
      </c>
      <c r="L127" s="52" t="n">
        <f aca="false">IF(S39="East",(IF(AND($A68&gt;7,$A68&lt;24),HLOOKUP(L$29,$C$8:$N$10,2,FALSE()),HLOOKUP(L$29,$C$8:$N$10,3,FALSE()))),IF(AND($A68&gt;6,$A68&lt;23),HLOOKUP(L$29,$C$8:$N$10,2,FALSE()),HLOOKUP(L$29,$C$8:$N$10,3,FALSE())))*'PX 99 + 00 WD'!L14</f>
        <v>65.7313347665613</v>
      </c>
      <c r="M127" s="52" t="n">
        <f aca="false">IF(T39="East",(IF(AND($A68&gt;7,$A68&lt;24),HLOOKUP(M$29,$C$8:$N$10,2,FALSE()),HLOOKUP(M$29,$C$8:$N$10,3,FALSE()))),IF(AND($A68&gt;6,$A68&lt;23),HLOOKUP(M$29,$C$8:$N$10,2,FALSE()),HLOOKUP(M$29,$C$8:$N$10,3,FALSE())))*'PX 99 + 00 WD'!M14</f>
        <v>75.5849217925899</v>
      </c>
      <c r="N127" s="52" t="n">
        <f aca="false">IF(U39="East",(IF(AND($A68&gt;7,$A68&lt;24),HLOOKUP(N$29,$C$8:$N$10,2,FALSE()),HLOOKUP(N$29,$C$8:$N$10,3,FALSE()))),IF(AND($A68&gt;6,$A68&lt;23),HLOOKUP(N$29,$C$8:$N$10,2,FALSE()),HLOOKUP(N$29,$C$8:$N$10,3,FALSE())))*'PX 99 + 00 WD'!N14</f>
        <v>79.098025480334</v>
      </c>
    </row>
    <row r="128" customFormat="false" ht="12.75" hidden="false" customHeight="false" outlineLevel="0" collapsed="false">
      <c r="A128" s="2" t="n">
        <v>10</v>
      </c>
      <c r="C128" s="52" t="n">
        <f aca="false">IF(J40="East",(IF(AND($A69&gt;7,$A69&lt;24),HLOOKUP(C$29,$C$8:$N$10,2,FALSE()),HLOOKUP(C$29,$C$8:$N$10,3,FALSE()))),IF(AND($A69&gt;6,$A69&lt;23),HLOOKUP(C$29,$C$8:$N$10,2,FALSE()),HLOOKUP(C$29,$C$8:$N$10,3,FALSE())))*'PX 99 + 00 WD'!C15</f>
        <v>81.6847150778308</v>
      </c>
      <c r="D128" s="52" t="n">
        <f aca="false">IF(K40="East",(IF(AND($A69&gt;7,$A69&lt;24),HLOOKUP(D$29,$C$8:$N$10,2,FALSE()),HLOOKUP(D$29,$C$8:$N$10,3,FALSE()))),IF(AND($A69&gt;6,$A69&lt;23),HLOOKUP(D$29,$C$8:$N$10,2,FALSE()),HLOOKUP(D$29,$C$8:$N$10,3,FALSE())))*'PX 99 + 00 WD'!D15</f>
        <v>59.8306082876495</v>
      </c>
      <c r="E128" s="52" t="n">
        <f aca="false">IF(L40="East",(IF(AND($A69&gt;7,$A69&lt;24),HLOOKUP(E$29,$C$8:$N$10,2,FALSE()),HLOOKUP(E$29,$C$8:$N$10,3,FALSE()))),IF(AND($A69&gt;6,$A69&lt;23),HLOOKUP(E$29,$C$8:$N$10,2,FALSE()),HLOOKUP(E$29,$C$8:$N$10,3,FALSE())))*'PX 99 + 00 WD'!E15</f>
        <v>59.8362119251828</v>
      </c>
      <c r="F128" s="52" t="n">
        <f aca="false">IF(M40="East",(IF(AND($A69&gt;7,$A69&lt;24),HLOOKUP(F$29,$C$8:$N$10,2,FALSE()),HLOOKUP(F$29,$C$8:$N$10,3,FALSE()))),IF(AND($A69&gt;6,$A69&lt;23),HLOOKUP(F$29,$C$8:$N$10,2,FALSE()),HLOOKUP(F$29,$C$8:$N$10,3,FALSE())))*'PX 99 + 00 WD'!F15</f>
        <v>85.972066831758</v>
      </c>
      <c r="G128" s="52" t="n">
        <f aca="false">IF(N40="East",(IF(AND($A69&gt;7,$A69&lt;24),HLOOKUP(G$29,$C$8:$N$10,2,FALSE()),HLOOKUP(G$29,$C$8:$N$10,3,FALSE()))),IF(AND($A69&gt;6,$A69&lt;23),HLOOKUP(G$29,$C$8:$N$10,2,FALSE()),HLOOKUP(G$29,$C$8:$N$10,3,FALSE())))*'PX 99 + 00 WD'!G15</f>
        <v>80.253393539282</v>
      </c>
      <c r="H128" s="52" t="n">
        <f aca="false">IF(O40="East",(IF(AND($A69&gt;7,$A69&lt;24),HLOOKUP(H$29,$C$8:$N$10,2,FALSE()),HLOOKUP(H$29,$C$8:$N$10,3,FALSE()))),IF(AND($A69&gt;6,$A69&lt;23),HLOOKUP(H$29,$C$8:$N$10,2,FALSE()),HLOOKUP(H$29,$C$8:$N$10,3,FALSE())))*'PX 99 + 00 WD'!H15</f>
        <v>74.1564069654454</v>
      </c>
      <c r="I128" s="52" t="n">
        <f aca="false">IF(P40="East",(IF(AND($A69&gt;7,$A69&lt;24),HLOOKUP(I$29,$C$8:$N$10,2,FALSE()),HLOOKUP(I$29,$C$8:$N$10,3,FALSE()))),IF(AND($A69&gt;6,$A69&lt;23),HLOOKUP(I$29,$C$8:$N$10,2,FALSE()),HLOOKUP(I$29,$C$8:$N$10,3,FALSE())))*'PX 99 + 00 WD'!I15</f>
        <v>68.9008961206784</v>
      </c>
      <c r="J128" s="52" t="n">
        <f aca="false">IF(Q40="East",(IF(AND($A69&gt;7,$A69&lt;24),HLOOKUP(J$29,$C$8:$N$10,2,FALSE()),HLOOKUP(J$29,$C$8:$N$10,3,FALSE()))),IF(AND($A69&gt;6,$A69&lt;23),HLOOKUP(J$29,$C$8:$N$10,2,FALSE()),HLOOKUP(J$29,$C$8:$N$10,3,FALSE())))*'PX 99 + 00 WD'!J15</f>
        <v>83.1294351173248</v>
      </c>
      <c r="K128" s="52" t="n">
        <f aca="false">IF(R40="East",(IF(AND($A69&gt;7,$A69&lt;24),HLOOKUP(K$29,$C$8:$N$10,2,FALSE()),HLOOKUP(K$29,$C$8:$N$10,3,FALSE()))),IF(AND($A69&gt;6,$A69&lt;23),HLOOKUP(K$29,$C$8:$N$10,2,FALSE()),HLOOKUP(K$29,$C$8:$N$10,3,FALSE())))*'PX 99 + 00 WD'!K15</f>
        <v>81.4510619295258</v>
      </c>
      <c r="L128" s="52" t="n">
        <f aca="false">IF(S40="East",(IF(AND($A69&gt;7,$A69&lt;24),HLOOKUP(L$29,$C$8:$N$10,2,FALSE()),HLOOKUP(L$29,$C$8:$N$10,3,FALSE()))),IF(AND($A69&gt;6,$A69&lt;23),HLOOKUP(L$29,$C$8:$N$10,2,FALSE()),HLOOKUP(L$29,$C$8:$N$10,3,FALSE())))*'PX 99 + 00 WD'!L15</f>
        <v>74.8555342715631</v>
      </c>
      <c r="M128" s="52" t="n">
        <f aca="false">IF(T40="East",(IF(AND($A69&gt;7,$A69&lt;24),HLOOKUP(M$29,$C$8:$N$10,2,FALSE()),HLOOKUP(M$29,$C$8:$N$10,3,FALSE()))),IF(AND($A69&gt;6,$A69&lt;23),HLOOKUP(M$29,$C$8:$N$10,2,FALSE()),HLOOKUP(M$29,$C$8:$N$10,3,FALSE())))*'PX 99 + 00 WD'!M15</f>
        <v>77.601676970296</v>
      </c>
      <c r="N128" s="52" t="n">
        <f aca="false">IF(U40="East",(IF(AND($A69&gt;7,$A69&lt;24),HLOOKUP(N$29,$C$8:$N$10,2,FALSE()),HLOOKUP(N$29,$C$8:$N$10,3,FALSE()))),IF(AND($A69&gt;6,$A69&lt;23),HLOOKUP(N$29,$C$8:$N$10,2,FALSE()),HLOOKUP(N$29,$C$8:$N$10,3,FALSE())))*'PX 99 + 00 WD'!N15</f>
        <v>79.7274653515283</v>
      </c>
    </row>
    <row r="129" customFormat="false" ht="12.75" hidden="false" customHeight="false" outlineLevel="0" collapsed="false">
      <c r="A129" s="2" t="n">
        <v>11</v>
      </c>
      <c r="C129" s="52" t="n">
        <f aca="false">IF(J41="East",(IF(AND($A70&gt;7,$A70&lt;24),HLOOKUP(C$29,$C$8:$N$10,2,FALSE()),HLOOKUP(C$29,$C$8:$N$10,3,FALSE()))),IF(AND($A70&gt;6,$A70&lt;23),HLOOKUP(C$29,$C$8:$N$10,2,FALSE()),HLOOKUP(C$29,$C$8:$N$10,3,FALSE())))*'PX 99 + 00 WD'!C16</f>
        <v>79.9302352164276</v>
      </c>
      <c r="D129" s="52" t="n">
        <f aca="false">IF(K41="East",(IF(AND($A70&gt;7,$A70&lt;24),HLOOKUP(D$29,$C$8:$N$10,2,FALSE()),HLOOKUP(D$29,$C$8:$N$10,3,FALSE()))),IF(AND($A70&gt;6,$A70&lt;23),HLOOKUP(D$29,$C$8:$N$10,2,FALSE()),HLOOKUP(D$29,$C$8:$N$10,3,FALSE())))*'PX 99 + 00 WD'!D16</f>
        <v>59.8278967652809</v>
      </c>
      <c r="E129" s="52" t="n">
        <f aca="false">IF(L41="East",(IF(AND($A70&gt;7,$A70&lt;24),HLOOKUP(E$29,$C$8:$N$10,2,FALSE()),HLOOKUP(E$29,$C$8:$N$10,3,FALSE()))),IF(AND($A70&gt;6,$A70&lt;23),HLOOKUP(E$29,$C$8:$N$10,2,FALSE()),HLOOKUP(E$29,$C$8:$N$10,3,FALSE())))*'PX 99 + 00 WD'!E16</f>
        <v>60.8137754745658</v>
      </c>
      <c r="F129" s="52" t="n">
        <f aca="false">IF(M41="East",(IF(AND($A70&gt;7,$A70&lt;24),HLOOKUP(F$29,$C$8:$N$10,2,FALSE()),HLOOKUP(F$29,$C$8:$N$10,3,FALSE()))),IF(AND($A70&gt;6,$A70&lt;23),HLOOKUP(F$29,$C$8:$N$10,2,FALSE()),HLOOKUP(F$29,$C$8:$N$10,3,FALSE())))*'PX 99 + 00 WD'!F16</f>
        <v>89.3605919710917</v>
      </c>
      <c r="G129" s="52" t="n">
        <f aca="false">IF(N41="East",(IF(AND($A70&gt;7,$A70&lt;24),HLOOKUP(G$29,$C$8:$N$10,2,FALSE()),HLOOKUP(G$29,$C$8:$N$10,3,FALSE()))),IF(AND($A70&gt;6,$A70&lt;23),HLOOKUP(G$29,$C$8:$N$10,2,FALSE()),HLOOKUP(G$29,$C$8:$N$10,3,FALSE())))*'PX 99 + 00 WD'!G16</f>
        <v>89.658385053703</v>
      </c>
      <c r="H129" s="52" t="n">
        <f aca="false">IF(O41="East",(IF(AND($A70&gt;7,$A70&lt;24),HLOOKUP(H$29,$C$8:$N$10,2,FALSE()),HLOOKUP(H$29,$C$8:$N$10,3,FALSE()))),IF(AND($A70&gt;6,$A70&lt;23),HLOOKUP(H$29,$C$8:$N$10,2,FALSE()),HLOOKUP(H$29,$C$8:$N$10,3,FALSE())))*'PX 99 + 00 WD'!H16</f>
        <v>87.0894619310144</v>
      </c>
      <c r="I129" s="52" t="n">
        <f aca="false">IF(P41="East",(IF(AND($A70&gt;7,$A70&lt;24),HLOOKUP(I$29,$C$8:$N$10,2,FALSE()),HLOOKUP(I$29,$C$8:$N$10,3,FALSE()))),IF(AND($A70&gt;6,$A70&lt;23),HLOOKUP(I$29,$C$8:$N$10,2,FALSE()),HLOOKUP(I$29,$C$8:$N$10,3,FALSE())))*'PX 99 + 00 WD'!I16</f>
        <v>83.2519673646304</v>
      </c>
      <c r="J129" s="52" t="n">
        <f aca="false">IF(Q41="East",(IF(AND($A70&gt;7,$A70&lt;24),HLOOKUP(J$29,$C$8:$N$10,2,FALSE()),HLOOKUP(J$29,$C$8:$N$10,3,FALSE()))),IF(AND($A70&gt;6,$A70&lt;23),HLOOKUP(J$29,$C$8:$N$10,2,FALSE()),HLOOKUP(J$29,$C$8:$N$10,3,FALSE())))*'PX 99 + 00 WD'!J16</f>
        <v>99.0547642163116</v>
      </c>
      <c r="K129" s="52" t="n">
        <f aca="false">IF(R41="East",(IF(AND($A70&gt;7,$A70&lt;24),HLOOKUP(K$29,$C$8:$N$10,2,FALSE()),HLOOKUP(K$29,$C$8:$N$10,3,FALSE()))),IF(AND($A70&gt;6,$A70&lt;23),HLOOKUP(K$29,$C$8:$N$10,2,FALSE()),HLOOKUP(K$29,$C$8:$N$10,3,FALSE())))*'PX 99 + 00 WD'!K16</f>
        <v>89.1294219332671</v>
      </c>
      <c r="L129" s="52" t="n">
        <f aca="false">IF(S41="East",(IF(AND($A70&gt;7,$A70&lt;24),HLOOKUP(L$29,$C$8:$N$10,2,FALSE()),HLOOKUP(L$29,$C$8:$N$10,3,FALSE()))),IF(AND($A70&gt;6,$A70&lt;23),HLOOKUP(L$29,$C$8:$N$10,2,FALSE()),HLOOKUP(L$29,$C$8:$N$10,3,FALSE())))*'PX 99 + 00 WD'!L16</f>
        <v>76.3257068345615</v>
      </c>
      <c r="M129" s="52" t="n">
        <f aca="false">IF(T41="East",(IF(AND($A70&gt;7,$A70&lt;24),HLOOKUP(M$29,$C$8:$N$10,2,FALSE()),HLOOKUP(M$29,$C$8:$N$10,3,FALSE()))),IF(AND($A70&gt;6,$A70&lt;23),HLOOKUP(M$29,$C$8:$N$10,2,FALSE()),HLOOKUP(M$29,$C$8:$N$10,3,FALSE())))*'PX 99 + 00 WD'!M16</f>
        <v>79.6057867595993</v>
      </c>
      <c r="N129" s="52" t="n">
        <f aca="false">IF(U41="East",(IF(AND($A70&gt;7,$A70&lt;24),HLOOKUP(N$29,$C$8:$N$10,2,FALSE()),HLOOKUP(N$29,$C$8:$N$10,3,FALSE()))),IF(AND($A70&gt;6,$A70&lt;23),HLOOKUP(N$29,$C$8:$N$10,2,FALSE()),HLOOKUP(N$29,$C$8:$N$10,3,FALSE())))*'PX 99 + 00 WD'!N16</f>
        <v>75.6260518902454</v>
      </c>
    </row>
    <row r="130" customFormat="false" ht="12.75" hidden="false" customHeight="false" outlineLevel="0" collapsed="false">
      <c r="A130" s="2" t="n">
        <v>12</v>
      </c>
      <c r="C130" s="52" t="n">
        <f aca="false">IF(J42="East",(IF(AND($A71&gt;7,$A71&lt;24),HLOOKUP(C$29,$C$8:$N$10,2,FALSE()),HLOOKUP(C$29,$C$8:$N$10,3,FALSE()))),IF(AND($A71&gt;6,$A71&lt;23),HLOOKUP(C$29,$C$8:$N$10,2,FALSE()),HLOOKUP(C$29,$C$8:$N$10,3,FALSE())))*'PX 99 + 00 WD'!C17</f>
        <v>77.9580417500934</v>
      </c>
      <c r="D130" s="52" t="n">
        <f aca="false">IF(K42="East",(IF(AND($A71&gt;7,$A71&lt;24),HLOOKUP(D$29,$C$8:$N$10,2,FALSE()),HLOOKUP(D$29,$C$8:$N$10,3,FALSE()))),IF(AND($A71&gt;6,$A71&lt;23),HLOOKUP(D$29,$C$8:$N$10,2,FALSE()),HLOOKUP(D$29,$C$8:$N$10,3,FALSE())))*'PX 99 + 00 WD'!D17</f>
        <v>59.1439008514802</v>
      </c>
      <c r="E130" s="52" t="n">
        <f aca="false">IF(L42="East",(IF(AND($A71&gt;7,$A71&lt;24),HLOOKUP(E$29,$C$8:$N$10,2,FALSE()),HLOOKUP(E$29,$C$8:$N$10,3,FALSE()))),IF(AND($A71&gt;6,$A71&lt;23),HLOOKUP(E$29,$C$8:$N$10,2,FALSE()),HLOOKUP(E$29,$C$8:$N$10,3,FALSE())))*'PX 99 + 00 WD'!E17</f>
        <v>60.0143865073782</v>
      </c>
      <c r="F130" s="52" t="n">
        <f aca="false">IF(M42="East",(IF(AND($A71&gt;7,$A71&lt;24),HLOOKUP(F$29,$C$8:$N$10,2,FALSE()),HLOOKUP(F$29,$C$8:$N$10,3,FALSE()))),IF(AND($A71&gt;6,$A71&lt;23),HLOOKUP(F$29,$C$8:$N$10,2,FALSE()),HLOOKUP(F$29,$C$8:$N$10,3,FALSE())))*'PX 99 + 00 WD'!F17</f>
        <v>91.7302296353106</v>
      </c>
      <c r="G130" s="52" t="n">
        <f aca="false">IF(N42="East",(IF(AND($A71&gt;7,$A71&lt;24),HLOOKUP(G$29,$C$8:$N$10,2,FALSE()),HLOOKUP(G$29,$C$8:$N$10,3,FALSE()))),IF(AND($A71&gt;6,$A71&lt;23),HLOOKUP(G$29,$C$8:$N$10,2,FALSE()),HLOOKUP(G$29,$C$8:$N$10,3,FALSE())))*'PX 99 + 00 WD'!G17</f>
        <v>92.7088045568272</v>
      </c>
      <c r="H130" s="52" t="n">
        <f aca="false">IF(O42="East",(IF(AND($A71&gt;7,$A71&lt;24),HLOOKUP(H$29,$C$8:$N$10,2,FALSE()),HLOOKUP(H$29,$C$8:$N$10,3,FALSE()))),IF(AND($A71&gt;6,$A71&lt;23),HLOOKUP(H$29,$C$8:$N$10,2,FALSE()),HLOOKUP(H$29,$C$8:$N$10,3,FALSE())))*'PX 99 + 00 WD'!H17</f>
        <v>101.671461636758</v>
      </c>
      <c r="I130" s="52" t="n">
        <f aca="false">IF(P42="East",(IF(AND($A71&gt;7,$A71&lt;24),HLOOKUP(I$29,$C$8:$N$10,2,FALSE()),HLOOKUP(I$29,$C$8:$N$10,3,FALSE()))),IF(AND($A71&gt;6,$A71&lt;23),HLOOKUP(I$29,$C$8:$N$10,2,FALSE()),HLOOKUP(I$29,$C$8:$N$10,3,FALSE())))*'PX 99 + 00 WD'!I17</f>
        <v>100.010082654844</v>
      </c>
      <c r="J130" s="52" t="n">
        <f aca="false">IF(Q42="East",(IF(AND($A71&gt;7,$A71&lt;24),HLOOKUP(J$29,$C$8:$N$10,2,FALSE()),HLOOKUP(J$29,$C$8:$N$10,3,FALSE()))),IF(AND($A71&gt;6,$A71&lt;23),HLOOKUP(J$29,$C$8:$N$10,2,FALSE()),HLOOKUP(J$29,$C$8:$N$10,3,FALSE())))*'PX 99 + 00 WD'!J17</f>
        <v>112.829501513353</v>
      </c>
      <c r="K130" s="52" t="n">
        <f aca="false">IF(R42="East",(IF(AND($A71&gt;7,$A71&lt;24),HLOOKUP(K$29,$C$8:$N$10,2,FALSE()),HLOOKUP(K$29,$C$8:$N$10,3,FALSE()))),IF(AND($A71&gt;6,$A71&lt;23),HLOOKUP(K$29,$C$8:$N$10,2,FALSE()),HLOOKUP(K$29,$C$8:$N$10,3,FALSE())))*'PX 99 + 00 WD'!K17</f>
        <v>91.7255880047879</v>
      </c>
      <c r="L130" s="52" t="n">
        <f aca="false">IF(S42="East",(IF(AND($A71&gt;7,$A71&lt;24),HLOOKUP(L$29,$C$8:$N$10,2,FALSE()),HLOOKUP(L$29,$C$8:$N$10,3,FALSE()))),IF(AND($A71&gt;6,$A71&lt;23),HLOOKUP(L$29,$C$8:$N$10,2,FALSE()),HLOOKUP(L$29,$C$8:$N$10,3,FALSE())))*'PX 99 + 00 WD'!L17</f>
        <v>77.8420554195782</v>
      </c>
      <c r="M130" s="52" t="n">
        <f aca="false">IF(T42="East",(IF(AND($A71&gt;7,$A71&lt;24),HLOOKUP(M$29,$C$8:$N$10,2,FALSE()),HLOOKUP(M$29,$C$8:$N$10,3,FALSE()))),IF(AND($A71&gt;6,$A71&lt;23),HLOOKUP(M$29,$C$8:$N$10,2,FALSE()),HLOOKUP(M$29,$C$8:$N$10,3,FALSE())))*'PX 99 + 00 WD'!M17</f>
        <v>77.3302319833546</v>
      </c>
      <c r="N130" s="52" t="n">
        <f aca="false">IF(U42="East",(IF(AND($A71&gt;7,$A71&lt;24),HLOOKUP(N$29,$C$8:$N$10,2,FALSE()),HLOOKUP(N$29,$C$8:$N$10,3,FALSE()))),IF(AND($A71&gt;6,$A71&lt;23),HLOOKUP(N$29,$C$8:$N$10,2,FALSE()),HLOOKUP(N$29,$C$8:$N$10,3,FALSE())))*'PX 99 + 00 WD'!N17</f>
        <v>73.8314087068367</v>
      </c>
    </row>
    <row r="131" customFormat="false" ht="12.75" hidden="false" customHeight="false" outlineLevel="0" collapsed="false">
      <c r="A131" s="2" t="n">
        <v>13</v>
      </c>
      <c r="C131" s="52" t="n">
        <f aca="false">IF(J43="East",(IF(AND($A72&gt;7,$A72&lt;24),HLOOKUP(C$29,$C$8:$N$10,2,FALSE()),HLOOKUP(C$29,$C$8:$N$10,3,FALSE()))),IF(AND($A72&gt;6,$A72&lt;23),HLOOKUP(C$29,$C$8:$N$10,2,FALSE()),HLOOKUP(C$29,$C$8:$N$10,3,FALSE())))*'PX 99 + 00 WD'!C18</f>
        <v>76.8141404766811</v>
      </c>
      <c r="D131" s="52" t="n">
        <f aca="false">IF(K43="East",(IF(AND($A72&gt;7,$A72&lt;24),HLOOKUP(D$29,$C$8:$N$10,2,FALSE()),HLOOKUP(D$29,$C$8:$N$10,3,FALSE()))),IF(AND($A72&gt;6,$A72&lt;23),HLOOKUP(D$29,$C$8:$N$10,2,FALSE()),HLOOKUP(D$29,$C$8:$N$10,3,FALSE())))*'PX 99 + 00 WD'!D18</f>
        <v>58.6778821756537</v>
      </c>
      <c r="E131" s="52" t="n">
        <f aca="false">IF(L43="East",(IF(AND($A72&gt;7,$A72&lt;24),HLOOKUP(E$29,$C$8:$N$10,2,FALSE()),HLOOKUP(E$29,$C$8:$N$10,3,FALSE()))),IF(AND($A72&gt;6,$A72&lt;23),HLOOKUP(E$29,$C$8:$N$10,2,FALSE()),HLOOKUP(E$29,$C$8:$N$10,3,FALSE())))*'PX 99 + 00 WD'!E18</f>
        <v>59.5283744821658</v>
      </c>
      <c r="F131" s="52" t="n">
        <f aca="false">IF(M43="East",(IF(AND($A72&gt;7,$A72&lt;24),HLOOKUP(F$29,$C$8:$N$10,2,FALSE()),HLOOKUP(F$29,$C$8:$N$10,3,FALSE()))),IF(AND($A72&gt;6,$A72&lt;23),HLOOKUP(F$29,$C$8:$N$10,2,FALSE()),HLOOKUP(F$29,$C$8:$N$10,3,FALSE())))*'PX 99 + 00 WD'!F18</f>
        <v>93.6136567340441</v>
      </c>
      <c r="G131" s="52" t="n">
        <f aca="false">IF(N43="East",(IF(AND($A72&gt;7,$A72&lt;24),HLOOKUP(G$29,$C$8:$N$10,2,FALSE()),HLOOKUP(G$29,$C$8:$N$10,3,FALSE()))),IF(AND($A72&gt;6,$A72&lt;23),HLOOKUP(G$29,$C$8:$N$10,2,FALSE()),HLOOKUP(G$29,$C$8:$N$10,3,FALSE())))*'PX 99 + 00 WD'!G18</f>
        <v>97.0638993847278</v>
      </c>
      <c r="H131" s="52" t="n">
        <f aca="false">IF(O43="East",(IF(AND($A72&gt;7,$A72&lt;24),HLOOKUP(H$29,$C$8:$N$10,2,FALSE()),HLOOKUP(H$29,$C$8:$N$10,3,FALSE()))),IF(AND($A72&gt;6,$A72&lt;23),HLOOKUP(H$29,$C$8:$N$10,2,FALSE()),HLOOKUP(H$29,$C$8:$N$10,3,FALSE())))*'PX 99 + 00 WD'!H18</f>
        <v>114.895420183939</v>
      </c>
      <c r="I131" s="52" t="n">
        <f aca="false">IF(P43="East",(IF(AND($A72&gt;7,$A72&lt;24),HLOOKUP(I$29,$C$8:$N$10,2,FALSE()),HLOOKUP(I$29,$C$8:$N$10,3,FALSE()))),IF(AND($A72&gt;6,$A72&lt;23),HLOOKUP(I$29,$C$8:$N$10,2,FALSE()),HLOOKUP(I$29,$C$8:$N$10,3,FALSE())))*'PX 99 + 00 WD'!I18</f>
        <v>115.354692843222</v>
      </c>
      <c r="J131" s="52" t="n">
        <f aca="false">IF(Q43="East",(IF(AND($A72&gt;7,$A72&lt;24),HLOOKUP(J$29,$C$8:$N$10,2,FALSE()),HLOOKUP(J$29,$C$8:$N$10,3,FALSE()))),IF(AND($A72&gt;6,$A72&lt;23),HLOOKUP(J$29,$C$8:$N$10,2,FALSE()),HLOOKUP(J$29,$C$8:$N$10,3,FALSE())))*'PX 99 + 00 WD'!J18</f>
        <v>117.440766687717</v>
      </c>
      <c r="K131" s="52" t="n">
        <f aca="false">IF(R43="East",(IF(AND($A72&gt;7,$A72&lt;24),HLOOKUP(K$29,$C$8:$N$10,2,FALSE()),HLOOKUP(K$29,$C$8:$N$10,3,FALSE()))),IF(AND($A72&gt;6,$A72&lt;23),HLOOKUP(K$29,$C$8:$N$10,2,FALSE()),HLOOKUP(K$29,$C$8:$N$10,3,FALSE())))*'PX 99 + 00 WD'!K18</f>
        <v>95.6992524492156</v>
      </c>
      <c r="L131" s="52" t="n">
        <f aca="false">IF(S43="East",(IF(AND($A72&gt;7,$A72&lt;24),HLOOKUP(L$29,$C$8:$N$10,2,FALSE()),HLOOKUP(L$29,$C$8:$N$10,3,FALSE()))),IF(AND($A72&gt;6,$A72&lt;23),HLOOKUP(L$29,$C$8:$N$10,2,FALSE()),HLOOKUP(L$29,$C$8:$N$10,3,FALSE())))*'PX 99 + 00 WD'!L18</f>
        <v>79.7313295256864</v>
      </c>
      <c r="M131" s="52" t="n">
        <f aca="false">IF(T43="East",(IF(AND($A72&gt;7,$A72&lt;24),HLOOKUP(M$29,$C$8:$N$10,2,FALSE()),HLOOKUP(M$29,$C$8:$N$10,3,FALSE()))),IF(AND($A72&gt;6,$A72&lt;23),HLOOKUP(M$29,$C$8:$N$10,2,FALSE()),HLOOKUP(M$29,$C$8:$N$10,3,FALSE())))*'PX 99 + 00 WD'!M18</f>
        <v>75.6040814891377</v>
      </c>
      <c r="N131" s="52" t="n">
        <f aca="false">IF(U43="East",(IF(AND($A72&gt;7,$A72&lt;24),HLOOKUP(N$29,$C$8:$N$10,2,FALSE()),HLOOKUP(N$29,$C$8:$N$10,3,FALSE()))),IF(AND($A72&gt;6,$A72&lt;23),HLOOKUP(N$29,$C$8:$N$10,2,FALSE()),HLOOKUP(N$29,$C$8:$N$10,3,FALSE())))*'PX 99 + 00 WD'!N18</f>
        <v>72.9476839238335</v>
      </c>
    </row>
    <row r="132" customFormat="false" ht="12.75" hidden="false" customHeight="false" outlineLevel="0" collapsed="false">
      <c r="A132" s="2" t="n">
        <v>14</v>
      </c>
      <c r="C132" s="52" t="n">
        <f aca="false">IF(J44="East",(IF(AND($A73&gt;7,$A73&lt;24),HLOOKUP(C$29,$C$8:$N$10,2,FALSE()),HLOOKUP(C$29,$C$8:$N$10,3,FALSE()))),IF(AND($A73&gt;6,$A73&lt;23),HLOOKUP(C$29,$C$8:$N$10,2,FALSE()),HLOOKUP(C$29,$C$8:$N$10,3,FALSE())))*'PX 99 + 00 WD'!C19</f>
        <v>75.623054438419</v>
      </c>
      <c r="D132" s="52" t="n">
        <f aca="false">IF(K44="East",(IF(AND($A73&gt;7,$A73&lt;24),HLOOKUP(D$29,$C$8:$N$10,2,FALSE()),HLOOKUP(D$29,$C$8:$N$10,3,FALSE()))),IF(AND($A73&gt;6,$A73&lt;23),HLOOKUP(D$29,$C$8:$N$10,2,FALSE()),HLOOKUP(D$29,$C$8:$N$10,3,FALSE())))*'PX 99 + 00 WD'!D19</f>
        <v>58.0362078355521</v>
      </c>
      <c r="E132" s="52" t="n">
        <f aca="false">IF(L44="East",(IF(AND($A73&gt;7,$A73&lt;24),HLOOKUP(E$29,$C$8:$N$10,2,FALSE()),HLOOKUP(E$29,$C$8:$N$10,3,FALSE()))),IF(AND($A73&gt;6,$A73&lt;23),HLOOKUP(E$29,$C$8:$N$10,2,FALSE()),HLOOKUP(E$29,$C$8:$N$10,3,FALSE())))*'PX 99 + 00 WD'!E19</f>
        <v>59.0666606385668</v>
      </c>
      <c r="F132" s="52" t="n">
        <f aca="false">IF(M44="East",(IF(AND($A73&gt;7,$A73&lt;24),HLOOKUP(F$29,$C$8:$N$10,2,FALSE()),HLOOKUP(F$29,$C$8:$N$10,3,FALSE()))),IF(AND($A73&gt;6,$A73&lt;23),HLOOKUP(F$29,$C$8:$N$10,2,FALSE()),HLOOKUP(F$29,$C$8:$N$10,3,FALSE())))*'PX 99 + 00 WD'!F19</f>
        <v>97.1529053196699</v>
      </c>
      <c r="G132" s="52" t="n">
        <f aca="false">IF(N44="East",(IF(AND($A73&gt;7,$A73&lt;24),HLOOKUP(G$29,$C$8:$N$10,2,FALSE()),HLOOKUP(G$29,$C$8:$N$10,3,FALSE()))),IF(AND($A73&gt;6,$A73&lt;23),HLOOKUP(G$29,$C$8:$N$10,2,FALSE()),HLOOKUP(G$29,$C$8:$N$10,3,FALSE())))*'PX 99 + 00 WD'!G19</f>
        <v>105.545130105085</v>
      </c>
      <c r="H132" s="52" t="n">
        <f aca="false">IF(O44="East",(IF(AND($A73&gt;7,$A73&lt;24),HLOOKUP(H$29,$C$8:$N$10,2,FALSE()),HLOOKUP(H$29,$C$8:$N$10,3,FALSE()))),IF(AND($A73&gt;6,$A73&lt;23),HLOOKUP(H$29,$C$8:$N$10,2,FALSE()),HLOOKUP(H$29,$C$8:$N$10,3,FALSE())))*'PX 99 + 00 WD'!H19</f>
        <v>129.294840414298</v>
      </c>
      <c r="I132" s="52" t="n">
        <f aca="false">IF(P44="East",(IF(AND($A73&gt;7,$A73&lt;24),HLOOKUP(I$29,$C$8:$N$10,2,FALSE()),HLOOKUP(I$29,$C$8:$N$10,3,FALSE()))),IF(AND($A73&gt;6,$A73&lt;23),HLOOKUP(I$29,$C$8:$N$10,2,FALSE()),HLOOKUP(I$29,$C$8:$N$10,3,FALSE())))*'PX 99 + 00 WD'!I19</f>
        <v>133.710958180308</v>
      </c>
      <c r="J132" s="52" t="n">
        <f aca="false">IF(Q44="East",(IF(AND($A73&gt;7,$A73&lt;24),HLOOKUP(J$29,$C$8:$N$10,2,FALSE()),HLOOKUP(J$29,$C$8:$N$10,3,FALSE()))),IF(AND($A73&gt;6,$A73&lt;23),HLOOKUP(J$29,$C$8:$N$10,2,FALSE()),HLOOKUP(J$29,$C$8:$N$10,3,FALSE())))*'PX 99 + 00 WD'!J19</f>
        <v>132.684250464289</v>
      </c>
      <c r="K132" s="52" t="n">
        <f aca="false">IF(R44="East",(IF(AND($A73&gt;7,$A73&lt;24),HLOOKUP(K$29,$C$8:$N$10,2,FALSE()),HLOOKUP(K$29,$C$8:$N$10,3,FALSE()))),IF(AND($A73&gt;6,$A73&lt;23),HLOOKUP(K$29,$C$8:$N$10,2,FALSE()),HLOOKUP(K$29,$C$8:$N$10,3,FALSE())))*'PX 99 + 00 WD'!K19</f>
        <v>99.3784385976518</v>
      </c>
      <c r="L132" s="52" t="n">
        <f aca="false">IF(S44="East",(IF(AND($A73&gt;7,$A73&lt;24),HLOOKUP(L$29,$C$8:$N$10,2,FALSE()),HLOOKUP(L$29,$C$8:$N$10,3,FALSE()))),IF(AND($A73&gt;6,$A73&lt;23),HLOOKUP(L$29,$C$8:$N$10,2,FALSE()),HLOOKUP(L$29,$C$8:$N$10,3,FALSE())))*'PX 99 + 00 WD'!L19</f>
        <v>83.764337297924</v>
      </c>
      <c r="M132" s="52" t="n">
        <f aca="false">IF(T44="East",(IF(AND($A73&gt;7,$A73&lt;24),HLOOKUP(M$29,$C$8:$N$10,2,FALSE()),HLOOKUP(M$29,$C$8:$N$10,3,FALSE()))),IF(AND($A73&gt;6,$A73&lt;23),HLOOKUP(M$29,$C$8:$N$10,2,FALSE()),HLOOKUP(M$29,$C$8:$N$10,3,FALSE())))*'PX 99 + 00 WD'!M19</f>
        <v>75.8193965920615</v>
      </c>
      <c r="N132" s="52" t="n">
        <f aca="false">IF(U44="East",(IF(AND($A73&gt;7,$A73&lt;24),HLOOKUP(N$29,$C$8:$N$10,2,FALSE()),HLOOKUP(N$29,$C$8:$N$10,3,FALSE()))),IF(AND($A73&gt;6,$A73&lt;23),HLOOKUP(N$29,$C$8:$N$10,2,FALSE()),HLOOKUP(N$29,$C$8:$N$10,3,FALSE())))*'PX 99 + 00 WD'!N19</f>
        <v>72.1228311402671</v>
      </c>
    </row>
    <row r="133" customFormat="false" ht="12.75" hidden="false" customHeight="false" outlineLevel="0" collapsed="false">
      <c r="A133" s="2" t="n">
        <v>15</v>
      </c>
      <c r="C133" s="52" t="n">
        <f aca="false">IF(J45="East",(IF(AND($A74&gt;7,$A74&lt;24),HLOOKUP(C$29,$C$8:$N$10,2,FALSE()),HLOOKUP(C$29,$C$8:$N$10,3,FALSE()))),IF(AND($A74&gt;6,$A74&lt;23),HLOOKUP(C$29,$C$8:$N$10,2,FALSE()),HLOOKUP(C$29,$C$8:$N$10,3,FALSE())))*'PX 99 + 00 WD'!C20</f>
        <v>73.8097813630364</v>
      </c>
      <c r="D133" s="52" t="n">
        <f aca="false">IF(K45="East",(IF(AND($A74&gt;7,$A74&lt;24),HLOOKUP(D$29,$C$8:$N$10,2,FALSE()),HLOOKUP(D$29,$C$8:$N$10,3,FALSE()))),IF(AND($A74&gt;6,$A74&lt;23),HLOOKUP(D$29,$C$8:$N$10,2,FALSE()),HLOOKUP(D$29,$C$8:$N$10,3,FALSE())))*'PX 99 + 00 WD'!D20</f>
        <v>57.0511363426733</v>
      </c>
      <c r="E133" s="52" t="n">
        <f aca="false">IF(L45="East",(IF(AND($A74&gt;7,$A74&lt;24),HLOOKUP(E$29,$C$8:$N$10,2,FALSE()),HLOOKUP(E$29,$C$8:$N$10,3,FALSE()))),IF(AND($A74&gt;6,$A74&lt;23),HLOOKUP(E$29,$C$8:$N$10,2,FALSE()),HLOOKUP(E$29,$C$8:$N$10,3,FALSE())))*'PX 99 + 00 WD'!E20</f>
        <v>57.8722710224189</v>
      </c>
      <c r="F133" s="52" t="n">
        <f aca="false">IF(M45="East",(IF(AND($A74&gt;7,$A74&lt;24),HLOOKUP(F$29,$C$8:$N$10,2,FALSE()),HLOOKUP(F$29,$C$8:$N$10,3,FALSE()))),IF(AND($A74&gt;6,$A74&lt;23),HLOOKUP(F$29,$C$8:$N$10,2,FALSE()),HLOOKUP(F$29,$C$8:$N$10,3,FALSE())))*'PX 99 + 00 WD'!F20</f>
        <v>95.9048272570808</v>
      </c>
      <c r="G133" s="52" t="n">
        <f aca="false">IF(N45="East",(IF(AND($A74&gt;7,$A74&lt;24),HLOOKUP(G$29,$C$8:$N$10,2,FALSE()),HLOOKUP(G$29,$C$8:$N$10,3,FALSE()))),IF(AND($A74&gt;6,$A74&lt;23),HLOOKUP(G$29,$C$8:$N$10,2,FALSE()),HLOOKUP(G$29,$C$8:$N$10,3,FALSE())))*'PX 99 + 00 WD'!G20</f>
        <v>108.260733046552</v>
      </c>
      <c r="H133" s="52" t="n">
        <f aca="false">IF(O45="East",(IF(AND($A74&gt;7,$A74&lt;24),HLOOKUP(H$29,$C$8:$N$10,2,FALSE()),HLOOKUP(H$29,$C$8:$N$10,3,FALSE()))),IF(AND($A74&gt;6,$A74&lt;23),HLOOKUP(H$29,$C$8:$N$10,2,FALSE()),HLOOKUP(H$29,$C$8:$N$10,3,FALSE())))*'PX 99 + 00 WD'!H20</f>
        <v>140.19780791705</v>
      </c>
      <c r="I133" s="52" t="n">
        <f aca="false">IF(P45="East",(IF(AND($A74&gt;7,$A74&lt;24),HLOOKUP(I$29,$C$8:$N$10,2,FALSE()),HLOOKUP(I$29,$C$8:$N$10,3,FALSE()))),IF(AND($A74&gt;6,$A74&lt;23),HLOOKUP(I$29,$C$8:$N$10,2,FALSE()),HLOOKUP(I$29,$C$8:$N$10,3,FALSE())))*'PX 99 + 00 WD'!I20</f>
        <v>142.982976041472</v>
      </c>
      <c r="J133" s="52" t="n">
        <f aca="false">IF(Q45="East",(IF(AND($A74&gt;7,$A74&lt;24),HLOOKUP(J$29,$C$8:$N$10,2,FALSE()),HLOOKUP(J$29,$C$8:$N$10,3,FALSE()))),IF(AND($A74&gt;6,$A74&lt;23),HLOOKUP(J$29,$C$8:$N$10,2,FALSE()),HLOOKUP(J$29,$C$8:$N$10,3,FALSE())))*'PX 99 + 00 WD'!J20</f>
        <v>148.050317733424</v>
      </c>
      <c r="K133" s="52" t="n">
        <f aca="false">IF(R45="East",(IF(AND($A74&gt;7,$A74&lt;24),HLOOKUP(K$29,$C$8:$N$10,2,FALSE()),HLOOKUP(K$29,$C$8:$N$10,3,FALSE()))),IF(AND($A74&gt;6,$A74&lt;23),HLOOKUP(K$29,$C$8:$N$10,2,FALSE()),HLOOKUP(K$29,$C$8:$N$10,3,FALSE())))*'PX 99 + 00 WD'!K20</f>
        <v>102.842491101991</v>
      </c>
      <c r="L133" s="52" t="n">
        <f aca="false">IF(S45="East",(IF(AND($A74&gt;7,$A74&lt;24),HLOOKUP(L$29,$C$8:$N$10,2,FALSE()),HLOOKUP(L$29,$C$8:$N$10,3,FALSE()))),IF(AND($A74&gt;6,$A74&lt;23),HLOOKUP(L$29,$C$8:$N$10,2,FALSE()),HLOOKUP(L$29,$C$8:$N$10,3,FALSE())))*'PX 99 + 00 WD'!L20</f>
        <v>87.0314353396986</v>
      </c>
      <c r="M133" s="52" t="n">
        <f aca="false">IF(T45="East",(IF(AND($A74&gt;7,$A74&lt;24),HLOOKUP(M$29,$C$8:$N$10,2,FALSE()),HLOOKUP(M$29,$C$8:$N$10,3,FALSE()))),IF(AND($A74&gt;6,$A74&lt;23),HLOOKUP(M$29,$C$8:$N$10,2,FALSE()),HLOOKUP(M$29,$C$8:$N$10,3,FALSE())))*'PX 99 + 00 WD'!M20</f>
        <v>73.6051939510354</v>
      </c>
      <c r="N133" s="52" t="n">
        <f aca="false">IF(U45="East",(IF(AND($A74&gt;7,$A74&lt;24),HLOOKUP(N$29,$C$8:$N$10,2,FALSE()),HLOOKUP(N$29,$C$8:$N$10,3,FALSE()))),IF(AND($A74&gt;6,$A74&lt;23),HLOOKUP(N$29,$C$8:$N$10,2,FALSE()),HLOOKUP(N$29,$C$8:$N$10,3,FALSE())))*'PX 99 + 00 WD'!N20</f>
        <v>70.5306950377594</v>
      </c>
    </row>
    <row r="134" customFormat="false" ht="12.75" hidden="false" customHeight="false" outlineLevel="0" collapsed="false">
      <c r="A134" s="2" t="n">
        <v>16</v>
      </c>
      <c r="C134" s="52" t="n">
        <f aca="false">IF(J46="East",(IF(AND($A75&gt;7,$A75&lt;24),HLOOKUP(C$29,$C$8:$N$10,2,FALSE()),HLOOKUP(C$29,$C$8:$N$10,3,FALSE()))),IF(AND($A75&gt;6,$A75&lt;23),HLOOKUP(C$29,$C$8:$N$10,2,FALSE()),HLOOKUP(C$29,$C$8:$N$10,3,FALSE())))*'PX 99 + 00 WD'!C21</f>
        <v>72.2663911424134</v>
      </c>
      <c r="D134" s="52" t="n">
        <f aca="false">IF(K46="East",(IF(AND($A75&gt;7,$A75&lt;24),HLOOKUP(D$29,$C$8:$N$10,2,FALSE()),HLOOKUP(D$29,$C$8:$N$10,3,FALSE()))),IF(AND($A75&gt;6,$A75&lt;23),HLOOKUP(D$29,$C$8:$N$10,2,FALSE()),HLOOKUP(D$29,$C$8:$N$10,3,FALSE())))*'PX 99 + 00 WD'!D21</f>
        <v>56.26089309438</v>
      </c>
      <c r="E134" s="52" t="n">
        <f aca="false">IF(L46="East",(IF(AND($A75&gt;7,$A75&lt;24),HLOOKUP(E$29,$C$8:$N$10,2,FALSE()),HLOOKUP(E$29,$C$8:$N$10,3,FALSE()))),IF(AND($A75&gt;6,$A75&lt;23),HLOOKUP(E$29,$C$8:$N$10,2,FALSE()),HLOOKUP(E$29,$C$8:$N$10,3,FALSE())))*'PX 99 + 00 WD'!E21</f>
        <v>56.9043693730246</v>
      </c>
      <c r="F134" s="52" t="n">
        <f aca="false">IF(M46="East",(IF(AND($A75&gt;7,$A75&lt;24),HLOOKUP(F$29,$C$8:$N$10,2,FALSE()),HLOOKUP(F$29,$C$8:$N$10,3,FALSE()))),IF(AND($A75&gt;6,$A75&lt;23),HLOOKUP(F$29,$C$8:$N$10,2,FALSE()),HLOOKUP(F$29,$C$8:$N$10,3,FALSE())))*'PX 99 + 00 WD'!F21</f>
        <v>94.1566235846632</v>
      </c>
      <c r="G134" s="52" t="n">
        <f aca="false">IF(N46="East",(IF(AND($A75&gt;7,$A75&lt;24),HLOOKUP(G$29,$C$8:$N$10,2,FALSE()),HLOOKUP(G$29,$C$8:$N$10,3,FALSE()))),IF(AND($A75&gt;6,$A75&lt;23),HLOOKUP(G$29,$C$8:$N$10,2,FALSE()),HLOOKUP(G$29,$C$8:$N$10,3,FALSE())))*'PX 99 + 00 WD'!G21</f>
        <v>114.544146008566</v>
      </c>
      <c r="H134" s="52" t="n">
        <f aca="false">IF(O46="East",(IF(AND($A75&gt;7,$A75&lt;24),HLOOKUP(H$29,$C$8:$N$10,2,FALSE()),HLOOKUP(H$29,$C$8:$N$10,3,FALSE()))),IF(AND($A75&gt;6,$A75&lt;23),HLOOKUP(H$29,$C$8:$N$10,2,FALSE()),HLOOKUP(H$29,$C$8:$N$10,3,FALSE())))*'PX 99 + 00 WD'!H21</f>
        <v>146.536737075951</v>
      </c>
      <c r="I134" s="52" t="n">
        <f aca="false">IF(P46="East",(IF(AND($A75&gt;7,$A75&lt;24),HLOOKUP(I$29,$C$8:$N$10,2,FALSE()),HLOOKUP(I$29,$C$8:$N$10,3,FALSE()))),IF(AND($A75&gt;6,$A75&lt;23),HLOOKUP(I$29,$C$8:$N$10,2,FALSE()),HLOOKUP(I$29,$C$8:$N$10,3,FALSE())))*'PX 99 + 00 WD'!I21</f>
        <v>149.576468414461</v>
      </c>
      <c r="J134" s="52" t="n">
        <f aca="false">IF(Q46="East",(IF(AND($A75&gt;7,$A75&lt;24),HLOOKUP(J$29,$C$8:$N$10,2,FALSE()),HLOOKUP(J$29,$C$8:$N$10,3,FALSE()))),IF(AND($A75&gt;6,$A75&lt;23),HLOOKUP(J$29,$C$8:$N$10,2,FALSE()),HLOOKUP(J$29,$C$8:$N$10,3,FALSE())))*'PX 99 + 00 WD'!J21</f>
        <v>156.052395728509</v>
      </c>
      <c r="K134" s="52" t="n">
        <f aca="false">IF(R46="East",(IF(AND($A75&gt;7,$A75&lt;24),HLOOKUP(K$29,$C$8:$N$10,2,FALSE()),HLOOKUP(K$29,$C$8:$N$10,3,FALSE()))),IF(AND($A75&gt;6,$A75&lt;23),HLOOKUP(K$29,$C$8:$N$10,2,FALSE()),HLOOKUP(K$29,$C$8:$N$10,3,FALSE())))*'PX 99 + 00 WD'!K21</f>
        <v>104.169485252452</v>
      </c>
      <c r="L134" s="52" t="n">
        <f aca="false">IF(S46="East",(IF(AND($A75&gt;7,$A75&lt;24),HLOOKUP(L$29,$C$8:$N$10,2,FALSE()),HLOOKUP(L$29,$C$8:$N$10,3,FALSE()))),IF(AND($A75&gt;6,$A75&lt;23),HLOOKUP(L$29,$C$8:$N$10,2,FALSE()),HLOOKUP(L$29,$C$8:$N$10,3,FALSE())))*'PX 99 + 00 WD'!L21</f>
        <v>88.5485674860463</v>
      </c>
      <c r="M134" s="52" t="n">
        <f aca="false">IF(T46="East",(IF(AND($A75&gt;7,$A75&lt;24),HLOOKUP(M$29,$C$8:$N$10,2,FALSE()),HLOOKUP(M$29,$C$8:$N$10,3,FALSE()))),IF(AND($A75&gt;6,$A75&lt;23),HLOOKUP(M$29,$C$8:$N$10,2,FALSE()),HLOOKUP(M$29,$C$8:$N$10,3,FALSE())))*'PX 99 + 00 WD'!M21</f>
        <v>73.6736903017292</v>
      </c>
      <c r="N134" s="52" t="n">
        <f aca="false">IF(U46="East",(IF(AND($A75&gt;7,$A75&lt;24),HLOOKUP(N$29,$C$8:$N$10,2,FALSE()),HLOOKUP(N$29,$C$8:$N$10,3,FALSE()))),IF(AND($A75&gt;6,$A75&lt;23),HLOOKUP(N$29,$C$8:$N$10,2,FALSE()),HLOOKUP(N$29,$C$8:$N$10,3,FALSE())))*'PX 99 + 00 WD'!N21</f>
        <v>69.5221965826288</v>
      </c>
    </row>
    <row r="135" customFormat="false" ht="12.75" hidden="false" customHeight="false" outlineLevel="0" collapsed="false">
      <c r="A135" s="2" t="n">
        <v>17</v>
      </c>
      <c r="C135" s="52" t="n">
        <f aca="false">IF(J47="East",(IF(AND($A76&gt;7,$A76&lt;24),HLOOKUP(C$29,$C$8:$N$10,2,FALSE()),HLOOKUP(C$29,$C$8:$N$10,3,FALSE()))),IF(AND($A76&gt;6,$A76&lt;23),HLOOKUP(C$29,$C$8:$N$10,2,FALSE()),HLOOKUP(C$29,$C$8:$N$10,3,FALSE())))*'PX 99 + 00 WD'!C22</f>
        <v>76.6742027254421</v>
      </c>
      <c r="D135" s="52" t="n">
        <f aca="false">IF(K47="East",(IF(AND($A76&gt;7,$A76&lt;24),HLOOKUP(D$29,$C$8:$N$10,2,FALSE()),HLOOKUP(D$29,$C$8:$N$10,3,FALSE()))),IF(AND($A76&gt;6,$A76&lt;23),HLOOKUP(D$29,$C$8:$N$10,2,FALSE()),HLOOKUP(D$29,$C$8:$N$10,3,FALSE())))*'PX 99 + 00 WD'!D22</f>
        <v>57.0517427520914</v>
      </c>
      <c r="E135" s="52" t="n">
        <f aca="false">IF(L47="East",(IF(AND($A76&gt;7,$A76&lt;24),HLOOKUP(E$29,$C$8:$N$10,2,FALSE()),HLOOKUP(E$29,$C$8:$N$10,3,FALSE()))),IF(AND($A76&gt;6,$A76&lt;23),HLOOKUP(E$29,$C$8:$N$10,2,FALSE()),HLOOKUP(E$29,$C$8:$N$10,3,FALSE())))*'PX 99 + 00 WD'!E22</f>
        <v>56.420405876682</v>
      </c>
      <c r="F135" s="52" t="n">
        <f aca="false">IF(M47="East",(IF(AND($A76&gt;7,$A76&lt;24),HLOOKUP(F$29,$C$8:$N$10,2,FALSE()),HLOOKUP(F$29,$C$8:$N$10,3,FALSE()))),IF(AND($A76&gt;6,$A76&lt;23),HLOOKUP(F$29,$C$8:$N$10,2,FALSE()),HLOOKUP(F$29,$C$8:$N$10,3,FALSE())))*'PX 99 + 00 WD'!F22</f>
        <v>89.8165770787479</v>
      </c>
      <c r="G135" s="52" t="n">
        <f aca="false">IF(N47="East",(IF(AND($A76&gt;7,$A76&lt;24),HLOOKUP(G$29,$C$8:$N$10,2,FALSE()),HLOOKUP(G$29,$C$8:$N$10,3,FALSE()))),IF(AND($A76&gt;6,$A76&lt;23),HLOOKUP(G$29,$C$8:$N$10,2,FALSE()),HLOOKUP(G$29,$C$8:$N$10,3,FALSE())))*'PX 99 + 00 WD'!G22</f>
        <v>103.081406515526</v>
      </c>
      <c r="H135" s="52" t="n">
        <f aca="false">IF(O47="East",(IF(AND($A76&gt;7,$A76&lt;24),HLOOKUP(H$29,$C$8:$N$10,2,FALSE()),HLOOKUP(H$29,$C$8:$N$10,3,FALSE()))),IF(AND($A76&gt;6,$A76&lt;23),HLOOKUP(H$29,$C$8:$N$10,2,FALSE()),HLOOKUP(H$29,$C$8:$N$10,3,FALSE())))*'PX 99 + 00 WD'!H22</f>
        <v>142.593292481154</v>
      </c>
      <c r="I135" s="52" t="n">
        <f aca="false">IF(P47="East",(IF(AND($A76&gt;7,$A76&lt;24),HLOOKUP(I$29,$C$8:$N$10,2,FALSE()),HLOOKUP(I$29,$C$8:$N$10,3,FALSE()))),IF(AND($A76&gt;6,$A76&lt;23),HLOOKUP(I$29,$C$8:$N$10,2,FALSE()),HLOOKUP(I$29,$C$8:$N$10,3,FALSE())))*'PX 99 + 00 WD'!I22</f>
        <v>146.679494925497</v>
      </c>
      <c r="J135" s="52" t="n">
        <f aca="false">IF(Q47="East",(IF(AND($A76&gt;7,$A76&lt;24),HLOOKUP(J$29,$C$8:$N$10,2,FALSE()),HLOOKUP(J$29,$C$8:$N$10,3,FALSE()))),IF(AND($A76&gt;6,$A76&lt;23),HLOOKUP(J$29,$C$8:$N$10,2,FALSE()),HLOOKUP(J$29,$C$8:$N$10,3,FALSE())))*'PX 99 + 00 WD'!J22</f>
        <v>153.179889418731</v>
      </c>
      <c r="K135" s="52" t="n">
        <f aca="false">IF(R47="East",(IF(AND($A76&gt;7,$A76&lt;24),HLOOKUP(K$29,$C$8:$N$10,2,FALSE()),HLOOKUP(K$29,$C$8:$N$10,3,FALSE()))),IF(AND($A76&gt;6,$A76&lt;23),HLOOKUP(K$29,$C$8:$N$10,2,FALSE()),HLOOKUP(K$29,$C$8:$N$10,3,FALSE())))*'PX 99 + 00 WD'!K22</f>
        <v>101.720411690023</v>
      </c>
      <c r="L135" s="52" t="n">
        <f aca="false">IF(S47="East",(IF(AND($A76&gt;7,$A76&lt;24),HLOOKUP(L$29,$C$8:$N$10,2,FALSE()),HLOOKUP(L$29,$C$8:$N$10,3,FALSE()))),IF(AND($A76&gt;6,$A76&lt;23),HLOOKUP(L$29,$C$8:$N$10,2,FALSE()),HLOOKUP(L$29,$C$8:$N$10,3,FALSE())))*'PX 99 + 00 WD'!L22</f>
        <v>86.308526902486</v>
      </c>
      <c r="M135" s="52" t="n">
        <f aca="false">IF(T47="East",(IF(AND($A76&gt;7,$A76&lt;24),HLOOKUP(M$29,$C$8:$N$10,2,FALSE()),HLOOKUP(M$29,$C$8:$N$10,3,FALSE()))),IF(AND($A76&gt;6,$A76&lt;23),HLOOKUP(M$29,$C$8:$N$10,2,FALSE()),HLOOKUP(M$29,$C$8:$N$10,3,FALSE())))*'PX 99 + 00 WD'!M22</f>
        <v>79.8913878539437</v>
      </c>
      <c r="N135" s="52" t="n">
        <f aca="false">IF(U47="East",(IF(AND($A76&gt;7,$A76&lt;24),HLOOKUP(N$29,$C$8:$N$10,2,FALSE()),HLOOKUP(N$29,$C$8:$N$10,3,FALSE()))),IF(AND($A76&gt;6,$A76&lt;23),HLOOKUP(N$29,$C$8:$N$10,2,FALSE()),HLOOKUP(N$29,$C$8:$N$10,3,FALSE())))*'PX 99 + 00 WD'!N22</f>
        <v>79.2000943739741</v>
      </c>
    </row>
    <row r="136" customFormat="false" ht="12.75" hidden="false" customHeight="false" outlineLevel="0" collapsed="false">
      <c r="A136" s="2" t="n">
        <v>18</v>
      </c>
      <c r="C136" s="52" t="n">
        <f aca="false">IF(J48="East",(IF(AND($A77&gt;7,$A77&lt;24),HLOOKUP(C$29,$C$8:$N$10,2,FALSE()),HLOOKUP(C$29,$C$8:$N$10,3,FALSE()))),IF(AND($A77&gt;6,$A77&lt;23),HLOOKUP(C$29,$C$8:$N$10,2,FALSE()),HLOOKUP(C$29,$C$8:$N$10,3,FALSE())))*'PX 99 + 00 WD'!C23</f>
        <v>94.329506371023</v>
      </c>
      <c r="D136" s="52" t="n">
        <f aca="false">IF(K48="East",(IF(AND($A77&gt;7,$A77&lt;24),HLOOKUP(D$29,$C$8:$N$10,2,FALSE()),HLOOKUP(D$29,$C$8:$N$10,3,FALSE()))),IF(AND($A77&gt;6,$A77&lt;23),HLOOKUP(D$29,$C$8:$N$10,2,FALSE()),HLOOKUP(D$29,$C$8:$N$10,3,FALSE())))*'PX 99 + 00 WD'!D23</f>
        <v>63.5216053816798</v>
      </c>
      <c r="E136" s="52" t="n">
        <f aca="false">IF(L48="East",(IF(AND($A77&gt;7,$A77&lt;24),HLOOKUP(E$29,$C$8:$N$10,2,FALSE()),HLOOKUP(E$29,$C$8:$N$10,3,FALSE()))),IF(AND($A77&gt;6,$A77&lt;23),HLOOKUP(E$29,$C$8:$N$10,2,FALSE()),HLOOKUP(E$29,$C$8:$N$10,3,FALSE())))*'PX 99 + 00 WD'!E23</f>
        <v>58.6167434977573</v>
      </c>
      <c r="F136" s="52" t="n">
        <f aca="false">IF(M48="East",(IF(AND($A77&gt;7,$A77&lt;24),HLOOKUP(F$29,$C$8:$N$10,2,FALSE()),HLOOKUP(F$29,$C$8:$N$10,3,FALSE()))),IF(AND($A77&gt;6,$A77&lt;23),HLOOKUP(F$29,$C$8:$N$10,2,FALSE()),HLOOKUP(F$29,$C$8:$N$10,3,FALSE())))*'PX 99 + 00 WD'!F23</f>
        <v>86.2897670881914</v>
      </c>
      <c r="G136" s="52" t="n">
        <f aca="false">IF(N48="East",(IF(AND($A77&gt;7,$A77&lt;24),HLOOKUP(G$29,$C$8:$N$10,2,FALSE()),HLOOKUP(G$29,$C$8:$N$10,3,FALSE()))),IF(AND($A77&gt;6,$A77&lt;23),HLOOKUP(G$29,$C$8:$N$10,2,FALSE()),HLOOKUP(G$29,$C$8:$N$10,3,FALSE())))*'PX 99 + 00 WD'!G23</f>
        <v>93.332808888179</v>
      </c>
      <c r="H136" s="52" t="n">
        <f aca="false">IF(O48="East",(IF(AND($A77&gt;7,$A77&lt;24),HLOOKUP(H$29,$C$8:$N$10,2,FALSE()),HLOOKUP(H$29,$C$8:$N$10,3,FALSE()))),IF(AND($A77&gt;6,$A77&lt;23),HLOOKUP(H$29,$C$8:$N$10,2,FALSE()),HLOOKUP(H$29,$C$8:$N$10,3,FALSE())))*'PX 99 + 00 WD'!H23</f>
        <v>128.01490719591</v>
      </c>
      <c r="I136" s="52" t="n">
        <f aca="false">IF(P48="East",(IF(AND($A77&gt;7,$A77&lt;24),HLOOKUP(I$29,$C$8:$N$10,2,FALSE()),HLOOKUP(I$29,$C$8:$N$10,3,FALSE()))),IF(AND($A77&gt;6,$A77&lt;23),HLOOKUP(I$29,$C$8:$N$10,2,FALSE()),HLOOKUP(I$29,$C$8:$N$10,3,FALSE())))*'PX 99 + 00 WD'!I23</f>
        <v>132.7590411721</v>
      </c>
      <c r="J136" s="52" t="n">
        <f aca="false">IF(Q48="East",(IF(AND($A77&gt;7,$A77&lt;24),HLOOKUP(J$29,$C$8:$N$10,2,FALSE()),HLOOKUP(J$29,$C$8:$N$10,3,FALSE()))),IF(AND($A77&gt;6,$A77&lt;23),HLOOKUP(J$29,$C$8:$N$10,2,FALSE()),HLOOKUP(J$29,$C$8:$N$10,3,FALSE())))*'PX 99 + 00 WD'!J23</f>
        <v>138.326985436573</v>
      </c>
      <c r="K136" s="52" t="n">
        <f aca="false">IF(R48="East",(IF(AND($A77&gt;7,$A77&lt;24),HLOOKUP(K$29,$C$8:$N$10,2,FALSE()),HLOOKUP(K$29,$C$8:$N$10,3,FALSE()))),IF(AND($A77&gt;6,$A77&lt;23),HLOOKUP(K$29,$C$8:$N$10,2,FALSE()),HLOOKUP(K$29,$C$8:$N$10,3,FALSE())))*'PX 99 + 00 WD'!K23</f>
        <v>100.382727016393</v>
      </c>
      <c r="L136" s="52" t="n">
        <f aca="false">IF(S48="East",(IF(AND($A77&gt;7,$A77&lt;24),HLOOKUP(L$29,$C$8:$N$10,2,FALSE()),HLOOKUP(L$29,$C$8:$N$10,3,FALSE()))),IF(AND($A77&gt;6,$A77&lt;23),HLOOKUP(L$29,$C$8:$N$10,2,FALSE()),HLOOKUP(L$29,$C$8:$N$10,3,FALSE())))*'PX 99 + 00 WD'!L23</f>
        <v>83.0751512145623</v>
      </c>
      <c r="M136" s="52" t="n">
        <f aca="false">IF(T48="East",(IF(AND($A77&gt;7,$A77&lt;24),HLOOKUP(M$29,$C$8:$N$10,2,FALSE()),HLOOKUP(M$29,$C$8:$N$10,3,FALSE()))),IF(AND($A77&gt;6,$A77&lt;23),HLOOKUP(M$29,$C$8:$N$10,2,FALSE()),HLOOKUP(M$29,$C$8:$N$10,3,FALSE())))*'PX 99 + 00 WD'!M23</f>
        <v>99.7609545479027</v>
      </c>
      <c r="N136" s="52" t="n">
        <f aca="false">IF(U48="East",(IF(AND($A77&gt;7,$A77&lt;24),HLOOKUP(N$29,$C$8:$N$10,2,FALSE()),HLOOKUP(N$29,$C$8:$N$10,3,FALSE()))),IF(AND($A77&gt;6,$A77&lt;23),HLOOKUP(N$29,$C$8:$N$10,2,FALSE()),HLOOKUP(N$29,$C$8:$N$10,3,FALSE())))*'PX 99 + 00 WD'!N23</f>
        <v>95.287935215893</v>
      </c>
    </row>
    <row r="137" customFormat="false" ht="12.75" hidden="false" customHeight="false" outlineLevel="0" collapsed="false">
      <c r="A137" s="2" t="n">
        <v>19</v>
      </c>
      <c r="C137" s="52" t="n">
        <f aca="false">IF(J49="East",(IF(AND($A78&gt;7,$A78&lt;24),HLOOKUP(C$29,$C$8:$N$10,2,FALSE()),HLOOKUP(C$29,$C$8:$N$10,3,FALSE()))),IF(AND($A78&gt;6,$A78&lt;23),HLOOKUP(C$29,$C$8:$N$10,2,FALSE()),HLOOKUP(C$29,$C$8:$N$10,3,FALSE())))*'PX 99 + 00 WD'!C24</f>
        <v>94.0330758340895</v>
      </c>
      <c r="D137" s="52" t="n">
        <f aca="false">IF(K49="East",(IF(AND($A78&gt;7,$A78&lt;24),HLOOKUP(D$29,$C$8:$N$10,2,FALSE()),HLOOKUP(D$29,$C$8:$N$10,3,FALSE()))),IF(AND($A78&gt;6,$A78&lt;23),HLOOKUP(D$29,$C$8:$N$10,2,FALSE()),HLOOKUP(D$29,$C$8:$N$10,3,FALSE())))*'PX 99 + 00 WD'!D24</f>
        <v>68.2886580333154</v>
      </c>
      <c r="E137" s="52" t="n">
        <f aca="false">IF(L49="East",(IF(AND($A78&gt;7,$A78&lt;24),HLOOKUP(E$29,$C$8:$N$10,2,FALSE()),HLOOKUP(E$29,$C$8:$N$10,3,FALSE()))),IF(AND($A78&gt;6,$A78&lt;23),HLOOKUP(E$29,$C$8:$N$10,2,FALSE()),HLOOKUP(E$29,$C$8:$N$10,3,FALSE())))*'PX 99 + 00 WD'!E24</f>
        <v>71.8097848261787</v>
      </c>
      <c r="F137" s="52" t="n">
        <f aca="false">IF(M49="East",(IF(AND($A78&gt;7,$A78&lt;24),HLOOKUP(F$29,$C$8:$N$10,2,FALSE()),HLOOKUP(F$29,$C$8:$N$10,3,FALSE()))),IF(AND($A78&gt;6,$A78&lt;23),HLOOKUP(F$29,$C$8:$N$10,2,FALSE()),HLOOKUP(F$29,$C$8:$N$10,3,FALSE())))*'PX 99 + 00 WD'!F24</f>
        <v>86.5895791552836</v>
      </c>
      <c r="G137" s="52" t="n">
        <f aca="false">IF(N49="East",(IF(AND($A78&gt;7,$A78&lt;24),HLOOKUP(G$29,$C$8:$N$10,2,FALSE()),HLOOKUP(G$29,$C$8:$N$10,3,FALSE()))),IF(AND($A78&gt;6,$A78&lt;23),HLOOKUP(G$29,$C$8:$N$10,2,FALSE()),HLOOKUP(G$29,$C$8:$N$10,3,FALSE())))*'PX 99 + 00 WD'!G24</f>
        <v>87.7754956924804</v>
      </c>
      <c r="H137" s="52" t="n">
        <f aca="false">IF(O49="East",(IF(AND($A78&gt;7,$A78&lt;24),HLOOKUP(H$29,$C$8:$N$10,2,FALSE()),HLOOKUP(H$29,$C$8:$N$10,3,FALSE()))),IF(AND($A78&gt;6,$A78&lt;23),HLOOKUP(H$29,$C$8:$N$10,2,FALSE()),HLOOKUP(H$29,$C$8:$N$10,3,FALSE())))*'PX 99 + 00 WD'!H24</f>
        <v>113.379942526771</v>
      </c>
      <c r="I137" s="52" t="n">
        <f aca="false">IF(P49="East",(IF(AND($A78&gt;7,$A78&lt;24),HLOOKUP(I$29,$C$8:$N$10,2,FALSE()),HLOOKUP(I$29,$C$8:$N$10,3,FALSE()))),IF(AND($A78&gt;6,$A78&lt;23),HLOOKUP(I$29,$C$8:$N$10,2,FALSE()),HLOOKUP(I$29,$C$8:$N$10,3,FALSE())))*'PX 99 + 00 WD'!I24</f>
        <v>109.566073770313</v>
      </c>
      <c r="J137" s="52" t="n">
        <f aca="false">IF(Q49="East",(IF(AND($A78&gt;7,$A78&lt;24),HLOOKUP(J$29,$C$8:$N$10,2,FALSE()),HLOOKUP(J$29,$C$8:$N$10,3,FALSE()))),IF(AND($A78&gt;6,$A78&lt;23),HLOOKUP(J$29,$C$8:$N$10,2,FALSE()),HLOOKUP(J$29,$C$8:$N$10,3,FALSE())))*'PX 99 + 00 WD'!J24</f>
        <v>120.347051054462</v>
      </c>
      <c r="K137" s="52" t="n">
        <f aca="false">IF(R49="East",(IF(AND($A78&gt;7,$A78&lt;24),HLOOKUP(K$29,$C$8:$N$10,2,FALSE()),HLOOKUP(K$29,$C$8:$N$10,3,FALSE()))),IF(AND($A78&gt;6,$A78&lt;23),HLOOKUP(K$29,$C$8:$N$10,2,FALSE()),HLOOKUP(K$29,$C$8:$N$10,3,FALSE())))*'PX 99 + 00 WD'!K24</f>
        <v>96.8385961360018</v>
      </c>
      <c r="L137" s="52" t="n">
        <f aca="false">IF(S49="East",(IF(AND($A78&gt;7,$A78&lt;24),HLOOKUP(L$29,$C$8:$N$10,2,FALSE()),HLOOKUP(L$29,$C$8:$N$10,3,FALSE()))),IF(AND($A78&gt;6,$A78&lt;23),HLOOKUP(L$29,$C$8:$N$10,2,FALSE()),HLOOKUP(L$29,$C$8:$N$10,3,FALSE())))*'PX 99 + 00 WD'!L24</f>
        <v>94.5758473129281</v>
      </c>
      <c r="M137" s="52" t="n">
        <f aca="false">IF(T49="East",(IF(AND($A78&gt;7,$A78&lt;24),HLOOKUP(M$29,$C$8:$N$10,2,FALSE()),HLOOKUP(M$29,$C$8:$N$10,3,FALSE()))),IF(AND($A78&gt;6,$A78&lt;23),HLOOKUP(M$29,$C$8:$N$10,2,FALSE()),HLOOKUP(M$29,$C$8:$N$10,3,FALSE())))*'PX 99 + 00 WD'!M24</f>
        <v>99.2751806949731</v>
      </c>
      <c r="N137" s="52" t="n">
        <f aca="false">IF(U49="East",(IF(AND($A78&gt;7,$A78&lt;24),HLOOKUP(N$29,$C$8:$N$10,2,FALSE()),HLOOKUP(N$29,$C$8:$N$10,3,FALSE()))),IF(AND($A78&gt;6,$A78&lt;23),HLOOKUP(N$29,$C$8:$N$10,2,FALSE()),HLOOKUP(N$29,$C$8:$N$10,3,FALSE())))*'PX 99 + 00 WD'!N24</f>
        <v>96.9703978938519</v>
      </c>
    </row>
    <row r="138" customFormat="false" ht="12.75" hidden="false" customHeight="false" outlineLevel="0" collapsed="false">
      <c r="A138" s="2" t="n">
        <v>20</v>
      </c>
      <c r="C138" s="52" t="n">
        <f aca="false">IF(J50="East",(IF(AND($A79&gt;7,$A79&lt;24),HLOOKUP(C$29,$C$8:$N$10,2,FALSE()),HLOOKUP(C$29,$C$8:$N$10,3,FALSE()))),IF(AND($A79&gt;6,$A79&lt;23),HLOOKUP(C$29,$C$8:$N$10,2,FALSE()),HLOOKUP(C$29,$C$8:$N$10,3,FALSE())))*'PX 99 + 00 WD'!C25</f>
        <v>87.4293630673081</v>
      </c>
      <c r="D138" s="52" t="n">
        <f aca="false">IF(K50="East",(IF(AND($A79&gt;7,$A79&lt;24),HLOOKUP(D$29,$C$8:$N$10,2,FALSE()),HLOOKUP(D$29,$C$8:$N$10,3,FALSE()))),IF(AND($A79&gt;6,$A79&lt;23),HLOOKUP(D$29,$C$8:$N$10,2,FALSE()),HLOOKUP(D$29,$C$8:$N$10,3,FALSE())))*'PX 99 + 00 WD'!D25</f>
        <v>65.0307175823374</v>
      </c>
      <c r="E138" s="52" t="n">
        <f aca="false">IF(L50="East",(IF(AND($A79&gt;7,$A79&lt;24),HLOOKUP(E$29,$C$8:$N$10,2,FALSE()),HLOOKUP(E$29,$C$8:$N$10,3,FALSE()))),IF(AND($A79&gt;6,$A79&lt;23),HLOOKUP(E$29,$C$8:$N$10,2,FALSE()),HLOOKUP(E$29,$C$8:$N$10,3,FALSE())))*'PX 99 + 00 WD'!E25</f>
        <v>67.3648956115322</v>
      </c>
      <c r="F138" s="52" t="n">
        <f aca="false">IF(M50="East",(IF(AND($A79&gt;7,$A79&lt;24),HLOOKUP(F$29,$C$8:$N$10,2,FALSE()),HLOOKUP(F$29,$C$8:$N$10,3,FALSE()))),IF(AND($A79&gt;6,$A79&lt;23),HLOOKUP(F$29,$C$8:$N$10,2,FALSE()),HLOOKUP(F$29,$C$8:$N$10,3,FALSE())))*'PX 99 + 00 WD'!F25</f>
        <v>99.9696566419267</v>
      </c>
      <c r="G138" s="52" t="n">
        <f aca="false">IF(N50="East",(IF(AND($A79&gt;7,$A79&lt;24),HLOOKUP(G$29,$C$8:$N$10,2,FALSE()),HLOOKUP(G$29,$C$8:$N$10,3,FALSE()))),IF(AND($A79&gt;6,$A79&lt;23),HLOOKUP(G$29,$C$8:$N$10,2,FALSE()),HLOOKUP(G$29,$C$8:$N$10,3,FALSE())))*'PX 99 + 00 WD'!G25</f>
        <v>89.1160612219805</v>
      </c>
      <c r="H138" s="52" t="n">
        <f aca="false">IF(O50="East",(IF(AND($A79&gt;7,$A79&lt;24),HLOOKUP(H$29,$C$8:$N$10,2,FALSE()),HLOOKUP(H$29,$C$8:$N$10,3,FALSE()))),IF(AND($A79&gt;6,$A79&lt;23),HLOOKUP(H$29,$C$8:$N$10,2,FALSE()),HLOOKUP(H$29,$C$8:$N$10,3,FALSE())))*'PX 99 + 00 WD'!H25</f>
        <v>98.1439445602764</v>
      </c>
      <c r="I138" s="52" t="n">
        <f aca="false">IF(P50="East",(IF(AND($A79&gt;7,$A79&lt;24),HLOOKUP(I$29,$C$8:$N$10,2,FALSE()),HLOOKUP(I$29,$C$8:$N$10,3,FALSE()))),IF(AND($A79&gt;6,$A79&lt;23),HLOOKUP(I$29,$C$8:$N$10,2,FALSE()),HLOOKUP(I$29,$C$8:$N$10,3,FALSE())))*'PX 99 + 00 WD'!I25</f>
        <v>97.6383513798549</v>
      </c>
      <c r="J138" s="52" t="n">
        <f aca="false">IF(Q50="East",(IF(AND($A79&gt;7,$A79&lt;24),HLOOKUP(J$29,$C$8:$N$10,2,FALSE()),HLOOKUP(J$29,$C$8:$N$10,3,FALSE()))),IF(AND($A79&gt;6,$A79&lt;23),HLOOKUP(J$29,$C$8:$N$10,2,FALSE()),HLOOKUP(J$29,$C$8:$N$10,3,FALSE())))*'PX 99 + 00 WD'!J25</f>
        <v>110.511187249253</v>
      </c>
      <c r="K138" s="52" t="n">
        <f aca="false">IF(R50="East",(IF(AND($A79&gt;7,$A79&lt;24),HLOOKUP(K$29,$C$8:$N$10,2,FALSE()),HLOOKUP(K$29,$C$8:$N$10,3,FALSE()))),IF(AND($A79&gt;6,$A79&lt;23),HLOOKUP(K$29,$C$8:$N$10,2,FALSE()),HLOOKUP(K$29,$C$8:$N$10,3,FALSE())))*'PX 99 + 00 WD'!K25</f>
        <v>100.450691994019</v>
      </c>
      <c r="L138" s="52" t="n">
        <f aca="false">IF(S50="East",(IF(AND($A79&gt;7,$A79&lt;24),HLOOKUP(L$29,$C$8:$N$10,2,FALSE()),HLOOKUP(L$29,$C$8:$N$10,3,FALSE()))),IF(AND($A79&gt;6,$A79&lt;23),HLOOKUP(L$29,$C$8:$N$10,2,FALSE()),HLOOKUP(L$29,$C$8:$N$10,3,FALSE())))*'PX 99 + 00 WD'!L25</f>
        <v>98.6878264769348</v>
      </c>
      <c r="M138" s="52" t="n">
        <f aca="false">IF(T50="East",(IF(AND($A79&gt;7,$A79&lt;24),HLOOKUP(M$29,$C$8:$N$10,2,FALSE()),HLOOKUP(M$29,$C$8:$N$10,3,FALSE()))),IF(AND($A79&gt;6,$A79&lt;23),HLOOKUP(M$29,$C$8:$N$10,2,FALSE()),HLOOKUP(M$29,$C$8:$N$10,3,FALSE())))*'PX 99 + 00 WD'!M25</f>
        <v>91.9389267154996</v>
      </c>
      <c r="N138" s="52" t="n">
        <f aca="false">IF(U50="East",(IF(AND($A79&gt;7,$A79&lt;24),HLOOKUP(N$29,$C$8:$N$10,2,FALSE()),HLOOKUP(N$29,$C$8:$N$10,3,FALSE()))),IF(AND($A79&gt;6,$A79&lt;23),HLOOKUP(N$29,$C$8:$N$10,2,FALSE()),HLOOKUP(N$29,$C$8:$N$10,3,FALSE())))*'PX 99 + 00 WD'!N25</f>
        <v>92.4103979861863</v>
      </c>
    </row>
    <row r="139" customFormat="false" ht="12.75" hidden="false" customHeight="false" outlineLevel="0" collapsed="false">
      <c r="A139" s="2" t="n">
        <v>21</v>
      </c>
      <c r="C139" s="52" t="n">
        <f aca="false">IF(J51="East",(IF(AND($A80&gt;7,$A80&lt;24),HLOOKUP(C$29,$C$8:$N$10,2,FALSE()),HLOOKUP(C$29,$C$8:$N$10,3,FALSE()))),IF(AND($A80&gt;6,$A80&lt;23),HLOOKUP(C$29,$C$8:$N$10,2,FALSE()),HLOOKUP(C$29,$C$8:$N$10,3,FALSE())))*'PX 99 + 00 WD'!C26</f>
        <v>82.4210874385815</v>
      </c>
      <c r="D139" s="52" t="n">
        <f aca="false">IF(K51="East",(IF(AND($A80&gt;7,$A80&lt;24),HLOOKUP(D$29,$C$8:$N$10,2,FALSE()),HLOOKUP(D$29,$C$8:$N$10,3,FALSE()))),IF(AND($A80&gt;6,$A80&lt;23),HLOOKUP(D$29,$C$8:$N$10,2,FALSE()),HLOOKUP(D$29,$C$8:$N$10,3,FALSE())))*'PX 99 + 00 WD'!D26</f>
        <v>61.5875212831292</v>
      </c>
      <c r="E139" s="52" t="n">
        <f aca="false">IF(L51="East",(IF(AND($A80&gt;7,$A80&lt;24),HLOOKUP(E$29,$C$8:$N$10,2,FALSE()),HLOOKUP(E$29,$C$8:$N$10,3,FALSE()))),IF(AND($A80&gt;6,$A80&lt;23),HLOOKUP(E$29,$C$8:$N$10,2,FALSE()),HLOOKUP(E$29,$C$8:$N$10,3,FALSE())))*'PX 99 + 00 WD'!E26</f>
        <v>61.8992054835972</v>
      </c>
      <c r="F139" s="52" t="n">
        <f aca="false">IF(M51="East",(IF(AND($A80&gt;7,$A80&lt;24),HLOOKUP(F$29,$C$8:$N$10,2,FALSE()),HLOOKUP(F$29,$C$8:$N$10,3,FALSE()))),IF(AND($A80&gt;6,$A80&lt;23),HLOOKUP(F$29,$C$8:$N$10,2,FALSE()),HLOOKUP(F$29,$C$8:$N$10,3,FALSE())))*'PX 99 + 00 WD'!F26</f>
        <v>104.861281355444</v>
      </c>
      <c r="G139" s="52" t="n">
        <f aca="false">IF(N51="East",(IF(AND($A80&gt;7,$A80&lt;24),HLOOKUP(G$29,$C$8:$N$10,2,FALSE()),HLOOKUP(G$29,$C$8:$N$10,3,FALSE()))),IF(AND($A80&gt;6,$A80&lt;23),HLOOKUP(G$29,$C$8:$N$10,2,FALSE()),HLOOKUP(G$29,$C$8:$N$10,3,FALSE())))*'PX 99 + 00 WD'!G26</f>
        <v>100.339924162029</v>
      </c>
      <c r="H139" s="52" t="n">
        <f aca="false">IF(O51="East",(IF(AND($A80&gt;7,$A80&lt;24),HLOOKUP(H$29,$C$8:$N$10,2,FALSE()),HLOOKUP(H$29,$C$8:$N$10,3,FALSE()))),IF(AND($A80&gt;6,$A80&lt;23),HLOOKUP(H$29,$C$8:$N$10,2,FALSE()),HLOOKUP(H$29,$C$8:$N$10,3,FALSE())))*'PX 99 + 00 WD'!H26</f>
        <v>97.6314296727581</v>
      </c>
      <c r="I139" s="52" t="n">
        <f aca="false">IF(P51="East",(IF(AND($A80&gt;7,$A80&lt;24),HLOOKUP(I$29,$C$8:$N$10,2,FALSE()),HLOOKUP(I$29,$C$8:$N$10,3,FALSE()))),IF(AND($A80&gt;6,$A80&lt;23),HLOOKUP(I$29,$C$8:$N$10,2,FALSE()),HLOOKUP(I$29,$C$8:$N$10,3,FALSE())))*'PX 99 + 00 WD'!I26</f>
        <v>97.0313661719505</v>
      </c>
      <c r="J139" s="52" t="n">
        <f aca="false">IF(Q51="East",(IF(AND($A80&gt;7,$A80&lt;24),HLOOKUP(J$29,$C$8:$N$10,2,FALSE()),HLOOKUP(J$29,$C$8:$N$10,3,FALSE()))),IF(AND($A80&gt;6,$A80&lt;23),HLOOKUP(J$29,$C$8:$N$10,2,FALSE()),HLOOKUP(J$29,$C$8:$N$10,3,FALSE())))*'PX 99 + 00 WD'!J26</f>
        <v>113.004102377167</v>
      </c>
      <c r="K139" s="52" t="n">
        <f aca="false">IF(R51="East",(IF(AND($A80&gt;7,$A80&lt;24),HLOOKUP(K$29,$C$8:$N$10,2,FALSE()),HLOOKUP(K$29,$C$8:$N$10,3,FALSE()))),IF(AND($A80&gt;6,$A80&lt;23),HLOOKUP(K$29,$C$8:$N$10,2,FALSE()),HLOOKUP(K$29,$C$8:$N$10,3,FALSE())))*'PX 99 + 00 WD'!K26</f>
        <v>96.546222887003</v>
      </c>
      <c r="L139" s="52" t="n">
        <f aca="false">IF(S51="East",(IF(AND($A80&gt;7,$A80&lt;24),HLOOKUP(L$29,$C$8:$N$10,2,FALSE()),HLOOKUP(L$29,$C$8:$N$10,3,FALSE()))),IF(AND($A80&gt;6,$A80&lt;23),HLOOKUP(L$29,$C$8:$N$10,2,FALSE()),HLOOKUP(L$29,$C$8:$N$10,3,FALSE())))*'PX 99 + 00 WD'!L26</f>
        <v>90.3933879285447</v>
      </c>
      <c r="M139" s="52" t="n">
        <f aca="false">IF(T51="East",(IF(AND($A80&gt;7,$A80&lt;24),HLOOKUP(M$29,$C$8:$N$10,2,FALSE()),HLOOKUP(M$29,$C$8:$N$10,3,FALSE()))),IF(AND($A80&gt;6,$A80&lt;23),HLOOKUP(M$29,$C$8:$N$10,2,FALSE()),HLOOKUP(M$29,$C$8:$N$10,3,FALSE())))*'PX 99 + 00 WD'!M26</f>
        <v>83.0747948460525</v>
      </c>
      <c r="N139" s="52" t="n">
        <f aca="false">IF(U51="East",(IF(AND($A80&gt;7,$A80&lt;24),HLOOKUP(N$29,$C$8:$N$10,2,FALSE()),HLOOKUP(N$29,$C$8:$N$10,3,FALSE()))),IF(AND($A80&gt;6,$A80&lt;23),HLOOKUP(N$29,$C$8:$N$10,2,FALSE()),HLOOKUP(N$29,$C$8:$N$10,3,FALSE())))*'PX 99 + 00 WD'!N26</f>
        <v>87.3573113946774</v>
      </c>
    </row>
    <row r="140" customFormat="false" ht="12.75" hidden="false" customHeight="false" outlineLevel="0" collapsed="false">
      <c r="A140" s="2" t="n">
        <v>22</v>
      </c>
      <c r="C140" s="52" t="n">
        <f aca="false">IF(J52="East",(IF(AND($A81&gt;7,$A81&lt;24),HLOOKUP(C$29,$C$8:$N$10,2,FALSE()),HLOOKUP(C$29,$C$8:$N$10,3,FALSE()))),IF(AND($A81&gt;6,$A81&lt;23),HLOOKUP(C$29,$C$8:$N$10,2,FALSE()),HLOOKUP(C$29,$C$8:$N$10,3,FALSE())))*'PX 99 + 00 WD'!C27</f>
        <v>75.0902945769072</v>
      </c>
      <c r="D140" s="52" t="n">
        <f aca="false">IF(K52="East",(IF(AND($A81&gt;7,$A81&lt;24),HLOOKUP(D$29,$C$8:$N$10,2,FALSE()),HLOOKUP(D$29,$C$8:$N$10,3,FALSE()))),IF(AND($A81&gt;6,$A81&lt;23),HLOOKUP(D$29,$C$8:$N$10,2,FALSE()),HLOOKUP(D$29,$C$8:$N$10,3,FALSE())))*'PX 99 + 00 WD'!D27</f>
        <v>57.8317101757119</v>
      </c>
      <c r="E140" s="52" t="n">
        <f aca="false">IF(L52="East",(IF(AND($A81&gt;7,$A81&lt;24),HLOOKUP(E$29,$C$8:$N$10,2,FALSE()),HLOOKUP(E$29,$C$8:$N$10,3,FALSE()))),IF(AND($A81&gt;6,$A81&lt;23),HLOOKUP(E$29,$C$8:$N$10,2,FALSE()),HLOOKUP(E$29,$C$8:$N$10,3,FALSE())))*'PX 99 + 00 WD'!E27</f>
        <v>58.2673703135623</v>
      </c>
      <c r="F140" s="52" t="n">
        <f aca="false">IF(M52="East",(IF(AND($A81&gt;7,$A81&lt;24),HLOOKUP(F$29,$C$8:$N$10,2,FALSE()),HLOOKUP(F$29,$C$8:$N$10,3,FALSE()))),IF(AND($A81&gt;6,$A81&lt;23),HLOOKUP(F$29,$C$8:$N$10,2,FALSE()),HLOOKUP(F$29,$C$8:$N$10,3,FALSE())))*'PX 99 + 00 WD'!F27</f>
        <v>88.4299450114214</v>
      </c>
      <c r="G140" s="52" t="n">
        <f aca="false">IF(N52="East",(IF(AND($A81&gt;7,$A81&lt;24),HLOOKUP(G$29,$C$8:$N$10,2,FALSE()),HLOOKUP(G$29,$C$8:$N$10,3,FALSE()))),IF(AND($A81&gt;6,$A81&lt;23),HLOOKUP(G$29,$C$8:$N$10,2,FALSE()),HLOOKUP(G$29,$C$8:$N$10,3,FALSE())))*'PX 99 + 00 WD'!G27</f>
        <v>85.3136713358839</v>
      </c>
      <c r="H140" s="52" t="n">
        <f aca="false">IF(O52="East",(IF(AND($A81&gt;7,$A81&lt;24),HLOOKUP(H$29,$C$8:$N$10,2,FALSE()),HLOOKUP(H$29,$C$8:$N$10,3,FALSE()))),IF(AND($A81&gt;6,$A81&lt;23),HLOOKUP(H$29,$C$8:$N$10,2,FALSE()),HLOOKUP(H$29,$C$8:$N$10,3,FALSE())))*'PX 99 + 00 WD'!H27</f>
        <v>81.6582167871104</v>
      </c>
      <c r="I140" s="52" t="n">
        <f aca="false">IF(P52="East",(IF(AND($A81&gt;7,$A81&lt;24),HLOOKUP(I$29,$C$8:$N$10,2,FALSE()),HLOOKUP(I$29,$C$8:$N$10,3,FALSE()))),IF(AND($A81&gt;6,$A81&lt;23),HLOOKUP(I$29,$C$8:$N$10,2,FALSE()),HLOOKUP(I$29,$C$8:$N$10,3,FALSE())))*'PX 99 + 00 WD'!I27</f>
        <v>76.2473603205093</v>
      </c>
      <c r="J140" s="52" t="n">
        <f aca="false">IF(Q52="East",(IF(AND($A81&gt;7,$A81&lt;24),HLOOKUP(J$29,$C$8:$N$10,2,FALSE()),HLOOKUP(J$29,$C$8:$N$10,3,FALSE()))),IF(AND($A81&gt;6,$A81&lt;23),HLOOKUP(J$29,$C$8:$N$10,2,FALSE()),HLOOKUP(J$29,$C$8:$N$10,3,FALSE())))*'PX 99 + 00 WD'!J27</f>
        <v>88.640757521995</v>
      </c>
      <c r="K140" s="52" t="n">
        <f aca="false">IF(R52="East",(IF(AND($A81&gt;7,$A81&lt;24),HLOOKUP(K$29,$C$8:$N$10,2,FALSE()),HLOOKUP(K$29,$C$8:$N$10,3,FALSE()))),IF(AND($A81&gt;6,$A81&lt;23),HLOOKUP(K$29,$C$8:$N$10,2,FALSE()),HLOOKUP(K$29,$C$8:$N$10,3,FALSE())))*'PX 99 + 00 WD'!K27</f>
        <v>82.8361302481043</v>
      </c>
      <c r="L140" s="52" t="n">
        <f aca="false">IF(S52="East",(IF(AND($A81&gt;7,$A81&lt;24),HLOOKUP(L$29,$C$8:$N$10,2,FALSE()),HLOOKUP(L$29,$C$8:$N$10,3,FALSE()))),IF(AND($A81&gt;6,$A81&lt;23),HLOOKUP(L$29,$C$8:$N$10,2,FALSE()),HLOOKUP(L$29,$C$8:$N$10,3,FALSE())))*'PX 99 + 00 WD'!L27</f>
        <v>67.5861433940087</v>
      </c>
      <c r="M140" s="52" t="n">
        <f aca="false">IF(T52="East",(IF(AND($A81&gt;7,$A81&lt;24),HLOOKUP(M$29,$C$8:$N$10,2,FALSE()),HLOOKUP(M$29,$C$8:$N$10,3,FALSE()))),IF(AND($A81&gt;6,$A81&lt;23),HLOOKUP(M$29,$C$8:$N$10,2,FALSE()),HLOOKUP(M$29,$C$8:$N$10,3,FALSE())))*'PX 99 + 00 WD'!M27</f>
        <v>73.764987919892</v>
      </c>
      <c r="N140" s="52" t="n">
        <f aca="false">IF(U52="East",(IF(AND($A81&gt;7,$A81&lt;24),HLOOKUP(N$29,$C$8:$N$10,2,FALSE()),HLOOKUP(N$29,$C$8:$N$10,3,FALSE()))),IF(AND($A81&gt;6,$A81&lt;23),HLOOKUP(N$29,$C$8:$N$10,2,FALSE()),HLOOKUP(N$29,$C$8:$N$10,3,FALSE())))*'PX 99 + 00 WD'!N27</f>
        <v>83.4188876268447</v>
      </c>
    </row>
    <row r="141" customFormat="false" ht="12.75" hidden="false" customHeight="false" outlineLevel="0" collapsed="false">
      <c r="A141" s="2" t="n">
        <v>23</v>
      </c>
      <c r="C141" s="52" t="n">
        <f aca="false">IF(J53="East",(IF(AND($A82&gt;7,$A82&lt;24),HLOOKUP(C$29,$C$8:$N$10,2,FALSE()),HLOOKUP(C$29,$C$8:$N$10,3,FALSE()))),IF(AND($A82&gt;6,$A82&lt;23),HLOOKUP(C$29,$C$8:$N$10,2,FALSE()),HLOOKUP(C$29,$C$8:$N$10,3,FALSE())))*'PX 99 + 00 WD'!C28</f>
        <v>87.5978743131488</v>
      </c>
      <c r="D141" s="52" t="n">
        <f aca="false">IF(K53="East",(IF(AND($A82&gt;7,$A82&lt;24),HLOOKUP(D$29,$C$8:$N$10,2,FALSE()),HLOOKUP(D$29,$C$8:$N$10,3,FALSE()))),IF(AND($A82&gt;6,$A82&lt;23),HLOOKUP(D$29,$C$8:$N$10,2,FALSE()),HLOOKUP(D$29,$C$8:$N$10,3,FALSE())))*'PX 99 + 00 WD'!D28</f>
        <v>66.7611095447231</v>
      </c>
      <c r="E141" s="52" t="n">
        <f aca="false">IF(L53="East",(IF(AND($A82&gt;7,$A82&lt;24),HLOOKUP(E$29,$C$8:$N$10,2,FALSE()),HLOOKUP(E$29,$C$8:$N$10,3,FALSE()))),IF(AND($A82&gt;6,$A82&lt;23),HLOOKUP(E$29,$C$8:$N$10,2,FALSE()),HLOOKUP(E$29,$C$8:$N$10,3,FALSE())))*'PX 99 + 00 WD'!E28</f>
        <v>65.6040080704766</v>
      </c>
      <c r="F141" s="52" t="n">
        <f aca="false">IF(M53="East",(IF(AND($A82&gt;7,$A82&lt;24),HLOOKUP(F$29,$C$8:$N$10,2,FALSE()),HLOOKUP(F$29,$C$8:$N$10,3,FALSE()))),IF(AND($A82&gt;6,$A82&lt;23),HLOOKUP(F$29,$C$8:$N$10,2,FALSE()),HLOOKUP(F$29,$C$8:$N$10,3,FALSE())))*'PX 99 + 00 WD'!F28</f>
        <v>88.9458444125879</v>
      </c>
      <c r="G141" s="52" t="n">
        <f aca="false">IF(N53="East",(IF(AND($A82&gt;7,$A82&lt;24),HLOOKUP(G$29,$C$8:$N$10,2,FALSE()),HLOOKUP(G$29,$C$8:$N$10,3,FALSE()))),IF(AND($A82&gt;6,$A82&lt;23),HLOOKUP(G$29,$C$8:$N$10,2,FALSE()),HLOOKUP(G$29,$C$8:$N$10,3,FALSE())))*'PX 99 + 00 WD'!G28</f>
        <v>89.691847879362</v>
      </c>
      <c r="H141" s="52" t="n">
        <f aca="false">IF(O53="East",(IF(AND($A82&gt;7,$A82&lt;24),HLOOKUP(H$29,$C$8:$N$10,2,FALSE()),HLOOKUP(H$29,$C$8:$N$10,3,FALSE()))),IF(AND($A82&gt;6,$A82&lt;23),HLOOKUP(H$29,$C$8:$N$10,2,FALSE()),HLOOKUP(H$29,$C$8:$N$10,3,FALSE())))*'PX 99 + 00 WD'!H28</f>
        <v>118.633287665455</v>
      </c>
      <c r="I141" s="52" t="n">
        <f aca="false">IF(P53="East",(IF(AND($A82&gt;7,$A82&lt;24),HLOOKUP(I$29,$C$8:$N$10,2,FALSE()),HLOOKUP(I$29,$C$8:$N$10,3,FALSE()))),IF(AND($A82&gt;6,$A82&lt;23),HLOOKUP(I$29,$C$8:$N$10,2,FALSE()),HLOOKUP(I$29,$C$8:$N$10,3,FALSE())))*'PX 99 + 00 WD'!I28</f>
        <v>103.3794922996</v>
      </c>
      <c r="J141" s="52" t="n">
        <f aca="false">IF(Q53="East",(IF(AND($A82&gt;7,$A82&lt;24),HLOOKUP(J$29,$C$8:$N$10,2,FALSE()),HLOOKUP(J$29,$C$8:$N$10,3,FALSE()))),IF(AND($A82&gt;6,$A82&lt;23),HLOOKUP(J$29,$C$8:$N$10,2,FALSE()),HLOOKUP(J$29,$C$8:$N$10,3,FALSE())))*'PX 99 + 00 WD'!J28</f>
        <v>112.252749003298</v>
      </c>
      <c r="K141" s="52" t="n">
        <f aca="false">IF(R53="East",(IF(AND($A82&gt;7,$A82&lt;24),HLOOKUP(K$29,$C$8:$N$10,2,FALSE()),HLOOKUP(K$29,$C$8:$N$10,3,FALSE()))),IF(AND($A82&gt;6,$A82&lt;23),HLOOKUP(K$29,$C$8:$N$10,2,FALSE()),HLOOKUP(K$29,$C$8:$N$10,3,FALSE())))*'PX 99 + 00 WD'!K28</f>
        <v>76.8165546085304</v>
      </c>
      <c r="L141" s="52" t="n">
        <f aca="false">IF(S53="East",(IF(AND($A82&gt;7,$A82&lt;24),HLOOKUP(L$29,$C$8:$N$10,2,FALSE()),HLOOKUP(L$29,$C$8:$N$10,3,FALSE()))),IF(AND($A82&gt;6,$A82&lt;23),HLOOKUP(L$29,$C$8:$N$10,2,FALSE()),HLOOKUP(L$29,$C$8:$N$10,3,FALSE())))*'PX 99 + 00 WD'!L28</f>
        <v>61.9248103634466</v>
      </c>
      <c r="M141" s="52" t="n">
        <f aca="false">IF(T53="East",(IF(AND($A82&gt;7,$A82&lt;24),HLOOKUP(M$29,$C$8:$N$10,2,FALSE()),HLOOKUP(M$29,$C$8:$N$10,3,FALSE()))),IF(AND($A82&gt;6,$A82&lt;23),HLOOKUP(M$29,$C$8:$N$10,2,FALSE()),HLOOKUP(M$29,$C$8:$N$10,3,FALSE())))*'PX 99 + 00 WD'!M28</f>
        <v>63.3858959796698</v>
      </c>
      <c r="N141" s="52" t="n">
        <f aca="false">IF(U53="East",(IF(AND($A82&gt;7,$A82&lt;24),HLOOKUP(N$29,$C$8:$N$10,2,FALSE()),HLOOKUP(N$29,$C$8:$N$10,3,FALSE()))),IF(AND($A82&gt;6,$A82&lt;23),HLOOKUP(N$29,$C$8:$N$10,2,FALSE()),HLOOKUP(N$29,$C$8:$N$10,3,FALSE())))*'PX 99 + 00 WD'!N28</f>
        <v>59.4921314242539</v>
      </c>
    </row>
    <row r="142" customFormat="false" ht="12.75" hidden="false" customHeight="false" outlineLevel="0" collapsed="false">
      <c r="A142" s="2" t="n">
        <v>24</v>
      </c>
      <c r="C142" s="52" t="n">
        <f aca="false">IF(J54="East",(IF(AND($A83&gt;7,$A83&lt;24),HLOOKUP(C$29,$C$8:$N$10,2,FALSE()),HLOOKUP(C$29,$C$8:$N$10,3,FALSE()))),IF(AND($A83&gt;6,$A83&lt;23),HLOOKUP(C$29,$C$8:$N$10,2,FALSE()),HLOOKUP(C$29,$C$8:$N$10,3,FALSE())))*'PX 99 + 00 WD'!C29</f>
        <v>76.2757521611987</v>
      </c>
      <c r="D142" s="52" t="n">
        <f aca="false">IF(K54="East",(IF(AND($A83&gt;7,$A83&lt;24),HLOOKUP(D$29,$C$8:$N$10,2,FALSE()),HLOOKUP(D$29,$C$8:$N$10,3,FALSE()))),IF(AND($A83&gt;6,$A83&lt;23),HLOOKUP(D$29,$C$8:$N$10,2,FALSE()),HLOOKUP(D$29,$C$8:$N$10,3,FALSE())))*'PX 99 + 00 WD'!D29</f>
        <v>57.9401816085497</v>
      </c>
      <c r="E142" s="52" t="n">
        <f aca="false">IF(L54="East",(IF(AND($A83&gt;7,$A83&lt;24),HLOOKUP(E$29,$C$8:$N$10,2,FALSE()),HLOOKUP(E$29,$C$8:$N$10,3,FALSE()))),IF(AND($A83&gt;6,$A83&lt;23),HLOOKUP(E$29,$C$8:$N$10,2,FALSE()),HLOOKUP(E$29,$C$8:$N$10,3,FALSE())))*'PX 99 + 00 WD'!E29</f>
        <v>55.329852308577</v>
      </c>
      <c r="F142" s="52" t="n">
        <f aca="false">IF(M54="East",(IF(AND($A83&gt;7,$A83&lt;24),HLOOKUP(F$29,$C$8:$N$10,2,FALSE()),HLOOKUP(F$29,$C$8:$N$10,3,FALSE()))),IF(AND($A83&gt;6,$A83&lt;23),HLOOKUP(F$29,$C$8:$N$10,2,FALSE()),HLOOKUP(F$29,$C$8:$N$10,3,FALSE())))*'PX 99 + 00 WD'!F29</f>
        <v>70.8009855282973</v>
      </c>
      <c r="G142" s="52" t="n">
        <f aca="false">IF(N54="East",(IF(AND($A83&gt;7,$A83&lt;24),HLOOKUP(G$29,$C$8:$N$10,2,FALSE()),HLOOKUP(G$29,$C$8:$N$10,3,FALSE()))),IF(AND($A83&gt;6,$A83&lt;23),HLOOKUP(G$29,$C$8:$N$10,2,FALSE()),HLOOKUP(G$29,$C$8:$N$10,3,FALSE())))*'PX 99 + 00 WD'!G29</f>
        <v>72.686410445729</v>
      </c>
      <c r="H142" s="52" t="n">
        <f aca="false">IF(O54="East",(IF(AND($A83&gt;7,$A83&lt;24),HLOOKUP(H$29,$C$8:$N$10,2,FALSE()),HLOOKUP(H$29,$C$8:$N$10,3,FALSE()))),IF(AND($A83&gt;6,$A83&lt;23),HLOOKUP(H$29,$C$8:$N$10,2,FALSE()),HLOOKUP(H$29,$C$8:$N$10,3,FALSE())))*'PX 99 + 00 WD'!H29</f>
        <v>90.123702975217</v>
      </c>
      <c r="I142" s="52" t="n">
        <f aca="false">IF(P54="East",(IF(AND($A83&gt;7,$A83&lt;24),HLOOKUP(I$29,$C$8:$N$10,2,FALSE()),HLOOKUP(I$29,$C$8:$N$10,3,FALSE()))),IF(AND($A83&gt;6,$A83&lt;23),HLOOKUP(I$29,$C$8:$N$10,2,FALSE()),HLOOKUP(I$29,$C$8:$N$10,3,FALSE())))*'PX 99 + 00 WD'!I29</f>
        <v>82.7097523228839</v>
      </c>
      <c r="J142" s="52" t="n">
        <f aca="false">IF(Q54="East",(IF(AND($A83&gt;7,$A83&lt;24),HLOOKUP(J$29,$C$8:$N$10,2,FALSE()),HLOOKUP(J$29,$C$8:$N$10,3,FALSE()))),IF(AND($A83&gt;6,$A83&lt;23),HLOOKUP(J$29,$C$8:$N$10,2,FALSE()),HLOOKUP(J$29,$C$8:$N$10,3,FALSE())))*'PX 99 + 00 WD'!J29</f>
        <v>93.777320254517</v>
      </c>
      <c r="K142" s="52" t="n">
        <f aca="false">IF(R54="East",(IF(AND($A83&gt;7,$A83&lt;24),HLOOKUP(K$29,$C$8:$N$10,2,FALSE()),HLOOKUP(K$29,$C$8:$N$10,3,FALSE()))),IF(AND($A83&gt;6,$A83&lt;23),HLOOKUP(K$29,$C$8:$N$10,2,FALSE()),HLOOKUP(K$29,$C$8:$N$10,3,FALSE())))*'PX 99 + 00 WD'!K29</f>
        <v>68.7777956226039</v>
      </c>
      <c r="L142" s="52" t="n">
        <f aca="false">IF(S54="East",(IF(AND($A83&gt;7,$A83&lt;24),HLOOKUP(L$29,$C$8:$N$10,2,FALSE()),HLOOKUP(L$29,$C$8:$N$10,3,FALSE()))),IF(AND($A83&gt;6,$A83&lt;23),HLOOKUP(L$29,$C$8:$N$10,2,FALSE()),HLOOKUP(L$29,$C$8:$N$10,3,FALSE())))*'PX 99 + 00 WD'!L29</f>
        <v>53.3265955139457</v>
      </c>
      <c r="M142" s="52" t="n">
        <f aca="false">IF(T54="East",(IF(AND($A83&gt;7,$A83&lt;24),HLOOKUP(M$29,$C$8:$N$10,2,FALSE()),HLOOKUP(M$29,$C$8:$N$10,3,FALSE()))),IF(AND($A83&gt;6,$A83&lt;23),HLOOKUP(M$29,$C$8:$N$10,2,FALSE()),HLOOKUP(M$29,$C$8:$N$10,3,FALSE())))*'PX 99 + 00 WD'!M29</f>
        <v>55.1098048137321</v>
      </c>
      <c r="N142" s="52" t="n">
        <f aca="false">IF(U54="East",(IF(AND($A83&gt;7,$A83&lt;24),HLOOKUP(N$29,$C$8:$N$10,2,FALSE()),HLOOKUP(N$29,$C$8:$N$10,3,FALSE()))),IF(AND($A83&gt;6,$A83&lt;23),HLOOKUP(N$29,$C$8:$N$10,2,FALSE()),HLOOKUP(N$29,$C$8:$N$10,3,FALSE())))*'PX 99 + 00 WD'!N29</f>
        <v>55.8709568822945</v>
      </c>
    </row>
  </sheetData>
  <mergeCells count="4">
    <mergeCell ref="A1:K1"/>
    <mergeCell ref="A5:N5"/>
    <mergeCell ref="C7:D7"/>
    <mergeCell ref="A56:D56"/>
  </mergeCells>
  <dataValidations count="1">
    <dataValidation allowBlank="true" errorStyle="stop" operator="between" showDropDown="false" showErrorMessage="true" showInputMessage="false" sqref="J2" type="list">
      <formula1>$Q$7:$Q$8</formula1>
      <formula2>0</formula2>
    </dataValidation>
  </dataValidations>
  <printOptions headings="false" gridLines="false" gridLinesSet="true" horizontalCentered="true" verticalCentered="false"/>
  <pageMargins left="0.5" right="0.5" top="0.5" bottom="0.5" header="0.511811023622047" footer="0.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&amp;LDate - 06/10/01&amp;CFile - &amp;F</oddFooter>
  </headerFooter>
  <rowBreaks count="1" manualBreakCount="1">
    <brk id="9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2001-05-30T12:06:54Z</dcterms:created>
  <dc:creator>hnelson</dc:creator>
  <dc:description/>
  <dc:language>en-US</dc:language>
  <cp:lastModifiedBy>agaddis</cp:lastModifiedBy>
  <cp:lastPrinted>2001-06-22T15:47:01Z</cp:lastPrinted>
  <cp:revision>0</cp:revision>
  <dc:subject/>
  <dc:title/>
</cp:coreProperties>
</file>