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irect Deal Sheet" sheetId="1" state="visible" r:id="rId3"/>
  </sheets>
  <definedNames>
    <definedName function="false" hidden="false" localSheetId="0" name="_xlnm.Print_Area" vbProcedure="false">'Enron Direct 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<sst xmlns="http://schemas.openxmlformats.org/spreadsheetml/2006/main" count="51" uniqueCount="39">
  <si>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</si>
  <si>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</si>
  <si>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</si>
  <si>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</si>
  <si>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ECC</t>
  </si>
  <si>
    <t xml:space="preserve">Deal Date:</t>
  </si>
  <si>
    <t xml:space="preserve">March</t>
  </si>
  <si>
    <t xml:space="preserve">Originator:</t>
  </si>
  <si>
    <t xml:space="preserve">Dickin</t>
  </si>
  <si>
    <t xml:space="preserve">Deal ID #:</t>
  </si>
  <si>
    <t xml:space="preserve">April</t>
  </si>
  <si>
    <t xml:space="preserve">SMED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</si>
  <si>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</si>
  <si>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</si>
  <si>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</si>
  <si>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</si>
  <si>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</si>
  <si>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</si>
  <si>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</si>
  <si>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</si>
  <si>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</si>
  <si>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</si>
  <si>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</si>
  <si>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</si>
  <si>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</si>
  <si>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</si>
  <si>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</si>
  <si>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</si>
  <si>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</si>
  <si>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</si>
  <si>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</si>
  <si>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</si>
  <si>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</si>
  <si>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</si>
  <si>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</si>
  <si>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</si>
  <si>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</si>
  <si>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</si>
  <si>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TOTAL: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</si>
</sst>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3" min="10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11</v>
      </c>
      <c r="Q1" s="1" t="str">
        <f aca="false">VLOOKUP(P1,N1:O12,2,0)</f>
        <v>November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4</v>
      </c>
      <c r="C3" s="5"/>
      <c r="D3" s="5"/>
      <c r="G3" s="4" t="s">
        <v>5</v>
      </c>
      <c r="I3" s="6"/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 t="s">
        <v>8</v>
      </c>
      <c r="C4" s="5"/>
      <c r="D4" s="5"/>
      <c r="G4" s="4" t="s">
        <v>9</v>
      </c>
      <c r="I4" s="7"/>
      <c r="N4" s="1" t="n">
        <v>4</v>
      </c>
      <c r="O4" s="1" t="s">
        <v>10</v>
      </c>
    </row>
    <row r="5" customFormat="false" ht="12.75" hidden="false" customHeight="false" outlineLevel="0" collapsed="false">
      <c r="B5" s="1" t="s">
        <v>11</v>
      </c>
      <c r="N5" s="1" t="n">
        <v>5</v>
      </c>
      <c r="O5" s="1" t="s">
        <v>12</v>
      </c>
    </row>
    <row r="6" customFormat="false" ht="12.75" hidden="false" customHeight="false" outlineLevel="0" collapsed="false">
      <c r="A6" s="8" t="s">
        <v>13</v>
      </c>
      <c r="B6" s="6" t="n">
        <v>37196</v>
      </c>
      <c r="C6" s="9"/>
      <c r="D6" s="9"/>
      <c r="G6" s="8" t="s">
        <v>14</v>
      </c>
      <c r="I6" s="10" t="s">
        <v>15</v>
      </c>
      <c r="N6" s="1" t="n">
        <v>6</v>
      </c>
      <c r="O6" s="1" t="s">
        <v>16</v>
      </c>
    </row>
    <row r="7" customFormat="false" ht="12.75" hidden="false" customHeight="false" outlineLevel="0" collapsed="false">
      <c r="A7" s="8" t="s">
        <v>17</v>
      </c>
      <c r="B7" s="6" t="n">
        <v>37560</v>
      </c>
      <c r="C7" s="9"/>
      <c r="D7" s="9"/>
      <c r="G7" s="8" t="s">
        <v>18</v>
      </c>
      <c r="I7" s="10" t="s">
        <v>19</v>
      </c>
      <c r="N7" s="1" t="n">
        <v>7</v>
      </c>
      <c r="O7" s="1" t="s">
        <v>20</v>
      </c>
    </row>
    <row r="8" customFormat="false" ht="12.75" hidden="false" customHeight="false" outlineLevel="0" collapsed="false">
      <c r="A8" s="11" t="s">
        <v>21</v>
      </c>
      <c r="B8" s="12" t="n">
        <f aca="false">ROUND((B7-B6)/(365/12),0)</f>
        <v>12</v>
      </c>
      <c r="C8" s="13"/>
      <c r="D8" s="13"/>
      <c r="N8" s="1" t="n">
        <v>8</v>
      </c>
      <c r="O8" s="1" t="s">
        <v>22</v>
      </c>
    </row>
    <row r="9" customFormat="false" ht="12.75" hidden="false" customHeight="false" outlineLevel="0" collapsed="false">
      <c r="G9" s="8" t="s">
        <v>23</v>
      </c>
      <c r="I9" s="14"/>
      <c r="N9" s="1" t="n">
        <v>9</v>
      </c>
      <c r="O9" s="1" t="s">
        <v>24</v>
      </c>
    </row>
    <row r="10" customFormat="false" ht="12.75" hidden="false" customHeight="false" outlineLevel="0" collapsed="false">
      <c r="A10" s="8" t="s">
        <v>25</v>
      </c>
      <c r="B10" s="15" t="n">
        <v>0.01561</v>
      </c>
      <c r="C10" s="16"/>
      <c r="D10" s="16"/>
      <c r="G10" s="8" t="s">
        <v>26</v>
      </c>
      <c r="I10" s="1" t="s">
        <v>27</v>
      </c>
      <c r="N10" s="1" t="n">
        <v>10</v>
      </c>
      <c r="O10" s="1" t="s">
        <v>28</v>
      </c>
    </row>
    <row r="11" customFormat="false" ht="12.75" hidden="false" customHeight="false" outlineLevel="0" collapsed="false">
      <c r="N11" s="1" t="n">
        <v>11</v>
      </c>
      <c r="O11" s="1" t="s">
        <v>29</v>
      </c>
    </row>
    <row r="12" customFormat="false" ht="12.75" hidden="false" customHeight="false" outlineLevel="0" collapsed="false">
      <c r="N12" s="1" t="n">
        <v>12</v>
      </c>
      <c r="O12" s="1" t="s">
        <v>30</v>
      </c>
    </row>
    <row r="13" customFormat="false" ht="25.5" hidden="false" customHeight="false" outlineLevel="0" collapsed="false">
      <c r="B13" s="17" t="s">
        <v>31</v>
      </c>
      <c r="C13" s="18" t="s">
        <v>32</v>
      </c>
      <c r="D13" s="18" t="s">
        <v>33</v>
      </c>
      <c r="E13" s="18" t="s">
        <v>34</v>
      </c>
      <c r="F13" s="18" t="s">
        <v>35</v>
      </c>
      <c r="G13" s="19" t="s">
        <v>36</v>
      </c>
      <c r="I13" s="19" t="s">
        <v>37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0"/>
      <c r="D15" s="23" t="n">
        <v>20561</v>
      </c>
      <c r="E15" s="24" t="n">
        <f aca="false">C15*$B$10</f>
        <v>0</v>
      </c>
      <c r="F15" s="24" t="n">
        <f aca="false">D15*$B$10</f>
        <v>320.95721</v>
      </c>
      <c r="G15" s="25" t="n">
        <f aca="false">ROUND(E15+C15,0)</f>
        <v>0</v>
      </c>
      <c r="I15" s="25" t="n">
        <f aca="false">ROUND(F15+D15,0)</f>
        <v>20882</v>
      </c>
      <c r="L15" s="9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0"/>
      <c r="D16" s="23" t="n">
        <v>14732</v>
      </c>
      <c r="E16" s="24" t="n">
        <f aca="false">C16*$B$10</f>
        <v>0</v>
      </c>
      <c r="F16" s="24" t="n">
        <f aca="false">D16*$B$10</f>
        <v>229.96652</v>
      </c>
      <c r="G16" s="25" t="n">
        <f aca="false">ROUND(E16+C16,0)</f>
        <v>0</v>
      </c>
      <c r="I16" s="25" t="n">
        <f aca="false">ROUND(F16+D16,0)</f>
        <v>14962</v>
      </c>
      <c r="L16" s="9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0"/>
      <c r="D17" s="23" t="n">
        <v>15987</v>
      </c>
      <c r="E17" s="24" t="n">
        <f aca="false">C17*$B$10</f>
        <v>0</v>
      </c>
      <c r="F17" s="24" t="n">
        <f aca="false">D17*$B$10</f>
        <v>249.55707</v>
      </c>
      <c r="G17" s="25" t="n">
        <f aca="false">ROUND(E17+C17,0)</f>
        <v>0</v>
      </c>
      <c r="I17" s="25" t="n">
        <f aca="false">ROUND(F17+D17,0)</f>
        <v>16237</v>
      </c>
      <c r="L17" s="9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0"/>
      <c r="D18" s="23" t="n">
        <v>13745</v>
      </c>
      <c r="E18" s="24" t="n">
        <f aca="false">C18*$B$10</f>
        <v>0</v>
      </c>
      <c r="F18" s="24" t="n">
        <f aca="false">D18*$B$10</f>
        <v>214.55945</v>
      </c>
      <c r="G18" s="25" t="n">
        <f aca="false">ROUND(E18+C18,0)</f>
        <v>0</v>
      </c>
      <c r="I18" s="25" t="n">
        <f aca="false">ROUND(F18+D18,0)</f>
        <v>13960</v>
      </c>
      <c r="L18" s="9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12</v>
      </c>
      <c r="C19" s="10"/>
      <c r="D19" s="23" t="n">
        <v>8875</v>
      </c>
      <c r="E19" s="24" t="n">
        <f aca="false">C19*$B$10</f>
        <v>0</v>
      </c>
      <c r="F19" s="24" t="n">
        <f aca="false">D19*$B$10</f>
        <v>138.53875</v>
      </c>
      <c r="G19" s="25" t="n">
        <f aca="false">ROUND(E19+C19,0)</f>
        <v>0</v>
      </c>
      <c r="I19" s="25" t="n">
        <f aca="false">ROUND(F19+D19,0)</f>
        <v>9014</v>
      </c>
      <c r="L19" s="9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16</v>
      </c>
      <c r="C20" s="10"/>
      <c r="D20" s="23" t="n">
        <v>5802</v>
      </c>
      <c r="E20" s="24" t="n">
        <f aca="false">C20*$B$10</f>
        <v>0</v>
      </c>
      <c r="F20" s="24" t="n">
        <f aca="false">D20*$B$10</f>
        <v>90.56922</v>
      </c>
      <c r="G20" s="25" t="n">
        <f aca="false">ROUND(E20+C20,0)</f>
        <v>0</v>
      </c>
      <c r="I20" s="25" t="n">
        <f aca="false">ROUND(F20+D20,0)</f>
        <v>5893</v>
      </c>
      <c r="L20" s="9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20</v>
      </c>
      <c r="C21" s="10"/>
      <c r="D21" s="23" t="n">
        <v>4656</v>
      </c>
      <c r="E21" s="24" t="n">
        <f aca="false">C21*$B$10</f>
        <v>0</v>
      </c>
      <c r="F21" s="24" t="n">
        <f aca="false">D21*$B$10</f>
        <v>72.68016</v>
      </c>
      <c r="G21" s="25" t="n">
        <f aca="false">ROUND(E21+C21,0)</f>
        <v>0</v>
      </c>
      <c r="I21" s="25" t="n">
        <f aca="false">ROUND(F21+D21,0)</f>
        <v>4729</v>
      </c>
      <c r="L21" s="9"/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22</v>
      </c>
      <c r="C22" s="10"/>
      <c r="D22" s="23" t="n">
        <v>4738</v>
      </c>
      <c r="E22" s="24" t="n">
        <f aca="false">C22*$B$10</f>
        <v>0</v>
      </c>
      <c r="F22" s="24" t="n">
        <f aca="false">D22*$B$10</f>
        <v>73.96018</v>
      </c>
      <c r="G22" s="25" t="n">
        <f aca="false">ROUND(E22+C22,0)</f>
        <v>0</v>
      </c>
      <c r="I22" s="25" t="n">
        <f aca="false">ROUND(F22+D22,0)</f>
        <v>4812</v>
      </c>
      <c r="L22" s="9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24</v>
      </c>
      <c r="C23" s="10"/>
      <c r="D23" s="23" t="n">
        <v>9274</v>
      </c>
      <c r="E23" s="24" t="n">
        <f aca="false">C23*$B$10</f>
        <v>0</v>
      </c>
      <c r="F23" s="24" t="n">
        <f aca="false">D23*$B$10</f>
        <v>144.76714</v>
      </c>
      <c r="G23" s="25" t="n">
        <f aca="false">ROUND(E23+C23,0)</f>
        <v>0</v>
      </c>
      <c r="I23" s="25" t="n">
        <f aca="false">ROUND(F23+D23,0)</f>
        <v>9419</v>
      </c>
      <c r="L23" s="9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28</v>
      </c>
      <c r="C24" s="10"/>
      <c r="D24" s="23" t="n">
        <v>10858</v>
      </c>
      <c r="E24" s="24" t="n">
        <f aca="false">C24*$B$10</f>
        <v>0</v>
      </c>
      <c r="F24" s="24" t="n">
        <f aca="false">D24*$B$10</f>
        <v>169.49338</v>
      </c>
      <c r="G24" s="25" t="n">
        <f aca="false">ROUND(E24+C24,0)</f>
        <v>0</v>
      </c>
      <c r="I24" s="25" t="n">
        <f aca="false">ROUND(F24+D24,0)</f>
        <v>11027</v>
      </c>
      <c r="L24" s="9"/>
    </row>
    <row r="25" customFormat="false" ht="15" hidden="false" customHeight="false" outlineLevel="0" collapsed="false">
      <c r="A25" s="21" t="str">
        <f aca="false">IF(B25=$Q$1,"Start Month","")</f>
        <v>Start Month</v>
      </c>
      <c r="B25" s="22" t="s">
        <v>29</v>
      </c>
      <c r="C25" s="10"/>
      <c r="D25" s="23" t="n">
        <v>17394</v>
      </c>
      <c r="E25" s="24" t="n">
        <f aca="false">C25*$B$10</f>
        <v>0</v>
      </c>
      <c r="F25" s="24" t="n">
        <f aca="false">D25*$B$10</f>
        <v>271.52034</v>
      </c>
      <c r="G25" s="25" t="n">
        <f aca="false">ROUND(E25+C25,0)</f>
        <v>0</v>
      </c>
      <c r="I25" s="25" t="n">
        <f aca="false">ROUND(F25+D25,0)</f>
        <v>17666</v>
      </c>
      <c r="L25" s="9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30</v>
      </c>
      <c r="C26" s="10"/>
      <c r="D26" s="23" t="n">
        <v>19515</v>
      </c>
      <c r="E26" s="24" t="n">
        <f aca="false">C26*$B$10</f>
        <v>0</v>
      </c>
      <c r="F26" s="24" t="n">
        <f aca="false">D26*$B$10</f>
        <v>304.62915</v>
      </c>
      <c r="G26" s="25" t="n">
        <f aca="false">ROUND(E26+C26,0)</f>
        <v>0</v>
      </c>
      <c r="I26" s="25" t="n">
        <f aca="false">ROUND(F26+D26,0)</f>
        <v>19820</v>
      </c>
      <c r="L26" s="9"/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</row>
    <row r="28" customFormat="false" ht="12.75" hidden="false" customHeight="false" outlineLevel="0" collapsed="false">
      <c r="B28" s="27" t="s">
        <v>38</v>
      </c>
      <c r="C28" s="28" t="n">
        <f aca="false">SUM(C15:C26)</f>
        <v>0</v>
      </c>
      <c r="D28" s="28" t="n">
        <f aca="false">SUM(D15:D26)</f>
        <v>146137</v>
      </c>
      <c r="E28" s="29" t="n">
        <f aca="false">SUM(E15:E26)</f>
        <v>0</v>
      </c>
      <c r="F28" s="29" t="n">
        <f aca="false">SUM(F15:F26)</f>
        <v>2281.19857</v>
      </c>
      <c r="G28" s="28" t="n">
        <f aca="false">SUM(G15:G26)</f>
        <v>0</v>
      </c>
      <c r="H28" s="30"/>
      <c r="I28" s="28" t="n">
        <f aca="false">SUM(I15:I26)</f>
        <v>148421</v>
      </c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I33" s="31"/>
    </row>
    <row r="34" customFormat="false" ht="13.5" hidden="false" customHeight="false" outlineLevel="0" collapsed="false">
      <c r="J34" s="32"/>
    </row>
    <row r="35" customFormat="false" ht="12.75" hidden="false" customHeight="false" outlineLevel="0" collapsed="false">
      <c r="J35" s="32"/>
    </row>
    <row r="36" customFormat="false" ht="12.75" hidden="false" customHeight="false" outlineLevel="0" collapsed="false">
      <c r="J36" s="32"/>
    </row>
    <row r="37" customFormat="false" ht="12.75" hidden="false" customHeight="false" outlineLevel="0" collapsed="false">
      <c r="J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mdickin</cp:lastModifiedBy>
  <cp:lastPrinted>2001-07-20T14:12:30Z</cp:lastPrinted>
  <dcterms:modified xsi:type="dcterms:W3CDTF">2001-08-03T12:35:19Z</dcterms:modified>
  <cp:revision>0</cp:revision>
  <dc:subject/>
  <dc:title/>
</cp:coreProperties>
</file>