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wnstream of Station #2" sheetId="1" state="visible" r:id="rId3"/>
    <sheet name="Fuel 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<sst xmlns="http://schemas.openxmlformats.org/spreadsheetml/2006/main" count="100" uniqueCount="68">
  <si>
    <t xml:space="preserve">Sun Devil Project</t>
  </si>
  <si>
    <t xml:space="preserve">San Juan to Phoenix</t>
  </si>
  <si>
    <t xml:space="preserve">Estimated Costs of Facilities</t>
  </si>
  <si>
    <t xml:space="preserve">Revision #10 Dated 01-07-02</t>
  </si>
  <si>
    <t xml:space="preserve">CASE X.</t>
  </si>
  <si>
    <t xml:space="preserve">36" MAINLINE LOOP, AND HP</t>
  </si>
  <si>
    <t xml:space="preserve">SUN DEVIL FROM STATION #2 DISCHARGE</t>
  </si>
  <si>
    <t xml:space="preserve">EXPANSION TO PHOENIX ONLY</t>
  </si>
  <si>
    <t xml:space="preserve">530 MMCF/D EXPANSION (1740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</si>
  <si>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</si>
  <si>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</si>
  <si>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</si>
  <si>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</si>
  <si>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</si>
  <si>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</si>
  <si>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</si>
  <si>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</si>
  <si>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</si>
  <si>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</si>
  <si>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</si>
  <si>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</si>
  <si>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</si>
  <si>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</si>
  <si>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</si>
  <si>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</si>
  <si>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</si>
  <si>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</si>
  <si>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CS (0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</si>
  <si>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</si>
  <si>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</si>
  <si>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</si>
  <si>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</si>
  <si>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</si>
  <si>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</si>
  <si>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</si>
  <si>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</si>
  <si>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(25,000 Hp)</t>
  </si>
  <si>
    <t xml:space="preserve">CS15            (0 Hp)</t>
  </si>
  <si>
    <t xml:space="preserve">Kingman CS  (0 Hp)</t>
  </si>
  <si>
    <t xml:space="preserve">Total Mainline Expansion</t>
  </si>
  <si>
    <t xml:space="preserve">M/L </t>
  </si>
  <si>
    <t xml:space="preserve">Phoenix</t>
  </si>
  <si>
    <t xml:space="preserve">Total Sun Devil Pipeline</t>
  </si>
  <si>
    <t xml:space="preserve">---</t>
  </si>
  <si>
    <t xml:space="preserve">Project  Excl. Int., O/H, etc.</t>
  </si>
  <si>
    <t xml:space="preserve">Project  Incl. Int., O/H, etc.</t>
  </si>
  <si>
    <t xml:space="preserve">Engineering Items to be included</t>
  </si>
  <si>
    <t xml:space="preserve">Total Project  Incl. Int., O/H, etc.</t>
  </si>
  <si>
    <t xml:space="preserve">Note:</t>
  </si>
  <si>
    <t xml:space="preserve">1.</t>
  </si>
  <si>
    <t xml:space="preserve">Interest and overheads are added separately.</t>
  </si>
  <si>
    <t xml:space="preserve">2.</t>
  </si>
  <si>
    <t xml:space="preserve">Station #4 Hp changeout included in this project.</t>
  </si>
  <si>
    <t xml:space="preserve">3.</t>
  </si>
  <si>
    <t xml:space="preserve">Bloomfield Unit #4 service change to low side BRI Val Verde receipt required.</t>
  </si>
  <si>
    <t xml:space="preserve">Bloomfield Unit #3 moved to the high side with compressor change out on Unit #1 - #3.</t>
  </si>
  <si>
    <t xml:space="preserve">SUN DEVIL PROJECT</t>
  </si>
  <si>
    <t xml:space="preserve">RED ROCK EXPANSION BASE</t>
  </si>
  <si>
    <t xml:space="preserve">Fuel req'd</t>
  </si>
  <si>
    <t xml:space="preserve">Station</t>
  </si>
  <si>
    <t xml:space="preserve">HP (ISO)</t>
  </si>
  <si>
    <t xml:space="preserve">HP (site)</t>
  </si>
  <si>
    <t xml:space="preserve">HP (req'd)</t>
  </si>
  <si>
    <t xml:space="preserve">TOTAL</t>
  </si>
  <si>
    <t xml:space="preserve">SUN DEVIL FUEL CHANGES</t>
  </si>
  <si>
    <t xml:space="preserve">No M/L MAOP Increase</t>
  </si>
  <si>
    <t xml:space="preserve">36" Loop and Hp</t>
  </si>
  <si>
    <t xml:space="preserve">Bloomfield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</si>
</sst>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.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V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3" t="s">
        <v>3</v>
      </c>
    </row>
    <row r="8" customFormat="false" ht="12.75" hidden="false" customHeight="false" outlineLevel="0" collapsed="false">
      <c r="C8" s="4" t="s">
        <v>4</v>
      </c>
      <c r="D8" s="5"/>
      <c r="E8" s="6" t="s">
        <v>5</v>
      </c>
      <c r="F8" s="6"/>
      <c r="T8" s="0"/>
    </row>
    <row r="9" customFormat="false" ht="12.75" hidden="false" customHeight="false" outlineLevel="0" collapsed="false">
      <c r="E9" s="6" t="s">
        <v>6</v>
      </c>
      <c r="F9" s="4"/>
      <c r="T9" s="0"/>
    </row>
    <row r="10" customFormat="false" ht="12.75" hidden="false" customHeight="false" outlineLevel="0" collapsed="false">
      <c r="E10" s="6" t="s">
        <v>7</v>
      </c>
      <c r="F10" s="4"/>
      <c r="T10" s="0"/>
    </row>
    <row r="11" customFormat="false" ht="12.75" hidden="false" customHeight="false" outlineLevel="0" collapsed="false">
      <c r="E11" s="6" t="s">
        <v>8</v>
      </c>
      <c r="F11" s="4"/>
      <c r="T11" s="0"/>
    </row>
    <row r="12" customFormat="false" ht="12.75" hidden="false" customHeight="false" outlineLevel="0" collapsed="false">
      <c r="E12" s="6"/>
      <c r="F12" s="4"/>
      <c r="T12" s="0"/>
    </row>
    <row r="13" customFormat="false" ht="12.75" hidden="false" customHeight="false" outlineLevel="0" collapsed="false">
      <c r="N13" s="4" t="s">
        <v>9</v>
      </c>
      <c r="P13" s="4" t="s">
        <v>10</v>
      </c>
      <c r="R13" s="4" t="s">
        <v>11</v>
      </c>
      <c r="T13" s="0"/>
    </row>
    <row r="14" customFormat="false" ht="12.75" hidden="false" customHeight="false" outlineLevel="0" collapsed="false">
      <c r="C14" s="4" t="s">
        <v>12</v>
      </c>
      <c r="D14" s="4"/>
      <c r="E14" s="4" t="s">
        <v>13</v>
      </c>
      <c r="F14" s="5"/>
      <c r="G14" s="4" t="s">
        <v>14</v>
      </c>
      <c r="I14" s="4" t="s">
        <v>15</v>
      </c>
      <c r="J14" s="4"/>
      <c r="L14" s="4" t="s">
        <v>16</v>
      </c>
      <c r="M14" s="4"/>
      <c r="N14" s="4" t="s">
        <v>17</v>
      </c>
      <c r="P14" s="4" t="s">
        <v>17</v>
      </c>
      <c r="R14" s="4" t="s">
        <v>18</v>
      </c>
      <c r="T14" s="0"/>
    </row>
    <row r="15" customFormat="false" ht="12.75" hidden="false" customHeight="false" outlineLevel="0" collapsed="false">
      <c r="C15" s="7" t="s">
        <v>19</v>
      </c>
      <c r="D15" s="7"/>
      <c r="E15" s="7" t="s">
        <v>20</v>
      </c>
      <c r="F15" s="8"/>
      <c r="G15" s="9" t="n">
        <v>96.83</v>
      </c>
      <c r="H15" s="8"/>
      <c r="I15" s="7" t="n">
        <v>36</v>
      </c>
      <c r="J15" s="7" t="s">
        <v>21</v>
      </c>
      <c r="L15" s="10" t="n">
        <f aca="false">I15*28000*1.1*G15</f>
        <v>107365104</v>
      </c>
      <c r="R15" s="11" t="n">
        <f aca="false">I15*28000*0.2*G15</f>
        <v>19520928</v>
      </c>
      <c r="T15" s="0"/>
    </row>
    <row r="16" customFormat="false" ht="12.75" hidden="false" customHeight="false" outlineLevel="0" collapsed="false">
      <c r="C16" s="7"/>
      <c r="D16" s="7"/>
      <c r="E16" s="12" t="s">
        <v>22</v>
      </c>
      <c r="F16" s="8"/>
      <c r="G16" s="9"/>
      <c r="H16" s="8"/>
      <c r="I16" s="7"/>
      <c r="J16" s="7"/>
      <c r="L16" s="10" t="n">
        <f aca="false">13000000</f>
        <v>13000000</v>
      </c>
      <c r="T16" s="0"/>
    </row>
    <row r="17" customFormat="false" ht="12.75" hidden="false" customHeight="false" outlineLevel="0" collapsed="false">
      <c r="C17" s="7"/>
      <c r="D17" s="7"/>
      <c r="E17" s="12" t="s">
        <v>23</v>
      </c>
      <c r="F17" s="8"/>
      <c r="G17" s="9"/>
      <c r="H17" s="8"/>
      <c r="I17" s="7"/>
      <c r="J17" s="7"/>
      <c r="L17" s="10" t="n">
        <v>1000000</v>
      </c>
      <c r="T17" s="0"/>
    </row>
    <row r="18" customFormat="false" ht="12.75" hidden="false" customHeight="false" outlineLevel="0" collapsed="false">
      <c r="E18" s="12" t="s">
        <v>24</v>
      </c>
      <c r="L18" s="10" t="n">
        <v>2400000</v>
      </c>
      <c r="T18" s="0"/>
    </row>
    <row r="19" customFormat="false" ht="12.75" hidden="false" customHeight="false" outlineLevel="0" collapsed="false">
      <c r="E19" s="0" t="s">
        <v>25</v>
      </c>
      <c r="L19" s="10" t="n">
        <v>2000000</v>
      </c>
      <c r="T19" s="0"/>
    </row>
    <row r="20" customFormat="false" ht="12.75" hidden="false" customHeight="false" outlineLevel="0" collapsed="false">
      <c r="E20" s="0" t="s">
        <v>26</v>
      </c>
      <c r="L20" s="10" t="n">
        <v>1000000</v>
      </c>
      <c r="T20" s="0"/>
    </row>
    <row r="21" customFormat="false" ht="12.75" hidden="false" customHeight="true" outlineLevel="0" collapsed="false">
      <c r="E21" s="0" t="s">
        <v>27</v>
      </c>
      <c r="L21" s="10" t="n">
        <v>0</v>
      </c>
      <c r="T21" s="0"/>
    </row>
    <row r="22" customFormat="false" ht="12.75" hidden="false" customHeight="true" outlineLevel="0" collapsed="false">
      <c r="E22" s="0" t="s">
        <v>28</v>
      </c>
      <c r="L22" s="13" t="n">
        <v>5000000</v>
      </c>
      <c r="T22" s="0"/>
    </row>
    <row r="23" customFormat="false" ht="12.75" hidden="false" customHeight="true" outlineLevel="0" collapsed="false">
      <c r="F23" s="14"/>
      <c r="T23" s="0"/>
    </row>
    <row r="24" customFormat="false" ht="12.75" hidden="false" customHeight="false" outlineLevel="0" collapsed="false">
      <c r="F24" s="15" t="s">
        <v>29</v>
      </c>
      <c r="G24" s="16" t="n">
        <f aca="false">SUM(G15:G23)</f>
        <v>96.83</v>
      </c>
      <c r="H24" s="5"/>
      <c r="I24" s="4"/>
      <c r="J24" s="4"/>
      <c r="K24" s="5"/>
      <c r="L24" s="17" t="n">
        <f aca="false">SUM(L15:L21)</f>
        <v>126765104</v>
      </c>
      <c r="M24" s="5"/>
      <c r="N24" s="4" t="n">
        <v>670</v>
      </c>
      <c r="O24" s="4"/>
      <c r="P24" s="4" t="n">
        <v>1520</v>
      </c>
      <c r="R24" s="18" t="n">
        <f aca="false">SUM(R15:R23)</f>
        <v>19520928</v>
      </c>
      <c r="T24" s="0"/>
    </row>
    <row r="25" customFormat="false" ht="12.75" hidden="false" customHeight="true" outlineLevel="0" collapsed="false">
      <c r="F25" s="19"/>
      <c r="G25" s="20"/>
      <c r="L25" s="13"/>
      <c r="Q25" s="19"/>
      <c r="R25" s="20"/>
      <c r="V25" s="13"/>
    </row>
    <row r="26" customFormat="false" ht="12.75" hidden="false" customHeight="false" outlineLevel="0" collapsed="false">
      <c r="C26" s="1" t="s">
        <v>20</v>
      </c>
      <c r="D26" s="1" t="s">
        <v>30</v>
      </c>
      <c r="E26" s="1" t="s">
        <v>31</v>
      </c>
      <c r="G26" s="21" t="n">
        <f aca="false">0.8+12.8+2.9+7.136+3.364+1.23+15.67</f>
        <v>43.9</v>
      </c>
      <c r="I26" s="1" t="n">
        <v>36</v>
      </c>
      <c r="J26" s="7" t="s">
        <v>21</v>
      </c>
      <c r="L26" s="10" t="n">
        <f aca="false">I26*28000*1.1*G26</f>
        <v>48676320</v>
      </c>
      <c r="Q26" s="19"/>
      <c r="R26" s="22" t="n">
        <f aca="false">I26*28000*0.2*G26</f>
        <v>8850240</v>
      </c>
      <c r="V26" s="13"/>
    </row>
    <row r="27" customFormat="false" ht="12.75" hidden="false" customHeight="false" outlineLevel="0" collapsed="false">
      <c r="C27" s="1" t="s">
        <v>31</v>
      </c>
      <c r="D27" s="1" t="s">
        <v>30</v>
      </c>
      <c r="E27" s="1" t="s">
        <v>32</v>
      </c>
      <c r="G27" s="21" t="n">
        <f aca="false">15.4+11.9+1.8+12.1+16.1+14.3</f>
        <v>71.6</v>
      </c>
      <c r="I27" s="1" t="n">
        <v>36</v>
      </c>
      <c r="J27" s="7" t="s">
        <v>21</v>
      </c>
      <c r="L27" s="10" t="n">
        <f aca="false">I27*28000*1.1*G27</f>
        <v>79390080</v>
      </c>
      <c r="Q27" s="19"/>
      <c r="R27" s="22" t="n">
        <f aca="false">I27*28000*0.2*G27</f>
        <v>14434560</v>
      </c>
      <c r="V27" s="13"/>
    </row>
    <row r="28" customFormat="false" ht="12.75" hidden="false" customHeight="false" outlineLevel="0" collapsed="false">
      <c r="C28" s="1" t="s">
        <v>32</v>
      </c>
      <c r="D28" s="1" t="s">
        <v>30</v>
      </c>
      <c r="E28" s="1" t="s">
        <v>33</v>
      </c>
      <c r="G28" s="21" t="n">
        <f aca="false">12.31+13.8+5.1+7.9+1+10.666+8.334</f>
        <v>59.11</v>
      </c>
      <c r="I28" s="1" t="n">
        <v>36</v>
      </c>
      <c r="J28" s="7" t="s">
        <v>21</v>
      </c>
      <c r="L28" s="10" t="n">
        <f aca="false">I28*28000*1.1*G28</f>
        <v>65541168</v>
      </c>
      <c r="Q28" s="19"/>
      <c r="R28" s="22" t="n">
        <f aca="false">I28*28000*0.2*G28</f>
        <v>11916576</v>
      </c>
      <c r="V28" s="13"/>
    </row>
    <row r="29" customFormat="false" ht="12.75" hidden="false" customHeight="false" outlineLevel="0" collapsed="false">
      <c r="C29" s="1" t="s">
        <v>33</v>
      </c>
      <c r="D29" s="1"/>
      <c r="E29" s="1" t="s">
        <v>34</v>
      </c>
      <c r="G29" s="21" t="n">
        <v>0</v>
      </c>
      <c r="I29" s="1" t="n">
        <v>36</v>
      </c>
      <c r="J29" s="7" t="s">
        <v>21</v>
      </c>
      <c r="L29" s="10" t="n">
        <f aca="false">I29*28000*1.1*G29</f>
        <v>0</v>
      </c>
      <c r="Q29" s="19"/>
      <c r="R29" s="22" t="n">
        <f aca="false">I29*28000*0.2*G29</f>
        <v>0</v>
      </c>
      <c r="V29" s="13"/>
    </row>
    <row r="30" customFormat="false" ht="12.75" hidden="false" customHeight="false" outlineLevel="0" collapsed="false">
      <c r="C30" s="1" t="s">
        <v>34</v>
      </c>
      <c r="D30" s="1"/>
      <c r="E30" s="1" t="s">
        <v>35</v>
      </c>
      <c r="G30" s="21" t="n">
        <v>0</v>
      </c>
      <c r="I30" s="1" t="n">
        <v>36</v>
      </c>
      <c r="J30" s="7" t="s">
        <v>21</v>
      </c>
      <c r="L30" s="10" t="n">
        <f aca="false">I30*28000*1.1*G30</f>
        <v>0</v>
      </c>
      <c r="Q30" s="19"/>
      <c r="R30" s="22" t="n">
        <f aca="false">I30*28000*0.2*G30</f>
        <v>0</v>
      </c>
      <c r="V30" s="13"/>
    </row>
    <row r="31" customFormat="false" ht="12.75" hidden="false" customHeight="false" outlineLevel="0" collapsed="false">
      <c r="C31" s="23"/>
      <c r="D31" s="1"/>
      <c r="E31" s="23" t="s">
        <v>36</v>
      </c>
      <c r="G31" s="21"/>
      <c r="L31" s="10" t="n">
        <v>23000000</v>
      </c>
      <c r="Q31" s="19"/>
      <c r="R31" s="20"/>
      <c r="V31" s="13"/>
    </row>
    <row r="32" customFormat="false" ht="12.75" hidden="false" customHeight="false" outlineLevel="0" collapsed="false">
      <c r="C32" s="23"/>
      <c r="D32" s="1"/>
      <c r="E32" s="23" t="s">
        <v>37</v>
      </c>
      <c r="G32" s="21"/>
      <c r="L32" s="10" t="n">
        <v>0</v>
      </c>
      <c r="Q32" s="19"/>
      <c r="R32" s="20"/>
      <c r="V32" s="13"/>
    </row>
    <row r="33" customFormat="false" ht="12.75" hidden="false" customHeight="false" outlineLevel="0" collapsed="false">
      <c r="C33" s="1"/>
      <c r="D33" s="1"/>
      <c r="E33" s="23" t="s">
        <v>38</v>
      </c>
      <c r="G33" s="21"/>
      <c r="L33" s="10" t="n">
        <v>0</v>
      </c>
      <c r="Q33" s="19"/>
      <c r="R33" s="20"/>
      <c r="V33" s="13"/>
    </row>
    <row r="34" customFormat="false" ht="12.75" hidden="false" customHeight="false" outlineLevel="0" collapsed="false">
      <c r="C34" s="1"/>
      <c r="D34" s="1"/>
      <c r="E34" s="23"/>
      <c r="G34" s="21"/>
      <c r="L34" s="10"/>
      <c r="Q34" s="19"/>
      <c r="R34" s="20"/>
      <c r="V34" s="13"/>
    </row>
    <row r="35" customFormat="false" ht="12.75" hidden="false" customHeight="false" outlineLevel="0" collapsed="false">
      <c r="C35" s="1"/>
      <c r="D35" s="1"/>
      <c r="E35" s="1"/>
      <c r="F35" s="15" t="s">
        <v>39</v>
      </c>
      <c r="G35" s="24" t="n">
        <f aca="false">SUM(G26:G34)</f>
        <v>174.61</v>
      </c>
      <c r="L35" s="25" t="n">
        <f aca="false">SUM(L26:L34)</f>
        <v>216607568</v>
      </c>
      <c r="N35" s="4" t="n">
        <v>530</v>
      </c>
      <c r="P35" s="4" t="n">
        <v>1740</v>
      </c>
      <c r="Q35" s="19"/>
      <c r="R35" s="25" t="n">
        <f aca="false">SUM(R26:R34)</f>
        <v>35201376</v>
      </c>
      <c r="V35" s="13"/>
    </row>
    <row r="36" customFormat="false" ht="12.75" hidden="false" customHeight="true" outlineLevel="0" collapsed="false">
      <c r="C36" s="1"/>
      <c r="D36" s="1"/>
      <c r="E36" s="1"/>
      <c r="G36" s="21"/>
      <c r="L36" s="10"/>
      <c r="Q36" s="19"/>
      <c r="R36" s="20"/>
      <c r="V36" s="13"/>
    </row>
    <row r="37" customFormat="false" ht="12.75" hidden="false" customHeight="false" outlineLevel="0" collapsed="false">
      <c r="C37" s="1" t="s">
        <v>40</v>
      </c>
      <c r="D37" s="1" t="s">
        <v>30</v>
      </c>
      <c r="E37" s="1" t="s">
        <v>41</v>
      </c>
      <c r="G37" s="21" t="n">
        <v>135</v>
      </c>
      <c r="I37" s="1" t="n">
        <v>36</v>
      </c>
      <c r="J37" s="7" t="s">
        <v>21</v>
      </c>
      <c r="L37" s="10" t="n">
        <f aca="false">I37*28000*1.1*G37</f>
        <v>149688000</v>
      </c>
      <c r="Q37" s="19"/>
      <c r="R37" s="22" t="n">
        <f aca="false">I37*28000*0.2*G37</f>
        <v>27216000</v>
      </c>
      <c r="V37" s="13"/>
    </row>
    <row r="38" customFormat="false" ht="12.75" hidden="false" customHeight="true" outlineLevel="0" collapsed="false">
      <c r="C38" s="1"/>
      <c r="D38" s="1"/>
      <c r="E38" s="1"/>
      <c r="G38" s="21"/>
      <c r="L38" s="13"/>
      <c r="Q38" s="19"/>
      <c r="R38" s="20"/>
      <c r="V38" s="13"/>
    </row>
    <row r="39" customFormat="false" ht="12.75" hidden="false" customHeight="false" outlineLevel="0" collapsed="false">
      <c r="F39" s="15" t="s">
        <v>42</v>
      </c>
      <c r="G39" s="16" t="n">
        <f aca="false">SUM(G37:G38)</f>
        <v>135</v>
      </c>
      <c r="L39" s="17" t="n">
        <f aca="false">SUM(L37:L38)</f>
        <v>149688000</v>
      </c>
      <c r="N39" s="4" t="s">
        <v>43</v>
      </c>
      <c r="P39" s="4" t="n">
        <v>500</v>
      </c>
      <c r="Q39" s="19"/>
      <c r="R39" s="25" t="n">
        <f aca="false">SUM(R37:R38)</f>
        <v>27216000</v>
      </c>
      <c r="V39" s="13"/>
    </row>
    <row r="40" customFormat="false" ht="12.75" hidden="false" customHeight="true" outlineLevel="0" collapsed="false">
      <c r="F40" s="19"/>
      <c r="G40" s="20"/>
      <c r="L40" s="13"/>
      <c r="Q40" s="19"/>
      <c r="R40" s="20"/>
      <c r="V40" s="13"/>
    </row>
    <row r="41" customFormat="false" ht="13.5" hidden="false" customHeight="false" outlineLevel="0" collapsed="false">
      <c r="F41" s="15" t="s">
        <v>44</v>
      </c>
      <c r="G41" s="26" t="n">
        <f aca="false">G24+G35+G39</f>
        <v>406.44</v>
      </c>
      <c r="L41" s="27" t="n">
        <f aca="false">L24+L35+L39</f>
        <v>493060672</v>
      </c>
      <c r="Q41" s="19"/>
      <c r="R41" s="27" t="n">
        <f aca="false">R24+R35+R39</f>
        <v>81938304</v>
      </c>
      <c r="V41" s="13"/>
    </row>
    <row r="42" customFormat="false" ht="13.5" hidden="false" customHeight="false" outlineLevel="0" collapsed="false">
      <c r="F42" s="15"/>
      <c r="G42" s="28"/>
      <c r="L42" s="25"/>
      <c r="Q42" s="19"/>
      <c r="R42" s="20"/>
      <c r="V42" s="13"/>
    </row>
    <row r="43" customFormat="false" ht="13.5" hidden="false" customHeight="false" outlineLevel="0" collapsed="false">
      <c r="F43" s="15" t="s">
        <v>45</v>
      </c>
      <c r="G43" s="28"/>
      <c r="L43" s="27" t="n">
        <f aca="false">SUM(L41:R41)</f>
        <v>574998976</v>
      </c>
      <c r="Q43" s="19"/>
      <c r="V43" s="13"/>
    </row>
    <row r="44" customFormat="false" ht="13.5" hidden="false" customHeight="false" outlineLevel="0" collapsed="false">
      <c r="F44" s="15" t="s">
        <v>46</v>
      </c>
      <c r="G44" s="28"/>
      <c r="L44" s="27" t="n">
        <f aca="false">150500000+12800000</f>
        <v>163300000</v>
      </c>
      <c r="Q44" s="19"/>
      <c r="R44" s="20"/>
      <c r="V44" s="13"/>
    </row>
    <row r="45" customFormat="false" ht="13.5" hidden="false" customHeight="false" outlineLevel="0" collapsed="false">
      <c r="F45" s="15"/>
      <c r="G45" s="28"/>
      <c r="L45" s="25"/>
      <c r="Q45" s="19"/>
      <c r="R45" s="20"/>
      <c r="V45" s="13"/>
    </row>
    <row r="46" customFormat="false" ht="13.5" hidden="false" customHeight="false" outlineLevel="0" collapsed="false">
      <c r="F46" s="15" t="s">
        <v>47</v>
      </c>
      <c r="G46" s="28"/>
      <c r="L46" s="27" t="n">
        <f aca="false">SUM(L43:L44)</f>
        <v>738298976</v>
      </c>
      <c r="Q46" s="19"/>
      <c r="R46" s="20"/>
      <c r="V46" s="13"/>
    </row>
    <row r="47" customFormat="false" ht="12.75" hidden="false" customHeight="false" outlineLevel="0" collapsed="false">
      <c r="F47" s="15"/>
      <c r="G47" s="28"/>
      <c r="L47" s="25"/>
      <c r="Q47" s="19"/>
      <c r="R47" s="20"/>
      <c r="V47" s="13"/>
    </row>
    <row r="48" customFormat="false" ht="12.75" hidden="false" customHeight="false" outlineLevel="0" collapsed="false">
      <c r="C48" s="1" t="s">
        <v>48</v>
      </c>
      <c r="D48" s="0" t="s">
        <v>49</v>
      </c>
      <c r="E48" s="0" t="s">
        <v>50</v>
      </c>
      <c r="F48" s="15"/>
      <c r="G48" s="28"/>
      <c r="L48" s="25"/>
      <c r="Q48" s="19"/>
      <c r="R48" s="20"/>
      <c r="V48" s="13"/>
    </row>
    <row r="49" customFormat="false" ht="12.75" hidden="false" customHeight="false" outlineLevel="0" collapsed="false">
      <c r="D49" s="0" t="s">
        <v>51</v>
      </c>
      <c r="E49" s="0" t="s">
        <v>52</v>
      </c>
      <c r="F49" s="15"/>
      <c r="G49" s="28"/>
      <c r="L49" s="25"/>
      <c r="Q49" s="19"/>
      <c r="R49" s="20"/>
      <c r="V49" s="13"/>
    </row>
    <row r="50" customFormat="false" ht="12.75" hidden="false" customHeight="false" outlineLevel="0" collapsed="false">
      <c r="D50" s="0" t="s">
        <v>53</v>
      </c>
      <c r="E50" s="0" t="s">
        <v>54</v>
      </c>
      <c r="F50" s="15"/>
      <c r="G50" s="28"/>
      <c r="L50" s="25"/>
      <c r="Q50" s="19"/>
      <c r="R50" s="20"/>
      <c r="V50" s="13"/>
    </row>
    <row r="51" customFormat="false" ht="12.75" hidden="false" customHeight="false" outlineLevel="0" collapsed="false">
      <c r="E51" s="0" t="s">
        <v>55</v>
      </c>
      <c r="F51" s="15"/>
      <c r="G51" s="28"/>
      <c r="L51" s="25"/>
      <c r="Q51" s="19"/>
      <c r="R51" s="20"/>
      <c r="V51" s="13"/>
    </row>
    <row r="52" customFormat="false" ht="12.75" hidden="false" customHeight="false" outlineLevel="0" collapsed="false">
      <c r="F52" s="15"/>
      <c r="G52" s="28"/>
      <c r="L52" s="25"/>
      <c r="Q52" s="19"/>
      <c r="R52" s="20"/>
      <c r="V52" s="13"/>
    </row>
    <row r="53" customFormat="false" ht="12.75" hidden="false" customHeight="false" outlineLevel="0" collapsed="false">
      <c r="F53" s="15"/>
      <c r="G53" s="28"/>
      <c r="L53" s="25"/>
      <c r="Q53" s="19"/>
      <c r="R53" s="20"/>
      <c r="V53" s="13"/>
    </row>
    <row r="54" customFormat="false" ht="12.75" hidden="false" customHeight="false" outlineLevel="0" collapsed="false">
      <c r="F54" s="15"/>
      <c r="G54" s="28"/>
      <c r="L54" s="25"/>
      <c r="Q54" s="19"/>
      <c r="R54" s="20"/>
      <c r="V54" s="13"/>
    </row>
    <row r="55" customFormat="false" ht="12.75" hidden="false" customHeight="false" outlineLevel="0" collapsed="false">
      <c r="F55" s="15"/>
      <c r="G55" s="28"/>
      <c r="L55" s="25"/>
      <c r="Q55" s="19"/>
      <c r="R55" s="20"/>
      <c r="V55" s="13"/>
    </row>
    <row r="56" customFormat="false" ht="12.75" hidden="false" customHeight="false" outlineLevel="0" collapsed="false">
      <c r="F56" s="15"/>
      <c r="G56" s="28"/>
      <c r="L56" s="25"/>
      <c r="Q56" s="19"/>
      <c r="R56" s="20"/>
      <c r="V56" s="13"/>
    </row>
    <row r="57" customFormat="false" ht="12.75" hidden="false" customHeight="false" outlineLevel="0" collapsed="false">
      <c r="F57" s="15"/>
      <c r="G57" s="28"/>
      <c r="L57" s="25"/>
      <c r="Q57" s="19"/>
      <c r="R57" s="20"/>
      <c r="V57" s="13"/>
    </row>
    <row r="58" customFormat="false" ht="12.75" hidden="false" customHeight="false" outlineLevel="0" collapsed="false">
      <c r="F58" s="15"/>
      <c r="G58" s="28"/>
      <c r="L58" s="25"/>
      <c r="Q58" s="19"/>
      <c r="R58" s="20"/>
      <c r="V58" s="13"/>
    </row>
    <row r="59" customFormat="false" ht="12.75" hidden="false" customHeight="false" outlineLevel="0" collapsed="false">
      <c r="F59" s="15"/>
      <c r="G59" s="28"/>
      <c r="L59" s="25"/>
      <c r="Q59" s="19"/>
      <c r="R59" s="20"/>
      <c r="V59" s="13"/>
    </row>
    <row r="60" customFormat="false" ht="12.75" hidden="false" customHeight="false" outlineLevel="0" collapsed="false">
      <c r="F60" s="15"/>
      <c r="G60" s="28"/>
      <c r="L60" s="25"/>
      <c r="Q60" s="19"/>
      <c r="R60" s="20"/>
      <c r="V60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01/07/02
Revision #10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: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5" min="4" style="29" width="10.28"/>
    <col collapsed="false" customWidth="true" hidden="false" outlineLevel="0" max="6" min="6" style="0" width="10.28"/>
    <col collapsed="false" customWidth="true" hidden="false" outlineLevel="0" max="7" min="7" style="0" width="1.7"/>
    <col collapsed="false" customWidth="true" hidden="false" outlineLevel="0" max="9" min="8" style="0" width="10.28"/>
    <col collapsed="false" customWidth="true" hidden="false" outlineLevel="0" max="10" min="10" style="0" width="1.7"/>
    <col collapsed="false" customWidth="true" hidden="false" outlineLevel="0" max="11" min="11" style="0" width="10.28"/>
  </cols>
  <sheetData>
    <row r="1" customFormat="false" ht="15.75" hidden="false" customHeight="false" outlineLevel="0" collapsed="false">
      <c r="B1" s="30" t="s">
        <v>56</v>
      </c>
    </row>
    <row r="4" customFormat="false" ht="12.75" hidden="false" customHeight="false" outlineLevel="0" collapsed="false">
      <c r="B4" s="5" t="s">
        <v>57</v>
      </c>
    </row>
    <row r="6" customFormat="false" ht="12.75" hidden="false" customHeight="false" outlineLevel="0" collapsed="false">
      <c r="B6" s="1"/>
      <c r="C6" s="1"/>
      <c r="D6" s="31"/>
      <c r="E6" s="31"/>
      <c r="F6" s="1" t="s">
        <v>58</v>
      </c>
    </row>
    <row r="7" customFormat="false" ht="12.75" hidden="false" customHeight="false" outlineLevel="0" collapsed="false">
      <c r="B7" s="1" t="s">
        <v>59</v>
      </c>
      <c r="C7" s="1" t="s">
        <v>60</v>
      </c>
      <c r="D7" s="31" t="s">
        <v>61</v>
      </c>
      <c r="E7" s="31" t="s">
        <v>62</v>
      </c>
      <c r="F7" s="1" t="s">
        <v>17</v>
      </c>
    </row>
    <row r="9" customFormat="false" ht="12.75" hidden="false" customHeight="false" outlineLevel="0" collapsed="false">
      <c r="B9" s="0" t="s">
        <v>31</v>
      </c>
      <c r="C9" s="0" t="n">
        <v>41500</v>
      </c>
      <c r="D9" s="29" t="n">
        <v>25000</v>
      </c>
      <c r="E9" s="29" t="n">
        <v>18285</v>
      </c>
      <c r="F9" s="20" t="n">
        <v>3.2</v>
      </c>
    </row>
    <row r="10" customFormat="false" ht="12.75" hidden="false" customHeight="false" outlineLevel="0" collapsed="false">
      <c r="B10" s="0" t="s">
        <v>32</v>
      </c>
      <c r="C10" s="0" t="n">
        <v>41500</v>
      </c>
      <c r="D10" s="29" t="n">
        <v>28000</v>
      </c>
      <c r="E10" s="29" t="n">
        <v>20926</v>
      </c>
      <c r="F10" s="20" t="n">
        <v>3.7</v>
      </c>
    </row>
    <row r="11" customFormat="false" ht="12.75" hidden="false" customHeight="false" outlineLevel="0" collapsed="false">
      <c r="B11" s="0" t="s">
        <v>33</v>
      </c>
      <c r="C11" s="0" t="n">
        <v>41500</v>
      </c>
      <c r="D11" s="29" t="n">
        <v>25000</v>
      </c>
      <c r="E11" s="29" t="n">
        <v>21441</v>
      </c>
      <c r="F11" s="20" t="n">
        <v>3.8</v>
      </c>
    </row>
    <row r="12" customFormat="false" ht="12.75" hidden="false" customHeight="false" outlineLevel="0" collapsed="false">
      <c r="B12" s="0" t="s">
        <v>34</v>
      </c>
      <c r="C12" s="0" t="n">
        <v>41500</v>
      </c>
      <c r="D12" s="29" t="n">
        <v>27500</v>
      </c>
      <c r="E12" s="29" t="n">
        <v>21203</v>
      </c>
      <c r="F12" s="20" t="n">
        <v>3.7</v>
      </c>
    </row>
    <row r="13" customFormat="false" ht="6" hidden="false" customHeight="true" outlineLevel="0" collapsed="false">
      <c r="F13" s="20"/>
    </row>
    <row r="14" customFormat="false" ht="12.75" hidden="false" customHeight="false" outlineLevel="0" collapsed="false">
      <c r="C14" s="4" t="s">
        <v>63</v>
      </c>
      <c r="E14" s="29" t="n">
        <f aca="false">SUM(E9:E13)</f>
        <v>81855</v>
      </c>
      <c r="F14" s="20" t="n">
        <f aca="false">SUM(F9:F13)</f>
        <v>14.4</v>
      </c>
    </row>
    <row r="16" customFormat="false" ht="12.75" hidden="false" customHeight="false" outlineLevel="0" collapsed="false">
      <c r="B16" s="5" t="s">
        <v>64</v>
      </c>
    </row>
    <row r="17" customFormat="false" ht="12.75" hidden="false" customHeight="false" outlineLevel="0" collapsed="false">
      <c r="E17" s="32" t="s">
        <v>4</v>
      </c>
      <c r="F17" s="32"/>
      <c r="K17" s="32"/>
    </row>
    <row r="18" customFormat="false" ht="12.75" hidden="false" customHeight="false" outlineLevel="0" collapsed="false">
      <c r="C18" s="5"/>
      <c r="E18" s="33" t="s">
        <v>65</v>
      </c>
      <c r="F18" s="32"/>
      <c r="H18" s="33"/>
      <c r="I18" s="32"/>
    </row>
    <row r="19" customFormat="false" ht="12.75" hidden="false" customHeight="false" outlineLevel="0" collapsed="false">
      <c r="E19" s="33" t="s">
        <v>66</v>
      </c>
      <c r="F19" s="32"/>
      <c r="H19" s="33"/>
      <c r="I19" s="32"/>
    </row>
    <row r="20" customFormat="false" ht="12.75" hidden="false" customHeight="false" outlineLevel="0" collapsed="false">
      <c r="B20" s="1"/>
      <c r="D20" s="0"/>
      <c r="E20" s="31"/>
      <c r="F20" s="1" t="s">
        <v>58</v>
      </c>
      <c r="H20" s="31"/>
      <c r="I20" s="1"/>
      <c r="K20" s="31"/>
    </row>
    <row r="21" customFormat="false" ht="12.75" hidden="false" customHeight="false" outlineLevel="0" collapsed="false">
      <c r="B21" s="1" t="s">
        <v>59</v>
      </c>
      <c r="C21" s="1" t="s">
        <v>60</v>
      </c>
      <c r="D21" s="31" t="s">
        <v>61</v>
      </c>
      <c r="E21" s="31" t="s">
        <v>62</v>
      </c>
      <c r="F21" s="1" t="s">
        <v>17</v>
      </c>
      <c r="H21" s="31"/>
      <c r="I21" s="1"/>
      <c r="K21" s="31"/>
    </row>
    <row r="22" customFormat="false" ht="12.75" hidden="false" customHeight="false" outlineLevel="0" collapsed="false">
      <c r="H22" s="29"/>
      <c r="K22" s="29"/>
    </row>
    <row r="23" customFormat="false" ht="12.75" hidden="false" customHeight="false" outlineLevel="0" collapsed="false">
      <c r="B23" s="0" t="s">
        <v>31</v>
      </c>
      <c r="C23" s="0" t="n">
        <f aca="false">41500</f>
        <v>41500</v>
      </c>
      <c r="D23" s="29" t="n">
        <f aca="false">25000</f>
        <v>25000</v>
      </c>
      <c r="E23" s="29" t="n">
        <v>18000</v>
      </c>
      <c r="F23" s="20" t="n">
        <v>3.142</v>
      </c>
      <c r="H23" s="29"/>
      <c r="I23" s="34"/>
      <c r="K23" s="29"/>
    </row>
    <row r="24" customFormat="false" ht="12.75" hidden="false" customHeight="false" outlineLevel="0" collapsed="false">
      <c r="B24" s="0" t="s">
        <v>32</v>
      </c>
      <c r="C24" s="0" t="n">
        <v>41500</v>
      </c>
      <c r="D24" s="29" t="n">
        <v>28000</v>
      </c>
      <c r="E24" s="29" t="n">
        <v>24600</v>
      </c>
      <c r="F24" s="20" t="n">
        <v>4.305</v>
      </c>
      <c r="H24" s="29"/>
      <c r="I24" s="34"/>
      <c r="K24" s="29"/>
    </row>
    <row r="25" customFormat="false" ht="12.75" hidden="false" customHeight="false" outlineLevel="0" collapsed="false">
      <c r="B25" s="0" t="s">
        <v>33</v>
      </c>
      <c r="C25" s="0" t="n">
        <v>41500</v>
      </c>
      <c r="D25" s="29" t="n">
        <v>25000</v>
      </c>
      <c r="E25" s="29" t="n">
        <v>19200</v>
      </c>
      <c r="F25" s="20" t="n">
        <v>3.349</v>
      </c>
      <c r="H25" s="29"/>
      <c r="I25" s="34"/>
      <c r="K25" s="29"/>
    </row>
    <row r="26" customFormat="false" ht="12.75" hidden="false" customHeight="false" outlineLevel="0" collapsed="false">
      <c r="B26" s="0" t="s">
        <v>34</v>
      </c>
      <c r="C26" s="0" t="n">
        <v>41500</v>
      </c>
      <c r="D26" s="29" t="n">
        <v>27500</v>
      </c>
      <c r="E26" s="29" t="n">
        <v>27200</v>
      </c>
      <c r="F26" s="20" t="n">
        <v>4.754</v>
      </c>
      <c r="H26" s="29"/>
      <c r="I26" s="34"/>
      <c r="K26" s="29"/>
    </row>
    <row r="27" customFormat="false" ht="12.75" hidden="false" customHeight="false" outlineLevel="0" collapsed="false">
      <c r="B27" s="0" t="s">
        <v>67</v>
      </c>
      <c r="C27" s="0" t="n">
        <v>13000</v>
      </c>
      <c r="D27" s="29" t="n">
        <v>8190</v>
      </c>
      <c r="E27" s="29" t="n">
        <v>7000</v>
      </c>
      <c r="F27" s="20" t="n">
        <v>1.54</v>
      </c>
      <c r="H27" s="29"/>
      <c r="I27" s="34"/>
      <c r="K27" s="29"/>
    </row>
    <row r="28" customFormat="false" ht="6" hidden="false" customHeight="true" outlineLevel="0" collapsed="false">
      <c r="F28" s="20"/>
      <c r="H28" s="29"/>
      <c r="K28" s="29"/>
    </row>
    <row r="29" customFormat="false" ht="12.75" hidden="false" customHeight="false" outlineLevel="0" collapsed="false">
      <c r="C29" s="4" t="s">
        <v>63</v>
      </c>
      <c r="E29" s="29" t="n">
        <f aca="false">SUM(E23:E28)</f>
        <v>96000</v>
      </c>
      <c r="F29" s="20" t="n">
        <f aca="false">SUM(F23:F28)</f>
        <v>17.09</v>
      </c>
      <c r="H29" s="29"/>
      <c r="I29" s="34"/>
      <c r="K29" s="29"/>
    </row>
    <row r="31" customFormat="false" ht="12.75" hidden="false" customHeight="false" outlineLevel="0" collapsed="false">
      <c r="C31" s="4"/>
    </row>
  </sheetData>
  <mergeCells count="1">
    <mergeCell ref="E17:F17"/>
  </mergeCells>
  <printOptions headings="false" gridLines="false" gridLinesSet="true" horizontalCentered="false" verticalCentered="false"/>
  <pageMargins left="0.5" right="0.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2002-01-07T11:51:26Z</cp:lastPrinted>
  <dcterms:modified xsi:type="dcterms:W3CDTF">2002-01-07T12:54:14Z</dcterms:modified>
  <cp:revision>0</cp:revision>
  <dc:subject/>
  <dc:title/>
</cp:coreProperties>
</file>