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CR-Template" sheetId="1" state="visible" r:id="rId3"/>
  </sheets>
  <definedNames>
    <definedName function="false" hidden="false" localSheetId="0" name="_xlnm.Print_Titles" vbProcedure="false">'ACR-Template'!$1:$8</definedName>
    <definedName function="false" hidden="false" name="PRINT_AREA_MI" vbProcedure="false">#REF!</definedName>
    <definedName function="false" hidden="false" name="RELAMP" vbProcedure="false">#REF!</definedName>
    <definedName function="false" hidden="false" name="_1995_COSTS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<sst xmlns="http://schemas.openxmlformats.org/spreadsheetml/2006/main" count="143" uniqueCount="63">
  <si>
    <t xml:space="preserve">CLECA ACR Template</t>
  </si>
  <si>
    <r>
      <rPr>
        <sz val="14"/>
        <rFont val="Times New Roman"/>
        <family val="1"/>
      </rPr>
      <t xml:space="preserve">Based on 1/05/2001 rate </t>
    </r>
    <r>
      <rPr>
        <b val="true"/>
        <u val="single"/>
        <sz val="14"/>
        <rFont val="Times New Roman"/>
        <family val="1"/>
      </rPr>
      <t xml:space="preserve">without </t>
    </r>
    <r>
      <rPr>
        <sz val="14"/>
        <rFont val="Times New Roman"/>
        <family val="1"/>
      </rPr>
      <t xml:space="preserve">the 1¢/kWh EPS</t>
    </r>
  </si>
  <si>
    <t xml:space="preserve">TOP 100 HOURS ALLOCATION</t>
  </si>
  <si>
    <t xml:space="preserve">Rate Group</t>
  </si>
  <si>
    <t xml:space="preserve">2001 Sales Forecast</t>
  </si>
  <si>
    <t xml:space="preserve">Existing Rates (Cents)</t>
  </si>
  <si>
    <t xml:space="preserve">Total Revenue ($MM)</t>
  </si>
  <si>
    <t xml:space="preserve">Revenue Increase ($MM)</t>
  </si>
  <si>
    <t xml:space="preserve">New Revenue ($MM)</t>
  </si>
  <si>
    <t xml:space="preserve">New Rate (Cents)</t>
  </si>
  <si>
    <t xml:space="preserve">Increase in Class Average</t>
  </si>
  <si>
    <t xml:space="preserve">Residential</t>
  </si>
  <si>
    <t xml:space="preserve">   NON-CARE</t>
  </si>
  <si>
    <t xml:space="preserve">Energy Charges - ¢/kWh</t>
  </si>
  <si>
    <t xml:space="preserve">Baseline</t>
  </si>
  <si>
    <t xml:space="preserve">130 % of Baseline</t>
  </si>
  <si>
    <t xml:space="preserve">130% - 200% of BL</t>
  </si>
  <si>
    <t xml:space="preserve">Over 200% of BL</t>
  </si>
  <si>
    <t xml:space="preserve">Fixed Charges</t>
  </si>
  <si>
    <t xml:space="preserve">Single Family Basic Charge - $/month</t>
  </si>
  <si>
    <t xml:space="preserve">Multi. Family Basic Charge - $/month</t>
  </si>
  <si>
    <t xml:space="preserve">Total NON-CARE</t>
  </si>
  <si>
    <t xml:space="preserve">   CARE</t>
  </si>
  <si>
    <t xml:space="preserve">Total CARE</t>
  </si>
  <si>
    <t xml:space="preserve">Total Residential</t>
  </si>
  <si>
    <t xml:space="preserve">Small Commercial</t>
  </si>
  <si>
    <t xml:space="preserve">TOTAL SMALL L&amp;P</t>
  </si>
  <si>
    <t xml:space="preserve">Mdium Light &amp; Power</t>
  </si>
  <si>
    <t xml:space="preserve">TOTAL MEDIUM L&amp;P</t>
  </si>
  <si>
    <t xml:space="preserve">Large Power</t>
  </si>
  <si>
    <t xml:space="preserve">E-19-S</t>
  </si>
  <si>
    <t xml:space="preserve">Current Structure</t>
  </si>
  <si>
    <t xml:space="preserve">Summer - On Peak</t>
  </si>
  <si>
    <t xml:space="preserve">Mid Peak</t>
  </si>
  <si>
    <t xml:space="preserve">Max</t>
  </si>
  <si>
    <t xml:space="preserve">Winter - Mid Peak</t>
  </si>
  <si>
    <t xml:space="preserve">Off-Peak</t>
  </si>
  <si>
    <t xml:space="preserve">Customer Charge - $/month</t>
  </si>
  <si>
    <t xml:space="preserve">Customer Winter</t>
  </si>
  <si>
    <t xml:space="preserve">Summer on Peak</t>
  </si>
  <si>
    <t xml:space="preserve">Summer Pt Peak</t>
  </si>
  <si>
    <t xml:space="preserve">Summer Max</t>
  </si>
  <si>
    <t xml:space="preserve">Winter Pt Peak</t>
  </si>
  <si>
    <t xml:space="preserve">Winter Max</t>
  </si>
  <si>
    <t xml:space="preserve">Credits, Discounts, &amp; Nonalloc. Rev.</t>
  </si>
  <si>
    <t xml:space="preserve">Total E-19-S</t>
  </si>
  <si>
    <t xml:space="preserve">E-19-P</t>
  </si>
  <si>
    <t xml:space="preserve">Total E-19-P</t>
  </si>
  <si>
    <t xml:space="preserve">E-19-T</t>
  </si>
  <si>
    <t xml:space="preserve">Total E-19-T</t>
  </si>
  <si>
    <t xml:space="preserve">TOTAL E-19</t>
  </si>
  <si>
    <t xml:space="preserve">E-20-S</t>
  </si>
  <si>
    <t xml:space="preserve">TOTAL E-20-S</t>
  </si>
  <si>
    <t xml:space="preserve">E-20-P</t>
  </si>
  <si>
    <t xml:space="preserve">Total E-20-P</t>
  </si>
  <si>
    <t xml:space="preserve"> E-20-T</t>
  </si>
  <si>
    <t xml:space="preserve">Summer On Peak</t>
  </si>
  <si>
    <t xml:space="preserve">Total E-20-T</t>
  </si>
  <si>
    <t xml:space="preserve">TOTAL E-20</t>
  </si>
  <si>
    <t xml:space="preserve">Standby</t>
  </si>
  <si>
    <t xml:space="preserve">Ag &amp; Pumping</t>
  </si>
  <si>
    <t xml:space="preserve">Strreetlights</t>
  </si>
  <si>
    <t xml:space="preserve">TOTAL</t>
  </si>
</sst>
</file>

<file path=xl/styles.xml><?xml version="1.0" encoding="utf-8"?>
<styleSheet xmlns="http://schemas.openxmlformats.org/spreadsheetml/2006/main">
  <numFmts count="26">
    <numFmt numFmtId="164" formatCode="General"/>
    <numFmt numFmtId="165" formatCode="m\-d\-yy"/>
    <numFmt numFmtId="166" formatCode="#,##0"/>
    <numFmt numFmtId="167" formatCode="_(* #,##0.00_);_(* \(#,##0.00\);_(* \-??_);_(@_)"/>
    <numFmt numFmtId="168" formatCode="\$#,##0\ ;&quot;($&quot;#,##0\)"/>
    <numFmt numFmtId="169" formatCode="0.00"/>
    <numFmt numFmtId="170" formatCode="#,##0.00&quot; $&quot;;\-#,##0.00&quot; $&quot;"/>
    <numFmt numFmtId="171" formatCode="[$-409]#,##0_);\(#,##0\)"/>
    <numFmt numFmtId="172" formatCode="0.00_)"/>
    <numFmt numFmtId="173" formatCode="0.00%"/>
    <numFmt numFmtId="174" formatCode="0%"/>
    <numFmt numFmtId="175" formatCode="_(* #,##0.0_);_(* \(#,##0.0\);_(* \-??_);_(@_)"/>
    <numFmt numFmtId="176" formatCode="\$#,##0.0_);[RED]&quot;($&quot;#,##0.0\)"/>
    <numFmt numFmtId="177" formatCode="_(* #,##0.000_);_(* \(#,##0.000\);_(* \-??_);_(@_)"/>
    <numFmt numFmtId="178" formatCode="\$#,##0.00_);[RED]&quot;($&quot;#,##0.00\)"/>
    <numFmt numFmtId="179" formatCode="_(* #,##0_);_(* \(#,##0\);_(* \-??_);_(@_)"/>
    <numFmt numFmtId="180" formatCode="[$-409]#,##0.00_);\(#,##0.00\)"/>
    <numFmt numFmtId="181" formatCode="0.000"/>
    <numFmt numFmtId="182" formatCode="[$-409]#,##0_);[RED]\(#,##0\)"/>
    <numFmt numFmtId="183" formatCode="[$-409]#,##0.00_);[RED]\(#,##0.00\)"/>
    <numFmt numFmtId="184" formatCode="#,##0.0_);[RED]\(#,##0.0\)"/>
    <numFmt numFmtId="185" formatCode="\$#,##0.00"/>
    <numFmt numFmtId="186" formatCode="\$#,##0"/>
    <numFmt numFmtId="187" formatCode="0.0000"/>
    <numFmt numFmtId="188" formatCode="0.0"/>
    <numFmt numFmtId="189" formatCode="\$#,##0.00_);&quot;($&quot;#,##0.00\)"/>
  </numFmts>
  <fonts count="2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8"/>
      <color rgb="FF9999FF"/>
      <name val="Arial"/>
      <family val="0"/>
    </font>
    <font>
      <sz val="8"/>
      <color rgb="FF9999FF"/>
      <name val="Arial"/>
      <family val="0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0"/>
      <name val="Times New Roman"/>
      <family val="0"/>
    </font>
    <font>
      <sz val="9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sz val="10"/>
      <name val="Times New Roman"/>
      <family val="1"/>
    </font>
    <font>
      <b val="true"/>
      <sz val="16"/>
      <name val="Times New Roman"/>
      <family val="1"/>
    </font>
    <font>
      <b val="true"/>
      <sz val="14"/>
      <name val="Times New Roman"/>
      <family val="1"/>
    </font>
    <font>
      <sz val="14"/>
      <name val="Times New Roman"/>
      <family val="1"/>
    </font>
    <font>
      <b val="true"/>
      <u val="single"/>
      <sz val="14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sz val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double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8" fontId="0" fillId="0" borderId="0" applyFont="fals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false" applyBorder="false" applyAlignment="false" applyProtection="false"/>
    <xf numFmtId="165" fontId="4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64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4" fontId="5" fillId="3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0" borderId="0" applyFont="true" applyBorder="false" applyAlignment="false" applyProtection="false"/>
    <xf numFmtId="164" fontId="8" fillId="0" borderId="0" applyFont="true" applyBorder="false" applyAlignment="false" applyProtection="false"/>
    <xf numFmtId="170" fontId="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0" borderId="2" applyFont="true" applyBorder="true" applyAlignment="false" applyProtection="false"/>
    <xf numFmtId="164" fontId="5" fillId="4" borderId="0" applyFont="true" applyBorder="false" applyAlignment="false" applyProtection="false"/>
    <xf numFmtId="171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false">
      <alignment horizontal="general" vertical="bottom" textRotation="0" wrapText="false" indent="0" shrinkToFit="false"/>
    </xf>
    <xf numFmtId="173" fontId="0" fillId="0" borderId="0" applyFont="false" applyBorder="false" applyAlignment="false" applyProtection="false"/>
    <xf numFmtId="164" fontId="0" fillId="0" borderId="3" applyFont="false" applyBorder="true" applyAlignment="false" applyProtection="false"/>
    <xf numFmtId="164" fontId="5" fillId="5" borderId="0" applyFont="true" applyBorder="false" applyAlignment="false" applyProtection="false"/>
    <xf numFmtId="171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2" applyFont="true" applyBorder="true" applyAlignment="true" applyProtection="false">
      <alignment horizontal="general" vertical="bottom" textRotation="0" wrapText="false" indent="0" shrinkToFit="false"/>
    </xf>
  </cellStyleXfs>
  <cellXfs count="1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3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3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3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3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4" xfId="38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6" fillId="0" borderId="4" xfId="38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6" fillId="0" borderId="4" xfId="22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1" fillId="0" borderId="5" xfId="38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4" fontId="16" fillId="0" borderId="4" xfId="19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21" fillId="0" borderId="0" xfId="38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6" fillId="0" borderId="0" xfId="22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4" fontId="16" fillId="0" borderId="0" xfId="19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22" fillId="0" borderId="0" xfId="38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2" fillId="0" borderId="0" xfId="38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22" fillId="0" borderId="0" xfId="22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0" borderId="0" xfId="3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3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3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0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3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0" xfId="3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6" fillId="0" borderId="0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0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16" fillId="0" borderId="0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38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16" fillId="0" borderId="0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16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16" fillId="0" borderId="0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6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6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6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22" fillId="0" borderId="0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22" fillId="0" borderId="0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2" fillId="0" borderId="0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22" fillId="0" borderId="0" xfId="3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6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6" fillId="0" borderId="0" xfId="3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38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22" fillId="0" borderId="6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2" fillId="0" borderId="6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22" fillId="0" borderId="6" xfId="3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2" fillId="0" borderId="6" xfId="3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6" xfId="3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2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0" xfId="3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0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2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2" fillId="0" borderId="7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8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22" fillId="0" borderId="8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2" fillId="0" borderId="8" xfId="3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8" xfId="3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2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36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22" fillId="0" borderId="6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2" fillId="0" borderId="8" xfId="3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4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3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6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6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16" fillId="0" borderId="0" xfId="3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16" fillId="0" borderId="0" xfId="3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16" fillId="0" borderId="0" xfId="38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22" fillId="0" borderId="10" xfId="3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11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22" fillId="0" borderId="11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22" fillId="0" borderId="12" xfId="3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2" fillId="0" borderId="12" xfId="36" applyFont="true" applyBorder="true" applyAlignment="true" applyProtection="false">
      <alignment horizontal="left" vertical="bottom" textRotation="0" wrapText="false" indent="5" shrinkToFit="false"/>
      <protection locked="true" hidden="false"/>
    </xf>
    <xf numFmtId="173" fontId="22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0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16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16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2" fillId="0" borderId="6" xfId="3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2" fillId="0" borderId="8" xfId="36" applyFont="true" applyBorder="true" applyAlignment="true" applyProtection="false">
      <alignment horizontal="left" vertical="bottom" textRotation="0" wrapText="false" indent="5" shrinkToFit="false"/>
      <protection locked="true" hidden="false"/>
    </xf>
    <xf numFmtId="184" fontId="22" fillId="0" borderId="0" xfId="3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2" fillId="0" borderId="0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2" fillId="0" borderId="0" xfId="3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2" fillId="0" borderId="0" xfId="36" applyFont="true" applyBorder="true" applyAlignment="true" applyProtection="false">
      <alignment horizontal="left" vertical="bottom" textRotation="0" wrapText="false" indent="5" shrinkToFit="false"/>
      <protection locked="true" hidden="false"/>
    </xf>
    <xf numFmtId="173" fontId="2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6" fillId="0" borderId="0" xfId="3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2" fillId="0" borderId="0" xfId="3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22" fillId="0" borderId="0" xfId="3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22" fillId="0" borderId="7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2" fillId="0" borderId="8" xfId="3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2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9" xfId="3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22" fillId="0" borderId="7" xfId="3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22" fillId="0" borderId="8" xfId="3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2" fillId="0" borderId="9" xfId="3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6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16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16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16" fillId="0" borderId="0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6" fontId="16" fillId="0" borderId="0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2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22" fillId="0" borderId="7" xfId="3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8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16" fillId="0" borderId="0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5" fontId="16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16" fillId="0" borderId="0" xfId="36" applyFont="true" applyBorder="false" applyAlignment="true" applyProtection="false">
      <alignment horizontal="left" vertical="bottom" textRotation="0" wrapText="false" indent="5" shrinkToFit="false"/>
      <protection locked="true" hidden="false"/>
    </xf>
    <xf numFmtId="169" fontId="16" fillId="0" borderId="0" xfId="36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6" fillId="0" borderId="7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8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16" fillId="0" borderId="8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6" fillId="0" borderId="8" xfId="3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8" xfId="36" applyFont="true" applyBorder="true" applyAlignment="true" applyProtection="false">
      <alignment horizontal="left" vertical="bottom" textRotation="0" wrapText="false" indent="5" shrinkToFit="false"/>
      <protection locked="true" hidden="false"/>
    </xf>
    <xf numFmtId="173" fontId="16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0" xfId="36" applyFont="true" applyBorder="true" applyAlignment="true" applyProtection="false">
      <alignment horizontal="left" vertical="bottom" textRotation="0" wrapText="false" indent="5" shrinkToFit="false"/>
      <protection locked="true" hidden="false"/>
    </xf>
    <xf numFmtId="164" fontId="22" fillId="0" borderId="0" xfId="3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9" fontId="16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2" fillId="0" borderId="8" xfId="3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7" xfId="3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8" xfId="3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3" xfId="3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2" fillId="0" borderId="14" xfId="3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3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2" fillId="0" borderId="0" xfId="3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16" fillId="0" borderId="0" xfId="36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Comma0" xfId="21"/>
    <cellStyle name="Comma_Commissioner" xfId="22"/>
    <cellStyle name="Currency0" xfId="23"/>
    <cellStyle name="Date" xfId="24"/>
    <cellStyle name="Fixed" xfId="25"/>
    <cellStyle name="Grey" xfId="26"/>
    <cellStyle name="HEADER" xfId="27"/>
    <cellStyle name="Heading 1 1" xfId="28"/>
    <cellStyle name="Heading 2 1" xfId="29"/>
    <cellStyle name="Heading 1" xfId="30"/>
    <cellStyle name="Heading2" xfId="31"/>
    <cellStyle name="HIGHLIGHT" xfId="32"/>
    <cellStyle name="Input [yellow]" xfId="33"/>
    <cellStyle name="no dec" xfId="34"/>
    <cellStyle name="Normal - Style1" xfId="35"/>
    <cellStyle name="Normal_Commissioner" xfId="36"/>
    <cellStyle name="Normal_Edison Tiered Ratesmud" xfId="37"/>
    <cellStyle name="Normal_SDGE Tiered ratesmud" xfId="38"/>
    <cellStyle name="Normal_Tiered UDC Rate Model_equal_cents" xfId="39"/>
    <cellStyle name="Normal_Total RRQ including ICIP" xfId="40"/>
    <cellStyle name="Percent [2]" xfId="41"/>
    <cellStyle name="Total" xfId="42"/>
    <cellStyle name="Unprot" xfId="43"/>
    <cellStyle name="Unprot$" xfId="44"/>
    <cellStyle name="Unprotect" xfId="4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1.42"/>
    <col collapsed="false" customWidth="true" hidden="false" outlineLevel="0" max="2" min="2" style="1" width="13.14"/>
    <col collapsed="false" customWidth="true" hidden="false" outlineLevel="0" max="3" min="3" style="1" width="12.7"/>
    <col collapsed="false" customWidth="true" hidden="false" outlineLevel="0" max="4" min="4" style="1" width="14.7"/>
    <col collapsed="false" customWidth="true" hidden="false" outlineLevel="0" max="5" min="5" style="2" width="14.7"/>
    <col collapsed="false" customWidth="true" hidden="false" outlineLevel="0" max="6" min="6" style="1" width="15.7"/>
    <col collapsed="false" customWidth="true" hidden="false" outlineLevel="0" max="7" min="7" style="1" width="12.7"/>
    <col collapsed="false" customWidth="true" hidden="false" outlineLevel="0" max="8" min="8" style="1" width="10.85"/>
    <col collapsed="false" customWidth="true" hidden="false" outlineLevel="0" max="10" min="9" style="1" width="11.7"/>
    <col collapsed="false" customWidth="true" hidden="false" outlineLevel="0" max="13" min="11" style="1" width="12.56"/>
    <col collapsed="false" customWidth="true" hidden="false" outlineLevel="0" max="14" min="14" style="3" width="10.13"/>
    <col collapsed="false" customWidth="false" hidden="false" outlineLevel="0" max="257" min="15" style="1" width="9.14"/>
  </cols>
  <sheetData>
    <row r="1" customFormat="false" ht="20.25" hidden="false" customHeight="false" outlineLevel="0" collapsed="false">
      <c r="A1" s="4"/>
      <c r="B1" s="4"/>
      <c r="C1" s="4"/>
      <c r="D1" s="4"/>
      <c r="E1" s="4"/>
      <c r="F1" s="4"/>
      <c r="G1" s="4"/>
      <c r="H1" s="4"/>
    </row>
    <row r="2" customFormat="false" ht="18.75" hidden="false" customHeight="false" outlineLevel="0" collapsed="false">
      <c r="A2" s="5" t="s">
        <v>0</v>
      </c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6"/>
      <c r="N2" s="7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8.75" hidden="false" customHeight="false" outlineLevel="0" collapsed="false">
      <c r="A3" s="8" t="s">
        <v>1</v>
      </c>
      <c r="B3" s="8"/>
      <c r="C3" s="8"/>
      <c r="D3" s="8"/>
      <c r="E3" s="8"/>
      <c r="F3" s="8"/>
      <c r="G3" s="8"/>
      <c r="H3" s="8"/>
      <c r="I3" s="6"/>
      <c r="J3" s="6"/>
      <c r="K3" s="6"/>
      <c r="L3" s="6"/>
      <c r="M3" s="6"/>
      <c r="N3" s="7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</row>
    <row r="4" customFormat="false" ht="12.75" hidden="false" customHeight="false" outlineLevel="0" collapsed="false">
      <c r="E4" s="1"/>
    </row>
    <row r="5" customFormat="false" ht="12.75" hidden="false" customHeight="false" outlineLevel="0" collapsed="false">
      <c r="A5" s="9"/>
      <c r="B5" s="9"/>
      <c r="C5" s="10"/>
      <c r="D5" s="9"/>
      <c r="E5" s="1" t="s">
        <v>2</v>
      </c>
      <c r="H5" s="3"/>
      <c r="I5" s="11"/>
      <c r="J5" s="11"/>
      <c r="K5" s="11"/>
      <c r="L5" s="11"/>
      <c r="M5" s="11"/>
    </row>
    <row r="6" customFormat="false" ht="13.5" hidden="false" customHeight="false" outlineLevel="0" collapsed="false">
      <c r="A6" s="9"/>
      <c r="B6" s="9"/>
      <c r="C6" s="10"/>
      <c r="D6" s="9"/>
      <c r="E6" s="1"/>
      <c r="H6" s="3"/>
      <c r="I6" s="11"/>
      <c r="J6" s="11"/>
      <c r="K6" s="11"/>
      <c r="L6" s="11"/>
      <c r="M6" s="11"/>
    </row>
    <row r="7" customFormat="false" ht="39" hidden="false" customHeight="false" outlineLevel="0" collapsed="false">
      <c r="A7" s="12" t="s">
        <v>3</v>
      </c>
      <c r="B7" s="13" t="s">
        <v>4</v>
      </c>
      <c r="C7" s="14" t="s">
        <v>5</v>
      </c>
      <c r="D7" s="13" t="s">
        <v>6</v>
      </c>
      <c r="E7" s="15" t="s">
        <v>7</v>
      </c>
      <c r="F7" s="15" t="s">
        <v>8</v>
      </c>
      <c r="G7" s="14" t="s">
        <v>9</v>
      </c>
      <c r="H7" s="16" t="s">
        <v>10</v>
      </c>
      <c r="I7" s="17"/>
      <c r="J7" s="17"/>
      <c r="K7" s="18"/>
      <c r="L7" s="18"/>
      <c r="M7" s="18"/>
      <c r="N7" s="19"/>
    </row>
    <row r="8" customFormat="false" ht="12.75" hidden="false" customHeight="false" outlineLevel="0" collapsed="false">
      <c r="A8" s="20"/>
      <c r="B8" s="21"/>
      <c r="C8" s="22"/>
      <c r="D8" s="21"/>
      <c r="E8" s="1"/>
      <c r="F8" s="23"/>
      <c r="H8" s="3"/>
      <c r="J8" s="23"/>
    </row>
    <row r="9" customFormat="false" ht="12.75" hidden="false" customHeight="false" outlineLevel="0" collapsed="false">
      <c r="A9" s="24" t="s">
        <v>11</v>
      </c>
      <c r="B9" s="25"/>
      <c r="C9" s="26"/>
      <c r="D9" s="25"/>
      <c r="E9" s="1"/>
      <c r="H9" s="27"/>
    </row>
    <row r="10" customFormat="false" ht="12.75" hidden="false" customHeight="false" outlineLevel="0" collapsed="false">
      <c r="A10" s="28" t="s">
        <v>12</v>
      </c>
      <c r="B10" s="25"/>
      <c r="C10" s="26"/>
      <c r="D10" s="25"/>
      <c r="E10" s="1"/>
      <c r="H10" s="27"/>
    </row>
    <row r="11" customFormat="false" ht="12.75" hidden="false" customHeight="false" outlineLevel="0" collapsed="false">
      <c r="A11" s="29" t="s">
        <v>13</v>
      </c>
      <c r="B11" s="30"/>
      <c r="C11" s="31"/>
      <c r="D11" s="32"/>
      <c r="E11" s="1"/>
      <c r="H11" s="27"/>
    </row>
    <row r="12" customFormat="false" ht="12.75" hidden="false" customHeight="false" outlineLevel="0" collapsed="false">
      <c r="A12" s="33" t="s">
        <v>14</v>
      </c>
      <c r="B12" s="30" t="n">
        <v>11799.0785463082</v>
      </c>
      <c r="C12" s="34"/>
      <c r="D12" s="32"/>
      <c r="E12" s="35"/>
      <c r="F12" s="36"/>
      <c r="G12" s="37"/>
      <c r="H12" s="27"/>
      <c r="I12" s="35"/>
      <c r="J12" s="36"/>
      <c r="K12" s="37"/>
      <c r="L12" s="37"/>
      <c r="M12" s="37"/>
    </row>
    <row r="13" customFormat="false" ht="12.75" hidden="false" customHeight="false" outlineLevel="0" collapsed="false">
      <c r="A13" s="33" t="s">
        <v>15</v>
      </c>
      <c r="B13" s="30" t="n">
        <v>2372.47860646787</v>
      </c>
      <c r="C13" s="34"/>
      <c r="D13" s="32"/>
      <c r="E13" s="35"/>
      <c r="F13" s="37"/>
      <c r="G13" s="37"/>
      <c r="H13" s="27"/>
      <c r="I13" s="35"/>
      <c r="J13" s="37"/>
      <c r="K13" s="37"/>
      <c r="L13" s="37"/>
      <c r="M13" s="37"/>
    </row>
    <row r="14" customFormat="false" ht="12.75" hidden="false" customHeight="false" outlineLevel="0" collapsed="false">
      <c r="A14" s="33" t="s">
        <v>16</v>
      </c>
      <c r="B14" s="30" t="n">
        <v>3615.30128013054</v>
      </c>
      <c r="C14" s="34"/>
      <c r="D14" s="32"/>
      <c r="E14" s="35"/>
      <c r="F14" s="35"/>
      <c r="G14" s="37"/>
      <c r="H14" s="27"/>
      <c r="I14" s="35"/>
      <c r="J14" s="35"/>
      <c r="K14" s="37"/>
      <c r="L14" s="37"/>
      <c r="M14" s="37"/>
    </row>
    <row r="15" customFormat="false" ht="12.75" hidden="false" customHeight="false" outlineLevel="0" collapsed="false">
      <c r="A15" s="33" t="s">
        <v>17</v>
      </c>
      <c r="B15" s="30" t="n">
        <v>4474.98137759666</v>
      </c>
      <c r="C15" s="34"/>
      <c r="D15" s="32"/>
      <c r="E15" s="35"/>
      <c r="F15" s="35"/>
      <c r="G15" s="37"/>
      <c r="H15" s="27"/>
      <c r="I15" s="35"/>
      <c r="J15" s="35"/>
      <c r="K15" s="37"/>
      <c r="L15" s="37"/>
      <c r="M15" s="37"/>
    </row>
    <row r="16" customFormat="false" ht="12.75" hidden="false" customHeight="false" outlineLevel="0" collapsed="false">
      <c r="A16" s="29" t="s">
        <v>18</v>
      </c>
      <c r="B16" s="30"/>
      <c r="C16" s="31"/>
      <c r="D16" s="32"/>
      <c r="E16" s="1"/>
      <c r="F16" s="35"/>
      <c r="H16" s="27"/>
      <c r="J16" s="35"/>
    </row>
    <row r="17" customFormat="false" ht="12.75" hidden="false" customHeight="false" outlineLevel="0" collapsed="false">
      <c r="A17" s="38" t="s">
        <v>19</v>
      </c>
      <c r="B17" s="39" t="n">
        <v>21027996.1160995</v>
      </c>
      <c r="C17" s="31"/>
      <c r="D17" s="32"/>
      <c r="E17" s="35"/>
      <c r="F17" s="32"/>
      <c r="H17" s="40"/>
      <c r="I17" s="35"/>
      <c r="J17" s="32"/>
      <c r="N17" s="41"/>
    </row>
    <row r="18" customFormat="false" ht="12.75" hidden="false" customHeight="false" outlineLevel="0" collapsed="false">
      <c r="A18" s="38" t="s">
        <v>20</v>
      </c>
      <c r="B18" s="39" t="n">
        <v>18782674.3043842</v>
      </c>
      <c r="C18" s="31"/>
      <c r="D18" s="32"/>
      <c r="E18" s="35"/>
      <c r="F18" s="42"/>
      <c r="H18" s="40"/>
      <c r="I18" s="35"/>
      <c r="J18" s="42"/>
      <c r="N18" s="41"/>
    </row>
    <row r="19" customFormat="false" ht="12.75" hidden="false" customHeight="false" outlineLevel="0" collapsed="false">
      <c r="A19" s="43" t="s">
        <v>21</v>
      </c>
      <c r="B19" s="44" t="n">
        <v>26828.42</v>
      </c>
      <c r="C19" s="45"/>
      <c r="D19" s="46"/>
      <c r="E19" s="35"/>
      <c r="F19" s="35"/>
      <c r="G19" s="37"/>
      <c r="H19" s="27"/>
      <c r="I19" s="35"/>
      <c r="J19" s="35"/>
      <c r="K19" s="37"/>
      <c r="L19" s="37"/>
      <c r="M19" s="37"/>
    </row>
    <row r="20" customFormat="false" ht="12.75" hidden="false" customHeight="false" outlineLevel="0" collapsed="false">
      <c r="A20" s="9"/>
      <c r="B20" s="9"/>
      <c r="C20" s="10"/>
      <c r="D20" s="47"/>
      <c r="E20" s="1"/>
      <c r="H20" s="27"/>
    </row>
    <row r="21" customFormat="false" ht="12.75" hidden="false" customHeight="false" outlineLevel="0" collapsed="false">
      <c r="A21" s="24" t="s">
        <v>22</v>
      </c>
      <c r="B21" s="9"/>
      <c r="C21" s="10"/>
      <c r="D21" s="47"/>
      <c r="E21" s="1"/>
      <c r="H21" s="27"/>
    </row>
    <row r="22" customFormat="false" ht="12.75" hidden="false" customHeight="false" outlineLevel="0" collapsed="false">
      <c r="A22" s="29" t="s">
        <v>13</v>
      </c>
      <c r="B22" s="30"/>
      <c r="C22" s="31"/>
      <c r="D22" s="32"/>
      <c r="E22" s="1"/>
      <c r="H22" s="27"/>
    </row>
    <row r="23" customFormat="false" ht="12.75" hidden="false" customHeight="false" outlineLevel="0" collapsed="false">
      <c r="A23" s="33" t="s">
        <v>14</v>
      </c>
      <c r="B23" s="30" t="n">
        <v>1837.90041815668</v>
      </c>
      <c r="C23" s="34"/>
      <c r="D23" s="32"/>
      <c r="E23" s="1"/>
      <c r="G23" s="34"/>
      <c r="H23" s="27"/>
      <c r="K23" s="34"/>
      <c r="L23" s="34"/>
      <c r="M23" s="34"/>
    </row>
    <row r="24" customFormat="false" ht="12.75" hidden="false" customHeight="false" outlineLevel="0" collapsed="false">
      <c r="A24" s="33" t="s">
        <v>15</v>
      </c>
      <c r="B24" s="30" t="n">
        <v>278.549912686545</v>
      </c>
      <c r="C24" s="34"/>
      <c r="D24" s="32"/>
      <c r="E24" s="1"/>
      <c r="G24" s="34"/>
      <c r="H24" s="27"/>
      <c r="K24" s="34"/>
      <c r="L24" s="34"/>
      <c r="M24" s="34"/>
    </row>
    <row r="25" customFormat="false" ht="12.75" hidden="false" customHeight="false" outlineLevel="0" collapsed="false">
      <c r="A25" s="33" t="s">
        <v>16</v>
      </c>
      <c r="B25" s="30" t="n">
        <v>331.020487434039</v>
      </c>
      <c r="C25" s="34"/>
      <c r="D25" s="32"/>
      <c r="E25" s="1"/>
      <c r="G25" s="34"/>
      <c r="H25" s="27"/>
      <c r="K25" s="34"/>
      <c r="L25" s="34"/>
      <c r="M25" s="34"/>
    </row>
    <row r="26" customFormat="false" ht="12.75" hidden="false" customHeight="false" outlineLevel="0" collapsed="false">
      <c r="A26" s="33" t="s">
        <v>17</v>
      </c>
      <c r="B26" s="30" t="n">
        <v>209.052539428524</v>
      </c>
      <c r="C26" s="34"/>
      <c r="D26" s="32"/>
      <c r="E26" s="1"/>
      <c r="G26" s="34"/>
      <c r="H26" s="27"/>
      <c r="K26" s="34"/>
      <c r="L26" s="34"/>
      <c r="M26" s="34"/>
    </row>
    <row r="27" customFormat="false" ht="12.75" hidden="false" customHeight="false" outlineLevel="0" collapsed="false">
      <c r="A27" s="29" t="s">
        <v>18</v>
      </c>
      <c r="B27" s="30"/>
      <c r="C27" s="31"/>
      <c r="D27" s="32"/>
      <c r="E27" s="1"/>
      <c r="G27" s="31"/>
      <c r="H27" s="27"/>
      <c r="K27" s="31"/>
      <c r="L27" s="31"/>
      <c r="M27" s="31"/>
    </row>
    <row r="28" customFormat="false" ht="12.75" hidden="false" customHeight="false" outlineLevel="0" collapsed="false">
      <c r="A28" s="38" t="s">
        <v>19</v>
      </c>
      <c r="B28" s="39" t="n">
        <v>3160668.83854128</v>
      </c>
      <c r="C28" s="31"/>
      <c r="D28" s="32"/>
      <c r="E28" s="1"/>
      <c r="G28" s="31"/>
      <c r="H28" s="27"/>
      <c r="K28" s="31"/>
      <c r="L28" s="31"/>
      <c r="M28" s="31"/>
    </row>
    <row r="29" customFormat="false" ht="12.75" hidden="false" customHeight="false" outlineLevel="0" collapsed="false">
      <c r="A29" s="38" t="s">
        <v>20</v>
      </c>
      <c r="B29" s="39" t="n">
        <v>2823179.77664478</v>
      </c>
      <c r="C29" s="31"/>
      <c r="D29" s="32"/>
      <c r="E29" s="1"/>
      <c r="G29" s="31"/>
      <c r="H29" s="27"/>
      <c r="K29" s="31"/>
      <c r="L29" s="31"/>
      <c r="M29" s="31"/>
    </row>
    <row r="30" customFormat="false" ht="12.75" hidden="false" customHeight="false" outlineLevel="0" collapsed="false">
      <c r="A30" s="43" t="s">
        <v>23</v>
      </c>
      <c r="B30" s="44" t="n">
        <v>2019.21</v>
      </c>
      <c r="C30" s="45" t="n">
        <f aca="false">D30/$B30*100</f>
        <v>0</v>
      </c>
      <c r="D30" s="46"/>
      <c r="E30" s="48"/>
      <c r="F30" s="36"/>
      <c r="G30" s="11"/>
      <c r="H30" s="27"/>
      <c r="I30" s="48"/>
      <c r="J30" s="36"/>
      <c r="K30" s="11"/>
      <c r="L30" s="11"/>
      <c r="M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2.75" hidden="false" customHeight="false" outlineLevel="0" collapsed="false">
      <c r="A31" s="49"/>
      <c r="B31" s="9"/>
      <c r="C31" s="10"/>
      <c r="D31" s="47"/>
      <c r="E31" s="1"/>
      <c r="H31" s="27"/>
    </row>
    <row r="32" customFormat="false" ht="12.75" hidden="false" customHeight="false" outlineLevel="0" collapsed="false">
      <c r="A32" s="24" t="s">
        <v>24</v>
      </c>
      <c r="B32" s="50" t="n">
        <f aca="false">B30+B19</f>
        <v>28847.63</v>
      </c>
      <c r="C32" s="51" t="n">
        <v>10.68</v>
      </c>
      <c r="D32" s="52" t="n">
        <v>3451.16</v>
      </c>
      <c r="E32" s="53" t="n">
        <v>1313.8</v>
      </c>
      <c r="F32" s="53" t="n">
        <v>4764.96</v>
      </c>
      <c r="G32" s="54" t="n">
        <v>16.52</v>
      </c>
      <c r="H32" s="55" t="n">
        <v>0.3807</v>
      </c>
      <c r="I32" s="48"/>
      <c r="J32" s="48"/>
      <c r="K32" s="56"/>
      <c r="L32" s="56"/>
      <c r="M32" s="56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</row>
    <row r="33" customFormat="false" ht="12.75" hidden="false" customHeight="false" outlineLevel="0" collapsed="false">
      <c r="A33" s="9"/>
      <c r="B33" s="9"/>
      <c r="C33" s="57"/>
      <c r="D33" s="58"/>
      <c r="E33" s="1"/>
      <c r="H33" s="27"/>
    </row>
    <row r="34" customFormat="false" ht="12.75" hidden="false" customHeight="false" outlineLevel="0" collapsed="false">
      <c r="A34" s="59" t="s">
        <v>25</v>
      </c>
      <c r="B34" s="9"/>
      <c r="C34" s="57"/>
      <c r="D34" s="58"/>
      <c r="E34" s="1"/>
      <c r="H34" s="27"/>
    </row>
    <row r="35" customFormat="false" ht="12.75" hidden="false" customHeight="false" outlineLevel="0" collapsed="false">
      <c r="A35" s="28" t="s">
        <v>26</v>
      </c>
      <c r="B35" s="60" t="n">
        <v>8002.5</v>
      </c>
      <c r="C35" s="61" t="n">
        <v>11.24</v>
      </c>
      <c r="D35" s="62" t="n">
        <v>955.86</v>
      </c>
      <c r="E35" s="63" t="n">
        <v>361.77</v>
      </c>
      <c r="F35" s="63" t="n">
        <v>1357.63</v>
      </c>
      <c r="G35" s="64" t="n">
        <v>16.97</v>
      </c>
      <c r="H35" s="65" t="n">
        <v>0.3633</v>
      </c>
    </row>
    <row r="36" customFormat="false" ht="12.75" hidden="false" customHeight="false" outlineLevel="0" collapsed="false">
      <c r="A36" s="49"/>
      <c r="B36" s="66"/>
      <c r="C36" s="45"/>
      <c r="D36" s="66"/>
      <c r="E36" s="1"/>
      <c r="H36" s="27"/>
    </row>
    <row r="37" customFormat="false" ht="12.75" hidden="false" customHeight="false" outlineLevel="0" collapsed="false">
      <c r="A37" s="67" t="s">
        <v>27</v>
      </c>
      <c r="B37" s="9"/>
      <c r="C37" s="45"/>
      <c r="D37" s="9"/>
      <c r="E37" s="1"/>
      <c r="H37" s="27"/>
      <c r="I37" s="35"/>
      <c r="J37" s="36"/>
      <c r="K37" s="37"/>
      <c r="L37" s="37"/>
      <c r="M37" s="37"/>
    </row>
    <row r="38" customFormat="false" ht="12.75" hidden="false" customHeight="false" outlineLevel="0" collapsed="false">
      <c r="A38" s="59" t="s">
        <v>28</v>
      </c>
      <c r="B38" s="50" t="n">
        <v>12950.5</v>
      </c>
      <c r="C38" s="51" t="n">
        <v>9.89</v>
      </c>
      <c r="D38" s="68" t="n">
        <v>1288.47</v>
      </c>
      <c r="E38" s="63" t="n">
        <v>544.29</v>
      </c>
      <c r="F38" s="63" t="n">
        <v>1832.76</v>
      </c>
      <c r="G38" s="69" t="n">
        <v>14.15</v>
      </c>
      <c r="H38" s="65" t="n">
        <v>0.4224</v>
      </c>
      <c r="J38" s="35"/>
      <c r="K38" s="37"/>
      <c r="L38" s="37"/>
      <c r="M38" s="37"/>
    </row>
    <row r="39" customFormat="false" ht="12.75" hidden="false" customHeight="false" outlineLevel="0" collapsed="false">
      <c r="A39" s="9"/>
      <c r="B39" s="9"/>
      <c r="C39" s="10"/>
      <c r="D39" s="9"/>
      <c r="E39" s="35"/>
      <c r="H39" s="27"/>
      <c r="I39" s="35"/>
      <c r="J39" s="36"/>
      <c r="K39" s="37"/>
      <c r="L39" s="37"/>
      <c r="M39" s="37"/>
    </row>
    <row r="40" customFormat="false" ht="12.75" hidden="false" customHeight="false" outlineLevel="0" collapsed="false">
      <c r="A40" s="59" t="s">
        <v>29</v>
      </c>
      <c r="B40" s="9"/>
      <c r="C40" s="57"/>
      <c r="D40" s="59"/>
      <c r="E40" s="1"/>
      <c r="H40" s="27"/>
      <c r="J40" s="35"/>
      <c r="K40" s="70"/>
      <c r="L40" s="70"/>
      <c r="M40" s="70"/>
    </row>
    <row r="41" customFormat="false" ht="12.75" hidden="false" customHeight="false" outlineLevel="0" collapsed="false">
      <c r="A41" s="67" t="s">
        <v>30</v>
      </c>
      <c r="B41" s="9"/>
      <c r="C41" s="57"/>
      <c r="D41" s="59"/>
      <c r="E41" s="1"/>
      <c r="H41" s="27"/>
      <c r="J41" s="35"/>
    </row>
    <row r="42" customFormat="false" ht="12.75" hidden="false" customHeight="false" outlineLevel="0" collapsed="false">
      <c r="A42" s="71" t="s">
        <v>31</v>
      </c>
      <c r="B42" s="9"/>
      <c r="C42" s="45"/>
      <c r="D42" s="58"/>
      <c r="E42" s="1"/>
      <c r="H42" s="27"/>
      <c r="J42" s="42"/>
    </row>
    <row r="43" customFormat="false" ht="12.75" hidden="false" customHeight="false" outlineLevel="0" collapsed="false">
      <c r="A43" s="33" t="s">
        <v>32</v>
      </c>
      <c r="B43" s="30" t="n">
        <v>1147.055962</v>
      </c>
      <c r="C43" s="34" t="n">
        <v>9.77</v>
      </c>
      <c r="D43" s="32" t="n">
        <v>112101779</v>
      </c>
      <c r="E43" s="37" t="n">
        <f aca="false">F43-D43</f>
        <v>278145098</v>
      </c>
      <c r="F43" s="37" t="n">
        <v>390246877</v>
      </c>
      <c r="G43" s="72" t="n">
        <v>34.02</v>
      </c>
      <c r="H43" s="27" t="n">
        <f aca="false">+(G43-C43)/C43</f>
        <v>2.482088024565</v>
      </c>
      <c r="J43" s="35"/>
      <c r="K43" s="37"/>
      <c r="L43" s="37"/>
      <c r="M43" s="37"/>
    </row>
    <row r="44" customFormat="false" ht="12.75" hidden="false" customHeight="false" outlineLevel="0" collapsed="false">
      <c r="A44" s="33" t="s">
        <v>33</v>
      </c>
      <c r="B44" s="30" t="n">
        <v>1232.49</v>
      </c>
      <c r="C44" s="34" t="n">
        <v>6.81</v>
      </c>
      <c r="D44" s="32" t="n">
        <v>83932354</v>
      </c>
      <c r="E44" s="37" t="n">
        <f aca="false">F44-D44</f>
        <v>24649737</v>
      </c>
      <c r="F44" s="37" t="n">
        <v>108582091</v>
      </c>
      <c r="G44" s="73" t="n">
        <v>8.81</v>
      </c>
      <c r="H44" s="27" t="n">
        <f aca="false">+(G44-C44)/C44</f>
        <v>0.293685756240823</v>
      </c>
    </row>
    <row r="45" customFormat="false" ht="12.75" hidden="false" customHeight="false" outlineLevel="0" collapsed="false">
      <c r="A45" s="33" t="s">
        <v>34</v>
      </c>
      <c r="B45" s="30" t="n">
        <v>2975.127</v>
      </c>
      <c r="C45" s="34" t="n">
        <v>6.06</v>
      </c>
      <c r="D45" s="32" t="n">
        <v>180262961</v>
      </c>
      <c r="E45" s="37" t="n">
        <f aca="false">F45-D45</f>
        <v>0</v>
      </c>
      <c r="F45" s="37" t="n">
        <v>180262961</v>
      </c>
      <c r="G45" s="73" t="n">
        <v>6.06</v>
      </c>
      <c r="H45" s="27" t="n">
        <f aca="false">+(G45-C45)/C45</f>
        <v>0</v>
      </c>
    </row>
    <row r="46" customFormat="false" ht="12.75" hidden="false" customHeight="false" outlineLevel="0" collapsed="false">
      <c r="A46" s="33" t="s">
        <v>35</v>
      </c>
      <c r="B46" s="30" t="n">
        <v>2129.738</v>
      </c>
      <c r="C46" s="34" t="n">
        <v>7.39</v>
      </c>
      <c r="D46" s="32" t="n">
        <v>157430250</v>
      </c>
      <c r="E46" s="37" t="n">
        <f aca="false">F46-D46</f>
        <v>42594765</v>
      </c>
      <c r="F46" s="37" t="n">
        <v>200025015</v>
      </c>
      <c r="G46" s="73" t="n">
        <v>9.39</v>
      </c>
      <c r="H46" s="27" t="n">
        <f aca="false">+(G46-C46)/C46</f>
        <v>0.27063599458728</v>
      </c>
    </row>
    <row r="47" customFormat="false" ht="12.75" hidden="false" customHeight="false" outlineLevel="0" collapsed="false">
      <c r="A47" s="33" t="s">
        <v>36</v>
      </c>
      <c r="B47" s="30" t="n">
        <v>2690.04</v>
      </c>
      <c r="C47" s="34" t="n">
        <v>6.04</v>
      </c>
      <c r="D47" s="32" t="n">
        <v>162424697</v>
      </c>
      <c r="E47" s="37" t="n">
        <f aca="false">F47-D47</f>
        <v>53801</v>
      </c>
      <c r="F47" s="37" t="n">
        <v>162478498</v>
      </c>
      <c r="G47" s="73" t="n">
        <v>6.04</v>
      </c>
      <c r="H47" s="27" t="n">
        <f aca="false">+(G47-C47)/C47</f>
        <v>0</v>
      </c>
    </row>
    <row r="48" customFormat="false" ht="12.75" hidden="false" customHeight="false" outlineLevel="0" collapsed="false">
      <c r="A48" s="29" t="s">
        <v>18</v>
      </c>
      <c r="B48" s="30"/>
      <c r="C48" s="31"/>
      <c r="D48" s="32"/>
      <c r="E48" s="1"/>
      <c r="H48" s="27"/>
    </row>
    <row r="49" customFormat="false" ht="12.75" hidden="false" customHeight="false" outlineLevel="0" collapsed="false">
      <c r="A49" s="38" t="s">
        <v>37</v>
      </c>
      <c r="B49" s="74" t="n">
        <v>11122</v>
      </c>
      <c r="C49" s="75" t="n">
        <v>175</v>
      </c>
      <c r="D49" s="32" t="n">
        <f aca="false">1946350+3907800</f>
        <v>5854150</v>
      </c>
      <c r="E49" s="31" t="n">
        <v>0</v>
      </c>
      <c r="F49" s="32" t="n">
        <f aca="false">1946350+3907800</f>
        <v>5854150</v>
      </c>
      <c r="G49" s="75" t="n">
        <v>175</v>
      </c>
      <c r="H49" s="27" t="n">
        <v>0</v>
      </c>
    </row>
    <row r="50" customFormat="false" ht="12.75" hidden="false" customHeight="false" outlineLevel="0" collapsed="false">
      <c r="A50" s="38" t="s">
        <v>38</v>
      </c>
      <c r="B50" s="74" t="n">
        <v>10780</v>
      </c>
      <c r="C50" s="75" t="n">
        <v>175</v>
      </c>
      <c r="D50" s="32" t="n">
        <f aca="false">1886500+3908625</f>
        <v>5795125</v>
      </c>
      <c r="E50" s="31"/>
      <c r="F50" s="32" t="n">
        <f aca="false">1886500+3908625</f>
        <v>5795125</v>
      </c>
      <c r="G50" s="75" t="n">
        <v>175</v>
      </c>
      <c r="H50" s="27"/>
    </row>
    <row r="51" customFormat="false" ht="12.75" hidden="false" customHeight="false" outlineLevel="0" collapsed="false">
      <c r="A51" s="38" t="s">
        <v>39</v>
      </c>
      <c r="B51" s="74" t="n">
        <v>11699</v>
      </c>
      <c r="C51" s="75" t="n">
        <v>13.35</v>
      </c>
      <c r="D51" s="32" t="n">
        <v>156185628</v>
      </c>
      <c r="E51" s="31" t="n">
        <v>0</v>
      </c>
      <c r="F51" s="32" t="n">
        <v>156185628</v>
      </c>
      <c r="G51" s="75" t="n">
        <v>13.35</v>
      </c>
      <c r="H51" s="27" t="n">
        <v>0</v>
      </c>
      <c r="J51" s="35"/>
      <c r="K51" s="37"/>
      <c r="L51" s="37"/>
      <c r="M51" s="37"/>
    </row>
    <row r="52" customFormat="false" ht="12.75" hidden="false" customHeight="false" outlineLevel="0" collapsed="false">
      <c r="A52" s="38" t="s">
        <v>40</v>
      </c>
      <c r="B52" s="74" t="n">
        <v>11638</v>
      </c>
      <c r="C52" s="75" t="n">
        <v>3.7</v>
      </c>
      <c r="D52" s="32" t="n">
        <v>43061166</v>
      </c>
      <c r="E52" s="31"/>
      <c r="F52" s="32" t="n">
        <v>43061166</v>
      </c>
      <c r="G52" s="75" t="n">
        <v>3.7</v>
      </c>
      <c r="H52" s="27"/>
      <c r="J52" s="35"/>
      <c r="K52" s="37"/>
      <c r="L52" s="37"/>
      <c r="M52" s="37"/>
    </row>
    <row r="53" customFormat="false" ht="12.75" hidden="false" customHeight="false" outlineLevel="0" collapsed="false">
      <c r="A53" s="38" t="s">
        <v>41</v>
      </c>
      <c r="B53" s="74" t="n">
        <v>12263</v>
      </c>
      <c r="C53" s="75" t="n">
        <v>2.55</v>
      </c>
      <c r="D53" s="32" t="n">
        <v>31271372</v>
      </c>
      <c r="E53" s="31"/>
      <c r="F53" s="32" t="n">
        <v>31271372</v>
      </c>
      <c r="G53" s="75" t="n">
        <v>2.55</v>
      </c>
      <c r="H53" s="27"/>
      <c r="J53" s="35"/>
      <c r="K53" s="37"/>
      <c r="L53" s="37"/>
      <c r="M53" s="37"/>
    </row>
    <row r="54" customFormat="false" ht="12.75" hidden="false" customHeight="false" outlineLevel="0" collapsed="false">
      <c r="A54" s="38" t="s">
        <v>42</v>
      </c>
      <c r="B54" s="74" t="n">
        <v>10734</v>
      </c>
      <c r="C54" s="75" t="n">
        <v>3.65</v>
      </c>
      <c r="D54" s="32" t="n">
        <v>39181005</v>
      </c>
      <c r="E54" s="31" t="n">
        <v>0</v>
      </c>
      <c r="F54" s="32" t="n">
        <v>39181005</v>
      </c>
      <c r="G54" s="75" t="n">
        <v>3.65</v>
      </c>
      <c r="H54" s="27" t="n">
        <v>0</v>
      </c>
      <c r="J54" s="35"/>
      <c r="K54" s="37"/>
      <c r="L54" s="37"/>
      <c r="M54" s="37"/>
    </row>
    <row r="55" customFormat="false" ht="12.75" hidden="false" customHeight="false" outlineLevel="0" collapsed="false">
      <c r="A55" s="38" t="s">
        <v>43</v>
      </c>
      <c r="B55" s="74" t="n">
        <v>10968</v>
      </c>
      <c r="C55" s="76" t="n">
        <v>2.55</v>
      </c>
      <c r="D55" s="32" t="n">
        <v>27969991</v>
      </c>
      <c r="E55" s="31" t="n">
        <v>0</v>
      </c>
      <c r="F55" s="32" t="n">
        <v>27969991</v>
      </c>
      <c r="G55" s="76" t="n">
        <v>2.55</v>
      </c>
      <c r="H55" s="27" t="n">
        <v>0</v>
      </c>
      <c r="J55" s="35"/>
      <c r="K55" s="37"/>
      <c r="L55" s="37"/>
      <c r="M55" s="37"/>
    </row>
    <row r="56" customFormat="false" ht="13.5" hidden="false" customHeight="false" outlineLevel="0" collapsed="false">
      <c r="A56" s="38" t="s">
        <v>44</v>
      </c>
      <c r="B56" s="74"/>
      <c r="C56" s="76"/>
      <c r="D56" s="32" t="n">
        <v>-7917152</v>
      </c>
      <c r="E56" s="31"/>
      <c r="F56" s="32" t="n">
        <v>-7917152</v>
      </c>
      <c r="G56" s="76"/>
      <c r="H56" s="27"/>
      <c r="J56" s="35"/>
      <c r="K56" s="37"/>
      <c r="L56" s="37"/>
      <c r="M56" s="37"/>
    </row>
    <row r="57" customFormat="false" ht="13.5" hidden="false" customHeight="false" outlineLevel="0" collapsed="false">
      <c r="A57" s="49" t="s">
        <v>45</v>
      </c>
      <c r="B57" s="77" t="n">
        <v>10174.5</v>
      </c>
      <c r="C57" s="78" t="n">
        <v>8.8</v>
      </c>
      <c r="D57" s="79" t="n">
        <f aca="false">SUM(D43:D56)</f>
        <v>997553326</v>
      </c>
      <c r="E57" s="80" t="n">
        <f aca="false">F57-D57</f>
        <v>345443401</v>
      </c>
      <c r="F57" s="80" t="n">
        <f aca="false">+SUM(F43:F56)</f>
        <v>1342996727</v>
      </c>
      <c r="G57" s="81"/>
      <c r="H57" s="82" t="n">
        <v>0.3463</v>
      </c>
      <c r="I57" s="35"/>
    </row>
    <row r="58" customFormat="false" ht="12.75" hidden="false" customHeight="false" outlineLevel="0" collapsed="false">
      <c r="A58" s="49"/>
      <c r="B58" s="74"/>
      <c r="C58" s="83"/>
      <c r="D58" s="32"/>
      <c r="E58" s="1"/>
      <c r="H58" s="27"/>
    </row>
    <row r="59" customFormat="false" ht="12.75" hidden="false" customHeight="false" outlineLevel="0" collapsed="false">
      <c r="A59" s="67" t="s">
        <v>46</v>
      </c>
      <c r="B59" s="9"/>
      <c r="C59" s="57"/>
      <c r="D59" s="59"/>
      <c r="E59" s="1"/>
      <c r="H59" s="27"/>
      <c r="I59" s="48"/>
    </row>
    <row r="60" customFormat="false" ht="12.75" hidden="false" customHeight="false" outlineLevel="0" collapsed="false">
      <c r="A60" s="29" t="s">
        <v>13</v>
      </c>
      <c r="B60" s="30"/>
      <c r="C60" s="31"/>
      <c r="D60" s="32"/>
      <c r="E60" s="1"/>
      <c r="H60" s="27"/>
      <c r="I60" s="35"/>
      <c r="J60" s="36"/>
      <c r="K60" s="37"/>
      <c r="L60" s="37"/>
      <c r="M60" s="37"/>
    </row>
    <row r="61" customFormat="false" ht="12.75" hidden="false" customHeight="false" outlineLevel="0" collapsed="false">
      <c r="A61" s="33" t="s">
        <v>32</v>
      </c>
      <c r="B61" s="30" t="n">
        <v>916.907</v>
      </c>
      <c r="C61" s="34" t="n">
        <v>7.27</v>
      </c>
      <c r="D61" s="32" t="n">
        <v>6268676</v>
      </c>
      <c r="E61" s="37" t="n">
        <f aca="false">F61-D61</f>
        <v>21836313</v>
      </c>
      <c r="F61" s="84" t="n">
        <v>28104989</v>
      </c>
      <c r="G61" s="72" t="n">
        <v>32.6</v>
      </c>
      <c r="H61" s="27" t="n">
        <f aca="false">+(G61-C61)/C61</f>
        <v>3.48418156808803</v>
      </c>
      <c r="J61" s="35"/>
      <c r="K61" s="37"/>
      <c r="L61" s="37"/>
      <c r="M61" s="37"/>
    </row>
    <row r="62" customFormat="false" ht="12.75" hidden="false" customHeight="false" outlineLevel="0" collapsed="false">
      <c r="A62" s="33" t="s">
        <v>33</v>
      </c>
      <c r="B62" s="30" t="n">
        <v>951.155</v>
      </c>
      <c r="C62" s="34" t="n">
        <v>5.87</v>
      </c>
      <c r="D62" s="32" t="n">
        <v>5614354</v>
      </c>
      <c r="E62" s="37" t="n">
        <f aca="false">F62-D62</f>
        <v>956774</v>
      </c>
      <c r="F62" s="84" t="n">
        <v>6571128</v>
      </c>
      <c r="G62" s="73" t="n">
        <v>6.87</v>
      </c>
      <c r="H62" s="27" t="n">
        <f aca="false">+(G62-C62)/C62</f>
        <v>0.170357751277683</v>
      </c>
      <c r="J62" s="36"/>
      <c r="K62" s="37"/>
      <c r="L62" s="37"/>
      <c r="M62" s="37"/>
    </row>
    <row r="63" customFormat="false" ht="12.75" hidden="false" customHeight="false" outlineLevel="0" collapsed="false">
      <c r="A63" s="33" t="s">
        <v>36</v>
      </c>
      <c r="B63" s="30" t="n">
        <v>1013.027</v>
      </c>
      <c r="C63" s="34" t="n">
        <v>5.68</v>
      </c>
      <c r="D63" s="32" t="n">
        <v>13168193</v>
      </c>
      <c r="E63" s="37" t="n">
        <f aca="false">F63-D63</f>
        <v>0</v>
      </c>
      <c r="F63" s="84" t="n">
        <v>13168193</v>
      </c>
      <c r="G63" s="73" t="n">
        <v>5.68</v>
      </c>
      <c r="H63" s="27" t="n">
        <f aca="false">+(G63-C63)/C63</f>
        <v>0</v>
      </c>
      <c r="J63" s="35"/>
      <c r="K63" s="37"/>
      <c r="L63" s="37"/>
      <c r="M63" s="37"/>
    </row>
    <row r="64" customFormat="false" ht="12.75" hidden="false" customHeight="false" outlineLevel="0" collapsed="false">
      <c r="A64" s="33" t="s">
        <v>35</v>
      </c>
      <c r="B64" s="30" t="n">
        <v>885.033</v>
      </c>
      <c r="C64" s="34" t="n">
        <v>6.7</v>
      </c>
      <c r="D64" s="32" t="n">
        <v>11046034</v>
      </c>
      <c r="E64" s="37" t="n">
        <f aca="false">F64-D64</f>
        <v>1648662</v>
      </c>
      <c r="F64" s="84" t="n">
        <v>12694696</v>
      </c>
      <c r="G64" s="73" t="n">
        <v>7.7</v>
      </c>
      <c r="H64" s="27" t="n">
        <f aca="false">+(G64-C64)/C64</f>
        <v>0.149253731343284</v>
      </c>
      <c r="I64" s="35"/>
    </row>
    <row r="65" customFormat="false" ht="12.75" hidden="false" customHeight="false" outlineLevel="0" collapsed="false">
      <c r="A65" s="33" t="s">
        <v>36</v>
      </c>
      <c r="B65" s="30" t="n">
        <v>910.162</v>
      </c>
      <c r="C65" s="34" t="n">
        <v>5.78</v>
      </c>
      <c r="D65" s="32" t="n">
        <v>11881021</v>
      </c>
      <c r="E65" s="37" t="n">
        <f aca="false">F65-D65</f>
        <v>0</v>
      </c>
      <c r="F65" s="84" t="n">
        <v>11881021</v>
      </c>
      <c r="G65" s="73" t="n">
        <v>5.78</v>
      </c>
      <c r="H65" s="27" t="n">
        <f aca="false">+(G65-C65)/C65</f>
        <v>0</v>
      </c>
      <c r="I65" s="35"/>
      <c r="J65" s="32"/>
    </row>
    <row r="66" customFormat="false" ht="12.75" hidden="false" customHeight="false" outlineLevel="0" collapsed="false">
      <c r="A66" s="29" t="s">
        <v>18</v>
      </c>
      <c r="B66" s="30"/>
      <c r="C66" s="31"/>
      <c r="D66" s="32"/>
      <c r="E66" s="1"/>
      <c r="H66" s="27"/>
      <c r="I66" s="35"/>
      <c r="J66" s="42"/>
    </row>
    <row r="67" customFormat="false" ht="12.75" hidden="false" customHeight="false" outlineLevel="0" collapsed="false">
      <c r="A67" s="38" t="s">
        <v>37</v>
      </c>
      <c r="B67" s="30" t="n">
        <f aca="false">1110+648</f>
        <v>1758</v>
      </c>
      <c r="C67" s="31" t="n">
        <v>140</v>
      </c>
      <c r="D67" s="32" t="n">
        <f aca="false">155400+48600</f>
        <v>204000</v>
      </c>
      <c r="E67" s="1" t="n">
        <v>0</v>
      </c>
      <c r="F67" s="85" t="n">
        <v>204000</v>
      </c>
      <c r="G67" s="31" t="n">
        <v>140</v>
      </c>
      <c r="H67" s="27"/>
      <c r="I67" s="35"/>
      <c r="J67" s="42"/>
    </row>
    <row r="68" customFormat="false" ht="12.75" hidden="false" customHeight="false" outlineLevel="0" collapsed="false">
      <c r="A68" s="38" t="s">
        <v>38</v>
      </c>
      <c r="B68" s="30" t="n">
        <f aca="false">1087+648</f>
        <v>1735</v>
      </c>
      <c r="C68" s="31" t="n">
        <v>140</v>
      </c>
      <c r="D68" s="32" t="n">
        <f aca="false">152180+48600</f>
        <v>200780</v>
      </c>
      <c r="E68" s="1" t="n">
        <v>0</v>
      </c>
      <c r="F68" s="85" t="n">
        <f aca="false">152180+48600</f>
        <v>200780</v>
      </c>
      <c r="G68" s="31" t="n">
        <v>140</v>
      </c>
      <c r="H68" s="27"/>
      <c r="I68" s="35"/>
      <c r="J68" s="42"/>
    </row>
    <row r="69" customFormat="false" ht="12.75" hidden="false" customHeight="false" outlineLevel="0" collapsed="false">
      <c r="A69" s="38" t="s">
        <v>39</v>
      </c>
      <c r="B69" s="30" t="n">
        <v>86.2147</v>
      </c>
      <c r="C69" s="31" t="n">
        <v>11.8</v>
      </c>
      <c r="D69" s="32" t="n">
        <v>10819503</v>
      </c>
      <c r="E69" s="1" t="n">
        <v>0</v>
      </c>
      <c r="F69" s="85" t="n">
        <v>10819503</v>
      </c>
      <c r="G69" s="31" t="n">
        <v>11.8</v>
      </c>
      <c r="H69" s="27"/>
      <c r="I69" s="35"/>
      <c r="J69" s="42"/>
    </row>
    <row r="70" customFormat="false" ht="12.75" hidden="false" customHeight="false" outlineLevel="0" collapsed="false">
      <c r="A70" s="38" t="s">
        <v>40</v>
      </c>
      <c r="B70" s="74" t="n">
        <v>95.677</v>
      </c>
      <c r="C70" s="31" t="n">
        <v>2.65</v>
      </c>
      <c r="D70" s="32" t="n">
        <v>2520561</v>
      </c>
      <c r="E70" s="1" t="n">
        <v>0</v>
      </c>
      <c r="F70" s="32" t="n">
        <v>2520561</v>
      </c>
      <c r="G70" s="31" t="n">
        <v>2.65</v>
      </c>
      <c r="H70" s="27"/>
      <c r="I70" s="35"/>
      <c r="J70" s="42"/>
    </row>
    <row r="71" customFormat="false" ht="12.75" hidden="false" customHeight="false" outlineLevel="0" collapsed="false">
      <c r="A71" s="38" t="s">
        <v>41</v>
      </c>
      <c r="B71" s="74" t="n">
        <v>231.711</v>
      </c>
      <c r="C71" s="31" t="n">
        <v>2.55</v>
      </c>
      <c r="D71" s="32" t="n">
        <v>2583219</v>
      </c>
      <c r="E71" s="1" t="n">
        <v>0</v>
      </c>
      <c r="F71" s="32" t="n">
        <v>2583219</v>
      </c>
      <c r="G71" s="31" t="n">
        <v>2.55</v>
      </c>
      <c r="H71" s="27" t="n">
        <v>0</v>
      </c>
      <c r="I71" s="35"/>
      <c r="J71" s="35"/>
      <c r="K71" s="86"/>
      <c r="L71" s="86"/>
      <c r="M71" s="86"/>
    </row>
    <row r="72" customFormat="false" ht="12.75" hidden="false" customHeight="false" outlineLevel="0" collapsed="false">
      <c r="A72" s="38"/>
      <c r="B72" s="74" t="n">
        <v>164.866</v>
      </c>
      <c r="C72" s="31" t="n">
        <v>2.65</v>
      </c>
      <c r="D72" s="32" t="n">
        <v>2345337</v>
      </c>
      <c r="E72" s="1" t="n">
        <v>0</v>
      </c>
      <c r="F72" s="32" t="n">
        <v>2345337</v>
      </c>
      <c r="G72" s="31" t="n">
        <v>2.65</v>
      </c>
      <c r="H72" s="27" t="n">
        <v>0</v>
      </c>
    </row>
    <row r="73" customFormat="false" ht="12.75" hidden="false" customHeight="false" outlineLevel="0" collapsed="false">
      <c r="A73" s="38" t="s">
        <v>43</v>
      </c>
      <c r="B73" s="74" t="n">
        <v>205.482</v>
      </c>
      <c r="C73" s="31" t="n">
        <v>2.55</v>
      </c>
      <c r="D73" s="32" t="n">
        <v>2320913</v>
      </c>
      <c r="E73" s="1" t="n">
        <v>0</v>
      </c>
      <c r="F73" s="32" t="n">
        <v>2320913</v>
      </c>
      <c r="G73" s="31" t="n">
        <v>2.55</v>
      </c>
      <c r="H73" s="27" t="n">
        <v>0</v>
      </c>
    </row>
    <row r="74" customFormat="false" ht="12.75" hidden="false" customHeight="false" outlineLevel="0" collapsed="false">
      <c r="A74" s="38" t="s">
        <v>44</v>
      </c>
      <c r="B74" s="74"/>
      <c r="C74" s="31"/>
      <c r="D74" s="32" t="n">
        <v>-578225</v>
      </c>
      <c r="E74" s="1"/>
      <c r="F74" s="32" t="n">
        <v>-578225</v>
      </c>
      <c r="G74" s="31"/>
      <c r="H74" s="27"/>
    </row>
    <row r="75" customFormat="false" ht="12.75" hidden="false" customHeight="false" outlineLevel="0" collapsed="false">
      <c r="A75" s="49" t="s">
        <v>47</v>
      </c>
      <c r="B75" s="87" t="n">
        <v>783.953</v>
      </c>
      <c r="C75" s="51" t="n">
        <v>7.47</v>
      </c>
      <c r="D75" s="63" t="n">
        <v>68394365</v>
      </c>
      <c r="E75" s="63" t="n">
        <v>0</v>
      </c>
      <c r="F75" s="63" t="n">
        <v>92836115</v>
      </c>
      <c r="G75" s="88"/>
      <c r="H75" s="65" t="n">
        <v>0.3574</v>
      </c>
    </row>
    <row r="76" customFormat="false" ht="12.75" hidden="false" customHeight="false" outlineLevel="0" collapsed="false">
      <c r="A76" s="49"/>
      <c r="B76" s="89"/>
      <c r="C76" s="45"/>
      <c r="D76" s="90"/>
      <c r="E76" s="91"/>
      <c r="F76" s="91"/>
      <c r="G76" s="92"/>
      <c r="H76" s="93"/>
    </row>
    <row r="77" customFormat="false" ht="12.75" hidden="false" customHeight="false" outlineLevel="0" collapsed="false">
      <c r="A77" s="67" t="s">
        <v>48</v>
      </c>
      <c r="B77" s="9"/>
      <c r="C77" s="57"/>
      <c r="D77" s="59"/>
      <c r="E77" s="1"/>
      <c r="H77" s="27"/>
    </row>
    <row r="78" customFormat="false" ht="12.75" hidden="false" customHeight="false" outlineLevel="0" collapsed="false">
      <c r="A78" s="29" t="s">
        <v>13</v>
      </c>
      <c r="B78" s="30"/>
      <c r="C78" s="31"/>
      <c r="D78" s="32"/>
      <c r="E78" s="1"/>
      <c r="H78" s="27"/>
      <c r="I78" s="35"/>
    </row>
    <row r="79" customFormat="false" ht="12.75" hidden="false" customHeight="false" outlineLevel="0" collapsed="false">
      <c r="A79" s="33" t="s">
        <v>32</v>
      </c>
      <c r="B79" s="30" t="n">
        <v>1.284512</v>
      </c>
      <c r="C79" s="34" t="n">
        <v>9.68</v>
      </c>
      <c r="D79" s="32" t="n">
        <v>124289</v>
      </c>
      <c r="E79" s="35" t="n">
        <f aca="false">+F79-D79</f>
        <v>291939</v>
      </c>
      <c r="F79" s="94" t="n">
        <v>416228</v>
      </c>
      <c r="G79" s="72" t="n">
        <v>32.4</v>
      </c>
      <c r="H79" s="27" t="n">
        <f aca="false">+(G79-C79)/C79</f>
        <v>2.34710743801653</v>
      </c>
    </row>
    <row r="80" customFormat="false" ht="12.75" hidden="false" customHeight="false" outlineLevel="0" collapsed="false">
      <c r="A80" s="33" t="s">
        <v>33</v>
      </c>
      <c r="B80" s="30" t="n">
        <v>1.392648</v>
      </c>
      <c r="C80" s="34" t="n">
        <v>7.58</v>
      </c>
      <c r="D80" s="32" t="n">
        <v>105563</v>
      </c>
      <c r="E80" s="35" t="n">
        <f aca="false">+F80-D80</f>
        <v>13926</v>
      </c>
      <c r="F80" s="37" t="n">
        <v>119489</v>
      </c>
      <c r="G80" s="73" t="n">
        <v>8.58</v>
      </c>
      <c r="H80" s="27" t="n">
        <f aca="false">+(G80-C80)/C80</f>
        <v>0.131926121372032</v>
      </c>
    </row>
    <row r="81" customFormat="false" ht="12.75" hidden="false" customHeight="false" outlineLevel="0" collapsed="false">
      <c r="A81" s="33" t="s">
        <v>36</v>
      </c>
      <c r="B81" s="30" t="n">
        <v>3.361942</v>
      </c>
      <c r="C81" s="34" t="n">
        <v>7.18</v>
      </c>
      <c r="D81" s="32" t="n">
        <v>241387</v>
      </c>
      <c r="E81" s="35" t="n">
        <f aca="false">+F81-D81</f>
        <v>0</v>
      </c>
      <c r="F81" s="42" t="n">
        <v>241387</v>
      </c>
      <c r="G81" s="34" t="n">
        <v>7.18</v>
      </c>
      <c r="H81" s="27" t="n">
        <f aca="false">+(G81-C81)/C81</f>
        <v>0</v>
      </c>
    </row>
    <row r="82" customFormat="false" ht="12.75" hidden="false" customHeight="false" outlineLevel="0" collapsed="false">
      <c r="A82" s="33" t="s">
        <v>35</v>
      </c>
      <c r="B82" s="30" t="n">
        <v>2.007832</v>
      </c>
      <c r="C82" s="34" t="n">
        <v>9.11</v>
      </c>
      <c r="D82" s="32" t="n">
        <v>182994</v>
      </c>
      <c r="E82" s="35" t="n">
        <f aca="false">+F82-D82</f>
        <v>19998</v>
      </c>
      <c r="F82" s="36" t="n">
        <v>202992</v>
      </c>
      <c r="G82" s="73" t="n">
        <v>10.11</v>
      </c>
      <c r="H82" s="27" t="n">
        <f aca="false">+(G82-C82)/C82</f>
        <v>0.109769484083425</v>
      </c>
      <c r="I82" s="35"/>
    </row>
    <row r="83" customFormat="false" ht="12.75" hidden="false" customHeight="false" outlineLevel="0" collapsed="false">
      <c r="A83" s="33" t="s">
        <v>36</v>
      </c>
      <c r="B83" s="30" t="n">
        <v>2.731337</v>
      </c>
      <c r="C83" s="34" t="n">
        <v>7.68</v>
      </c>
      <c r="D83" s="32" t="n">
        <v>209739</v>
      </c>
      <c r="E83" s="35" t="n">
        <f aca="false">+F83-D83</f>
        <v>28</v>
      </c>
      <c r="F83" s="42" t="n">
        <v>209767</v>
      </c>
      <c r="G83" s="34" t="n">
        <v>7.68</v>
      </c>
      <c r="H83" s="27" t="n">
        <f aca="false">+(G83-C83)/C83</f>
        <v>0</v>
      </c>
      <c r="I83" s="35"/>
    </row>
    <row r="84" customFormat="false" ht="12.75" hidden="false" customHeight="false" outlineLevel="0" collapsed="false">
      <c r="A84" s="29" t="s">
        <v>18</v>
      </c>
      <c r="B84" s="30"/>
      <c r="C84" s="31"/>
      <c r="D84" s="32"/>
      <c r="E84" s="1"/>
      <c r="H84" s="27"/>
      <c r="I84" s="35"/>
    </row>
    <row r="85" customFormat="false" ht="12.75" hidden="false" customHeight="false" outlineLevel="0" collapsed="false">
      <c r="A85" s="38" t="s">
        <v>37</v>
      </c>
      <c r="B85" s="74" t="n">
        <v>12</v>
      </c>
      <c r="C85" s="31" t="n">
        <v>610</v>
      </c>
      <c r="D85" s="32" t="n">
        <f aca="false">7320+900</f>
        <v>8220</v>
      </c>
      <c r="E85" s="1" t="n">
        <v>0</v>
      </c>
      <c r="F85" s="32" t="n">
        <f aca="false">7320+900</f>
        <v>8220</v>
      </c>
      <c r="G85" s="31" t="n">
        <v>610</v>
      </c>
      <c r="H85" s="27" t="n">
        <v>0</v>
      </c>
      <c r="I85" s="35"/>
    </row>
    <row r="86" customFormat="false" ht="12.75" hidden="false" customHeight="false" outlineLevel="0" collapsed="false">
      <c r="A86" s="38" t="s">
        <v>38</v>
      </c>
      <c r="B86" s="74" t="n">
        <v>12</v>
      </c>
      <c r="C86" s="31" t="n">
        <v>610</v>
      </c>
      <c r="D86" s="32" t="n">
        <f aca="false">7320+900</f>
        <v>8220</v>
      </c>
      <c r="E86" s="1" t="n">
        <v>0</v>
      </c>
      <c r="F86" s="32" t="n">
        <f aca="false">7320+900</f>
        <v>8220</v>
      </c>
      <c r="G86" s="31" t="n">
        <v>610</v>
      </c>
      <c r="H86" s="27" t="n">
        <v>0</v>
      </c>
      <c r="I86" s="35"/>
      <c r="J86" s="35"/>
      <c r="K86" s="86"/>
      <c r="L86" s="86"/>
      <c r="M86" s="86"/>
    </row>
    <row r="87" customFormat="false" ht="12.75" hidden="false" customHeight="false" outlineLevel="0" collapsed="false">
      <c r="A87" s="38" t="s">
        <v>39</v>
      </c>
      <c r="B87" s="74" t="n">
        <v>13.69</v>
      </c>
      <c r="C87" s="31" t="n">
        <v>7.5</v>
      </c>
      <c r="D87" s="32" t="n">
        <v>102675</v>
      </c>
      <c r="E87" s="1" t="n">
        <v>0</v>
      </c>
      <c r="F87" s="32" t="n">
        <v>102675</v>
      </c>
      <c r="G87" s="31" t="n">
        <v>7.5</v>
      </c>
      <c r="H87" s="27" t="n">
        <v>0</v>
      </c>
    </row>
    <row r="88" customFormat="false" ht="12.75" hidden="false" customHeight="false" outlineLevel="0" collapsed="false">
      <c r="A88" s="38" t="s">
        <v>40</v>
      </c>
      <c r="B88" s="74" t="n">
        <v>14.001</v>
      </c>
      <c r="C88" s="31" t="n">
        <v>0.6</v>
      </c>
      <c r="D88" s="32" t="n">
        <v>8401</v>
      </c>
      <c r="E88" s="1" t="n">
        <v>0</v>
      </c>
      <c r="F88" s="32" t="n">
        <v>8401</v>
      </c>
      <c r="G88" s="31" t="n">
        <v>0.6</v>
      </c>
      <c r="H88" s="27" t="n">
        <v>0</v>
      </c>
      <c r="J88" s="48"/>
      <c r="K88" s="56"/>
      <c r="L88" s="56"/>
      <c r="M88" s="56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  <c r="FY88" s="11"/>
      <c r="FZ88" s="11"/>
      <c r="GA88" s="11"/>
      <c r="GB88" s="11"/>
      <c r="GC88" s="11"/>
      <c r="GD88" s="11"/>
      <c r="GE88" s="11"/>
      <c r="GF88" s="11"/>
      <c r="GG88" s="11"/>
      <c r="GH88" s="11"/>
      <c r="GI88" s="11"/>
      <c r="GJ88" s="11"/>
      <c r="GK88" s="11"/>
      <c r="GL88" s="11"/>
      <c r="GM88" s="11"/>
      <c r="GN88" s="11"/>
      <c r="GO88" s="11"/>
      <c r="GP88" s="11"/>
      <c r="GQ88" s="11"/>
      <c r="GR88" s="11"/>
      <c r="GS88" s="11"/>
      <c r="GT88" s="11"/>
      <c r="GU88" s="11"/>
      <c r="GV88" s="11"/>
      <c r="GW88" s="11"/>
      <c r="GX88" s="11"/>
      <c r="GY88" s="11"/>
      <c r="GZ88" s="11"/>
      <c r="HA88" s="11"/>
      <c r="HB88" s="11"/>
      <c r="HC88" s="11"/>
      <c r="HD88" s="11"/>
      <c r="HE88" s="11"/>
      <c r="HF88" s="11"/>
      <c r="HG88" s="11"/>
      <c r="HH88" s="11"/>
      <c r="HI88" s="11"/>
      <c r="HJ88" s="11"/>
      <c r="HK88" s="11"/>
      <c r="HL88" s="11"/>
      <c r="HM88" s="11"/>
      <c r="HN88" s="11"/>
      <c r="HO88" s="11"/>
      <c r="HP88" s="11"/>
      <c r="HQ88" s="11"/>
      <c r="HR88" s="11"/>
      <c r="HS88" s="11"/>
      <c r="HT88" s="11"/>
      <c r="HU88" s="11"/>
      <c r="HV88" s="11"/>
      <c r="HW88" s="11"/>
      <c r="HX88" s="11"/>
      <c r="HY88" s="11"/>
      <c r="HZ88" s="11"/>
      <c r="IA88" s="11"/>
      <c r="IB88" s="11"/>
      <c r="IC88" s="11"/>
      <c r="ID88" s="11"/>
      <c r="IE88" s="11"/>
      <c r="IF88" s="11"/>
      <c r="IG88" s="11"/>
      <c r="IH88" s="11"/>
      <c r="II88" s="11"/>
      <c r="IJ88" s="11"/>
      <c r="IK88" s="11"/>
      <c r="IL88" s="11"/>
      <c r="IM88" s="11"/>
      <c r="IN88" s="11"/>
      <c r="IO88" s="11"/>
      <c r="IP88" s="11"/>
      <c r="IQ88" s="11"/>
      <c r="IR88" s="11"/>
      <c r="IS88" s="11"/>
      <c r="IT88" s="11"/>
      <c r="IU88" s="11"/>
      <c r="IV88" s="11"/>
      <c r="IW88" s="11"/>
    </row>
    <row r="89" customFormat="false" ht="12.75" hidden="false" customHeight="false" outlineLevel="0" collapsed="false">
      <c r="A89" s="38" t="s">
        <v>41</v>
      </c>
      <c r="B89" s="95" t="n">
        <v>16.885</v>
      </c>
      <c r="C89" s="83" t="n">
        <v>0.35</v>
      </c>
      <c r="D89" s="32" t="n">
        <v>5910</v>
      </c>
      <c r="E89" s="91"/>
      <c r="F89" s="32" t="n">
        <v>5910</v>
      </c>
      <c r="G89" s="83" t="n">
        <v>0.35</v>
      </c>
      <c r="H89" s="93"/>
    </row>
    <row r="90" customFormat="false" ht="12.75" hidden="false" customHeight="false" outlineLevel="0" collapsed="false">
      <c r="A90" s="38" t="s">
        <v>42</v>
      </c>
      <c r="B90" s="95" t="n">
        <v>12.345</v>
      </c>
      <c r="C90" s="83" t="n">
        <v>0.75</v>
      </c>
      <c r="D90" s="32" t="n">
        <v>9259</v>
      </c>
      <c r="E90" s="91"/>
      <c r="F90" s="32" t="n">
        <v>9259</v>
      </c>
      <c r="G90" s="83" t="n">
        <v>0.75</v>
      </c>
      <c r="H90" s="93"/>
    </row>
    <row r="91" customFormat="false" ht="12.75" hidden="false" customHeight="false" outlineLevel="0" collapsed="false">
      <c r="A91" s="38" t="s">
        <v>43</v>
      </c>
      <c r="B91" s="95" t="n">
        <v>15.627</v>
      </c>
      <c r="C91" s="83" t="n">
        <v>0.35</v>
      </c>
      <c r="D91" s="32" t="n">
        <v>5469</v>
      </c>
      <c r="E91" s="91"/>
      <c r="F91" s="32" t="n">
        <v>5469</v>
      </c>
      <c r="G91" s="83" t="n">
        <v>0.35</v>
      </c>
      <c r="H91" s="93"/>
    </row>
    <row r="92" customFormat="false" ht="12.75" hidden="false" customHeight="false" outlineLevel="0" collapsed="false">
      <c r="A92" s="38" t="s">
        <v>44</v>
      </c>
      <c r="B92" s="89"/>
      <c r="C92" s="45"/>
      <c r="D92" s="83" t="n">
        <v>6097</v>
      </c>
      <c r="E92" s="48"/>
      <c r="F92" s="48" t="n">
        <v>6097</v>
      </c>
      <c r="G92" s="96"/>
      <c r="H92" s="93"/>
    </row>
    <row r="93" customFormat="false" ht="12.75" hidden="false" customHeight="false" outlineLevel="0" collapsed="false">
      <c r="A93" s="97" t="s">
        <v>49</v>
      </c>
      <c r="B93" s="98" t="n">
        <v>10.847</v>
      </c>
      <c r="C93" s="62" t="n">
        <v>8.45</v>
      </c>
      <c r="D93" s="63" t="n">
        <v>1018223</v>
      </c>
      <c r="E93" s="63" t="n">
        <f aca="false">F93-D93</f>
        <v>325890</v>
      </c>
      <c r="F93" s="99" t="n">
        <v>1344113</v>
      </c>
      <c r="G93" s="100"/>
      <c r="H93" s="101" t="n">
        <v>32.01</v>
      </c>
      <c r="M93" s="3"/>
      <c r="N93" s="1"/>
    </row>
    <row r="94" customFormat="false" ht="12.75" hidden="false" customHeight="false" outlineLevel="0" collapsed="false">
      <c r="A94" s="89"/>
      <c r="B94" s="45"/>
      <c r="C94" s="90"/>
      <c r="D94" s="91"/>
      <c r="E94" s="91"/>
      <c r="F94" s="96"/>
      <c r="G94" s="93"/>
      <c r="M94" s="3"/>
      <c r="N94" s="1"/>
    </row>
    <row r="95" customFormat="false" ht="12.75" hidden="false" customHeight="false" outlineLevel="0" collapsed="false">
      <c r="A95" s="28" t="s">
        <v>50</v>
      </c>
      <c r="B95" s="102" t="n">
        <v>11015.4</v>
      </c>
      <c r="C95" s="61" t="n">
        <v>8.7</v>
      </c>
      <c r="D95" s="103" t="n">
        <v>965.77</v>
      </c>
      <c r="E95" s="61" t="n">
        <v>370.57</v>
      </c>
      <c r="F95" s="62" t="n">
        <v>1336.34</v>
      </c>
      <c r="G95" s="63"/>
      <c r="H95" s="104" t="n">
        <v>0.3837</v>
      </c>
    </row>
    <row r="96" customFormat="false" ht="12.75" hidden="false" customHeight="false" outlineLevel="0" collapsed="false">
      <c r="A96" s="49"/>
      <c r="B96" s="89"/>
      <c r="C96" s="45"/>
      <c r="D96" s="90"/>
      <c r="E96" s="91"/>
      <c r="F96" s="91"/>
      <c r="G96" s="96"/>
      <c r="H96" s="93"/>
    </row>
    <row r="97" customFormat="false" ht="12.75" hidden="false" customHeight="false" outlineLevel="0" collapsed="false">
      <c r="A97" s="59" t="s">
        <v>29</v>
      </c>
      <c r="B97" s="89"/>
      <c r="C97" s="45"/>
      <c r="D97" s="90"/>
      <c r="E97" s="91"/>
      <c r="F97" s="91"/>
      <c r="G97" s="96"/>
      <c r="H97" s="93"/>
    </row>
    <row r="98" customFormat="false" ht="12.75" hidden="false" customHeight="false" outlineLevel="0" collapsed="false">
      <c r="A98" s="67" t="s">
        <v>51</v>
      </c>
      <c r="B98" s="89"/>
      <c r="C98" s="45"/>
      <c r="D98" s="89"/>
      <c r="E98" s="45"/>
      <c r="F98" s="90"/>
      <c r="G98" s="91"/>
      <c r="H98" s="91"/>
    </row>
    <row r="99" customFormat="false" ht="12.75" hidden="false" customHeight="false" outlineLevel="0" collapsed="false">
      <c r="A99" s="71" t="s">
        <v>31</v>
      </c>
      <c r="B99" s="74"/>
      <c r="C99" s="83"/>
      <c r="D99" s="32"/>
      <c r="E99" s="1"/>
      <c r="H99" s="27"/>
    </row>
    <row r="100" customFormat="false" ht="12.75" hidden="false" customHeight="false" outlineLevel="0" collapsed="false">
      <c r="A100" s="33" t="s">
        <v>32</v>
      </c>
      <c r="B100" s="9" t="n">
        <v>368.0254</v>
      </c>
      <c r="C100" s="10" t="n">
        <v>8.72</v>
      </c>
      <c r="D100" s="105" t="n">
        <v>32047652</v>
      </c>
      <c r="E100" s="106" t="n">
        <f aca="false">F100-D100</f>
        <v>84576623</v>
      </c>
      <c r="F100" s="106" t="n">
        <v>116624275</v>
      </c>
      <c r="G100" s="1" t="n">
        <v>31.69</v>
      </c>
      <c r="H100" s="27"/>
    </row>
    <row r="101" customFormat="false" ht="12.75" hidden="false" customHeight="false" outlineLevel="0" collapsed="false">
      <c r="A101" s="33"/>
      <c r="B101" s="9" t="n">
        <v>382.867</v>
      </c>
      <c r="C101" s="10" t="n">
        <v>5.77</v>
      </c>
      <c r="D101" s="105" t="n">
        <v>22079957</v>
      </c>
      <c r="E101" s="106" t="n">
        <f aca="false">F101-D101</f>
        <v>7668833</v>
      </c>
      <c r="F101" s="106" t="n">
        <v>29748790</v>
      </c>
      <c r="G101" s="1" t="n">
        <v>7.77</v>
      </c>
      <c r="H101" s="27"/>
      <c r="I101" s="35"/>
    </row>
    <row r="102" customFormat="false" ht="12.75" hidden="false" customHeight="false" outlineLevel="0" collapsed="false">
      <c r="A102" s="33" t="s">
        <v>34</v>
      </c>
      <c r="B102" s="9" t="n">
        <v>903.092</v>
      </c>
      <c r="C102" s="83" t="n">
        <v>5.02</v>
      </c>
      <c r="D102" s="105" t="n">
        <v>45353282</v>
      </c>
      <c r="E102" s="106" t="n">
        <v>0</v>
      </c>
      <c r="F102" s="106" t="n">
        <v>45353282</v>
      </c>
      <c r="G102" s="1" t="n">
        <v>5.02</v>
      </c>
      <c r="H102" s="27"/>
      <c r="J102" s="37"/>
      <c r="K102" s="107"/>
      <c r="L102" s="107"/>
      <c r="M102" s="37"/>
    </row>
    <row r="103" customFormat="false" ht="12.75" hidden="false" customHeight="false" outlineLevel="0" collapsed="false">
      <c r="A103" s="33" t="s">
        <v>35</v>
      </c>
      <c r="B103" s="30" t="n">
        <v>701.553</v>
      </c>
      <c r="C103" s="34" t="n">
        <v>6.34</v>
      </c>
      <c r="D103" s="108" t="n">
        <v>44506545</v>
      </c>
      <c r="E103" s="106" t="n">
        <f aca="false">F103-D103</f>
        <v>14003005</v>
      </c>
      <c r="F103" s="106" t="n">
        <v>58509550</v>
      </c>
      <c r="G103" s="37" t="n">
        <v>8.34</v>
      </c>
      <c r="H103" s="27"/>
      <c r="J103" s="37"/>
      <c r="K103" s="73"/>
      <c r="L103" s="73"/>
      <c r="M103" s="73"/>
    </row>
    <row r="104" customFormat="false" ht="12.75" hidden="false" customHeight="false" outlineLevel="0" collapsed="false">
      <c r="A104" s="33" t="s">
        <v>36</v>
      </c>
      <c r="B104" s="30" t="n">
        <v>832.055</v>
      </c>
      <c r="C104" s="34" t="n">
        <v>5</v>
      </c>
      <c r="D104" s="108" t="n">
        <v>41611072</v>
      </c>
      <c r="E104" s="106" t="n">
        <f aca="false">F104-D104</f>
        <v>-8321</v>
      </c>
      <c r="F104" s="106" t="n">
        <v>41602751</v>
      </c>
      <c r="G104" s="37" t="n">
        <v>5</v>
      </c>
      <c r="H104" s="27"/>
      <c r="J104" s="37"/>
      <c r="K104" s="73"/>
      <c r="L104" s="73"/>
      <c r="M104" s="73"/>
    </row>
    <row r="105" customFormat="false" ht="12.75" hidden="false" customHeight="false" outlineLevel="0" collapsed="false">
      <c r="A105" s="29" t="s">
        <v>18</v>
      </c>
      <c r="B105" s="30"/>
      <c r="C105" s="34"/>
      <c r="D105" s="108"/>
      <c r="E105" s="106" t="n">
        <f aca="false">F105-D105</f>
        <v>0</v>
      </c>
      <c r="F105" s="106"/>
      <c r="G105" s="73"/>
      <c r="H105" s="27"/>
      <c r="I105" s="35"/>
      <c r="J105" s="37"/>
      <c r="K105" s="73"/>
      <c r="L105" s="73"/>
      <c r="M105" s="73"/>
    </row>
    <row r="106" customFormat="false" ht="12.75" hidden="false" customHeight="false" outlineLevel="0" collapsed="false">
      <c r="A106" s="38" t="s">
        <v>37</v>
      </c>
      <c r="B106" s="30" t="n">
        <v>2382</v>
      </c>
      <c r="C106" s="34" t="n">
        <v>385</v>
      </c>
      <c r="D106" s="108" t="n">
        <v>917070</v>
      </c>
      <c r="E106" s="106" t="n">
        <f aca="false">F106-D106</f>
        <v>0</v>
      </c>
      <c r="F106" s="108" t="n">
        <v>917070</v>
      </c>
      <c r="G106" s="34" t="n">
        <v>385</v>
      </c>
      <c r="H106" s="27"/>
      <c r="I106" s="35"/>
      <c r="J106" s="37"/>
      <c r="K106" s="73"/>
      <c r="L106" s="73"/>
      <c r="M106" s="73"/>
    </row>
    <row r="107" customFormat="false" ht="12.75" hidden="false" customHeight="false" outlineLevel="0" collapsed="false">
      <c r="A107" s="38" t="s">
        <v>38</v>
      </c>
      <c r="B107" s="30" t="n">
        <v>2372</v>
      </c>
      <c r="C107" s="34" t="n">
        <v>385</v>
      </c>
      <c r="D107" s="108" t="n">
        <v>913220</v>
      </c>
      <c r="E107" s="106" t="n">
        <f aca="false">F107-D107</f>
        <v>0</v>
      </c>
      <c r="F107" s="108" t="n">
        <v>913220</v>
      </c>
      <c r="G107" s="34" t="n">
        <v>385</v>
      </c>
      <c r="H107" s="27"/>
      <c r="I107" s="35"/>
    </row>
    <row r="108" customFormat="false" ht="12.75" hidden="false" customHeight="false" outlineLevel="0" collapsed="false">
      <c r="A108" s="38" t="s">
        <v>39</v>
      </c>
      <c r="B108" s="30" t="n">
        <v>3605.263</v>
      </c>
      <c r="C108" s="31" t="n">
        <v>13.35</v>
      </c>
      <c r="D108" s="108" t="n">
        <v>48130261</v>
      </c>
      <c r="E108" s="106" t="n">
        <f aca="false">F108-D108</f>
        <v>0</v>
      </c>
      <c r="F108" s="108" t="n">
        <v>48130261</v>
      </c>
      <c r="G108" s="31" t="n">
        <v>13.35</v>
      </c>
      <c r="H108" s="27"/>
      <c r="I108" s="35"/>
      <c r="J108" s="42"/>
      <c r="M108" s="42"/>
    </row>
    <row r="109" customFormat="false" ht="12.75" hidden="false" customHeight="false" outlineLevel="0" collapsed="false">
      <c r="A109" s="38" t="s">
        <v>40</v>
      </c>
      <c r="B109" s="74" t="n">
        <v>3588.72</v>
      </c>
      <c r="C109" s="31" t="n">
        <v>3.7</v>
      </c>
      <c r="D109" s="108" t="n">
        <v>13278264</v>
      </c>
      <c r="E109" s="106" t="n">
        <f aca="false">F109-D109</f>
        <v>0</v>
      </c>
      <c r="F109" s="108" t="n">
        <v>13278264</v>
      </c>
      <c r="G109" s="31" t="n">
        <v>3.7</v>
      </c>
      <c r="H109" s="27"/>
      <c r="I109" s="35"/>
      <c r="J109" s="42"/>
      <c r="M109" s="42"/>
    </row>
    <row r="110" customFormat="false" ht="12.75" hidden="false" customHeight="false" outlineLevel="0" collapsed="false">
      <c r="A110" s="38" t="s">
        <v>41</v>
      </c>
      <c r="B110" s="74" t="n">
        <v>3732.261</v>
      </c>
      <c r="C110" s="31" t="n">
        <v>2.55</v>
      </c>
      <c r="D110" s="108" t="n">
        <v>9517266</v>
      </c>
      <c r="E110" s="106" t="n">
        <f aca="false">F110-D110</f>
        <v>0</v>
      </c>
      <c r="F110" s="108" t="n">
        <v>9517266</v>
      </c>
      <c r="G110" s="31" t="n">
        <v>2.55</v>
      </c>
      <c r="H110" s="27"/>
      <c r="J110" s="42"/>
      <c r="M110" s="42"/>
    </row>
    <row r="111" customFormat="false" ht="12.75" hidden="false" customHeight="false" outlineLevel="0" collapsed="false">
      <c r="A111" s="38" t="s">
        <v>42</v>
      </c>
      <c r="B111" s="74" t="n">
        <v>3414.885</v>
      </c>
      <c r="C111" s="31" t="n">
        <v>3.65</v>
      </c>
      <c r="D111" s="108" t="n">
        <v>12464330</v>
      </c>
      <c r="E111" s="106" t="n">
        <f aca="false">F111-D111</f>
        <v>0</v>
      </c>
      <c r="F111" s="108" t="n">
        <v>12464330</v>
      </c>
      <c r="G111" s="31" t="n">
        <v>3.65</v>
      </c>
      <c r="H111" s="27"/>
      <c r="J111" s="42"/>
      <c r="M111" s="42"/>
    </row>
    <row r="112" customFormat="false" ht="12.75" hidden="false" customHeight="false" outlineLevel="0" collapsed="false">
      <c r="A112" s="38" t="s">
        <v>43</v>
      </c>
      <c r="B112" s="74" t="n">
        <v>3460.87</v>
      </c>
      <c r="C112" s="31" t="n">
        <v>2.55</v>
      </c>
      <c r="D112" s="108" t="n">
        <v>8825219</v>
      </c>
      <c r="E112" s="106" t="n">
        <f aca="false">F112-D112</f>
        <v>0</v>
      </c>
      <c r="F112" s="108" t="n">
        <v>8825219</v>
      </c>
      <c r="G112" s="31" t="n">
        <v>2.55</v>
      </c>
      <c r="H112" s="27"/>
      <c r="J112" s="42"/>
      <c r="M112" s="42"/>
    </row>
    <row r="113" customFormat="false" ht="12.75" hidden="false" customHeight="false" outlineLevel="0" collapsed="false">
      <c r="A113" s="38" t="s">
        <v>44</v>
      </c>
      <c r="B113" s="74"/>
      <c r="C113" s="31"/>
      <c r="D113" s="108" t="n">
        <v>-16850912</v>
      </c>
      <c r="E113" s="109"/>
      <c r="F113" s="108" t="n">
        <v>-16850912</v>
      </c>
      <c r="G113" s="31"/>
      <c r="H113" s="27"/>
      <c r="J113" s="42"/>
      <c r="M113" s="42"/>
    </row>
    <row r="114" customFormat="false" ht="12.75" hidden="false" customHeight="false" outlineLevel="0" collapsed="false">
      <c r="A114" s="110" t="s">
        <v>52</v>
      </c>
      <c r="B114" s="111" t="n">
        <v>17234.4</v>
      </c>
      <c r="C114" s="112" t="n">
        <v>8.24</v>
      </c>
      <c r="D114" s="62" t="n">
        <v>262793912</v>
      </c>
      <c r="E114" s="112" t="n">
        <f aca="false">F114-D114</f>
        <v>106239454</v>
      </c>
      <c r="F114" s="112" t="n">
        <v>369033366</v>
      </c>
      <c r="G114" s="112"/>
      <c r="H114" s="65" t="n">
        <v>0.4043</v>
      </c>
      <c r="J114" s="42"/>
      <c r="M114" s="42"/>
    </row>
    <row r="115" customFormat="false" ht="12.75" hidden="false" customHeight="false" outlineLevel="0" collapsed="false">
      <c r="A115" s="38"/>
      <c r="B115" s="74"/>
      <c r="C115" s="31"/>
      <c r="D115" s="32"/>
      <c r="E115" s="31"/>
      <c r="F115" s="31"/>
      <c r="G115" s="31"/>
      <c r="H115" s="27"/>
      <c r="J115" s="42"/>
      <c r="M115" s="42"/>
    </row>
    <row r="116" customFormat="false" ht="12.75" hidden="false" customHeight="false" outlineLevel="0" collapsed="false">
      <c r="A116" s="28" t="s">
        <v>53</v>
      </c>
      <c r="B116" s="89"/>
      <c r="C116" s="31"/>
      <c r="D116" s="32"/>
      <c r="E116" s="31"/>
      <c r="F116" s="31"/>
      <c r="G116" s="31"/>
      <c r="H116" s="27"/>
      <c r="J116" s="42"/>
      <c r="M116" s="42"/>
    </row>
    <row r="117" customFormat="false" ht="12.75" hidden="false" customHeight="false" outlineLevel="0" collapsed="false">
      <c r="A117" s="33" t="s">
        <v>32</v>
      </c>
      <c r="B117" s="30" t="n">
        <v>655.585</v>
      </c>
      <c r="C117" s="83" t="n">
        <v>6.21</v>
      </c>
      <c r="D117" s="113" t="n">
        <v>40711839</v>
      </c>
      <c r="E117" s="85" t="n">
        <f aca="false">F117-D117</f>
        <v>169689965</v>
      </c>
      <c r="F117" s="85" t="n">
        <v>210401804</v>
      </c>
      <c r="G117" s="86" t="n">
        <v>32.09</v>
      </c>
      <c r="H117" s="27"/>
    </row>
    <row r="118" customFormat="false" ht="12.75" hidden="false" customHeight="false" outlineLevel="0" collapsed="false">
      <c r="A118" s="33" t="s">
        <v>33</v>
      </c>
      <c r="B118" s="30" t="n">
        <v>732.994</v>
      </c>
      <c r="C118" s="10" t="n">
        <v>4.82</v>
      </c>
      <c r="D118" s="114" t="n">
        <v>35337632</v>
      </c>
      <c r="E118" s="85" t="n">
        <f aca="false">F118-D118</f>
        <v>7322608</v>
      </c>
      <c r="F118" s="85" t="n">
        <v>42660240</v>
      </c>
      <c r="G118" s="86" t="n">
        <v>5.82</v>
      </c>
      <c r="H118" s="27"/>
      <c r="I118" s="35"/>
    </row>
    <row r="119" customFormat="false" ht="12.75" hidden="false" customHeight="false" outlineLevel="0" collapsed="false">
      <c r="A119" s="33" t="s">
        <v>36</v>
      </c>
      <c r="B119" s="30" t="n">
        <v>1859.0657</v>
      </c>
      <c r="C119" s="31" t="n">
        <v>4.64</v>
      </c>
      <c r="D119" s="113" t="n">
        <v>86204879</v>
      </c>
      <c r="E119" s="85" t="n">
        <f aca="false">F119-D119</f>
        <v>55772</v>
      </c>
      <c r="F119" s="85" t="n">
        <v>86260651</v>
      </c>
      <c r="G119" s="86" t="n">
        <v>4.64</v>
      </c>
      <c r="H119" s="27"/>
      <c r="J119" s="37"/>
      <c r="K119" s="107"/>
      <c r="L119" s="72"/>
      <c r="M119" s="37"/>
    </row>
    <row r="120" customFormat="false" ht="12.75" hidden="false" customHeight="false" outlineLevel="0" collapsed="false">
      <c r="A120" s="33" t="s">
        <v>35</v>
      </c>
      <c r="B120" s="30" t="n">
        <v>1296.019</v>
      </c>
      <c r="C120" s="34" t="n">
        <v>5.62</v>
      </c>
      <c r="D120" s="113" t="n">
        <v>72888121</v>
      </c>
      <c r="E120" s="85" t="n">
        <f aca="false">F120-D120</f>
        <v>12908352</v>
      </c>
      <c r="F120" s="85" t="n">
        <v>85796473</v>
      </c>
      <c r="G120" s="86" t="n">
        <v>6.62</v>
      </c>
      <c r="H120" s="27"/>
      <c r="I120" s="48"/>
      <c r="J120" s="37"/>
      <c r="K120" s="73"/>
      <c r="L120" s="73"/>
      <c r="M120" s="37"/>
    </row>
    <row r="121" customFormat="false" ht="12.75" hidden="false" customHeight="false" outlineLevel="0" collapsed="false">
      <c r="A121" s="33" t="s">
        <v>36</v>
      </c>
      <c r="B121" s="30" t="n">
        <v>1717.282</v>
      </c>
      <c r="C121" s="34" t="n">
        <v>4.72</v>
      </c>
      <c r="D121" s="113" t="n">
        <v>81038547</v>
      </c>
      <c r="E121" s="85" t="n">
        <f aca="false">F121-D121</f>
        <v>17173</v>
      </c>
      <c r="F121" s="85" t="n">
        <v>81055720</v>
      </c>
      <c r="G121" s="86" t="n">
        <v>4.72</v>
      </c>
      <c r="H121" s="27"/>
      <c r="J121" s="37"/>
      <c r="K121" s="73"/>
      <c r="L121" s="73"/>
      <c r="M121" s="37"/>
    </row>
    <row r="122" customFormat="false" ht="12.75" hidden="false" customHeight="false" outlineLevel="0" collapsed="false">
      <c r="A122" s="29" t="s">
        <v>18</v>
      </c>
      <c r="B122" s="30"/>
      <c r="C122" s="34"/>
      <c r="D122" s="113"/>
      <c r="E122" s="85"/>
      <c r="F122" s="85"/>
      <c r="G122" s="86"/>
      <c r="H122" s="27"/>
      <c r="J122" s="37"/>
      <c r="K122" s="73"/>
      <c r="L122" s="73"/>
      <c r="M122" s="37"/>
    </row>
    <row r="123" customFormat="false" ht="12.75" hidden="false" customHeight="false" outlineLevel="0" collapsed="false">
      <c r="A123" s="38" t="s">
        <v>37</v>
      </c>
      <c r="B123" s="74" t="n">
        <v>28798</v>
      </c>
      <c r="C123" s="34" t="n">
        <v>310</v>
      </c>
      <c r="D123" s="113" t="n">
        <v>892490</v>
      </c>
      <c r="E123" s="85" t="n">
        <f aca="false">F123-D123</f>
        <v>0</v>
      </c>
      <c r="F123" s="85" t="n">
        <v>892490</v>
      </c>
      <c r="G123" s="34" t="n">
        <v>310</v>
      </c>
      <c r="H123" s="27"/>
      <c r="J123" s="37"/>
      <c r="K123" s="73"/>
      <c r="L123" s="73"/>
      <c r="M123" s="37"/>
    </row>
    <row r="124" customFormat="false" ht="12.75" hidden="false" customHeight="false" outlineLevel="0" collapsed="false">
      <c r="A124" s="38" t="s">
        <v>38</v>
      </c>
      <c r="B124" s="74" t="n">
        <v>2868</v>
      </c>
      <c r="C124" s="34" t="n">
        <v>310</v>
      </c>
      <c r="D124" s="113" t="n">
        <v>889080</v>
      </c>
      <c r="E124" s="85" t="n">
        <f aca="false">F124-D124</f>
        <v>0</v>
      </c>
      <c r="F124" s="85" t="n">
        <v>889080</v>
      </c>
      <c r="G124" s="34" t="n">
        <v>310</v>
      </c>
      <c r="H124" s="27"/>
      <c r="I124" s="48"/>
    </row>
    <row r="125" customFormat="false" ht="12.75" hidden="false" customHeight="false" outlineLevel="0" collapsed="false">
      <c r="A125" s="38" t="s">
        <v>39</v>
      </c>
      <c r="B125" s="74" t="n">
        <v>6604.34</v>
      </c>
      <c r="C125" s="31" t="n">
        <v>11.8</v>
      </c>
      <c r="D125" s="113" t="n">
        <v>77931212</v>
      </c>
      <c r="E125" s="85" t="n">
        <f aca="false">F125-D125</f>
        <v>0</v>
      </c>
      <c r="F125" s="85" t="n">
        <v>77931212</v>
      </c>
      <c r="G125" s="31" t="n">
        <v>11.8</v>
      </c>
      <c r="H125" s="27"/>
      <c r="J125" s="42"/>
      <c r="K125" s="37"/>
      <c r="L125" s="37"/>
      <c r="M125" s="42"/>
    </row>
    <row r="126" customFormat="false" ht="12.75" hidden="false" customHeight="false" outlineLevel="0" collapsed="false">
      <c r="A126" s="38" t="s">
        <v>40</v>
      </c>
      <c r="B126" s="74" t="n">
        <v>6720.97</v>
      </c>
      <c r="C126" s="31" t="n">
        <v>2.65</v>
      </c>
      <c r="D126" s="113" t="n">
        <v>17810581</v>
      </c>
      <c r="E126" s="85" t="n">
        <f aca="false">F126-D126</f>
        <v>0</v>
      </c>
      <c r="F126" s="85" t="n">
        <v>17810581</v>
      </c>
      <c r="G126" s="31" t="n">
        <v>2.65</v>
      </c>
      <c r="H126" s="27"/>
      <c r="J126" s="42"/>
      <c r="K126" s="37"/>
      <c r="L126" s="37"/>
      <c r="M126" s="42"/>
    </row>
    <row r="127" customFormat="false" ht="12.75" hidden="false" customHeight="false" outlineLevel="0" collapsed="false">
      <c r="A127" s="38" t="s">
        <v>41</v>
      </c>
      <c r="B127" s="95" t="n">
        <v>7009.063</v>
      </c>
      <c r="C127" s="31" t="n">
        <v>2.55</v>
      </c>
      <c r="D127" s="113" t="n">
        <v>17873111</v>
      </c>
      <c r="E127" s="85" t="n">
        <f aca="false">F127-D127</f>
        <v>0</v>
      </c>
      <c r="F127" s="85" t="n">
        <v>17873111</v>
      </c>
      <c r="G127" s="31" t="n">
        <v>2.55</v>
      </c>
      <c r="H127" s="27"/>
      <c r="J127" s="42"/>
      <c r="K127" s="37"/>
      <c r="L127" s="37"/>
      <c r="M127" s="42"/>
    </row>
    <row r="128" customFormat="false" ht="12.75" hidden="false" customHeight="false" outlineLevel="0" collapsed="false">
      <c r="A128" s="38" t="s">
        <v>42</v>
      </c>
      <c r="B128" s="95" t="n">
        <v>6412.67</v>
      </c>
      <c r="C128" s="31" t="n">
        <v>2.65</v>
      </c>
      <c r="D128" s="113" t="n">
        <v>16993583</v>
      </c>
      <c r="E128" s="85" t="n">
        <f aca="false">F128-D128</f>
        <v>0</v>
      </c>
      <c r="F128" s="85" t="n">
        <v>16993583</v>
      </c>
      <c r="G128" s="31" t="n">
        <v>2.65</v>
      </c>
      <c r="H128" s="27"/>
      <c r="J128" s="42"/>
      <c r="K128" s="37"/>
      <c r="L128" s="37"/>
      <c r="M128" s="42"/>
    </row>
    <row r="129" customFormat="false" ht="12.75" hidden="false" customHeight="false" outlineLevel="0" collapsed="false">
      <c r="A129" s="38" t="s">
        <v>43</v>
      </c>
      <c r="B129" s="9" t="n">
        <v>6552.043</v>
      </c>
      <c r="C129" s="31" t="n">
        <v>2.55</v>
      </c>
      <c r="D129" s="113" t="n">
        <v>16707710</v>
      </c>
      <c r="E129" s="85" t="n">
        <f aca="false">F129-D129</f>
        <v>0</v>
      </c>
      <c r="F129" s="85" t="n">
        <v>16707710</v>
      </c>
      <c r="G129" s="31" t="n">
        <v>2.55</v>
      </c>
      <c r="H129" s="27"/>
      <c r="J129" s="35"/>
      <c r="K129" s="115"/>
      <c r="L129" s="115"/>
      <c r="M129" s="35"/>
    </row>
    <row r="130" customFormat="false" ht="12.75" hidden="false" customHeight="false" outlineLevel="0" collapsed="false">
      <c r="A130" s="38" t="s">
        <v>44</v>
      </c>
      <c r="B130" s="30"/>
      <c r="C130" s="83"/>
      <c r="D130" s="113" t="n">
        <v>-40243496</v>
      </c>
      <c r="E130" s="48"/>
      <c r="F130" s="48" t="n">
        <v>-40243496</v>
      </c>
      <c r="G130" s="116"/>
      <c r="H130" s="27"/>
    </row>
    <row r="131" customFormat="false" ht="12.75" hidden="false" customHeight="false" outlineLevel="0" collapsed="false">
      <c r="A131" s="66" t="s">
        <v>54</v>
      </c>
      <c r="B131" s="117" t="n">
        <v>6260.9</v>
      </c>
      <c r="C131" s="118" t="n">
        <v>6.78</v>
      </c>
      <c r="D131" s="119" t="n">
        <v>425035289</v>
      </c>
      <c r="E131" s="120" t="n">
        <f aca="false">F131-D131</f>
        <v>189993870.27</v>
      </c>
      <c r="F131" s="120" t="n">
        <v>615029159.27</v>
      </c>
      <c r="G131" s="121"/>
      <c r="H131" s="122" t="n">
        <v>0.447</v>
      </c>
    </row>
    <row r="132" customFormat="false" ht="12.75" hidden="false" customHeight="false" outlineLevel="0" collapsed="false">
      <c r="A132" s="38"/>
      <c r="B132" s="30"/>
      <c r="C132" s="83"/>
      <c r="D132" s="113"/>
      <c r="E132" s="48"/>
      <c r="F132" s="48"/>
      <c r="G132" s="123"/>
      <c r="H132" s="27"/>
    </row>
    <row r="133" customFormat="false" ht="12.75" hidden="false" customHeight="false" outlineLevel="0" collapsed="false">
      <c r="A133" s="124" t="s">
        <v>55</v>
      </c>
      <c r="B133" s="30"/>
      <c r="C133" s="45"/>
      <c r="D133" s="90"/>
      <c r="E133" s="91"/>
      <c r="F133" s="91"/>
      <c r="G133" s="92"/>
      <c r="H133" s="93"/>
    </row>
    <row r="134" customFormat="false" ht="12.75" hidden="false" customHeight="false" outlineLevel="0" collapsed="false">
      <c r="A134" s="125" t="s">
        <v>56</v>
      </c>
      <c r="B134" s="30" t="n">
        <v>681.229</v>
      </c>
      <c r="C134" s="83" t="n">
        <v>5.75</v>
      </c>
      <c r="D134" s="32" t="n">
        <v>39170697</v>
      </c>
      <c r="E134" s="48" t="n">
        <f aca="false">F134-D134</f>
        <v>178524899</v>
      </c>
      <c r="F134" s="48" t="n">
        <v>217695596</v>
      </c>
      <c r="G134" s="83" t="n">
        <v>31.96</v>
      </c>
      <c r="H134" s="93"/>
    </row>
    <row r="135" customFormat="false" ht="12.75" hidden="false" customHeight="false" outlineLevel="0" collapsed="false">
      <c r="A135" s="33" t="s">
        <v>33</v>
      </c>
      <c r="B135" s="30" t="n">
        <v>780.382</v>
      </c>
      <c r="C135" s="10" t="n">
        <v>4.36</v>
      </c>
      <c r="D135" s="114" t="n">
        <v>34032485</v>
      </c>
      <c r="E135" s="48" t="n">
        <f aca="false">F135-D135</f>
        <v>3894109</v>
      </c>
      <c r="F135" s="85" t="n">
        <v>37926594</v>
      </c>
      <c r="G135" s="10" t="n">
        <v>4.86</v>
      </c>
      <c r="H135" s="27"/>
    </row>
    <row r="136" customFormat="false" ht="12.75" hidden="false" customHeight="false" outlineLevel="0" collapsed="false">
      <c r="A136" s="33" t="s">
        <v>36</v>
      </c>
      <c r="B136" s="30" t="n">
        <v>2190.963</v>
      </c>
      <c r="C136" s="31" t="n">
        <v>4.1</v>
      </c>
      <c r="D136" s="32" t="n">
        <v>89763783</v>
      </c>
      <c r="E136" s="48" t="n">
        <f aca="false">F136-D136</f>
        <v>65729</v>
      </c>
      <c r="F136" s="85" t="n">
        <v>89829512</v>
      </c>
      <c r="G136" s="31" t="n">
        <v>4.1</v>
      </c>
      <c r="H136" s="27"/>
    </row>
    <row r="137" customFormat="false" ht="12.75" hidden="false" customHeight="false" outlineLevel="0" collapsed="false">
      <c r="A137" s="33" t="s">
        <v>35</v>
      </c>
      <c r="B137" s="30" t="n">
        <v>1366.221</v>
      </c>
      <c r="C137" s="34" t="n">
        <v>5.37</v>
      </c>
      <c r="D137" s="32" t="n">
        <v>73352432</v>
      </c>
      <c r="E137" s="48" t="n">
        <f aca="false">F137-D137</f>
        <v>13663</v>
      </c>
      <c r="F137" s="94" t="n">
        <v>73366095</v>
      </c>
      <c r="G137" s="34" t="n">
        <v>5.37</v>
      </c>
      <c r="H137" s="27"/>
    </row>
    <row r="138" customFormat="false" ht="12.75" hidden="false" customHeight="false" outlineLevel="0" collapsed="false">
      <c r="A138" s="33" t="s">
        <v>36</v>
      </c>
      <c r="B138" s="30" t="n">
        <v>2023.333</v>
      </c>
      <c r="C138" s="34" t="n">
        <v>4.42</v>
      </c>
      <c r="D138" s="32" t="n">
        <v>89431338</v>
      </c>
      <c r="E138" s="91"/>
      <c r="F138" s="126" t="n">
        <v>89431338</v>
      </c>
      <c r="G138" s="34" t="n">
        <v>4.42</v>
      </c>
      <c r="H138" s="27"/>
      <c r="J138" s="94"/>
      <c r="K138" s="107"/>
      <c r="L138" s="107"/>
      <c r="M138" s="94"/>
    </row>
    <row r="139" customFormat="false" ht="12.75" hidden="false" customHeight="false" outlineLevel="0" collapsed="false">
      <c r="A139" s="29" t="s">
        <v>18</v>
      </c>
      <c r="B139" s="30"/>
      <c r="C139" s="34"/>
      <c r="D139" s="32"/>
      <c r="E139" s="91"/>
      <c r="F139" s="42"/>
      <c r="G139" s="34"/>
      <c r="H139" s="27"/>
      <c r="I139" s="35"/>
      <c r="J139" s="37"/>
      <c r="K139" s="73"/>
      <c r="L139" s="73"/>
      <c r="M139" s="37"/>
    </row>
    <row r="140" customFormat="false" ht="12.75" hidden="false" customHeight="false" outlineLevel="0" collapsed="false">
      <c r="A140" s="38" t="s">
        <v>37</v>
      </c>
      <c r="B140" s="74" t="n">
        <v>947</v>
      </c>
      <c r="C140" s="34" t="n">
        <v>715</v>
      </c>
      <c r="D140" s="32" t="n">
        <v>677105</v>
      </c>
      <c r="E140" s="48" t="n">
        <f aca="false">F140-D140</f>
        <v>0</v>
      </c>
      <c r="F140" s="36" t="n">
        <v>677105</v>
      </c>
      <c r="G140" s="34" t="n">
        <v>715</v>
      </c>
      <c r="H140" s="27"/>
      <c r="J140" s="42"/>
      <c r="K140" s="34"/>
      <c r="L140" s="34"/>
      <c r="M140" s="37"/>
    </row>
    <row r="141" customFormat="false" ht="12.75" hidden="false" customHeight="false" outlineLevel="0" collapsed="false">
      <c r="A141" s="38" t="s">
        <v>38</v>
      </c>
      <c r="B141" s="74" t="n">
        <v>944</v>
      </c>
      <c r="C141" s="34" t="n">
        <v>715</v>
      </c>
      <c r="D141" s="32" t="n">
        <v>674960</v>
      </c>
      <c r="E141" s="48" t="n">
        <f aca="false">F141-D141</f>
        <v>0</v>
      </c>
      <c r="F141" s="42" t="n">
        <v>674960</v>
      </c>
      <c r="G141" s="34" t="n">
        <v>715</v>
      </c>
      <c r="H141" s="27"/>
      <c r="J141" s="36"/>
      <c r="K141" s="73"/>
      <c r="L141" s="73"/>
      <c r="M141" s="37"/>
    </row>
    <row r="142" customFormat="false" ht="12.75" hidden="false" customHeight="false" outlineLevel="0" collapsed="false">
      <c r="A142" s="38" t="s">
        <v>39</v>
      </c>
      <c r="B142" s="74" t="n">
        <v>6776.527</v>
      </c>
      <c r="C142" s="83" t="n">
        <v>7.5</v>
      </c>
      <c r="D142" s="32" t="n">
        <v>50823953</v>
      </c>
      <c r="E142" s="48" t="n">
        <f aca="false">F142-D142</f>
        <v>0</v>
      </c>
      <c r="F142" s="32" t="n">
        <v>50823953</v>
      </c>
      <c r="G142" s="83" t="n">
        <v>7.5</v>
      </c>
      <c r="H142" s="27"/>
      <c r="J142" s="42"/>
      <c r="K142" s="34"/>
      <c r="L142" s="34"/>
      <c r="M142" s="37"/>
    </row>
    <row r="143" customFormat="false" ht="12.75" hidden="false" customHeight="false" outlineLevel="0" collapsed="false">
      <c r="A143" s="38" t="s">
        <v>40</v>
      </c>
      <c r="B143" s="74" t="n">
        <v>6903.478</v>
      </c>
      <c r="C143" s="10" t="n">
        <v>0.6</v>
      </c>
      <c r="D143" s="32" t="n">
        <v>4142087</v>
      </c>
      <c r="E143" s="48" t="n">
        <f aca="false">F143-D143</f>
        <v>0</v>
      </c>
      <c r="F143" s="32" t="n">
        <v>4142087</v>
      </c>
      <c r="G143" s="10" t="n">
        <v>0.6</v>
      </c>
      <c r="H143" s="27"/>
    </row>
    <row r="144" customFormat="false" ht="12.75" hidden="false" customHeight="false" outlineLevel="0" collapsed="false">
      <c r="A144" s="38" t="s">
        <v>41</v>
      </c>
      <c r="B144" s="95" t="n">
        <v>7225</v>
      </c>
      <c r="C144" s="31" t="n">
        <v>0.35</v>
      </c>
      <c r="D144" s="32" t="n">
        <v>2529015</v>
      </c>
      <c r="E144" s="48" t="n">
        <f aca="false">F144-D144</f>
        <v>0</v>
      </c>
      <c r="F144" s="32" t="n">
        <v>2529015</v>
      </c>
      <c r="G144" s="31" t="n">
        <v>0.35</v>
      </c>
      <c r="H144" s="27"/>
      <c r="J144" s="42"/>
      <c r="K144" s="37"/>
      <c r="L144" s="37"/>
      <c r="M144" s="42"/>
    </row>
    <row r="145" customFormat="false" ht="12.75" hidden="false" customHeight="false" outlineLevel="0" collapsed="false">
      <c r="A145" s="38" t="s">
        <v>42</v>
      </c>
      <c r="B145" s="95" t="n">
        <v>756</v>
      </c>
      <c r="C145" s="34" t="n">
        <v>0.75</v>
      </c>
      <c r="D145" s="32" t="n">
        <v>4948175</v>
      </c>
      <c r="E145" s="48" t="n">
        <f aca="false">F145-D145</f>
        <v>0</v>
      </c>
      <c r="F145" s="32" t="n">
        <v>4948175</v>
      </c>
      <c r="G145" s="34" t="n">
        <v>0.75</v>
      </c>
      <c r="H145" s="27"/>
      <c r="J145" s="42"/>
      <c r="K145" s="37"/>
      <c r="L145" s="37"/>
      <c r="M145" s="42"/>
    </row>
    <row r="146" customFormat="false" ht="12.75" hidden="false" customHeight="false" outlineLevel="0" collapsed="false">
      <c r="A146" s="38" t="s">
        <v>43</v>
      </c>
      <c r="B146" s="95" t="n">
        <v>6597.566</v>
      </c>
      <c r="C146" s="34" t="n">
        <v>0.35</v>
      </c>
      <c r="D146" s="32" t="n">
        <v>2386469</v>
      </c>
      <c r="E146" s="48" t="n">
        <f aca="false">F146-D146</f>
        <v>0</v>
      </c>
      <c r="F146" s="32" t="n">
        <v>2386469</v>
      </c>
      <c r="G146" s="34" t="n">
        <v>0.35</v>
      </c>
      <c r="H146" s="27"/>
      <c r="J146" s="42"/>
      <c r="K146" s="37"/>
      <c r="L146" s="37"/>
      <c r="M146" s="42"/>
    </row>
    <row r="147" customFormat="false" ht="12.75" hidden="false" customHeight="false" outlineLevel="0" collapsed="false">
      <c r="A147" s="38" t="s">
        <v>44</v>
      </c>
      <c r="B147" s="95" t="n">
        <v>6818.483</v>
      </c>
      <c r="C147" s="31"/>
      <c r="D147" s="32" t="n">
        <v>-61276179</v>
      </c>
      <c r="E147" s="48" t="n">
        <f aca="false">F147-D147</f>
        <v>0</v>
      </c>
      <c r="F147" s="32" t="n">
        <v>-61276179</v>
      </c>
      <c r="G147" s="31"/>
      <c r="H147" s="27"/>
      <c r="J147" s="42"/>
      <c r="K147" s="37"/>
      <c r="L147" s="37"/>
      <c r="M147" s="42"/>
    </row>
    <row r="148" customFormat="false" ht="12.75" hidden="false" customHeight="false" outlineLevel="0" collapsed="false">
      <c r="A148" s="66" t="s">
        <v>57</v>
      </c>
      <c r="B148" s="102" t="n">
        <v>7042.1</v>
      </c>
      <c r="C148" s="112" t="n">
        <v>4.7</v>
      </c>
      <c r="D148" s="62" t="n">
        <v>330656318</v>
      </c>
      <c r="E148" s="127" t="n">
        <f aca="false">F148-D148</f>
        <v>182498400</v>
      </c>
      <c r="F148" s="62" t="n">
        <v>513154718</v>
      </c>
      <c r="G148" s="112"/>
      <c r="H148" s="65" t="n">
        <v>0.5519</v>
      </c>
      <c r="J148" s="42"/>
      <c r="K148" s="37"/>
      <c r="L148" s="37"/>
      <c r="M148" s="42"/>
    </row>
    <row r="149" customFormat="false" ht="12.75" hidden="false" customHeight="false" outlineLevel="0" collapsed="false">
      <c r="C149" s="31"/>
      <c r="D149" s="32"/>
      <c r="E149" s="1"/>
      <c r="F149" s="32"/>
      <c r="G149" s="31"/>
      <c r="H149" s="27"/>
      <c r="J149" s="42"/>
      <c r="K149" s="37"/>
      <c r="L149" s="37"/>
      <c r="M149" s="42"/>
    </row>
    <row r="150" customFormat="false" ht="12.75" hidden="false" customHeight="false" outlineLevel="0" collapsed="false">
      <c r="A150" s="128" t="s">
        <v>58</v>
      </c>
      <c r="B150" s="129" t="n">
        <v>17234.4</v>
      </c>
      <c r="C150" s="61" t="n">
        <v>6.17</v>
      </c>
      <c r="D150" s="62" t="n">
        <v>1136.79</v>
      </c>
      <c r="E150" s="63" t="n">
        <v>500.62</v>
      </c>
      <c r="F150" s="63" t="n">
        <v>1637.41</v>
      </c>
      <c r="G150" s="99" t="n">
        <v>9.5</v>
      </c>
      <c r="H150" s="65" t="n">
        <v>0.4404</v>
      </c>
      <c r="J150" s="42"/>
      <c r="K150" s="37"/>
      <c r="L150" s="37"/>
      <c r="M150" s="42"/>
    </row>
    <row r="151" customFormat="false" ht="12.75" hidden="false" customHeight="false" outlineLevel="0" collapsed="false">
      <c r="B151" s="128"/>
      <c r="C151" s="45"/>
      <c r="D151" s="90"/>
      <c r="E151" s="91"/>
      <c r="F151" s="91"/>
      <c r="G151" s="96"/>
      <c r="H151" s="93"/>
      <c r="J151" s="42"/>
      <c r="K151" s="37"/>
      <c r="L151" s="37"/>
      <c r="M151" s="42"/>
    </row>
    <row r="152" customFormat="false" ht="12.75" hidden="false" customHeight="false" outlineLevel="0" collapsed="false">
      <c r="A152" s="128" t="s">
        <v>59</v>
      </c>
      <c r="B152" s="129" t="n">
        <v>166.4</v>
      </c>
      <c r="C152" s="130" t="n">
        <v>10.09</v>
      </c>
      <c r="D152" s="130" t="n">
        <v>15.88</v>
      </c>
      <c r="E152" s="130" t="n">
        <v>2.61</v>
      </c>
      <c r="F152" s="130" t="n">
        <v>18.49</v>
      </c>
      <c r="G152" s="130" t="n">
        <v>11.11</v>
      </c>
      <c r="H152" s="104" t="n">
        <v>0.1642</v>
      </c>
      <c r="J152" s="35"/>
      <c r="K152" s="86"/>
      <c r="L152" s="86"/>
      <c r="M152" s="35"/>
    </row>
    <row r="153" customFormat="false" ht="12.75" hidden="false" customHeight="false" outlineLevel="0" collapsed="false">
      <c r="A153" s="128"/>
      <c r="B153" s="128"/>
      <c r="C153" s="130"/>
      <c r="D153" s="130"/>
      <c r="E153" s="130"/>
      <c r="F153" s="130"/>
      <c r="G153" s="130"/>
      <c r="H153" s="65"/>
    </row>
    <row r="154" customFormat="false" ht="12.75" hidden="false" customHeight="false" outlineLevel="0" collapsed="false">
      <c r="A154" s="128" t="s">
        <v>60</v>
      </c>
      <c r="B154" s="129" t="n">
        <v>3422.8</v>
      </c>
      <c r="C154" s="130" t="n">
        <v>10.88</v>
      </c>
      <c r="D154" s="130" t="n">
        <v>370.07</v>
      </c>
      <c r="E154" s="130" t="n">
        <v>163.29</v>
      </c>
      <c r="F154" s="130" t="n">
        <v>533.36</v>
      </c>
      <c r="G154" s="130" t="n">
        <v>15.58</v>
      </c>
      <c r="H154" s="104" t="n">
        <v>0.4412</v>
      </c>
      <c r="J154" s="48"/>
      <c r="K154" s="56"/>
      <c r="L154" s="56"/>
      <c r="M154" s="56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DZ154" s="11"/>
      <c r="EA154" s="11"/>
      <c r="EB154" s="11"/>
      <c r="EC154" s="11"/>
      <c r="ED154" s="11"/>
      <c r="EE154" s="11"/>
      <c r="EF154" s="11"/>
      <c r="EG154" s="11"/>
      <c r="EH154" s="11"/>
      <c r="EI154" s="11"/>
      <c r="EJ154" s="11"/>
      <c r="EK154" s="11"/>
      <c r="EL154" s="11"/>
      <c r="EM154" s="11"/>
      <c r="EN154" s="11"/>
      <c r="EO154" s="11"/>
      <c r="EP154" s="11"/>
      <c r="EQ154" s="11"/>
      <c r="ER154" s="11"/>
      <c r="ES154" s="11"/>
      <c r="ET154" s="11"/>
      <c r="EU154" s="11"/>
      <c r="EV154" s="11"/>
      <c r="EW154" s="11"/>
      <c r="EX154" s="11"/>
      <c r="EY154" s="11"/>
      <c r="EZ154" s="11"/>
      <c r="FA154" s="11"/>
      <c r="FB154" s="11"/>
      <c r="FC154" s="11"/>
      <c r="FD154" s="11"/>
      <c r="FE154" s="11"/>
      <c r="FF154" s="11"/>
      <c r="FG154" s="11"/>
      <c r="FH154" s="11"/>
      <c r="FI154" s="11"/>
      <c r="FJ154" s="11"/>
      <c r="FK154" s="11"/>
      <c r="FL154" s="11"/>
      <c r="FM154" s="11"/>
      <c r="FN154" s="11"/>
      <c r="FO154" s="11"/>
      <c r="FP154" s="11"/>
      <c r="FQ154" s="11"/>
      <c r="FR154" s="11"/>
      <c r="FS154" s="11"/>
      <c r="FT154" s="11"/>
      <c r="FU154" s="11"/>
      <c r="FV154" s="11"/>
      <c r="FW154" s="11"/>
      <c r="FX154" s="11"/>
      <c r="FY154" s="11"/>
      <c r="FZ154" s="11"/>
      <c r="GA154" s="11"/>
      <c r="GB154" s="11"/>
      <c r="GC154" s="11"/>
      <c r="GD154" s="11"/>
      <c r="GE154" s="11"/>
      <c r="GF154" s="11"/>
      <c r="GG154" s="11"/>
      <c r="GH154" s="11"/>
      <c r="GI154" s="11"/>
      <c r="GJ154" s="11"/>
      <c r="GK154" s="11"/>
      <c r="GL154" s="11"/>
      <c r="GM154" s="11"/>
      <c r="GN154" s="11"/>
      <c r="GO154" s="11"/>
      <c r="GP154" s="11"/>
      <c r="GQ154" s="11"/>
      <c r="GR154" s="11"/>
      <c r="GS154" s="11"/>
      <c r="GT154" s="11"/>
      <c r="GU154" s="11"/>
      <c r="GV154" s="11"/>
      <c r="GW154" s="11"/>
      <c r="GX154" s="11"/>
      <c r="GY154" s="11"/>
      <c r="GZ154" s="11"/>
      <c r="HA154" s="11"/>
      <c r="HB154" s="11"/>
      <c r="HC154" s="11"/>
      <c r="HD154" s="11"/>
      <c r="HE154" s="11"/>
      <c r="HF154" s="11"/>
      <c r="HG154" s="11"/>
      <c r="HH154" s="11"/>
      <c r="HI154" s="11"/>
      <c r="HJ154" s="11"/>
      <c r="HK154" s="11"/>
      <c r="HL154" s="11"/>
      <c r="HM154" s="11"/>
      <c r="HN154" s="11"/>
      <c r="HO154" s="11"/>
      <c r="HP154" s="11"/>
      <c r="HQ154" s="11"/>
      <c r="HR154" s="11"/>
      <c r="HS154" s="11"/>
      <c r="HT154" s="11"/>
      <c r="HU154" s="11"/>
      <c r="HV154" s="11"/>
      <c r="HW154" s="11"/>
      <c r="HX154" s="11"/>
      <c r="HY154" s="11"/>
      <c r="HZ154" s="11"/>
      <c r="IA154" s="11"/>
      <c r="IB154" s="11"/>
      <c r="IC154" s="11"/>
      <c r="ID154" s="11"/>
      <c r="IE154" s="11"/>
      <c r="IF154" s="11"/>
      <c r="IG154" s="11"/>
      <c r="IH154" s="11"/>
      <c r="II154" s="11"/>
      <c r="IJ154" s="11"/>
      <c r="IK154" s="11"/>
      <c r="IL154" s="11"/>
      <c r="IM154" s="11"/>
      <c r="IN154" s="11"/>
      <c r="IO154" s="11"/>
      <c r="IP154" s="11"/>
      <c r="IQ154" s="11"/>
      <c r="IR154" s="11"/>
      <c r="IS154" s="11"/>
      <c r="IT154" s="11"/>
      <c r="IU154" s="11"/>
      <c r="IV154" s="11"/>
      <c r="IW154" s="11"/>
    </row>
    <row r="155" customFormat="false" ht="12.75" hidden="false" customHeight="false" outlineLevel="0" collapsed="false">
      <c r="A155" s="128"/>
      <c r="B155" s="128"/>
      <c r="C155" s="130"/>
      <c r="D155" s="130"/>
      <c r="E155" s="130"/>
      <c r="F155" s="130"/>
      <c r="G155" s="130"/>
      <c r="H155" s="104"/>
    </row>
    <row r="156" customFormat="false" ht="12.75" hidden="false" customHeight="false" outlineLevel="0" collapsed="false">
      <c r="A156" s="128" t="s">
        <v>61</v>
      </c>
      <c r="B156" s="129" t="n">
        <v>351.3</v>
      </c>
      <c r="C156" s="130" t="n">
        <v>12.23</v>
      </c>
      <c r="D156" s="130" t="n">
        <v>24.95</v>
      </c>
      <c r="E156" s="130" t="n">
        <v>2.61</v>
      </c>
      <c r="F156" s="130" t="n">
        <v>27.56</v>
      </c>
      <c r="G156" s="130" t="n">
        <v>7.84</v>
      </c>
      <c r="H156" s="104" t="n">
        <v>0.1045</v>
      </c>
    </row>
    <row r="157" customFormat="false" ht="12.75" hidden="false" customHeight="false" outlineLevel="0" collapsed="false">
      <c r="A157" s="128"/>
      <c r="B157" s="128"/>
      <c r="C157" s="130"/>
      <c r="D157" s="130"/>
      <c r="E157" s="130"/>
      <c r="F157" s="130"/>
      <c r="G157" s="130"/>
      <c r="H157" s="104"/>
    </row>
    <row r="158" customFormat="false" ht="12.75" hidden="false" customHeight="false" outlineLevel="0" collapsed="false">
      <c r="A158" s="128" t="s">
        <v>62</v>
      </c>
      <c r="B158" s="129" t="n">
        <v>81991</v>
      </c>
      <c r="C158" s="130" t="n">
        <v>9.41</v>
      </c>
      <c r="D158" s="130" t="n">
        <v>8248.95</v>
      </c>
      <c r="E158" s="130" t="n">
        <v>3259.56</v>
      </c>
      <c r="F158" s="130" t="n">
        <v>11508.5</v>
      </c>
      <c r="G158" s="130" t="n">
        <v>14.04</v>
      </c>
      <c r="H158" s="104" t="n">
        <v>0.3951</v>
      </c>
      <c r="J158" s="48"/>
    </row>
    <row r="159" customFormat="false" ht="12.75" hidden="false" customHeight="false" outlineLevel="0" collapsed="false">
      <c r="C159" s="131"/>
      <c r="D159" s="131"/>
      <c r="E159" s="131"/>
      <c r="F159" s="131"/>
      <c r="G159" s="131"/>
      <c r="H159" s="132"/>
    </row>
    <row r="160" customFormat="false" ht="12.75" hidden="false" customHeight="false" outlineLevel="0" collapsed="false">
      <c r="C160" s="133"/>
      <c r="D160" s="133"/>
      <c r="E160" s="133"/>
      <c r="F160" s="133"/>
      <c r="G160" s="133"/>
      <c r="H160" s="134"/>
      <c r="I160" s="11"/>
    </row>
    <row r="161" customFormat="false" ht="12.75" hidden="false" customHeight="false" outlineLevel="0" collapsed="false">
      <c r="C161" s="133"/>
      <c r="D161" s="133"/>
      <c r="E161" s="133"/>
      <c r="F161" s="133"/>
      <c r="G161" s="133"/>
      <c r="H161" s="134"/>
      <c r="I161" s="11"/>
    </row>
    <row r="162" customFormat="false" ht="12.75" hidden="false" customHeight="false" outlineLevel="0" collapsed="false">
      <c r="H162" s="40"/>
    </row>
    <row r="163" customFormat="false" ht="12.75" hidden="false" customHeight="false" outlineLevel="0" collapsed="false">
      <c r="H163" s="40"/>
    </row>
    <row r="164" customFormat="false" ht="12.75" hidden="false" customHeight="false" outlineLevel="0" collapsed="false">
      <c r="H164" s="40"/>
    </row>
    <row r="165" customFormat="false" ht="12.75" hidden="false" customHeight="false" outlineLevel="0" collapsed="false">
      <c r="H165" s="40"/>
    </row>
    <row r="166" customFormat="false" ht="12.75" hidden="false" customHeight="false" outlineLevel="0" collapsed="false">
      <c r="H166" s="40"/>
      <c r="K166" s="37"/>
      <c r="L166" s="37"/>
      <c r="M166" s="37"/>
    </row>
    <row r="167" customFormat="false" ht="12.75" hidden="false" customHeight="false" outlineLevel="0" collapsed="false">
      <c r="H167" s="40"/>
    </row>
    <row r="168" customFormat="false" ht="12.75" hidden="false" customHeight="false" outlineLevel="0" collapsed="false">
      <c r="H168" s="40"/>
    </row>
    <row r="169" customFormat="false" ht="12.75" hidden="false" customHeight="false" outlineLevel="0" collapsed="false">
      <c r="H169" s="40"/>
    </row>
    <row r="170" customFormat="false" ht="12.75" hidden="false" customHeight="false" outlineLevel="0" collapsed="false">
      <c r="H170" s="40"/>
      <c r="J170" s="35"/>
    </row>
    <row r="171" customFormat="false" ht="12.75" hidden="false" customHeight="false" outlineLevel="0" collapsed="false">
      <c r="H171" s="40"/>
    </row>
    <row r="172" customFormat="false" ht="12.75" hidden="false" customHeight="false" outlineLevel="0" collapsed="false">
      <c r="H172" s="40"/>
    </row>
    <row r="173" customFormat="false" ht="12.75" hidden="false" customHeight="false" outlineLevel="0" collapsed="false">
      <c r="H173" s="40"/>
    </row>
    <row r="174" customFormat="false" ht="12.75" hidden="false" customHeight="false" outlineLevel="0" collapsed="false">
      <c r="H174" s="40"/>
    </row>
    <row r="175" customFormat="false" ht="12.75" hidden="false" customHeight="false" outlineLevel="0" collapsed="false">
      <c r="H175" s="40"/>
    </row>
    <row r="176" customFormat="false" ht="12.75" hidden="false" customHeight="false" outlineLevel="0" collapsed="false">
      <c r="H176" s="40"/>
    </row>
    <row r="177" customFormat="false" ht="12.75" hidden="false" customHeight="false" outlineLevel="0" collapsed="false">
      <c r="H177" s="40"/>
    </row>
    <row r="178" customFormat="false" ht="12.75" hidden="false" customHeight="false" outlineLevel="0" collapsed="false">
      <c r="H178" s="40"/>
      <c r="K178" s="86"/>
      <c r="L178" s="86"/>
      <c r="M178" s="86"/>
    </row>
    <row r="179" customFormat="false" ht="12.75" hidden="false" customHeight="false" outlineLevel="0" collapsed="false">
      <c r="H179" s="40"/>
    </row>
    <row r="180" customFormat="false" ht="12.75" hidden="false" customHeight="false" outlineLevel="0" collapsed="false">
      <c r="H180" s="40"/>
    </row>
    <row r="181" customFormat="false" ht="12.75" hidden="false" customHeight="false" outlineLevel="0" collapsed="false">
      <c r="H181" s="40"/>
    </row>
    <row r="182" customFormat="false" ht="12.75" hidden="false" customHeight="false" outlineLevel="0" collapsed="false">
      <c r="H182" s="40"/>
    </row>
    <row r="183" customFormat="false" ht="12.75" hidden="false" customHeight="false" outlineLevel="0" collapsed="false">
      <c r="H183" s="40"/>
    </row>
    <row r="184" customFormat="false" ht="12.75" hidden="false" customHeight="false" outlineLevel="0" collapsed="false">
      <c r="H184" s="40"/>
    </row>
    <row r="185" customFormat="false" ht="12.75" hidden="false" customHeight="false" outlineLevel="0" collapsed="false">
      <c r="H185" s="40"/>
    </row>
    <row r="186" customFormat="false" ht="12.75" hidden="false" customHeight="false" outlineLevel="0" collapsed="false">
      <c r="H186" s="40"/>
    </row>
    <row r="187" customFormat="false" ht="12.75" hidden="false" customHeight="false" outlineLevel="0" collapsed="false">
      <c r="H187" s="40"/>
    </row>
    <row r="188" customFormat="false" ht="12.75" hidden="false" customHeight="false" outlineLevel="0" collapsed="false">
      <c r="H188" s="40"/>
    </row>
    <row r="189" customFormat="false" ht="12.75" hidden="false" customHeight="false" outlineLevel="0" collapsed="false">
      <c r="H189" s="40"/>
    </row>
    <row r="190" customFormat="false" ht="12.75" hidden="false" customHeight="false" outlineLevel="0" collapsed="false">
      <c r="H190" s="40"/>
    </row>
    <row r="191" customFormat="false" ht="12.75" hidden="false" customHeight="false" outlineLevel="0" collapsed="false">
      <c r="H191" s="40"/>
      <c r="K191" s="86"/>
      <c r="L191" s="86"/>
      <c r="M191" s="86"/>
    </row>
    <row r="192" customFormat="false" ht="12.75" hidden="false" customHeight="false" outlineLevel="0" collapsed="false">
      <c r="H192" s="40"/>
    </row>
    <row r="193" customFormat="false" ht="12.75" hidden="false" customHeight="false" outlineLevel="0" collapsed="false">
      <c r="H193" s="40"/>
    </row>
    <row r="194" customFormat="false" ht="12.75" hidden="false" customHeight="false" outlineLevel="0" collapsed="false">
      <c r="H194" s="40"/>
    </row>
    <row r="195" customFormat="false" ht="12.75" hidden="false" customHeight="false" outlineLevel="0" collapsed="false">
      <c r="H195" s="40"/>
    </row>
    <row r="196" customFormat="false" ht="12.75" hidden="false" customHeight="false" outlineLevel="0" collapsed="false">
      <c r="H196" s="40"/>
    </row>
    <row r="197" customFormat="false" ht="12.75" hidden="false" customHeight="false" outlineLevel="0" collapsed="false">
      <c r="H197" s="40"/>
    </row>
    <row r="198" customFormat="false" ht="12.75" hidden="false" customHeight="false" outlineLevel="0" collapsed="false">
      <c r="H198" s="40"/>
    </row>
    <row r="199" customFormat="false" ht="12.75" hidden="false" customHeight="false" outlineLevel="0" collapsed="false">
      <c r="H199" s="40"/>
    </row>
    <row r="200" customFormat="false" ht="12.75" hidden="false" customHeight="false" outlineLevel="0" collapsed="false">
      <c r="H200" s="40"/>
    </row>
    <row r="201" customFormat="false" ht="12.75" hidden="false" customHeight="false" outlineLevel="0" collapsed="false">
      <c r="H201" s="40"/>
    </row>
    <row r="202" customFormat="false" ht="12.75" hidden="false" customHeight="false" outlineLevel="0" collapsed="false">
      <c r="H202" s="40"/>
    </row>
    <row r="203" customFormat="false" ht="12.75" hidden="false" customHeight="false" outlineLevel="0" collapsed="false">
      <c r="H203" s="40"/>
    </row>
    <row r="204" customFormat="false" ht="12.75" hidden="false" customHeight="false" outlineLevel="0" collapsed="false">
      <c r="H204" s="40"/>
      <c r="K204" s="135"/>
      <c r="L204" s="135"/>
      <c r="M204" s="135"/>
    </row>
    <row r="205" customFormat="false" ht="12.75" hidden="false" customHeight="false" outlineLevel="0" collapsed="false">
      <c r="H205" s="40"/>
    </row>
    <row r="206" customFormat="false" ht="12.75" hidden="false" customHeight="false" outlineLevel="0" collapsed="false">
      <c r="H206" s="40"/>
      <c r="K206" s="56"/>
      <c r="L206" s="56"/>
      <c r="M206" s="56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1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DZ206" s="11"/>
      <c r="EA206" s="11"/>
      <c r="EB206" s="11"/>
      <c r="EC206" s="11"/>
      <c r="ED206" s="11"/>
      <c r="EE206" s="11"/>
      <c r="EF206" s="11"/>
      <c r="EG206" s="11"/>
      <c r="EH206" s="11"/>
      <c r="EI206" s="11"/>
      <c r="EJ206" s="11"/>
      <c r="EK206" s="11"/>
      <c r="EL206" s="11"/>
      <c r="EM206" s="11"/>
      <c r="EN206" s="11"/>
      <c r="EO206" s="11"/>
      <c r="EP206" s="11"/>
      <c r="EQ206" s="11"/>
      <c r="ER206" s="11"/>
      <c r="ES206" s="11"/>
      <c r="ET206" s="11"/>
      <c r="EU206" s="11"/>
      <c r="EV206" s="11"/>
      <c r="EW206" s="11"/>
      <c r="EX206" s="11"/>
      <c r="EY206" s="11"/>
      <c r="EZ206" s="11"/>
      <c r="FA206" s="11"/>
      <c r="FB206" s="11"/>
      <c r="FC206" s="11"/>
      <c r="FD206" s="11"/>
      <c r="FE206" s="11"/>
      <c r="FF206" s="11"/>
      <c r="FG206" s="11"/>
      <c r="FH206" s="11"/>
      <c r="FI206" s="11"/>
      <c r="FJ206" s="11"/>
      <c r="FK206" s="11"/>
      <c r="FL206" s="11"/>
      <c r="FM206" s="11"/>
      <c r="FN206" s="11"/>
      <c r="FO206" s="11"/>
      <c r="FP206" s="11"/>
      <c r="FQ206" s="11"/>
      <c r="FR206" s="11"/>
      <c r="FS206" s="11"/>
      <c r="FT206" s="11"/>
      <c r="FU206" s="11"/>
      <c r="FV206" s="11"/>
      <c r="FW206" s="11"/>
      <c r="FX206" s="11"/>
      <c r="FY206" s="11"/>
      <c r="FZ206" s="11"/>
      <c r="GA206" s="11"/>
      <c r="GB206" s="11"/>
      <c r="GC206" s="11"/>
      <c r="GD206" s="11"/>
      <c r="GE206" s="11"/>
      <c r="GF206" s="11"/>
      <c r="GG206" s="11"/>
      <c r="GH206" s="11"/>
      <c r="GI206" s="11"/>
      <c r="GJ206" s="11"/>
      <c r="GK206" s="11"/>
      <c r="GL206" s="11"/>
      <c r="GM206" s="11"/>
      <c r="GN206" s="11"/>
      <c r="GO206" s="11"/>
      <c r="GP206" s="11"/>
      <c r="GQ206" s="11"/>
      <c r="GR206" s="11"/>
      <c r="GS206" s="11"/>
      <c r="GT206" s="11"/>
      <c r="GU206" s="11"/>
      <c r="GV206" s="11"/>
      <c r="GW206" s="11"/>
      <c r="GX206" s="11"/>
      <c r="GY206" s="11"/>
      <c r="GZ206" s="11"/>
      <c r="HA206" s="11"/>
      <c r="HB206" s="11"/>
      <c r="HC206" s="11"/>
      <c r="HD206" s="11"/>
      <c r="HE206" s="11"/>
      <c r="HF206" s="11"/>
      <c r="HG206" s="11"/>
      <c r="HH206" s="11"/>
      <c r="HI206" s="11"/>
      <c r="HJ206" s="11"/>
      <c r="HK206" s="11"/>
      <c r="HL206" s="11"/>
      <c r="HM206" s="11"/>
      <c r="HN206" s="11"/>
      <c r="HO206" s="11"/>
      <c r="HP206" s="11"/>
      <c r="HQ206" s="11"/>
      <c r="HR206" s="11"/>
      <c r="HS206" s="11"/>
      <c r="HT206" s="11"/>
      <c r="HU206" s="11"/>
      <c r="HV206" s="11"/>
      <c r="HW206" s="11"/>
      <c r="HX206" s="11"/>
      <c r="HY206" s="11"/>
      <c r="HZ206" s="11"/>
      <c r="IA206" s="11"/>
      <c r="IB206" s="11"/>
      <c r="IC206" s="11"/>
      <c r="ID206" s="11"/>
      <c r="IE206" s="11"/>
      <c r="IF206" s="11"/>
      <c r="IG206" s="11"/>
      <c r="IH206" s="11"/>
      <c r="II206" s="11"/>
      <c r="IJ206" s="11"/>
      <c r="IK206" s="11"/>
      <c r="IL206" s="11"/>
      <c r="IM206" s="11"/>
      <c r="IN206" s="11"/>
      <c r="IO206" s="11"/>
      <c r="IP206" s="11"/>
      <c r="IQ206" s="11"/>
      <c r="IR206" s="11"/>
      <c r="IS206" s="11"/>
      <c r="IT206" s="11"/>
      <c r="IU206" s="11"/>
      <c r="IV206" s="11"/>
      <c r="IW206" s="11"/>
    </row>
    <row r="207" customFormat="false" ht="12.75" hidden="false" customHeight="false" outlineLevel="0" collapsed="false">
      <c r="H207" s="40"/>
    </row>
    <row r="208" customFormat="false" ht="12.75" hidden="false" customHeight="false" outlineLevel="0" collapsed="false">
      <c r="H208" s="40"/>
    </row>
    <row r="209" customFormat="false" ht="12.75" hidden="false" customHeight="false" outlineLevel="0" collapsed="false">
      <c r="H209" s="40"/>
    </row>
    <row r="210" customFormat="false" ht="12.75" hidden="false" customHeight="false" outlineLevel="0" collapsed="false">
      <c r="H210" s="40"/>
    </row>
    <row r="211" customFormat="false" ht="12.75" hidden="false" customHeight="false" outlineLevel="0" collapsed="false">
      <c r="H211" s="40"/>
    </row>
    <row r="212" customFormat="false" ht="12.75" hidden="false" customHeight="false" outlineLevel="0" collapsed="false">
      <c r="H212" s="40"/>
    </row>
    <row r="213" customFormat="false" ht="12.75" hidden="false" customHeight="false" outlineLevel="0" collapsed="false">
      <c r="H213" s="40"/>
    </row>
    <row r="214" customFormat="false" ht="12.75" hidden="false" customHeight="false" outlineLevel="0" collapsed="false">
      <c r="H214" s="40"/>
    </row>
    <row r="215" customFormat="false" ht="12.75" hidden="false" customHeight="false" outlineLevel="0" collapsed="false">
      <c r="H215" s="40"/>
    </row>
    <row r="216" customFormat="false" ht="12.75" hidden="false" customHeight="false" outlineLevel="0" collapsed="false">
      <c r="H216" s="40"/>
    </row>
    <row r="217" customFormat="false" ht="12.75" hidden="false" customHeight="false" outlineLevel="0" collapsed="false">
      <c r="H217" s="40"/>
    </row>
    <row r="218" customFormat="false" ht="12.75" hidden="false" customHeight="false" outlineLevel="0" collapsed="false">
      <c r="H218" s="40"/>
      <c r="K218" s="37"/>
      <c r="L218" s="37"/>
      <c r="M218" s="37"/>
    </row>
    <row r="219" customFormat="false" ht="12.75" hidden="false" customHeight="false" outlineLevel="0" collapsed="false">
      <c r="H219" s="40"/>
    </row>
    <row r="220" customFormat="false" ht="12.75" hidden="false" customHeight="false" outlineLevel="0" collapsed="false">
      <c r="H220" s="40"/>
    </row>
    <row r="221" customFormat="false" ht="12.75" hidden="false" customHeight="false" outlineLevel="0" collapsed="false">
      <c r="H221" s="40"/>
    </row>
    <row r="222" customFormat="false" ht="12.75" hidden="false" customHeight="false" outlineLevel="0" collapsed="false">
      <c r="H222" s="40"/>
    </row>
    <row r="223" customFormat="false" ht="12.75" hidden="false" customHeight="false" outlineLevel="0" collapsed="false">
      <c r="H223" s="40"/>
    </row>
    <row r="224" customFormat="false" ht="12.75" hidden="false" customHeight="false" outlineLevel="0" collapsed="false">
      <c r="H224" s="40"/>
    </row>
    <row r="225" customFormat="false" ht="12.75" hidden="false" customHeight="false" outlineLevel="0" collapsed="false">
      <c r="H225" s="40"/>
    </row>
    <row r="226" customFormat="false" ht="12.75" hidden="false" customHeight="false" outlineLevel="0" collapsed="false">
      <c r="H226" s="40"/>
    </row>
    <row r="227" customFormat="false" ht="12.75" hidden="false" customHeight="false" outlineLevel="0" collapsed="false">
      <c r="H227" s="40"/>
    </row>
    <row r="228" customFormat="false" ht="12.75" hidden="false" customHeight="false" outlineLevel="0" collapsed="false">
      <c r="H228" s="40"/>
    </row>
    <row r="229" customFormat="false" ht="12.75" hidden="false" customHeight="false" outlineLevel="0" collapsed="false">
      <c r="H229" s="40"/>
    </row>
    <row r="230" customFormat="false" ht="12.75" hidden="false" customHeight="false" outlineLevel="0" collapsed="false">
      <c r="H230" s="40"/>
    </row>
    <row r="231" customFormat="false" ht="12.75" hidden="false" customHeight="false" outlineLevel="0" collapsed="false">
      <c r="H231" s="40"/>
    </row>
    <row r="232" customFormat="false" ht="12.75" hidden="false" customHeight="false" outlineLevel="0" collapsed="false">
      <c r="H232" s="40"/>
    </row>
    <row r="233" customFormat="false" ht="12.75" hidden="false" customHeight="false" outlineLevel="0" collapsed="false">
      <c r="H233" s="40"/>
    </row>
    <row r="234" customFormat="false" ht="12.75" hidden="false" customHeight="false" outlineLevel="0" collapsed="false">
      <c r="H234" s="40"/>
    </row>
    <row r="235" customFormat="false" ht="12.75" hidden="false" customHeight="false" outlineLevel="0" collapsed="false">
      <c r="H235" s="40"/>
    </row>
    <row r="236" customFormat="false" ht="12.75" hidden="false" customHeight="false" outlineLevel="0" collapsed="false">
      <c r="H236" s="40"/>
    </row>
    <row r="237" customFormat="false" ht="12.75" hidden="false" customHeight="false" outlineLevel="0" collapsed="false">
      <c r="H237" s="40"/>
    </row>
    <row r="238" customFormat="false" ht="12.75" hidden="false" customHeight="false" outlineLevel="0" collapsed="false">
      <c r="H238" s="40"/>
    </row>
    <row r="239" customFormat="false" ht="12.75" hidden="false" customHeight="false" outlineLevel="0" collapsed="false">
      <c r="H239" s="40"/>
    </row>
    <row r="240" customFormat="false" ht="12.75" hidden="false" customHeight="false" outlineLevel="0" collapsed="false">
      <c r="H240" s="40"/>
    </row>
    <row r="241" customFormat="false" ht="12.75" hidden="false" customHeight="false" outlineLevel="0" collapsed="false">
      <c r="H241" s="40"/>
    </row>
    <row r="242" customFormat="false" ht="12.75" hidden="false" customHeight="false" outlineLevel="0" collapsed="false">
      <c r="H242" s="40"/>
    </row>
    <row r="243" customFormat="false" ht="12.75" hidden="false" customHeight="false" outlineLevel="0" collapsed="false">
      <c r="H243" s="40"/>
    </row>
    <row r="244" customFormat="false" ht="12.75" hidden="false" customHeight="false" outlineLevel="0" collapsed="false">
      <c r="H244" s="40"/>
    </row>
    <row r="245" customFormat="false" ht="12.75" hidden="false" customHeight="false" outlineLevel="0" collapsed="false">
      <c r="H245" s="40"/>
    </row>
    <row r="246" customFormat="false" ht="12.75" hidden="false" customHeight="false" outlineLevel="0" collapsed="false">
      <c r="H246" s="40"/>
    </row>
    <row r="247" customFormat="false" ht="12.75" hidden="false" customHeight="false" outlineLevel="0" collapsed="false">
      <c r="H247" s="40"/>
    </row>
    <row r="248" customFormat="false" ht="12.75" hidden="false" customHeight="false" outlineLevel="0" collapsed="false">
      <c r="H248" s="40"/>
    </row>
    <row r="249" customFormat="false" ht="12.75" hidden="false" customHeight="false" outlineLevel="0" collapsed="false">
      <c r="H249" s="40"/>
    </row>
    <row r="250" customFormat="false" ht="12.75" hidden="false" customHeight="false" outlineLevel="0" collapsed="false">
      <c r="H250" s="40"/>
    </row>
    <row r="251" customFormat="false" ht="12.75" hidden="false" customHeight="false" outlineLevel="0" collapsed="false">
      <c r="H251" s="40"/>
    </row>
    <row r="252" customFormat="false" ht="12.75" hidden="false" customHeight="false" outlineLevel="0" collapsed="false">
      <c r="H252" s="40"/>
    </row>
    <row r="253" customFormat="false" ht="12.75" hidden="false" customHeight="false" outlineLevel="0" collapsed="false">
      <c r="H253" s="40"/>
    </row>
    <row r="254" customFormat="false" ht="12.75" hidden="false" customHeight="false" outlineLevel="0" collapsed="false">
      <c r="H254" s="40"/>
    </row>
    <row r="255" customFormat="false" ht="12.75" hidden="false" customHeight="false" outlineLevel="0" collapsed="false">
      <c r="H255" s="40"/>
    </row>
    <row r="256" customFormat="false" ht="12.75" hidden="false" customHeight="false" outlineLevel="0" collapsed="false">
      <c r="H256" s="40"/>
    </row>
    <row r="257" customFormat="false" ht="12.75" hidden="false" customHeight="false" outlineLevel="0" collapsed="false">
      <c r="H257" s="40"/>
    </row>
    <row r="258" customFormat="false" ht="12.75" hidden="false" customHeight="false" outlineLevel="0" collapsed="false">
      <c r="H258" s="40"/>
    </row>
    <row r="259" customFormat="false" ht="12.75" hidden="false" customHeight="false" outlineLevel="0" collapsed="false">
      <c r="H259" s="40"/>
    </row>
    <row r="260" customFormat="false" ht="12.75" hidden="false" customHeight="false" outlineLevel="0" collapsed="false">
      <c r="H260" s="40"/>
    </row>
    <row r="261" customFormat="false" ht="12.75" hidden="false" customHeight="false" outlineLevel="0" collapsed="false">
      <c r="H261" s="40"/>
    </row>
    <row r="262" customFormat="false" ht="12.75" hidden="false" customHeight="false" outlineLevel="0" collapsed="false">
      <c r="H262" s="40"/>
    </row>
    <row r="263" customFormat="false" ht="12.75" hidden="false" customHeight="false" outlineLevel="0" collapsed="false">
      <c r="H263" s="40"/>
    </row>
    <row r="264" customFormat="false" ht="12.75" hidden="false" customHeight="false" outlineLevel="0" collapsed="false">
      <c r="H264" s="40"/>
    </row>
    <row r="265" customFormat="false" ht="12.75" hidden="false" customHeight="false" outlineLevel="0" collapsed="false">
      <c r="H265" s="40"/>
    </row>
    <row r="266" customFormat="false" ht="12.75" hidden="false" customHeight="false" outlineLevel="0" collapsed="false">
      <c r="H266" s="40"/>
    </row>
    <row r="267" customFormat="false" ht="12.75" hidden="false" customHeight="false" outlineLevel="0" collapsed="false">
      <c r="H267" s="40"/>
    </row>
    <row r="268" customFormat="false" ht="12.75" hidden="false" customHeight="false" outlineLevel="0" collapsed="false">
      <c r="H268" s="40"/>
    </row>
    <row r="269" customFormat="false" ht="12.75" hidden="false" customHeight="false" outlineLevel="0" collapsed="false">
      <c r="H269" s="40"/>
    </row>
    <row r="270" customFormat="false" ht="12.75" hidden="false" customHeight="false" outlineLevel="0" collapsed="false">
      <c r="H270" s="40"/>
    </row>
    <row r="271" customFormat="false" ht="12.75" hidden="false" customHeight="false" outlineLevel="0" collapsed="false">
      <c r="H271" s="40"/>
    </row>
    <row r="272" customFormat="false" ht="12.75" hidden="false" customHeight="false" outlineLevel="0" collapsed="false">
      <c r="H272" s="40"/>
    </row>
    <row r="273" customFormat="false" ht="12.75" hidden="false" customHeight="false" outlineLevel="0" collapsed="false">
      <c r="H273" s="40"/>
    </row>
    <row r="274" customFormat="false" ht="12.75" hidden="false" customHeight="false" outlineLevel="0" collapsed="false">
      <c r="H274" s="40"/>
    </row>
    <row r="275" customFormat="false" ht="12.75" hidden="false" customHeight="false" outlineLevel="0" collapsed="false">
      <c r="H275" s="40"/>
    </row>
    <row r="276" customFormat="false" ht="12.75" hidden="false" customHeight="false" outlineLevel="0" collapsed="false">
      <c r="H276" s="40"/>
    </row>
    <row r="277" customFormat="false" ht="12.75" hidden="false" customHeight="false" outlineLevel="0" collapsed="false">
      <c r="H277" s="40"/>
    </row>
    <row r="278" customFormat="false" ht="12.75" hidden="false" customHeight="false" outlineLevel="0" collapsed="false">
      <c r="H278" s="40"/>
    </row>
    <row r="279" customFormat="false" ht="12.75" hidden="false" customHeight="false" outlineLevel="0" collapsed="false">
      <c r="H279" s="40"/>
    </row>
    <row r="280" customFormat="false" ht="12.75" hidden="false" customHeight="false" outlineLevel="0" collapsed="false">
      <c r="H280" s="40"/>
    </row>
    <row r="281" customFormat="false" ht="12.75" hidden="false" customHeight="false" outlineLevel="0" collapsed="false">
      <c r="H281" s="40"/>
    </row>
    <row r="282" customFormat="false" ht="12.75" hidden="false" customHeight="false" outlineLevel="0" collapsed="false">
      <c r="H282" s="40"/>
    </row>
    <row r="283" customFormat="false" ht="12.75" hidden="false" customHeight="false" outlineLevel="0" collapsed="false">
      <c r="H283" s="40"/>
    </row>
    <row r="284" customFormat="false" ht="12.75" hidden="false" customHeight="false" outlineLevel="0" collapsed="false">
      <c r="H284" s="40"/>
    </row>
    <row r="285" customFormat="false" ht="12.75" hidden="false" customHeight="false" outlineLevel="0" collapsed="false">
      <c r="H285" s="40"/>
    </row>
    <row r="286" customFormat="false" ht="12.75" hidden="false" customHeight="false" outlineLevel="0" collapsed="false">
      <c r="H286" s="40"/>
    </row>
    <row r="287" customFormat="false" ht="12.75" hidden="false" customHeight="false" outlineLevel="0" collapsed="false">
      <c r="H287" s="40"/>
    </row>
    <row r="288" customFormat="false" ht="12.75" hidden="false" customHeight="false" outlineLevel="0" collapsed="false">
      <c r="H288" s="40"/>
    </row>
    <row r="289" customFormat="false" ht="12.75" hidden="false" customHeight="false" outlineLevel="0" collapsed="false">
      <c r="H289" s="40"/>
    </row>
    <row r="290" customFormat="false" ht="12.75" hidden="false" customHeight="false" outlineLevel="0" collapsed="false">
      <c r="H290" s="40"/>
    </row>
    <row r="291" customFormat="false" ht="12.75" hidden="false" customHeight="false" outlineLevel="0" collapsed="false">
      <c r="H291" s="40"/>
    </row>
    <row r="292" customFormat="false" ht="12.75" hidden="false" customHeight="false" outlineLevel="0" collapsed="false">
      <c r="H292" s="40"/>
    </row>
    <row r="293" customFormat="false" ht="12.75" hidden="false" customHeight="false" outlineLevel="0" collapsed="false">
      <c r="H293" s="40"/>
    </row>
    <row r="294" customFormat="false" ht="12.75" hidden="false" customHeight="false" outlineLevel="0" collapsed="false">
      <c r="H294" s="40"/>
    </row>
    <row r="295" customFormat="false" ht="12.75" hidden="false" customHeight="false" outlineLevel="0" collapsed="false">
      <c r="H295" s="40"/>
    </row>
    <row r="296" customFormat="false" ht="12.75" hidden="false" customHeight="false" outlineLevel="0" collapsed="false">
      <c r="H296" s="40"/>
    </row>
    <row r="297" customFormat="false" ht="12.75" hidden="false" customHeight="false" outlineLevel="0" collapsed="false">
      <c r="H297" s="40"/>
    </row>
    <row r="298" customFormat="false" ht="12.75" hidden="false" customHeight="false" outlineLevel="0" collapsed="false">
      <c r="H298" s="40"/>
    </row>
    <row r="299" customFormat="false" ht="12.75" hidden="false" customHeight="false" outlineLevel="0" collapsed="false">
      <c r="H299" s="40"/>
    </row>
    <row r="300" customFormat="false" ht="12.75" hidden="false" customHeight="false" outlineLevel="0" collapsed="false">
      <c r="H300" s="40"/>
    </row>
    <row r="301" customFormat="false" ht="12.75" hidden="false" customHeight="false" outlineLevel="0" collapsed="false">
      <c r="H301" s="40"/>
    </row>
    <row r="302" customFormat="false" ht="12.75" hidden="false" customHeight="false" outlineLevel="0" collapsed="false">
      <c r="H302" s="40"/>
    </row>
    <row r="303" customFormat="false" ht="12.75" hidden="false" customHeight="false" outlineLevel="0" collapsed="false">
      <c r="H303" s="40"/>
    </row>
    <row r="304" customFormat="false" ht="12.75" hidden="false" customHeight="false" outlineLevel="0" collapsed="false">
      <c r="H304" s="40"/>
    </row>
    <row r="305" customFormat="false" ht="12.75" hidden="false" customHeight="false" outlineLevel="0" collapsed="false">
      <c r="H305" s="40"/>
    </row>
    <row r="306" customFormat="false" ht="12.75" hidden="false" customHeight="false" outlineLevel="0" collapsed="false">
      <c r="H306" s="40"/>
    </row>
    <row r="307" customFormat="false" ht="12.75" hidden="false" customHeight="false" outlineLevel="0" collapsed="false">
      <c r="H307" s="40"/>
    </row>
    <row r="308" customFormat="false" ht="12.75" hidden="false" customHeight="false" outlineLevel="0" collapsed="false">
      <c r="H308" s="40"/>
    </row>
    <row r="309" customFormat="false" ht="12.75" hidden="false" customHeight="false" outlineLevel="0" collapsed="false">
      <c r="H309" s="40"/>
    </row>
    <row r="310" customFormat="false" ht="12.75" hidden="false" customHeight="false" outlineLevel="0" collapsed="false">
      <c r="H310" s="40"/>
    </row>
    <row r="311" customFormat="false" ht="12.75" hidden="false" customHeight="false" outlineLevel="0" collapsed="false">
      <c r="H311" s="40"/>
    </row>
    <row r="312" customFormat="false" ht="12.75" hidden="false" customHeight="false" outlineLevel="0" collapsed="false">
      <c r="H312" s="40"/>
    </row>
    <row r="313" customFormat="false" ht="12.75" hidden="false" customHeight="false" outlineLevel="0" collapsed="false">
      <c r="H313" s="40"/>
    </row>
    <row r="314" customFormat="false" ht="12.75" hidden="false" customHeight="false" outlineLevel="0" collapsed="false">
      <c r="H314" s="40"/>
    </row>
    <row r="315" customFormat="false" ht="12.75" hidden="false" customHeight="false" outlineLevel="0" collapsed="false">
      <c r="H315" s="40"/>
    </row>
    <row r="316" customFormat="false" ht="12.75" hidden="false" customHeight="false" outlineLevel="0" collapsed="false">
      <c r="H316" s="40"/>
    </row>
    <row r="317" customFormat="false" ht="12.75" hidden="false" customHeight="false" outlineLevel="0" collapsed="false">
      <c r="H317" s="40"/>
    </row>
    <row r="318" customFormat="false" ht="12.75" hidden="false" customHeight="false" outlineLevel="0" collapsed="false">
      <c r="H318" s="40"/>
    </row>
    <row r="319" customFormat="false" ht="12.75" hidden="false" customHeight="false" outlineLevel="0" collapsed="false">
      <c r="H319" s="40"/>
    </row>
    <row r="320" customFormat="false" ht="12.75" hidden="false" customHeight="false" outlineLevel="0" collapsed="false">
      <c r="H320" s="40"/>
    </row>
    <row r="321" customFormat="false" ht="12.75" hidden="false" customHeight="false" outlineLevel="0" collapsed="false">
      <c r="H321" s="40"/>
    </row>
    <row r="322" customFormat="false" ht="12.75" hidden="false" customHeight="false" outlineLevel="0" collapsed="false">
      <c r="H322" s="40"/>
    </row>
    <row r="323" customFormat="false" ht="12.75" hidden="false" customHeight="false" outlineLevel="0" collapsed="false">
      <c r="H323" s="40"/>
    </row>
    <row r="324" customFormat="false" ht="12.75" hidden="false" customHeight="false" outlineLevel="0" collapsed="false">
      <c r="H324" s="40"/>
    </row>
    <row r="325" customFormat="false" ht="12.75" hidden="false" customHeight="false" outlineLevel="0" collapsed="false">
      <c r="H325" s="40"/>
    </row>
    <row r="326" customFormat="false" ht="12.75" hidden="false" customHeight="false" outlineLevel="0" collapsed="false">
      <c r="H326" s="40"/>
    </row>
    <row r="327" customFormat="false" ht="12.75" hidden="false" customHeight="false" outlineLevel="0" collapsed="false">
      <c r="H327" s="40"/>
    </row>
    <row r="328" customFormat="false" ht="12.75" hidden="false" customHeight="false" outlineLevel="0" collapsed="false">
      <c r="H328" s="40"/>
    </row>
    <row r="329" customFormat="false" ht="12.75" hidden="false" customHeight="false" outlineLevel="0" collapsed="false">
      <c r="H329" s="40"/>
    </row>
    <row r="330" customFormat="false" ht="12.75" hidden="false" customHeight="false" outlineLevel="0" collapsed="false">
      <c r="H330" s="40"/>
    </row>
    <row r="331" customFormat="false" ht="12.75" hidden="false" customHeight="false" outlineLevel="0" collapsed="false">
      <c r="H331" s="40"/>
    </row>
    <row r="332" customFormat="false" ht="12.75" hidden="false" customHeight="false" outlineLevel="0" collapsed="false">
      <c r="H332" s="40"/>
    </row>
    <row r="333" customFormat="false" ht="12.75" hidden="false" customHeight="false" outlineLevel="0" collapsed="false">
      <c r="H333" s="40"/>
    </row>
    <row r="334" customFormat="false" ht="12.75" hidden="false" customHeight="false" outlineLevel="0" collapsed="false">
      <c r="H334" s="40"/>
    </row>
    <row r="335" customFormat="false" ht="12.75" hidden="false" customHeight="false" outlineLevel="0" collapsed="false">
      <c r="H335" s="40"/>
    </row>
    <row r="336" customFormat="false" ht="12.75" hidden="false" customHeight="false" outlineLevel="0" collapsed="false">
      <c r="H336" s="40"/>
    </row>
    <row r="337" customFormat="false" ht="12.75" hidden="false" customHeight="false" outlineLevel="0" collapsed="false">
      <c r="H337" s="40"/>
    </row>
    <row r="338" customFormat="false" ht="12.75" hidden="false" customHeight="false" outlineLevel="0" collapsed="false">
      <c r="H338" s="40"/>
    </row>
    <row r="339" customFormat="false" ht="12.75" hidden="false" customHeight="false" outlineLevel="0" collapsed="false">
      <c r="H339" s="40"/>
    </row>
    <row r="340" customFormat="false" ht="12.75" hidden="false" customHeight="false" outlineLevel="0" collapsed="false">
      <c r="H340" s="40"/>
    </row>
    <row r="341" customFormat="false" ht="12.75" hidden="false" customHeight="false" outlineLevel="0" collapsed="false">
      <c r="H341" s="40"/>
    </row>
    <row r="342" customFormat="false" ht="12.75" hidden="false" customHeight="false" outlineLevel="0" collapsed="false">
      <c r="H342" s="40"/>
    </row>
    <row r="343" customFormat="false" ht="12.75" hidden="false" customHeight="false" outlineLevel="0" collapsed="false">
      <c r="H343" s="40"/>
    </row>
    <row r="344" customFormat="false" ht="12.75" hidden="false" customHeight="false" outlineLevel="0" collapsed="false">
      <c r="H344" s="40"/>
    </row>
    <row r="345" customFormat="false" ht="12.75" hidden="false" customHeight="false" outlineLevel="0" collapsed="false">
      <c r="H345" s="40"/>
    </row>
    <row r="346" customFormat="false" ht="12.75" hidden="false" customHeight="false" outlineLevel="0" collapsed="false">
      <c r="H346" s="40"/>
    </row>
    <row r="347" customFormat="false" ht="12.75" hidden="false" customHeight="false" outlineLevel="0" collapsed="false">
      <c r="H347" s="40"/>
    </row>
    <row r="348" customFormat="false" ht="12.75" hidden="false" customHeight="false" outlineLevel="0" collapsed="false">
      <c r="H348" s="40"/>
    </row>
    <row r="349" customFormat="false" ht="12.75" hidden="false" customHeight="false" outlineLevel="0" collapsed="false">
      <c r="H349" s="40"/>
    </row>
    <row r="350" customFormat="false" ht="12.75" hidden="false" customHeight="false" outlineLevel="0" collapsed="false">
      <c r="H350" s="40"/>
    </row>
    <row r="351" customFormat="false" ht="12.75" hidden="false" customHeight="false" outlineLevel="0" collapsed="false">
      <c r="H351" s="40"/>
    </row>
    <row r="352" customFormat="false" ht="12.75" hidden="false" customHeight="false" outlineLevel="0" collapsed="false">
      <c r="H352" s="40"/>
    </row>
    <row r="353" customFormat="false" ht="12.75" hidden="false" customHeight="false" outlineLevel="0" collapsed="false">
      <c r="H353" s="40"/>
    </row>
    <row r="354" customFormat="false" ht="12.75" hidden="false" customHeight="false" outlineLevel="0" collapsed="false">
      <c r="H354" s="40"/>
    </row>
    <row r="355" customFormat="false" ht="12.75" hidden="false" customHeight="false" outlineLevel="0" collapsed="false">
      <c r="H355" s="40"/>
    </row>
    <row r="356" customFormat="false" ht="12.75" hidden="false" customHeight="false" outlineLevel="0" collapsed="false">
      <c r="H356" s="40"/>
    </row>
    <row r="357" customFormat="false" ht="12.75" hidden="false" customHeight="false" outlineLevel="0" collapsed="false">
      <c r="H357" s="40"/>
    </row>
    <row r="358" customFormat="false" ht="12.75" hidden="false" customHeight="false" outlineLevel="0" collapsed="false">
      <c r="H358" s="40"/>
    </row>
    <row r="359" customFormat="false" ht="12.75" hidden="false" customHeight="false" outlineLevel="0" collapsed="false">
      <c r="H359" s="40"/>
    </row>
    <row r="360" customFormat="false" ht="12.75" hidden="false" customHeight="false" outlineLevel="0" collapsed="false">
      <c r="H360" s="40"/>
    </row>
    <row r="361" customFormat="false" ht="12.75" hidden="false" customHeight="false" outlineLevel="0" collapsed="false">
      <c r="H361" s="40"/>
    </row>
    <row r="362" customFormat="false" ht="12.75" hidden="false" customHeight="false" outlineLevel="0" collapsed="false">
      <c r="H362" s="40"/>
    </row>
    <row r="363" customFormat="false" ht="12.75" hidden="false" customHeight="false" outlineLevel="0" collapsed="false">
      <c r="H363" s="40"/>
    </row>
    <row r="364" customFormat="false" ht="12.75" hidden="false" customHeight="false" outlineLevel="0" collapsed="false">
      <c r="H364" s="40"/>
    </row>
    <row r="365" customFormat="false" ht="12.75" hidden="false" customHeight="false" outlineLevel="0" collapsed="false">
      <c r="H365" s="40"/>
    </row>
    <row r="366" customFormat="false" ht="12.75" hidden="false" customHeight="false" outlineLevel="0" collapsed="false">
      <c r="H366" s="40"/>
    </row>
    <row r="367" customFormat="false" ht="12.75" hidden="false" customHeight="false" outlineLevel="0" collapsed="false">
      <c r="H367" s="40"/>
    </row>
    <row r="368" customFormat="false" ht="12.75" hidden="false" customHeight="false" outlineLevel="0" collapsed="false">
      <c r="H368" s="40"/>
    </row>
    <row r="369" customFormat="false" ht="12.75" hidden="false" customHeight="false" outlineLevel="0" collapsed="false">
      <c r="H369" s="40"/>
    </row>
    <row r="370" customFormat="false" ht="12.75" hidden="false" customHeight="false" outlineLevel="0" collapsed="false">
      <c r="H370" s="40"/>
    </row>
    <row r="371" customFormat="false" ht="12.75" hidden="false" customHeight="false" outlineLevel="0" collapsed="false">
      <c r="H371" s="40"/>
    </row>
    <row r="372" customFormat="false" ht="12.75" hidden="false" customHeight="false" outlineLevel="0" collapsed="false">
      <c r="H372" s="40"/>
    </row>
    <row r="373" customFormat="false" ht="12.75" hidden="false" customHeight="false" outlineLevel="0" collapsed="false">
      <c r="H373" s="40"/>
    </row>
    <row r="374" customFormat="false" ht="12.75" hidden="false" customHeight="false" outlineLevel="0" collapsed="false">
      <c r="H374" s="40"/>
    </row>
    <row r="375" customFormat="false" ht="12.75" hidden="false" customHeight="false" outlineLevel="0" collapsed="false">
      <c r="H375" s="40"/>
    </row>
    <row r="376" customFormat="false" ht="12.75" hidden="false" customHeight="false" outlineLevel="0" collapsed="false">
      <c r="H376" s="40"/>
    </row>
    <row r="377" customFormat="false" ht="12.75" hidden="false" customHeight="false" outlineLevel="0" collapsed="false">
      <c r="H377" s="40"/>
    </row>
    <row r="378" customFormat="false" ht="12.75" hidden="false" customHeight="false" outlineLevel="0" collapsed="false">
      <c r="H378" s="40"/>
    </row>
    <row r="379" customFormat="false" ht="12.75" hidden="false" customHeight="false" outlineLevel="0" collapsed="false">
      <c r="H379" s="40"/>
    </row>
    <row r="380" customFormat="false" ht="12.75" hidden="false" customHeight="false" outlineLevel="0" collapsed="false">
      <c r="H380" s="40"/>
    </row>
    <row r="381" customFormat="false" ht="12.75" hidden="false" customHeight="false" outlineLevel="0" collapsed="false">
      <c r="H381" s="40"/>
    </row>
    <row r="382" customFormat="false" ht="12.75" hidden="false" customHeight="false" outlineLevel="0" collapsed="false">
      <c r="H382" s="40"/>
    </row>
    <row r="383" customFormat="false" ht="12.75" hidden="false" customHeight="false" outlineLevel="0" collapsed="false">
      <c r="H383" s="40"/>
    </row>
    <row r="384" customFormat="false" ht="12.75" hidden="false" customHeight="false" outlineLevel="0" collapsed="false">
      <c r="H384" s="40"/>
    </row>
    <row r="385" customFormat="false" ht="12.75" hidden="false" customHeight="false" outlineLevel="0" collapsed="false">
      <c r="H385" s="40"/>
    </row>
    <row r="386" customFormat="false" ht="12.75" hidden="false" customHeight="false" outlineLevel="0" collapsed="false">
      <c r="H386" s="40"/>
    </row>
    <row r="387" customFormat="false" ht="12.75" hidden="false" customHeight="false" outlineLevel="0" collapsed="false">
      <c r="H387" s="40"/>
    </row>
    <row r="388" customFormat="false" ht="12.75" hidden="false" customHeight="false" outlineLevel="0" collapsed="false">
      <c r="H388" s="40"/>
    </row>
    <row r="389" customFormat="false" ht="12.75" hidden="false" customHeight="false" outlineLevel="0" collapsed="false">
      <c r="H389" s="40"/>
    </row>
    <row r="390" customFormat="false" ht="12.75" hidden="false" customHeight="false" outlineLevel="0" collapsed="false">
      <c r="H390" s="40"/>
    </row>
    <row r="391" customFormat="false" ht="12.75" hidden="false" customHeight="false" outlineLevel="0" collapsed="false">
      <c r="H391" s="40"/>
    </row>
    <row r="392" customFormat="false" ht="12.75" hidden="false" customHeight="false" outlineLevel="0" collapsed="false">
      <c r="H392" s="40"/>
    </row>
    <row r="393" customFormat="false" ht="12.75" hidden="false" customHeight="false" outlineLevel="0" collapsed="false">
      <c r="H393" s="40"/>
    </row>
    <row r="394" customFormat="false" ht="12.75" hidden="false" customHeight="false" outlineLevel="0" collapsed="false">
      <c r="H394" s="40"/>
    </row>
    <row r="395" customFormat="false" ht="12.75" hidden="false" customHeight="false" outlineLevel="0" collapsed="false">
      <c r="H395" s="40"/>
    </row>
    <row r="396" customFormat="false" ht="12.75" hidden="false" customHeight="false" outlineLevel="0" collapsed="false">
      <c r="H396" s="40"/>
    </row>
    <row r="397" customFormat="false" ht="12.75" hidden="false" customHeight="false" outlineLevel="0" collapsed="false">
      <c r="H397" s="40"/>
    </row>
    <row r="398" customFormat="false" ht="12.75" hidden="false" customHeight="false" outlineLevel="0" collapsed="false">
      <c r="H398" s="40"/>
    </row>
    <row r="399" customFormat="false" ht="12.75" hidden="false" customHeight="false" outlineLevel="0" collapsed="false">
      <c r="H399" s="40"/>
    </row>
    <row r="400" customFormat="false" ht="12.75" hidden="false" customHeight="false" outlineLevel="0" collapsed="false">
      <c r="H400" s="40"/>
    </row>
    <row r="401" customFormat="false" ht="12.75" hidden="false" customHeight="false" outlineLevel="0" collapsed="false">
      <c r="H401" s="40"/>
    </row>
    <row r="402" customFormat="false" ht="12.75" hidden="false" customHeight="false" outlineLevel="0" collapsed="false">
      <c r="H402" s="40"/>
    </row>
    <row r="403" customFormat="false" ht="12.75" hidden="false" customHeight="false" outlineLevel="0" collapsed="false">
      <c r="H403" s="40"/>
    </row>
    <row r="404" customFormat="false" ht="12.75" hidden="false" customHeight="false" outlineLevel="0" collapsed="false">
      <c r="H404" s="40"/>
    </row>
    <row r="405" customFormat="false" ht="12.75" hidden="false" customHeight="false" outlineLevel="0" collapsed="false">
      <c r="H405" s="40"/>
    </row>
    <row r="406" customFormat="false" ht="12.75" hidden="false" customHeight="false" outlineLevel="0" collapsed="false">
      <c r="H406" s="40"/>
    </row>
    <row r="407" customFormat="false" ht="12.75" hidden="false" customHeight="false" outlineLevel="0" collapsed="false">
      <c r="H407" s="40"/>
    </row>
    <row r="408" customFormat="false" ht="12.75" hidden="false" customHeight="false" outlineLevel="0" collapsed="false">
      <c r="H408" s="40"/>
    </row>
    <row r="409" customFormat="false" ht="12.75" hidden="false" customHeight="false" outlineLevel="0" collapsed="false">
      <c r="H409" s="40"/>
    </row>
    <row r="410" customFormat="false" ht="12.75" hidden="false" customHeight="false" outlineLevel="0" collapsed="false">
      <c r="H410" s="40"/>
    </row>
    <row r="411" customFormat="false" ht="12.75" hidden="false" customHeight="false" outlineLevel="0" collapsed="false">
      <c r="H411" s="40"/>
    </row>
    <row r="412" customFormat="false" ht="12.75" hidden="false" customHeight="false" outlineLevel="0" collapsed="false">
      <c r="H412" s="40"/>
    </row>
    <row r="413" customFormat="false" ht="12.75" hidden="false" customHeight="false" outlineLevel="0" collapsed="false">
      <c r="H413" s="40"/>
    </row>
    <row r="414" customFormat="false" ht="12.75" hidden="false" customHeight="false" outlineLevel="0" collapsed="false">
      <c r="H414" s="40"/>
    </row>
    <row r="415" customFormat="false" ht="12.75" hidden="false" customHeight="false" outlineLevel="0" collapsed="false">
      <c r="H415" s="40"/>
    </row>
    <row r="416" customFormat="false" ht="12.75" hidden="false" customHeight="false" outlineLevel="0" collapsed="false">
      <c r="H416" s="40"/>
    </row>
    <row r="417" customFormat="false" ht="12.75" hidden="false" customHeight="false" outlineLevel="0" collapsed="false">
      <c r="H417" s="40"/>
    </row>
    <row r="418" customFormat="false" ht="12.75" hidden="false" customHeight="false" outlineLevel="0" collapsed="false">
      <c r="H418" s="40"/>
    </row>
    <row r="419" customFormat="false" ht="12.75" hidden="false" customHeight="false" outlineLevel="0" collapsed="false">
      <c r="H419" s="40"/>
    </row>
    <row r="420" customFormat="false" ht="12.75" hidden="false" customHeight="false" outlineLevel="0" collapsed="false">
      <c r="H420" s="40"/>
    </row>
    <row r="421" customFormat="false" ht="12.75" hidden="false" customHeight="false" outlineLevel="0" collapsed="false">
      <c r="H421" s="40"/>
    </row>
    <row r="422" customFormat="false" ht="12.75" hidden="false" customHeight="false" outlineLevel="0" collapsed="false">
      <c r="H422" s="40"/>
    </row>
    <row r="423" customFormat="false" ht="12.75" hidden="false" customHeight="false" outlineLevel="0" collapsed="false">
      <c r="H423" s="40"/>
    </row>
    <row r="424" customFormat="false" ht="12.75" hidden="false" customHeight="false" outlineLevel="0" collapsed="false">
      <c r="H424" s="40"/>
    </row>
    <row r="425" customFormat="false" ht="12.75" hidden="false" customHeight="false" outlineLevel="0" collapsed="false">
      <c r="H425" s="40"/>
    </row>
    <row r="426" customFormat="false" ht="12.75" hidden="false" customHeight="false" outlineLevel="0" collapsed="false">
      <c r="H426" s="40"/>
    </row>
    <row r="427" customFormat="false" ht="12.75" hidden="false" customHeight="false" outlineLevel="0" collapsed="false">
      <c r="H427" s="40"/>
    </row>
    <row r="428" customFormat="false" ht="12.75" hidden="false" customHeight="false" outlineLevel="0" collapsed="false">
      <c r="H428" s="40"/>
    </row>
    <row r="429" customFormat="false" ht="12.75" hidden="false" customHeight="false" outlineLevel="0" collapsed="false">
      <c r="H429" s="40"/>
    </row>
    <row r="430" customFormat="false" ht="12.75" hidden="false" customHeight="false" outlineLevel="0" collapsed="false">
      <c r="H430" s="40"/>
    </row>
    <row r="431" customFormat="false" ht="12.75" hidden="false" customHeight="false" outlineLevel="0" collapsed="false">
      <c r="H431" s="40"/>
    </row>
    <row r="432" customFormat="false" ht="12.75" hidden="false" customHeight="false" outlineLevel="0" collapsed="false">
      <c r="H432" s="40"/>
    </row>
    <row r="433" customFormat="false" ht="12.75" hidden="false" customHeight="false" outlineLevel="0" collapsed="false">
      <c r="H433" s="40"/>
    </row>
    <row r="434" customFormat="false" ht="12.75" hidden="false" customHeight="false" outlineLevel="0" collapsed="false">
      <c r="H434" s="40"/>
    </row>
    <row r="435" customFormat="false" ht="12.75" hidden="false" customHeight="false" outlineLevel="0" collapsed="false">
      <c r="H435" s="40"/>
    </row>
    <row r="436" customFormat="false" ht="12.75" hidden="false" customHeight="false" outlineLevel="0" collapsed="false">
      <c r="H436" s="40"/>
    </row>
    <row r="437" customFormat="false" ht="12.75" hidden="false" customHeight="false" outlineLevel="0" collapsed="false">
      <c r="H437" s="40"/>
    </row>
    <row r="438" customFormat="false" ht="12.75" hidden="false" customHeight="false" outlineLevel="0" collapsed="false">
      <c r="H438" s="40"/>
    </row>
    <row r="439" customFormat="false" ht="12.75" hidden="false" customHeight="false" outlineLevel="0" collapsed="false">
      <c r="H439" s="40"/>
    </row>
    <row r="440" customFormat="false" ht="12.75" hidden="false" customHeight="false" outlineLevel="0" collapsed="false">
      <c r="H440" s="40"/>
    </row>
    <row r="441" customFormat="false" ht="12.75" hidden="false" customHeight="false" outlineLevel="0" collapsed="false">
      <c r="H441" s="40"/>
    </row>
    <row r="442" customFormat="false" ht="12.75" hidden="false" customHeight="false" outlineLevel="0" collapsed="false">
      <c r="H442" s="40"/>
    </row>
    <row r="443" customFormat="false" ht="12.75" hidden="false" customHeight="false" outlineLevel="0" collapsed="false">
      <c r="H443" s="40"/>
    </row>
    <row r="444" customFormat="false" ht="12.75" hidden="false" customHeight="false" outlineLevel="0" collapsed="false">
      <c r="H444" s="40"/>
    </row>
    <row r="445" customFormat="false" ht="12.75" hidden="false" customHeight="false" outlineLevel="0" collapsed="false">
      <c r="H445" s="40"/>
    </row>
    <row r="446" customFormat="false" ht="12.75" hidden="false" customHeight="false" outlineLevel="0" collapsed="false">
      <c r="H446" s="40"/>
    </row>
    <row r="447" customFormat="false" ht="12.75" hidden="false" customHeight="false" outlineLevel="0" collapsed="false">
      <c r="H447" s="40"/>
    </row>
    <row r="448" customFormat="false" ht="12.75" hidden="false" customHeight="false" outlineLevel="0" collapsed="false">
      <c r="H448" s="40"/>
    </row>
    <row r="449" customFormat="false" ht="12.75" hidden="false" customHeight="false" outlineLevel="0" collapsed="false">
      <c r="H449" s="40"/>
    </row>
    <row r="450" customFormat="false" ht="12.75" hidden="false" customHeight="false" outlineLevel="0" collapsed="false">
      <c r="H450" s="40"/>
    </row>
    <row r="451" customFormat="false" ht="12.75" hidden="false" customHeight="false" outlineLevel="0" collapsed="false">
      <c r="H451" s="40"/>
    </row>
    <row r="452" customFormat="false" ht="12.75" hidden="false" customHeight="false" outlineLevel="0" collapsed="false">
      <c r="H452" s="40"/>
    </row>
    <row r="453" customFormat="false" ht="12.75" hidden="false" customHeight="false" outlineLevel="0" collapsed="false">
      <c r="H453" s="40"/>
    </row>
    <row r="454" customFormat="false" ht="12.75" hidden="false" customHeight="false" outlineLevel="0" collapsed="false">
      <c r="H454" s="40"/>
    </row>
    <row r="455" customFormat="false" ht="12.75" hidden="false" customHeight="false" outlineLevel="0" collapsed="false">
      <c r="H455" s="40"/>
    </row>
    <row r="456" customFormat="false" ht="12.75" hidden="false" customHeight="false" outlineLevel="0" collapsed="false">
      <c r="H456" s="40"/>
    </row>
    <row r="457" customFormat="false" ht="12.75" hidden="false" customHeight="false" outlineLevel="0" collapsed="false">
      <c r="H457" s="40"/>
    </row>
    <row r="458" customFormat="false" ht="12.75" hidden="false" customHeight="false" outlineLevel="0" collapsed="false">
      <c r="H458" s="40"/>
    </row>
    <row r="459" customFormat="false" ht="12.75" hidden="false" customHeight="false" outlineLevel="0" collapsed="false">
      <c r="H459" s="40"/>
    </row>
    <row r="460" customFormat="false" ht="12.75" hidden="false" customHeight="false" outlineLevel="0" collapsed="false">
      <c r="H460" s="40"/>
    </row>
    <row r="461" customFormat="false" ht="12.75" hidden="false" customHeight="false" outlineLevel="0" collapsed="false">
      <c r="H461" s="40"/>
    </row>
    <row r="462" customFormat="false" ht="12.75" hidden="false" customHeight="false" outlineLevel="0" collapsed="false">
      <c r="H462" s="40"/>
    </row>
    <row r="463" customFormat="false" ht="12.75" hidden="false" customHeight="false" outlineLevel="0" collapsed="false">
      <c r="H463" s="40"/>
    </row>
    <row r="464" customFormat="false" ht="12.75" hidden="false" customHeight="false" outlineLevel="0" collapsed="false">
      <c r="H464" s="40"/>
    </row>
    <row r="465" customFormat="false" ht="12.75" hidden="false" customHeight="false" outlineLevel="0" collapsed="false">
      <c r="H465" s="40"/>
    </row>
    <row r="466" customFormat="false" ht="12.75" hidden="false" customHeight="false" outlineLevel="0" collapsed="false">
      <c r="H466" s="40"/>
    </row>
    <row r="467" customFormat="false" ht="12.75" hidden="false" customHeight="false" outlineLevel="0" collapsed="false">
      <c r="H467" s="40"/>
    </row>
    <row r="468" customFormat="false" ht="12.75" hidden="false" customHeight="false" outlineLevel="0" collapsed="false">
      <c r="H468" s="40"/>
    </row>
    <row r="469" customFormat="false" ht="12.75" hidden="false" customHeight="false" outlineLevel="0" collapsed="false">
      <c r="H469" s="40"/>
    </row>
    <row r="470" customFormat="false" ht="12.75" hidden="false" customHeight="false" outlineLevel="0" collapsed="false">
      <c r="H470" s="40"/>
    </row>
    <row r="471" customFormat="false" ht="12.75" hidden="false" customHeight="false" outlineLevel="0" collapsed="false">
      <c r="H471" s="40"/>
    </row>
    <row r="472" customFormat="false" ht="12.75" hidden="false" customHeight="false" outlineLevel="0" collapsed="false">
      <c r="H472" s="40"/>
    </row>
    <row r="473" customFormat="false" ht="12.75" hidden="false" customHeight="false" outlineLevel="0" collapsed="false">
      <c r="H473" s="40"/>
    </row>
    <row r="474" customFormat="false" ht="12.75" hidden="false" customHeight="false" outlineLevel="0" collapsed="false">
      <c r="H474" s="40"/>
    </row>
    <row r="475" customFormat="false" ht="12.75" hidden="false" customHeight="false" outlineLevel="0" collapsed="false">
      <c r="H475" s="40"/>
    </row>
    <row r="476" customFormat="false" ht="12.75" hidden="false" customHeight="false" outlineLevel="0" collapsed="false">
      <c r="H476" s="40"/>
    </row>
    <row r="477" customFormat="false" ht="12.75" hidden="false" customHeight="false" outlineLevel="0" collapsed="false">
      <c r="H477" s="40"/>
    </row>
    <row r="478" customFormat="false" ht="12.75" hidden="false" customHeight="false" outlineLevel="0" collapsed="false">
      <c r="H478" s="40"/>
    </row>
    <row r="479" customFormat="false" ht="12.75" hidden="false" customHeight="false" outlineLevel="0" collapsed="false">
      <c r="H479" s="40"/>
    </row>
    <row r="480" customFormat="false" ht="12.75" hidden="false" customHeight="false" outlineLevel="0" collapsed="false">
      <c r="H480" s="40"/>
    </row>
    <row r="481" customFormat="false" ht="12.75" hidden="false" customHeight="false" outlineLevel="0" collapsed="false">
      <c r="H481" s="40"/>
    </row>
    <row r="482" customFormat="false" ht="12.75" hidden="false" customHeight="false" outlineLevel="0" collapsed="false">
      <c r="H482" s="40"/>
    </row>
    <row r="483" customFormat="false" ht="12.75" hidden="false" customHeight="false" outlineLevel="0" collapsed="false">
      <c r="H483" s="40"/>
    </row>
    <row r="484" customFormat="false" ht="12.75" hidden="false" customHeight="false" outlineLevel="0" collapsed="false">
      <c r="H484" s="40"/>
    </row>
    <row r="485" customFormat="false" ht="12.75" hidden="false" customHeight="false" outlineLevel="0" collapsed="false">
      <c r="H485" s="40"/>
    </row>
    <row r="486" customFormat="false" ht="12.75" hidden="false" customHeight="false" outlineLevel="0" collapsed="false">
      <c r="H486" s="40"/>
    </row>
    <row r="487" customFormat="false" ht="12.75" hidden="false" customHeight="false" outlineLevel="0" collapsed="false">
      <c r="H487" s="40"/>
    </row>
    <row r="488" customFormat="false" ht="12.75" hidden="false" customHeight="false" outlineLevel="0" collapsed="false">
      <c r="H488" s="40"/>
    </row>
    <row r="489" customFormat="false" ht="12.75" hidden="false" customHeight="false" outlineLevel="0" collapsed="false">
      <c r="H489" s="40"/>
    </row>
    <row r="490" customFormat="false" ht="12.75" hidden="false" customHeight="false" outlineLevel="0" collapsed="false">
      <c r="H490" s="40"/>
    </row>
    <row r="491" customFormat="false" ht="12.75" hidden="false" customHeight="false" outlineLevel="0" collapsed="false">
      <c r="H491" s="40"/>
    </row>
    <row r="492" customFormat="false" ht="12.75" hidden="false" customHeight="false" outlineLevel="0" collapsed="false">
      <c r="H492" s="40"/>
    </row>
    <row r="493" customFormat="false" ht="12.75" hidden="false" customHeight="false" outlineLevel="0" collapsed="false">
      <c r="H493" s="40"/>
    </row>
    <row r="494" customFormat="false" ht="12.75" hidden="false" customHeight="false" outlineLevel="0" collapsed="false">
      <c r="H494" s="40"/>
    </row>
    <row r="495" customFormat="false" ht="12.75" hidden="false" customHeight="false" outlineLevel="0" collapsed="false">
      <c r="H495" s="40"/>
    </row>
    <row r="496" customFormat="false" ht="12.75" hidden="false" customHeight="false" outlineLevel="0" collapsed="false">
      <c r="H496" s="40"/>
    </row>
    <row r="497" customFormat="false" ht="12.75" hidden="false" customHeight="false" outlineLevel="0" collapsed="false">
      <c r="H497" s="40"/>
    </row>
    <row r="498" customFormat="false" ht="12.75" hidden="false" customHeight="false" outlineLevel="0" collapsed="false">
      <c r="H498" s="40"/>
    </row>
    <row r="499" customFormat="false" ht="12.75" hidden="false" customHeight="false" outlineLevel="0" collapsed="false">
      <c r="H499" s="40"/>
    </row>
    <row r="500" customFormat="false" ht="12.75" hidden="false" customHeight="false" outlineLevel="0" collapsed="false">
      <c r="H500" s="40"/>
    </row>
    <row r="501" customFormat="false" ht="12.75" hidden="false" customHeight="false" outlineLevel="0" collapsed="false">
      <c r="H501" s="40"/>
    </row>
    <row r="502" customFormat="false" ht="12.75" hidden="false" customHeight="false" outlineLevel="0" collapsed="false">
      <c r="H502" s="40"/>
    </row>
    <row r="503" customFormat="false" ht="12.75" hidden="false" customHeight="false" outlineLevel="0" collapsed="false">
      <c r="H503" s="40"/>
    </row>
    <row r="504" customFormat="false" ht="12.75" hidden="false" customHeight="false" outlineLevel="0" collapsed="false">
      <c r="H504" s="40"/>
    </row>
    <row r="505" customFormat="false" ht="12.75" hidden="false" customHeight="false" outlineLevel="0" collapsed="false">
      <c r="H505" s="40"/>
    </row>
    <row r="506" customFormat="false" ht="12.75" hidden="false" customHeight="false" outlineLevel="0" collapsed="false">
      <c r="H506" s="40"/>
    </row>
    <row r="507" customFormat="false" ht="12.75" hidden="false" customHeight="false" outlineLevel="0" collapsed="false">
      <c r="H507" s="40"/>
    </row>
    <row r="508" customFormat="false" ht="12.75" hidden="false" customHeight="false" outlineLevel="0" collapsed="false">
      <c r="H508" s="40"/>
    </row>
    <row r="509" customFormat="false" ht="12.75" hidden="false" customHeight="false" outlineLevel="0" collapsed="false">
      <c r="H509" s="40"/>
    </row>
    <row r="510" customFormat="false" ht="12.75" hidden="false" customHeight="false" outlineLevel="0" collapsed="false">
      <c r="H510" s="40"/>
    </row>
    <row r="511" customFormat="false" ht="12.75" hidden="false" customHeight="false" outlineLevel="0" collapsed="false">
      <c r="H511" s="40"/>
    </row>
    <row r="512" customFormat="false" ht="12.75" hidden="false" customHeight="false" outlineLevel="0" collapsed="false">
      <c r="H512" s="40"/>
    </row>
    <row r="513" customFormat="false" ht="12.75" hidden="false" customHeight="false" outlineLevel="0" collapsed="false">
      <c r="H513" s="40"/>
    </row>
    <row r="514" customFormat="false" ht="12.75" hidden="false" customHeight="false" outlineLevel="0" collapsed="false">
      <c r="H514" s="40"/>
    </row>
    <row r="515" customFormat="false" ht="12.75" hidden="false" customHeight="false" outlineLevel="0" collapsed="false">
      <c r="H515" s="40"/>
    </row>
    <row r="516" customFormat="false" ht="12.75" hidden="false" customHeight="false" outlineLevel="0" collapsed="false">
      <c r="H516" s="40"/>
    </row>
    <row r="517" customFormat="false" ht="12.75" hidden="false" customHeight="false" outlineLevel="0" collapsed="false">
      <c r="H517" s="40"/>
    </row>
    <row r="518" customFormat="false" ht="12.75" hidden="false" customHeight="false" outlineLevel="0" collapsed="false">
      <c r="H518" s="40"/>
    </row>
    <row r="519" customFormat="false" ht="12.75" hidden="false" customHeight="false" outlineLevel="0" collapsed="false">
      <c r="H519" s="40"/>
    </row>
    <row r="520" customFormat="false" ht="12.75" hidden="false" customHeight="false" outlineLevel="0" collapsed="false">
      <c r="H520" s="40"/>
    </row>
    <row r="521" customFormat="false" ht="12.75" hidden="false" customHeight="false" outlineLevel="0" collapsed="false">
      <c r="H521" s="40"/>
    </row>
    <row r="522" customFormat="false" ht="12.75" hidden="false" customHeight="false" outlineLevel="0" collapsed="false">
      <c r="H522" s="40"/>
    </row>
    <row r="523" customFormat="false" ht="12.75" hidden="false" customHeight="false" outlineLevel="0" collapsed="false">
      <c r="H523" s="40"/>
    </row>
    <row r="524" customFormat="false" ht="12.75" hidden="false" customHeight="false" outlineLevel="0" collapsed="false">
      <c r="H524" s="40"/>
    </row>
    <row r="525" customFormat="false" ht="12.75" hidden="false" customHeight="false" outlineLevel="0" collapsed="false">
      <c r="H525" s="40"/>
    </row>
    <row r="526" customFormat="false" ht="12.75" hidden="false" customHeight="false" outlineLevel="0" collapsed="false">
      <c r="H526" s="40"/>
    </row>
    <row r="527" customFormat="false" ht="12.75" hidden="false" customHeight="false" outlineLevel="0" collapsed="false">
      <c r="H527" s="40"/>
    </row>
    <row r="528" customFormat="false" ht="12.75" hidden="false" customHeight="false" outlineLevel="0" collapsed="false">
      <c r="H528" s="40"/>
    </row>
    <row r="529" customFormat="false" ht="12.75" hidden="false" customHeight="false" outlineLevel="0" collapsed="false">
      <c r="H529" s="40"/>
    </row>
    <row r="530" customFormat="false" ht="12.75" hidden="false" customHeight="false" outlineLevel="0" collapsed="false">
      <c r="H530" s="40"/>
    </row>
    <row r="531" customFormat="false" ht="12.75" hidden="false" customHeight="false" outlineLevel="0" collapsed="false">
      <c r="H531" s="40"/>
    </row>
    <row r="532" customFormat="false" ht="12.75" hidden="false" customHeight="false" outlineLevel="0" collapsed="false">
      <c r="H532" s="40"/>
    </row>
    <row r="533" customFormat="false" ht="12.75" hidden="false" customHeight="false" outlineLevel="0" collapsed="false">
      <c r="H533" s="40"/>
    </row>
    <row r="534" customFormat="false" ht="12.75" hidden="false" customHeight="false" outlineLevel="0" collapsed="false">
      <c r="H534" s="40"/>
    </row>
    <row r="535" customFormat="false" ht="12.75" hidden="false" customHeight="false" outlineLevel="0" collapsed="false">
      <c r="H535" s="40"/>
    </row>
    <row r="536" customFormat="false" ht="12.75" hidden="false" customHeight="false" outlineLevel="0" collapsed="false">
      <c r="H536" s="40"/>
    </row>
    <row r="537" customFormat="false" ht="12.75" hidden="false" customHeight="false" outlineLevel="0" collapsed="false">
      <c r="H537" s="40"/>
    </row>
    <row r="538" customFormat="false" ht="12.75" hidden="false" customHeight="false" outlineLevel="0" collapsed="false">
      <c r="H538" s="40"/>
    </row>
    <row r="539" customFormat="false" ht="12.75" hidden="false" customHeight="false" outlineLevel="0" collapsed="false">
      <c r="H539" s="40"/>
    </row>
    <row r="540" customFormat="false" ht="12.75" hidden="false" customHeight="false" outlineLevel="0" collapsed="false">
      <c r="H540" s="40"/>
    </row>
    <row r="541" customFormat="false" ht="12.75" hidden="false" customHeight="false" outlineLevel="0" collapsed="false">
      <c r="H541" s="40"/>
    </row>
    <row r="542" customFormat="false" ht="12.75" hidden="false" customHeight="false" outlineLevel="0" collapsed="false">
      <c r="H542" s="40"/>
    </row>
    <row r="543" customFormat="false" ht="12.75" hidden="false" customHeight="false" outlineLevel="0" collapsed="false">
      <c r="H543" s="40"/>
    </row>
    <row r="544" customFormat="false" ht="12.75" hidden="false" customHeight="false" outlineLevel="0" collapsed="false">
      <c r="H544" s="40"/>
    </row>
    <row r="545" customFormat="false" ht="12.75" hidden="false" customHeight="false" outlineLevel="0" collapsed="false">
      <c r="H545" s="40"/>
    </row>
    <row r="546" customFormat="false" ht="12.75" hidden="false" customHeight="false" outlineLevel="0" collapsed="false">
      <c r="H546" s="40"/>
    </row>
    <row r="547" customFormat="false" ht="12.75" hidden="false" customHeight="false" outlineLevel="0" collapsed="false">
      <c r="H547" s="40"/>
    </row>
    <row r="548" customFormat="false" ht="12.75" hidden="false" customHeight="false" outlineLevel="0" collapsed="false">
      <c r="H548" s="40"/>
    </row>
    <row r="549" customFormat="false" ht="12.75" hidden="false" customHeight="false" outlineLevel="0" collapsed="false">
      <c r="H549" s="40"/>
    </row>
    <row r="550" customFormat="false" ht="12.75" hidden="false" customHeight="false" outlineLevel="0" collapsed="false">
      <c r="H550" s="40"/>
    </row>
    <row r="551" customFormat="false" ht="12.75" hidden="false" customHeight="false" outlineLevel="0" collapsed="false">
      <c r="H551" s="40"/>
    </row>
    <row r="552" customFormat="false" ht="12.75" hidden="false" customHeight="false" outlineLevel="0" collapsed="false">
      <c r="H552" s="40"/>
    </row>
    <row r="553" customFormat="false" ht="12.75" hidden="false" customHeight="false" outlineLevel="0" collapsed="false">
      <c r="H553" s="40"/>
    </row>
    <row r="554" customFormat="false" ht="12.75" hidden="false" customHeight="false" outlineLevel="0" collapsed="false">
      <c r="H554" s="40"/>
    </row>
    <row r="555" customFormat="false" ht="12.75" hidden="false" customHeight="false" outlineLevel="0" collapsed="false">
      <c r="H555" s="40"/>
    </row>
    <row r="556" customFormat="false" ht="12.75" hidden="false" customHeight="false" outlineLevel="0" collapsed="false">
      <c r="H556" s="40"/>
    </row>
    <row r="557" customFormat="false" ht="12.75" hidden="false" customHeight="false" outlineLevel="0" collapsed="false">
      <c r="H557" s="40"/>
    </row>
    <row r="558" customFormat="false" ht="12.75" hidden="false" customHeight="false" outlineLevel="0" collapsed="false">
      <c r="H558" s="40"/>
    </row>
    <row r="559" customFormat="false" ht="12.75" hidden="false" customHeight="false" outlineLevel="0" collapsed="false">
      <c r="H559" s="40"/>
    </row>
    <row r="560" customFormat="false" ht="12.75" hidden="false" customHeight="false" outlineLevel="0" collapsed="false">
      <c r="H560" s="40"/>
    </row>
    <row r="561" customFormat="false" ht="12.75" hidden="false" customHeight="false" outlineLevel="0" collapsed="false">
      <c r="H561" s="40"/>
    </row>
    <row r="562" customFormat="false" ht="12.75" hidden="false" customHeight="false" outlineLevel="0" collapsed="false">
      <c r="H562" s="40"/>
    </row>
    <row r="563" customFormat="false" ht="12.75" hidden="false" customHeight="false" outlineLevel="0" collapsed="false">
      <c r="H563" s="40"/>
    </row>
    <row r="564" customFormat="false" ht="12.75" hidden="false" customHeight="false" outlineLevel="0" collapsed="false">
      <c r="H564" s="40"/>
    </row>
    <row r="565" customFormat="false" ht="12.75" hidden="false" customHeight="false" outlineLevel="0" collapsed="false">
      <c r="H565" s="40"/>
    </row>
    <row r="566" customFormat="false" ht="12.75" hidden="false" customHeight="false" outlineLevel="0" collapsed="false">
      <c r="H566" s="40"/>
    </row>
    <row r="567" customFormat="false" ht="12.75" hidden="false" customHeight="false" outlineLevel="0" collapsed="false">
      <c r="H567" s="40"/>
    </row>
    <row r="568" customFormat="false" ht="12.75" hidden="false" customHeight="false" outlineLevel="0" collapsed="false">
      <c r="H568" s="40"/>
    </row>
    <row r="569" customFormat="false" ht="12.75" hidden="false" customHeight="false" outlineLevel="0" collapsed="false">
      <c r="H569" s="40"/>
    </row>
    <row r="570" customFormat="false" ht="12.75" hidden="false" customHeight="false" outlineLevel="0" collapsed="false">
      <c r="H570" s="40"/>
    </row>
    <row r="571" customFormat="false" ht="12.75" hidden="false" customHeight="false" outlineLevel="0" collapsed="false">
      <c r="H571" s="40"/>
    </row>
    <row r="572" customFormat="false" ht="12.75" hidden="false" customHeight="false" outlineLevel="0" collapsed="false">
      <c r="H572" s="40"/>
    </row>
    <row r="573" customFormat="false" ht="12.75" hidden="false" customHeight="false" outlineLevel="0" collapsed="false">
      <c r="H573" s="40"/>
    </row>
    <row r="574" customFormat="false" ht="12.75" hidden="false" customHeight="false" outlineLevel="0" collapsed="false">
      <c r="H574" s="40"/>
    </row>
    <row r="575" customFormat="false" ht="12.75" hidden="false" customHeight="false" outlineLevel="0" collapsed="false">
      <c r="H575" s="40"/>
    </row>
    <row r="576" customFormat="false" ht="12.75" hidden="false" customHeight="false" outlineLevel="0" collapsed="false">
      <c r="H576" s="40"/>
    </row>
    <row r="577" customFormat="false" ht="12.75" hidden="false" customHeight="false" outlineLevel="0" collapsed="false">
      <c r="H577" s="40"/>
    </row>
    <row r="578" customFormat="false" ht="12.75" hidden="false" customHeight="false" outlineLevel="0" collapsed="false">
      <c r="H578" s="40"/>
    </row>
    <row r="579" customFormat="false" ht="12.75" hidden="false" customHeight="false" outlineLevel="0" collapsed="false">
      <c r="H579" s="40"/>
    </row>
    <row r="580" customFormat="false" ht="12.75" hidden="false" customHeight="false" outlineLevel="0" collapsed="false">
      <c r="H580" s="40"/>
    </row>
    <row r="581" customFormat="false" ht="12.75" hidden="false" customHeight="false" outlineLevel="0" collapsed="false">
      <c r="H581" s="40"/>
    </row>
    <row r="582" customFormat="false" ht="12.75" hidden="false" customHeight="false" outlineLevel="0" collapsed="false">
      <c r="H582" s="40"/>
    </row>
    <row r="583" customFormat="false" ht="12.75" hidden="false" customHeight="false" outlineLevel="0" collapsed="false">
      <c r="H583" s="40"/>
    </row>
    <row r="584" customFormat="false" ht="12.75" hidden="false" customHeight="false" outlineLevel="0" collapsed="false">
      <c r="H584" s="40"/>
    </row>
    <row r="585" customFormat="false" ht="12.75" hidden="false" customHeight="false" outlineLevel="0" collapsed="false">
      <c r="H585" s="40"/>
    </row>
    <row r="586" customFormat="false" ht="12.75" hidden="false" customHeight="false" outlineLevel="0" collapsed="false">
      <c r="H586" s="40"/>
    </row>
    <row r="587" customFormat="false" ht="12.75" hidden="false" customHeight="false" outlineLevel="0" collapsed="false">
      <c r="H587" s="40"/>
    </row>
    <row r="588" customFormat="false" ht="12.75" hidden="false" customHeight="false" outlineLevel="0" collapsed="false">
      <c r="H588" s="40"/>
    </row>
    <row r="589" customFormat="false" ht="12.75" hidden="false" customHeight="false" outlineLevel="0" collapsed="false">
      <c r="H589" s="40"/>
    </row>
    <row r="590" customFormat="false" ht="12.75" hidden="false" customHeight="false" outlineLevel="0" collapsed="false">
      <c r="H590" s="40"/>
    </row>
    <row r="591" customFormat="false" ht="12.75" hidden="false" customHeight="false" outlineLevel="0" collapsed="false">
      <c r="H591" s="40"/>
    </row>
    <row r="592" customFormat="false" ht="12.75" hidden="false" customHeight="false" outlineLevel="0" collapsed="false">
      <c r="H592" s="40"/>
    </row>
    <row r="593" customFormat="false" ht="12.75" hidden="false" customHeight="false" outlineLevel="0" collapsed="false">
      <c r="H593" s="40"/>
    </row>
    <row r="594" customFormat="false" ht="12.75" hidden="false" customHeight="false" outlineLevel="0" collapsed="false">
      <c r="H594" s="40"/>
    </row>
    <row r="595" customFormat="false" ht="12.75" hidden="false" customHeight="false" outlineLevel="0" collapsed="false">
      <c r="H595" s="40"/>
    </row>
    <row r="596" customFormat="false" ht="12.75" hidden="false" customHeight="false" outlineLevel="0" collapsed="false">
      <c r="H596" s="40"/>
    </row>
    <row r="597" customFormat="false" ht="12.75" hidden="false" customHeight="false" outlineLevel="0" collapsed="false">
      <c r="H597" s="40"/>
    </row>
    <row r="598" customFormat="false" ht="12.75" hidden="false" customHeight="false" outlineLevel="0" collapsed="false">
      <c r="H598" s="40"/>
    </row>
    <row r="599" customFormat="false" ht="12.75" hidden="false" customHeight="false" outlineLevel="0" collapsed="false">
      <c r="H599" s="40"/>
    </row>
    <row r="600" customFormat="false" ht="12.75" hidden="false" customHeight="false" outlineLevel="0" collapsed="false">
      <c r="H600" s="40"/>
    </row>
    <row r="601" customFormat="false" ht="12.75" hidden="false" customHeight="false" outlineLevel="0" collapsed="false">
      <c r="H601" s="40"/>
    </row>
    <row r="602" customFormat="false" ht="12.75" hidden="false" customHeight="false" outlineLevel="0" collapsed="false">
      <c r="H602" s="40"/>
    </row>
    <row r="603" customFormat="false" ht="12.75" hidden="false" customHeight="false" outlineLevel="0" collapsed="false">
      <c r="H603" s="40"/>
    </row>
    <row r="604" customFormat="false" ht="12.75" hidden="false" customHeight="false" outlineLevel="0" collapsed="false">
      <c r="H604" s="40"/>
    </row>
    <row r="605" customFormat="false" ht="12.75" hidden="false" customHeight="false" outlineLevel="0" collapsed="false">
      <c r="H605" s="40"/>
    </row>
    <row r="606" customFormat="false" ht="12.75" hidden="false" customHeight="false" outlineLevel="0" collapsed="false">
      <c r="H606" s="40"/>
    </row>
    <row r="607" customFormat="false" ht="12.75" hidden="false" customHeight="false" outlineLevel="0" collapsed="false">
      <c r="H607" s="40"/>
    </row>
    <row r="608" customFormat="false" ht="12.75" hidden="false" customHeight="false" outlineLevel="0" collapsed="false">
      <c r="H608" s="40"/>
    </row>
    <row r="609" customFormat="false" ht="12.75" hidden="false" customHeight="false" outlineLevel="0" collapsed="false">
      <c r="H609" s="40"/>
    </row>
    <row r="610" customFormat="false" ht="12.75" hidden="false" customHeight="false" outlineLevel="0" collapsed="false">
      <c r="H610" s="40"/>
    </row>
    <row r="611" customFormat="false" ht="12.75" hidden="false" customHeight="false" outlineLevel="0" collapsed="false">
      <c r="H611" s="40"/>
    </row>
    <row r="612" customFormat="false" ht="12.75" hidden="false" customHeight="false" outlineLevel="0" collapsed="false">
      <c r="H612" s="40"/>
    </row>
    <row r="613" customFormat="false" ht="12.75" hidden="false" customHeight="false" outlineLevel="0" collapsed="false">
      <c r="H613" s="40"/>
    </row>
    <row r="614" customFormat="false" ht="12.75" hidden="false" customHeight="false" outlineLevel="0" collapsed="false">
      <c r="H614" s="40"/>
    </row>
    <row r="615" customFormat="false" ht="12.75" hidden="false" customHeight="false" outlineLevel="0" collapsed="false">
      <c r="H615" s="40"/>
    </row>
    <row r="616" customFormat="false" ht="12.75" hidden="false" customHeight="false" outlineLevel="0" collapsed="false">
      <c r="H616" s="40"/>
    </row>
    <row r="617" customFormat="false" ht="12.75" hidden="false" customHeight="false" outlineLevel="0" collapsed="false">
      <c r="H617" s="40"/>
    </row>
    <row r="618" customFormat="false" ht="12.75" hidden="false" customHeight="false" outlineLevel="0" collapsed="false">
      <c r="H618" s="40"/>
    </row>
    <row r="619" customFormat="false" ht="12.75" hidden="false" customHeight="false" outlineLevel="0" collapsed="false">
      <c r="H619" s="40"/>
    </row>
    <row r="620" customFormat="false" ht="12.75" hidden="false" customHeight="false" outlineLevel="0" collapsed="false">
      <c r="H620" s="40"/>
    </row>
    <row r="621" customFormat="false" ht="12.75" hidden="false" customHeight="false" outlineLevel="0" collapsed="false">
      <c r="H621" s="40"/>
    </row>
    <row r="622" customFormat="false" ht="12.75" hidden="false" customHeight="false" outlineLevel="0" collapsed="false">
      <c r="H622" s="40"/>
    </row>
    <row r="623" customFormat="false" ht="12.75" hidden="false" customHeight="false" outlineLevel="0" collapsed="false">
      <c r="H623" s="40"/>
    </row>
    <row r="624" customFormat="false" ht="12.75" hidden="false" customHeight="false" outlineLevel="0" collapsed="false">
      <c r="H624" s="40"/>
    </row>
    <row r="625" customFormat="false" ht="12.75" hidden="false" customHeight="false" outlineLevel="0" collapsed="false">
      <c r="H625" s="40"/>
    </row>
    <row r="626" customFormat="false" ht="12.75" hidden="false" customHeight="false" outlineLevel="0" collapsed="false">
      <c r="H626" s="40"/>
    </row>
    <row r="627" customFormat="false" ht="12.75" hidden="false" customHeight="false" outlineLevel="0" collapsed="false">
      <c r="H627" s="40"/>
    </row>
    <row r="628" customFormat="false" ht="12.75" hidden="false" customHeight="false" outlineLevel="0" collapsed="false">
      <c r="H628" s="40"/>
    </row>
    <row r="629" customFormat="false" ht="12.75" hidden="false" customHeight="false" outlineLevel="0" collapsed="false">
      <c r="H629" s="40"/>
    </row>
    <row r="630" customFormat="false" ht="12.75" hidden="false" customHeight="false" outlineLevel="0" collapsed="false">
      <c r="H630" s="40"/>
    </row>
    <row r="631" customFormat="false" ht="12.75" hidden="false" customHeight="false" outlineLevel="0" collapsed="false">
      <c r="H631" s="40"/>
    </row>
    <row r="632" customFormat="false" ht="12.75" hidden="false" customHeight="false" outlineLevel="0" collapsed="false">
      <c r="H632" s="40"/>
    </row>
    <row r="633" customFormat="false" ht="12.75" hidden="false" customHeight="false" outlineLevel="0" collapsed="false">
      <c r="H633" s="40"/>
    </row>
    <row r="634" customFormat="false" ht="12.75" hidden="false" customHeight="false" outlineLevel="0" collapsed="false">
      <c r="H634" s="40"/>
    </row>
    <row r="635" customFormat="false" ht="12.75" hidden="false" customHeight="false" outlineLevel="0" collapsed="false">
      <c r="H635" s="40"/>
    </row>
    <row r="636" customFormat="false" ht="12.75" hidden="false" customHeight="false" outlineLevel="0" collapsed="false">
      <c r="H636" s="40"/>
    </row>
    <row r="637" customFormat="false" ht="12.75" hidden="false" customHeight="false" outlineLevel="0" collapsed="false">
      <c r="H637" s="40"/>
    </row>
    <row r="638" customFormat="false" ht="12.75" hidden="false" customHeight="false" outlineLevel="0" collapsed="false">
      <c r="H638" s="40"/>
    </row>
    <row r="639" customFormat="false" ht="12.75" hidden="false" customHeight="false" outlineLevel="0" collapsed="false">
      <c r="H639" s="40"/>
    </row>
    <row r="640" customFormat="false" ht="12.75" hidden="false" customHeight="false" outlineLevel="0" collapsed="false">
      <c r="H640" s="40"/>
    </row>
    <row r="641" customFormat="false" ht="12.75" hidden="false" customHeight="false" outlineLevel="0" collapsed="false">
      <c r="H641" s="40"/>
    </row>
    <row r="642" customFormat="false" ht="12.75" hidden="false" customHeight="false" outlineLevel="0" collapsed="false">
      <c r="H642" s="40"/>
    </row>
    <row r="643" customFormat="false" ht="12.75" hidden="false" customHeight="false" outlineLevel="0" collapsed="false">
      <c r="H643" s="40"/>
    </row>
    <row r="644" customFormat="false" ht="12.75" hidden="false" customHeight="false" outlineLevel="0" collapsed="false">
      <c r="H644" s="40"/>
    </row>
    <row r="645" customFormat="false" ht="12.75" hidden="false" customHeight="false" outlineLevel="0" collapsed="false">
      <c r="H645" s="40"/>
    </row>
    <row r="646" customFormat="false" ht="12.75" hidden="false" customHeight="false" outlineLevel="0" collapsed="false">
      <c r="H646" s="40"/>
    </row>
    <row r="647" customFormat="false" ht="12.75" hidden="false" customHeight="false" outlineLevel="0" collapsed="false">
      <c r="H647" s="40"/>
    </row>
    <row r="648" customFormat="false" ht="12.75" hidden="false" customHeight="false" outlineLevel="0" collapsed="false">
      <c r="H648" s="40"/>
    </row>
    <row r="649" customFormat="false" ht="12.75" hidden="false" customHeight="false" outlineLevel="0" collapsed="false">
      <c r="H649" s="40"/>
    </row>
    <row r="650" customFormat="false" ht="12.75" hidden="false" customHeight="false" outlineLevel="0" collapsed="false">
      <c r="H650" s="40"/>
    </row>
    <row r="651" customFormat="false" ht="12.75" hidden="false" customHeight="false" outlineLevel="0" collapsed="false">
      <c r="H651" s="40"/>
    </row>
    <row r="652" customFormat="false" ht="12.75" hidden="false" customHeight="false" outlineLevel="0" collapsed="false">
      <c r="H652" s="40"/>
    </row>
    <row r="653" customFormat="false" ht="12.75" hidden="false" customHeight="false" outlineLevel="0" collapsed="false">
      <c r="H653" s="40"/>
    </row>
    <row r="654" customFormat="false" ht="12.75" hidden="false" customHeight="false" outlineLevel="0" collapsed="false">
      <c r="H654" s="40"/>
    </row>
    <row r="655" customFormat="false" ht="12.75" hidden="false" customHeight="false" outlineLevel="0" collapsed="false">
      <c r="H655" s="40"/>
    </row>
    <row r="656" customFormat="false" ht="12.75" hidden="false" customHeight="false" outlineLevel="0" collapsed="false">
      <c r="H656" s="40"/>
    </row>
    <row r="657" customFormat="false" ht="12.75" hidden="false" customHeight="false" outlineLevel="0" collapsed="false">
      <c r="H657" s="40"/>
    </row>
    <row r="658" customFormat="false" ht="12.75" hidden="false" customHeight="false" outlineLevel="0" collapsed="false">
      <c r="H658" s="40"/>
    </row>
    <row r="659" customFormat="false" ht="12.75" hidden="false" customHeight="false" outlineLevel="0" collapsed="false">
      <c r="H659" s="40"/>
    </row>
    <row r="660" customFormat="false" ht="12.75" hidden="false" customHeight="false" outlineLevel="0" collapsed="false">
      <c r="H660" s="40"/>
    </row>
    <row r="661" customFormat="false" ht="12.75" hidden="false" customHeight="false" outlineLevel="0" collapsed="false">
      <c r="H661" s="40"/>
    </row>
    <row r="662" customFormat="false" ht="12.75" hidden="false" customHeight="false" outlineLevel="0" collapsed="false">
      <c r="H662" s="40"/>
    </row>
    <row r="663" customFormat="false" ht="12.75" hidden="false" customHeight="false" outlineLevel="0" collapsed="false">
      <c r="H663" s="40"/>
    </row>
    <row r="664" customFormat="false" ht="12.75" hidden="false" customHeight="false" outlineLevel="0" collapsed="false">
      <c r="H664" s="40"/>
    </row>
    <row r="665" customFormat="false" ht="12.75" hidden="false" customHeight="false" outlineLevel="0" collapsed="false">
      <c r="H665" s="40"/>
    </row>
    <row r="666" customFormat="false" ht="12.75" hidden="false" customHeight="false" outlineLevel="0" collapsed="false">
      <c r="H666" s="40"/>
    </row>
    <row r="667" customFormat="false" ht="12.75" hidden="false" customHeight="false" outlineLevel="0" collapsed="false">
      <c r="H667" s="40"/>
    </row>
    <row r="668" customFormat="false" ht="12.75" hidden="false" customHeight="false" outlineLevel="0" collapsed="false">
      <c r="H668" s="40"/>
    </row>
    <row r="669" customFormat="false" ht="12.75" hidden="false" customHeight="false" outlineLevel="0" collapsed="false">
      <c r="H669" s="40"/>
    </row>
    <row r="670" customFormat="false" ht="12.75" hidden="false" customHeight="false" outlineLevel="0" collapsed="false">
      <c r="H670" s="40"/>
    </row>
    <row r="671" customFormat="false" ht="12.75" hidden="false" customHeight="false" outlineLevel="0" collapsed="false">
      <c r="H671" s="40"/>
    </row>
    <row r="672" customFormat="false" ht="12.75" hidden="false" customHeight="false" outlineLevel="0" collapsed="false">
      <c r="H672" s="40"/>
    </row>
    <row r="673" customFormat="false" ht="12.75" hidden="false" customHeight="false" outlineLevel="0" collapsed="false">
      <c r="H673" s="40"/>
    </row>
    <row r="674" customFormat="false" ht="12.75" hidden="false" customHeight="false" outlineLevel="0" collapsed="false">
      <c r="H674" s="40"/>
    </row>
    <row r="675" customFormat="false" ht="12.75" hidden="false" customHeight="false" outlineLevel="0" collapsed="false">
      <c r="H675" s="40"/>
    </row>
    <row r="676" customFormat="false" ht="12.75" hidden="false" customHeight="false" outlineLevel="0" collapsed="false">
      <c r="H676" s="40"/>
    </row>
    <row r="677" customFormat="false" ht="12.75" hidden="false" customHeight="false" outlineLevel="0" collapsed="false">
      <c r="H677" s="40"/>
    </row>
    <row r="678" customFormat="false" ht="12.75" hidden="false" customHeight="false" outlineLevel="0" collapsed="false">
      <c r="H678" s="40"/>
    </row>
    <row r="679" customFormat="false" ht="12.75" hidden="false" customHeight="false" outlineLevel="0" collapsed="false">
      <c r="H679" s="40"/>
    </row>
    <row r="680" customFormat="false" ht="12.75" hidden="false" customHeight="false" outlineLevel="0" collapsed="false">
      <c r="H680" s="40"/>
    </row>
    <row r="681" customFormat="false" ht="12.75" hidden="false" customHeight="false" outlineLevel="0" collapsed="false">
      <c r="H681" s="40"/>
    </row>
    <row r="682" customFormat="false" ht="12.75" hidden="false" customHeight="false" outlineLevel="0" collapsed="false">
      <c r="H682" s="40"/>
    </row>
  </sheetData>
  <mergeCells count="3">
    <mergeCell ref="A1:H1"/>
    <mergeCell ref="A2:H2"/>
    <mergeCell ref="A3:H3"/>
  </mergeCells>
  <printOptions headings="false" gridLines="false" gridLinesSet="true" horizontalCentered="true" verticalCentered="false"/>
  <pageMargins left="0.25" right="0.240277777777778" top="0.5" bottom="0.45" header="0.511811023622047" footer="0.240277777777778"/>
  <pageSetup paperSize="1" scale="100" fitToWidth="1" fitToHeight="9" pageOrder="downThenOver" orientation="portrait" blackAndWhite="false" draft="false" cellComments="none" horizontalDpi="300" verticalDpi="300" copies="1"/>
  <headerFooter differentFirst="false" differentOddEven="false">
    <oddHeader/>
    <oddFooter>&amp;R&amp;"MS Sans Serif,Regular"Page &amp;P of &amp;N</oddFooter>
  </headerFooter>
  <rowBreaks count="1" manualBreakCount="1">
    <brk id="207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2001-04-05T14:30:56Z</dcterms:created>
  <dc:creator>Standard Configuration</dc:creator>
  <dc:description/>
  <dc:language>en-US</dc:language>
  <cp:lastModifiedBy>Barbara R. Barkovich</cp:lastModifiedBy>
  <cp:lastPrinted>2001-04-13T23:22:36Z</cp:lastPrinted>
  <dcterms:modified xsi:type="dcterms:W3CDTF">2001-04-13T18:33:06Z</dcterms:modified>
  <cp:revision>0</cp:revision>
  <dc:subject/>
  <dc:title/>
</cp:coreProperties>
</file>