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<sst xmlns="http://schemas.openxmlformats.org/spreadsheetml/2006/main" count="201" uniqueCount="124">
  <si>
    <t xml:space="preserve">EIM RISK POOL</t>
  </si>
  <si>
    <t xml:space="preserve">as of 11/5/2001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</si>
  <si>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</si>
  <si>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</si>
  <si>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</si>
  <si>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</si>
  <si>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</si>
  <si>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</si>
  <si>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</si>
  <si>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</si>
  <si>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</si>
  <si>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</si>
  <si>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</si>
  <si>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Stellar Printing Inc.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</si>
  <si>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</si>
  <si>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</si>
  <si>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</si>
  <si>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</si>
  <si>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</si>
  <si>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</si>
  <si>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Placed in Risk Pool because exposure exceeded credit line of $400,000 approved for customer.</t>
  </si>
  <si>
    <t xml:space="preserve">Tribune Review Publishing Company</t>
  </si>
  <si>
    <t xml:space="preserve">Placed in Risk Pool because exposure exceeded credit line of $100,000 approved for customer.</t>
  </si>
  <si>
    <t xml:space="preserve">Asia Pacific Resources International Holdings Ltd.</t>
  </si>
  <si>
    <t xml:space="preserve">Om Bhatia</t>
  </si>
  <si>
    <t xml:space="preserve">Placed in Risk Pool because RAC is not approving any credit since company is on the verge of bankruptcy.</t>
  </si>
  <si>
    <t xml:space="preserve">Joseph F. Biddle Publishing Co</t>
  </si>
  <si>
    <t xml:space="preserve">Christine Milliner</t>
  </si>
  <si>
    <t xml:space="preserve">Casey Printing</t>
  </si>
  <si>
    <t xml:space="preserve">Eric Rhodes</t>
  </si>
  <si>
    <t xml:space="preserve">Daily Gazette Company</t>
  </si>
  <si>
    <t xml:space="preserve">AFL Web Printing, Inc.</t>
  </si>
  <si>
    <t xml:space="preserve">Placed in Risk Pool because total committed value exceeded credit line of $75,000.</t>
  </si>
  <si>
    <t xml:space="preserve">Summit Supply Company Inc.</t>
  </si>
  <si>
    <t xml:space="preserve">Placed in Risk Pool because total committed value exceeded credit line of $100,000</t>
  </si>
  <si>
    <t xml:space="preserve">Bartash Printing, Inc.</t>
  </si>
  <si>
    <t xml:space="preserve">Placed in Risk Pool because total committed value exceeded credit line of $125,000</t>
  </si>
  <si>
    <t xml:space="preserve">Trussway, Ltd</t>
  </si>
  <si>
    <t xml:space="preserve">Matthew Battarbee</t>
  </si>
  <si>
    <t xml:space="preserve">Placed in Risk Pool because total committed value exceeded credit line of $1,100,000</t>
  </si>
  <si>
    <t xml:space="preserve">Southwest Offset Printing </t>
  </si>
  <si>
    <t xml:space="preserve">Bayside International Industries</t>
  </si>
  <si>
    <t xml:space="preserve">John Daniel </t>
  </si>
  <si>
    <t xml:space="preserve">Placed in Risk Pool because total committed value exceeded credit line of $25,000</t>
  </si>
  <si>
    <t xml:space="preserve">Recycled Fibers International</t>
  </si>
  <si>
    <t xml:space="preserve">John Best</t>
  </si>
  <si>
    <t xml:space="preserve">Placed in Risk Pool because total committed value exceeded credit line of $150,000</t>
  </si>
  <si>
    <t xml:space="preserve">Total Forest Products</t>
  </si>
  <si>
    <t xml:space="preserve">Remaining Forest Products Risk Pool Balance</t>
  </si>
  <si>
    <t xml:space="preserve">Steel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</si>
  <si>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</si>
  <si>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</si>
  <si>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</si>
  <si>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</si>
  <si>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Southmark Steel Inc</t>
  </si>
  <si>
    <t xml:space="preserve">Tom Sfikas</t>
  </si>
  <si>
    <t xml:space="preserve">Transaction exceeds credit line by $180,322</t>
  </si>
  <si>
    <t xml:space="preserve">Total Steel</t>
  </si>
  <si>
    <t xml:space="preserve">Remaining Steel Risk Pool Balance</t>
  </si>
  <si>
    <t xml:space="preserve">as of 10/08/2001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</si>
  <si>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</si>
  <si>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</si>
  <si>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</si>
  <si>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</si>
  <si>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</si>
  <si>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</si>
  <si>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</si>
  <si>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</si>
  <si>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</si>
  <si>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</si>
  <si>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</si>
  <si>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</si>
  <si>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Berg Mill Supply, Inc.</t>
  </si>
  <si>
    <t xml:space="preserve">John Daniel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</si>
  <si>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</si>
  <si>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</si>
  <si>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</si>
  <si>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</si>
  <si>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</si>
  <si>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</si>
  <si>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Erik Deadwyler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</si>
  <si>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</si>
  <si>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</si>
  <si>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</si>
  <si>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</si>
  <si>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</si>
  <si>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</si>
  <si>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Scherman Pulp &amp; Paper</t>
  </si>
  <si>
    <t xml:space="preserve">Amount paid, placed in Risk Pool because exposure exceeded credit line of $50,000 approved for customer.</t>
  </si>
  <si>
    <t xml:space="preserve">Linden Trading Company, Inc.</t>
  </si>
  <si>
    <t xml:space="preserve">McGrann Paper Corp.</t>
  </si>
  <si>
    <t xml:space="preserve">Amount paid, placed in Risk Pool because customer refused to prepay when deal was done subject to receiving a prepayment.</t>
  </si>
  <si>
    <t xml:space="preserve">Amount paid, placed in Risk Pool because exposure exceeded credit line of $150,000 approved for customer.</t>
  </si>
  <si>
    <t xml:space="preserve">Grant Paper Company</t>
  </si>
  <si>
    <t xml:space="preserve">Nafta</t>
  </si>
  <si>
    <t xml:space="preserve">Kevin O'Donnell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</si>
  <si>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</si>
  <si>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</si>
  <si>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</si>
  <si>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</si>
  <si>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</si>
  <si>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K. Schaefer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</si>
  <si>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</si>
  <si>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</si>
  <si>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</si>
  <si>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</si>
  <si>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</si>
  <si>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</si>
  <si>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</si>
  <si>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</si>
  <si>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</si>
  <si>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</si>
  <si>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</si>
  <si>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</si>
  <si>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O'Neal Steel</t>
  </si>
  <si>
    <t xml:space="preserve">Geoff Berger</t>
  </si>
  <si>
    <t xml:space="preserve">Transaction is in excess of outstanding receivable of $100,001, the credit line for this counterparty is $100,000</t>
  </si>
  <si>
    <t xml:space="preserve">Esserman Steel</t>
  </si>
  <si>
    <t xml:space="preserve">Chuck Bechman</t>
  </si>
  <si>
    <t xml:space="preserve">Transaction is in excess of outstanding receivable of $100,000, the credit line for this counterparty is $100,000</t>
  </si>
  <si>
    <t xml:space="preserve">Amount paid, placed in Risk Pool because exposure exceeded credit line of $200,000 approved for customer.</t>
  </si>
  <si>
    <t xml:space="preserve">Cierra</t>
  </si>
  <si>
    <t xml:space="preserve">Sunbelt Steel</t>
  </si>
  <si>
    <t xml:space="preserve">Transaction exceeds credit line.  It has been place into the risk pool entirely.  We have outstandon receivables with this Counterparty of $900K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</si>
</sst>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&quot;($&quot;#,##0\)"/>
    <numFmt numFmtId="166" formatCode="m/d/yy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5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6"/>
      <c r="B5" s="7"/>
      <c r="C5" s="8"/>
      <c r="D5" s="8"/>
      <c r="E5" s="9"/>
      <c r="F5" s="10" t="s">
        <v>2</v>
      </c>
      <c r="G5" s="10"/>
      <c r="H5" s="10"/>
      <c r="I5" s="10"/>
      <c r="J5" s="11"/>
      <c r="K5" s="12"/>
    </row>
    <row r="6" customFormat="false" ht="38.25" hidden="false" customHeight="true" outlineLevel="0" collapsed="false">
      <c r="A6" s="13"/>
      <c r="B6" s="14" t="s">
        <v>3</v>
      </c>
      <c r="C6" s="15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 t="s">
        <v>11</v>
      </c>
      <c r="K6" s="18" t="s">
        <v>12</v>
      </c>
    </row>
    <row r="7" customFormat="false" ht="76.5" hidden="false" customHeight="true" outlineLevel="0" collapsed="false">
      <c r="A7" s="19"/>
      <c r="B7" s="20" t="s">
        <v>13</v>
      </c>
      <c r="C7" s="21" t="s">
        <v>14</v>
      </c>
      <c r="D7" s="22" t="n">
        <v>37106</v>
      </c>
      <c r="E7" s="23" t="n">
        <v>100000</v>
      </c>
      <c r="F7" s="23" t="n">
        <v>251155.87</v>
      </c>
      <c r="G7" s="23" t="n">
        <v>0</v>
      </c>
      <c r="H7" s="23" t="n">
        <v>0</v>
      </c>
      <c r="I7" s="24" t="n">
        <f aca="false">+SUM(F7:H7)-E7</f>
        <v>151155.87</v>
      </c>
      <c r="J7" s="24" t="n">
        <f aca="false">+E7+I7</f>
        <v>251155.87</v>
      </c>
      <c r="K7" s="25" t="s">
        <v>15</v>
      </c>
    </row>
    <row r="8" customFormat="false" ht="45" hidden="false" customHeight="false" outlineLevel="0" collapsed="false">
      <c r="A8" s="19"/>
      <c r="B8" s="20" t="s">
        <v>16</v>
      </c>
      <c r="C8" s="21" t="s">
        <v>17</v>
      </c>
      <c r="D8" s="22" t="n">
        <v>37125</v>
      </c>
      <c r="E8" s="23" t="n">
        <v>0</v>
      </c>
      <c r="F8" s="23" t="n">
        <v>11176.3</v>
      </c>
      <c r="G8" s="23" t="n">
        <v>0</v>
      </c>
      <c r="H8" s="23" t="n">
        <v>0</v>
      </c>
      <c r="I8" s="24" t="n">
        <f aca="false">SUM(F8:H8)</f>
        <v>11176.3</v>
      </c>
      <c r="J8" s="24" t="n">
        <f aca="false">+E8+I8</f>
        <v>11176.3</v>
      </c>
      <c r="K8" s="25" t="s">
        <v>18</v>
      </c>
    </row>
    <row r="9" customFormat="false" ht="60" hidden="false" customHeight="false" outlineLevel="0" collapsed="false">
      <c r="A9" s="19"/>
      <c r="B9" s="20" t="s">
        <v>19</v>
      </c>
      <c r="C9" s="21" t="s">
        <v>14</v>
      </c>
      <c r="D9" s="22" t="n">
        <v>37133</v>
      </c>
      <c r="E9" s="23" t="n">
        <v>0</v>
      </c>
      <c r="F9" s="23" t="n">
        <v>244146.58</v>
      </c>
      <c r="G9" s="23" t="n">
        <v>569262</v>
      </c>
      <c r="H9" s="23" t="n">
        <v>806553.42</v>
      </c>
      <c r="I9" s="24" t="n">
        <f aca="false">SUM(F9:H9)</f>
        <v>1619962</v>
      </c>
      <c r="J9" s="24" t="n">
        <f aca="false">+E9+I9</f>
        <v>1619962</v>
      </c>
      <c r="K9" s="25" t="s">
        <v>20</v>
      </c>
    </row>
    <row r="10" customFormat="false" ht="60" hidden="false" customHeight="false" outlineLevel="0" collapsed="false">
      <c r="A10" s="19"/>
      <c r="B10" s="20" t="s">
        <v>21</v>
      </c>
      <c r="C10" s="21" t="s">
        <v>14</v>
      </c>
      <c r="D10" s="22" t="n">
        <v>37141</v>
      </c>
      <c r="E10" s="23" t="n">
        <v>100000</v>
      </c>
      <c r="F10" s="23" t="n">
        <v>38342.72</v>
      </c>
      <c r="G10" s="23" t="n">
        <v>0</v>
      </c>
      <c r="H10" s="23" t="n">
        <v>39742</v>
      </c>
      <c r="I10" s="24" t="n">
        <f aca="false">SUM(F10:H10)</f>
        <v>78084.72</v>
      </c>
      <c r="J10" s="24" t="n">
        <f aca="false">+E10+I10</f>
        <v>178084.72</v>
      </c>
      <c r="K10" s="25" t="s">
        <v>22</v>
      </c>
    </row>
    <row r="11" customFormat="false" ht="60" hidden="false" customHeight="false" outlineLevel="0" collapsed="false">
      <c r="A11" s="19"/>
      <c r="B11" s="20" t="s">
        <v>23</v>
      </c>
      <c r="C11" s="21" t="s">
        <v>24</v>
      </c>
      <c r="D11" s="22" t="n">
        <v>37146</v>
      </c>
      <c r="E11" s="23" t="n">
        <v>0</v>
      </c>
      <c r="F11" s="23" t="n">
        <v>0</v>
      </c>
      <c r="G11" s="23" t="n">
        <v>-584305</v>
      </c>
      <c r="H11" s="23" t="n">
        <v>0</v>
      </c>
      <c r="I11" s="24" t="n">
        <f aca="false">+SUM(F11:H11)</f>
        <v>-584305</v>
      </c>
      <c r="J11" s="24" t="n">
        <f aca="false">+I11+E11</f>
        <v>-584305</v>
      </c>
      <c r="K11" s="25" t="s">
        <v>25</v>
      </c>
    </row>
    <row r="12" customFormat="false" ht="60" hidden="false" customHeight="false" outlineLevel="0" collapsed="false">
      <c r="A12" s="19"/>
      <c r="B12" s="26" t="s">
        <v>26</v>
      </c>
      <c r="C12" s="21" t="s">
        <v>27</v>
      </c>
      <c r="D12" s="22" t="n">
        <v>37148</v>
      </c>
      <c r="E12" s="23" t="n">
        <v>100000</v>
      </c>
      <c r="F12" s="23" t="n">
        <v>9380</v>
      </c>
      <c r="G12" s="23" t="n">
        <v>0</v>
      </c>
      <c r="H12" s="23" t="n">
        <v>0</v>
      </c>
      <c r="I12" s="24" t="n">
        <f aca="false">SUM(F12:H12)</f>
        <v>9380</v>
      </c>
      <c r="J12" s="24" t="n">
        <f aca="false">+E12+I12</f>
        <v>109380</v>
      </c>
      <c r="K12" s="25" t="s">
        <v>22</v>
      </c>
    </row>
    <row r="13" customFormat="false" ht="60" hidden="false" customHeight="false" outlineLevel="0" collapsed="false">
      <c r="A13" s="19"/>
      <c r="B13" s="26" t="s">
        <v>28</v>
      </c>
      <c r="C13" s="21" t="s">
        <v>29</v>
      </c>
      <c r="D13" s="22" t="n">
        <v>37151</v>
      </c>
      <c r="E13" s="23" t="n">
        <v>100000</v>
      </c>
      <c r="F13" s="23" t="n">
        <v>22640</v>
      </c>
      <c r="G13" s="23" t="n">
        <v>0</v>
      </c>
      <c r="H13" s="23" t="n">
        <v>0</v>
      </c>
      <c r="I13" s="24" t="n">
        <f aca="false">SUM(F13:H13)</f>
        <v>22640</v>
      </c>
      <c r="J13" s="24" t="n">
        <f aca="false">+E13+I13</f>
        <v>122640</v>
      </c>
      <c r="K13" s="25" t="s">
        <v>22</v>
      </c>
    </row>
    <row r="14" customFormat="false" ht="60" hidden="false" customHeight="false" outlineLevel="0" collapsed="false">
      <c r="A14" s="19"/>
      <c r="B14" s="26" t="s">
        <v>30</v>
      </c>
      <c r="C14" s="21" t="s">
        <v>27</v>
      </c>
      <c r="D14" s="22" t="n">
        <v>37155</v>
      </c>
      <c r="E14" s="23" t="n">
        <v>100000</v>
      </c>
      <c r="F14" s="23" t="n">
        <v>36480</v>
      </c>
      <c r="G14" s="23" t="n">
        <v>0</v>
      </c>
      <c r="H14" s="23" t="n">
        <v>0</v>
      </c>
      <c r="I14" s="24" t="n">
        <f aca="false">SUM(F14:H14)</f>
        <v>36480</v>
      </c>
      <c r="J14" s="24" t="n">
        <f aca="false">+E14+I14</f>
        <v>136480</v>
      </c>
      <c r="K14" s="25" t="s">
        <v>22</v>
      </c>
    </row>
    <row r="15" customFormat="false" ht="45" hidden="false" customHeight="false" outlineLevel="0" collapsed="false">
      <c r="A15" s="19"/>
      <c r="B15" s="26" t="s">
        <v>31</v>
      </c>
      <c r="C15" s="21" t="s">
        <v>14</v>
      </c>
      <c r="D15" s="22" t="n">
        <v>37160</v>
      </c>
      <c r="E15" s="23" t="n">
        <v>75000</v>
      </c>
      <c r="F15" s="23" t="n">
        <v>40000</v>
      </c>
      <c r="G15" s="23" t="n">
        <v>0</v>
      </c>
      <c r="H15" s="23" t="n">
        <v>0</v>
      </c>
      <c r="I15" s="24" t="n">
        <f aca="false">SUM(F15:H15)</f>
        <v>40000</v>
      </c>
      <c r="J15" s="24" t="n">
        <f aca="false">+E15+I15</f>
        <v>115000</v>
      </c>
      <c r="K15" s="25" t="s">
        <v>32</v>
      </c>
    </row>
    <row r="16" customFormat="false" ht="45" hidden="false" customHeight="false" outlineLevel="0" collapsed="false">
      <c r="A16" s="19"/>
      <c r="B16" s="26" t="s">
        <v>33</v>
      </c>
      <c r="C16" s="21" t="s">
        <v>27</v>
      </c>
      <c r="D16" s="22" t="n">
        <v>37161</v>
      </c>
      <c r="E16" s="23" t="n">
        <v>100000</v>
      </c>
      <c r="F16" s="23" t="n">
        <v>0</v>
      </c>
      <c r="G16" s="23" t="n">
        <v>12003</v>
      </c>
      <c r="H16" s="23" t="n">
        <v>46700</v>
      </c>
      <c r="I16" s="24" t="n">
        <f aca="false">SUM(F16:H16)</f>
        <v>58703</v>
      </c>
      <c r="J16" s="24" t="n">
        <f aca="false">+E16+I16</f>
        <v>158703</v>
      </c>
      <c r="K16" s="25" t="s">
        <v>34</v>
      </c>
    </row>
    <row r="17" customFormat="false" ht="45" hidden="false" customHeight="false" outlineLevel="0" collapsed="false">
      <c r="A17" s="19"/>
      <c r="B17" s="26" t="s">
        <v>35</v>
      </c>
      <c r="C17" s="21" t="s">
        <v>14</v>
      </c>
      <c r="D17" s="22" t="n">
        <v>37167</v>
      </c>
      <c r="E17" s="23" t="n">
        <v>125000</v>
      </c>
      <c r="F17" s="23" t="n">
        <v>54126.01</v>
      </c>
      <c r="G17" s="23" t="n">
        <v>0</v>
      </c>
      <c r="H17" s="23" t="n">
        <f aca="false">92200-F17</f>
        <v>38073.99</v>
      </c>
      <c r="I17" s="24" t="n">
        <f aca="false">SUM(F17:H17)</f>
        <v>92200</v>
      </c>
      <c r="J17" s="24" t="n">
        <f aca="false">+E17+I17</f>
        <v>217200</v>
      </c>
      <c r="K17" s="25" t="s">
        <v>36</v>
      </c>
    </row>
    <row r="18" customFormat="false" ht="45" hidden="false" customHeight="false" outlineLevel="0" collapsed="false">
      <c r="A18" s="19"/>
      <c r="B18" s="26" t="s">
        <v>37</v>
      </c>
      <c r="C18" s="21" t="s">
        <v>38</v>
      </c>
      <c r="D18" s="22" t="n">
        <v>37182</v>
      </c>
      <c r="E18" s="23" t="n">
        <v>1100000</v>
      </c>
      <c r="F18" s="23" t="n">
        <v>0</v>
      </c>
      <c r="G18" s="23" t="n">
        <v>0</v>
      </c>
      <c r="H18" s="23" t="n">
        <v>320000</v>
      </c>
      <c r="I18" s="24" t="n">
        <f aca="false">SUM(F18:H18)</f>
        <v>320000</v>
      </c>
      <c r="J18" s="24" t="n">
        <f aca="false">+E18+I18</f>
        <v>1420000</v>
      </c>
      <c r="K18" s="25" t="s">
        <v>39</v>
      </c>
    </row>
    <row r="19" customFormat="false" ht="45" hidden="false" customHeight="false" outlineLevel="0" collapsed="false">
      <c r="A19" s="19"/>
      <c r="B19" s="26" t="s">
        <v>40</v>
      </c>
      <c r="C19" s="21" t="s">
        <v>29</v>
      </c>
      <c r="D19" s="22" t="n">
        <v>37187</v>
      </c>
      <c r="E19" s="23" t="n">
        <v>100000</v>
      </c>
      <c r="F19" s="23" t="n">
        <v>0</v>
      </c>
      <c r="G19" s="23" t="n">
        <v>0</v>
      </c>
      <c r="H19" s="23" t="n">
        <v>27780</v>
      </c>
      <c r="I19" s="24" t="n">
        <f aca="false">SUM(F19:H19)</f>
        <v>27780</v>
      </c>
      <c r="J19" s="24" t="n">
        <f aca="false">+E19+I19</f>
        <v>127780</v>
      </c>
      <c r="K19" s="25" t="s">
        <v>34</v>
      </c>
    </row>
    <row r="20" customFormat="false" ht="45" hidden="false" customHeight="false" outlineLevel="0" collapsed="false">
      <c r="A20" s="19"/>
      <c r="B20" s="26" t="s">
        <v>41</v>
      </c>
      <c r="C20" s="21" t="s">
        <v>42</v>
      </c>
      <c r="D20" s="22" t="n">
        <v>37197</v>
      </c>
      <c r="E20" s="23" t="n">
        <v>25000</v>
      </c>
      <c r="F20" s="23" t="n">
        <v>0</v>
      </c>
      <c r="G20" s="23" t="n">
        <v>0</v>
      </c>
      <c r="H20" s="23" t="n">
        <v>20195</v>
      </c>
      <c r="I20" s="24" t="n">
        <f aca="false">SUM(F20:H20)</f>
        <v>20195</v>
      </c>
      <c r="J20" s="24" t="n">
        <f aca="false">+E20+I20</f>
        <v>45195</v>
      </c>
      <c r="K20" s="25" t="s">
        <v>43</v>
      </c>
    </row>
    <row r="21" customFormat="false" ht="45" hidden="false" customHeight="false" outlineLevel="0" collapsed="false">
      <c r="A21" s="19"/>
      <c r="B21" s="26" t="s">
        <v>44</v>
      </c>
      <c r="C21" s="21" t="s">
        <v>45</v>
      </c>
      <c r="D21" s="22" t="n">
        <v>37197</v>
      </c>
      <c r="E21" s="23" t="n">
        <v>150000</v>
      </c>
      <c r="F21" s="23" t="n">
        <v>0</v>
      </c>
      <c r="G21" s="23" t="n">
        <v>0</v>
      </c>
      <c r="H21" s="23" t="n">
        <v>72450</v>
      </c>
      <c r="I21" s="24" t="n">
        <f aca="false">SUM(F21:H21)</f>
        <v>72450</v>
      </c>
      <c r="J21" s="24" t="n">
        <f aca="false">+E21+I21</f>
        <v>222450</v>
      </c>
      <c r="K21" s="25" t="s">
        <v>46</v>
      </c>
    </row>
    <row r="22" customFormat="false" ht="15" hidden="false" customHeight="true" outlineLevel="0" collapsed="false">
      <c r="A22" s="27" t="s">
        <v>47</v>
      </c>
      <c r="B22" s="28"/>
      <c r="C22" s="21"/>
      <c r="D22" s="29"/>
      <c r="E22" s="29"/>
      <c r="F22" s="21"/>
      <c r="G22" s="21"/>
      <c r="H22" s="30"/>
      <c r="I22" s="30" t="n">
        <f aca="false">SUM(I7:I21)+584305</f>
        <v>2560206.89</v>
      </c>
      <c r="J22" s="30"/>
      <c r="K22" s="31"/>
    </row>
    <row r="23" customFormat="false" ht="16.5" hidden="false" customHeight="false" outlineLevel="0" collapsed="false">
      <c r="A23" s="32" t="s">
        <v>48</v>
      </c>
      <c r="B23" s="33"/>
      <c r="C23" s="34"/>
      <c r="D23" s="34"/>
      <c r="E23" s="34"/>
      <c r="F23" s="34"/>
      <c r="G23" s="34"/>
      <c r="H23" s="35"/>
      <c r="I23" s="35" t="n">
        <f aca="false">5000000-I22</f>
        <v>2439793.11</v>
      </c>
      <c r="J23" s="35"/>
      <c r="K23" s="36"/>
    </row>
    <row r="24" customFormat="false" ht="15" hidden="false" customHeight="false" outlineLevel="0" collapsed="false">
      <c r="A24" s="37"/>
      <c r="B24" s="38"/>
      <c r="C24" s="39"/>
      <c r="D24" s="39"/>
      <c r="E24" s="39"/>
      <c r="F24" s="39"/>
      <c r="G24" s="39"/>
      <c r="H24" s="39"/>
      <c r="I24" s="39"/>
      <c r="J24" s="39"/>
      <c r="K24" s="40"/>
    </row>
    <row r="25" customFormat="false" ht="15.75" hidden="false" customHeight="false" outlineLevel="0" collapsed="false">
      <c r="A25" s="41" t="s">
        <v>49</v>
      </c>
      <c r="B25" s="38"/>
      <c r="C25" s="39"/>
      <c r="D25" s="39"/>
      <c r="E25" s="39"/>
      <c r="F25" s="39"/>
      <c r="G25" s="39"/>
      <c r="H25" s="39"/>
      <c r="I25" s="39"/>
      <c r="J25" s="39"/>
      <c r="K25" s="38"/>
    </row>
    <row r="26" customFormat="false" ht="15.75" hidden="false" customHeight="false" outlineLevel="0" collapsed="false">
      <c r="A26" s="42"/>
      <c r="B26" s="38"/>
      <c r="C26" s="39"/>
      <c r="D26" s="39"/>
      <c r="E26" s="39"/>
      <c r="F26" s="39"/>
      <c r="G26" s="39"/>
      <c r="H26" s="39"/>
      <c r="I26" s="39"/>
      <c r="J26" s="39"/>
      <c r="K26" s="43"/>
    </row>
    <row r="27" customFormat="false" ht="60" hidden="false" customHeight="false" outlineLevel="0" collapsed="false">
      <c r="A27" s="44"/>
      <c r="B27" s="45" t="s">
        <v>50</v>
      </c>
      <c r="C27" s="46" t="s">
        <v>51</v>
      </c>
      <c r="D27" s="47" t="s">
        <v>52</v>
      </c>
      <c r="E27" s="48" t="n">
        <v>0</v>
      </c>
      <c r="F27" s="48"/>
      <c r="G27" s="48"/>
      <c r="H27" s="49" t="n">
        <v>1100000</v>
      </c>
      <c r="I27" s="49" t="n">
        <f aca="false">SUM(F27:H27)</f>
        <v>1100000</v>
      </c>
      <c r="J27" s="50"/>
      <c r="K27" s="51" t="s">
        <v>53</v>
      </c>
    </row>
    <row r="28" customFormat="false" ht="30" hidden="false" customHeight="false" outlineLevel="0" collapsed="false">
      <c r="A28" s="44"/>
      <c r="B28" s="45" t="s">
        <v>54</v>
      </c>
      <c r="C28" s="46" t="s">
        <v>55</v>
      </c>
      <c r="D28" s="47" t="n">
        <v>37154</v>
      </c>
      <c r="E28" s="48" t="n">
        <v>50000</v>
      </c>
      <c r="F28" s="48" t="n">
        <v>230322</v>
      </c>
      <c r="G28" s="48" t="n">
        <v>0</v>
      </c>
      <c r="H28" s="49" t="n">
        <v>0</v>
      </c>
      <c r="I28" s="49" t="n">
        <f aca="false">SUM(F28:H28)-E28</f>
        <v>180322</v>
      </c>
      <c r="J28" s="50" t="n">
        <f aca="false">I28+E28</f>
        <v>230322</v>
      </c>
      <c r="K28" s="51" t="s">
        <v>56</v>
      </c>
    </row>
    <row r="29" customFormat="false" ht="16.5" hidden="false" customHeight="false" outlineLevel="0" collapsed="false">
      <c r="A29" s="52" t="s">
        <v>57</v>
      </c>
      <c r="B29" s="53"/>
      <c r="C29" s="54"/>
      <c r="D29" s="54"/>
      <c r="E29" s="54"/>
      <c r="F29" s="53"/>
      <c r="G29" s="53"/>
      <c r="H29" s="55"/>
      <c r="I29" s="55" t="n">
        <f aca="false">SUM(I27:I28)</f>
        <v>1280322</v>
      </c>
      <c r="J29" s="55"/>
      <c r="K29" s="56"/>
    </row>
    <row r="30" customFormat="false" ht="16.5" hidden="false" customHeight="false" outlineLevel="0" collapsed="false">
      <c r="A30" s="32" t="s">
        <v>58</v>
      </c>
      <c r="B30" s="33"/>
      <c r="C30" s="34"/>
      <c r="D30" s="34"/>
      <c r="E30" s="34"/>
      <c r="F30" s="33"/>
      <c r="G30" s="33"/>
      <c r="H30" s="57"/>
      <c r="I30" s="57" t="n">
        <f aca="false">5000000-I29</f>
        <v>3719678</v>
      </c>
      <c r="J30" s="57"/>
      <c r="K30" s="36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27" activePane="bottomLeft" state="frozen"/>
      <selection pane="topLeft" activeCell="A1" activeCellId="0" sqref="A1"/>
      <selection pane="bottom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59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6"/>
      <c r="B5" s="7"/>
      <c r="C5" s="8"/>
      <c r="D5" s="8"/>
      <c r="E5" s="10"/>
      <c r="F5" s="12"/>
    </row>
    <row r="6" customFormat="false" ht="25.5" hidden="false" customHeight="false" outlineLevel="0" collapsed="false">
      <c r="A6" s="13"/>
      <c r="B6" s="58" t="s">
        <v>3</v>
      </c>
      <c r="C6" s="15" t="s">
        <v>4</v>
      </c>
      <c r="D6" s="15" t="s">
        <v>5</v>
      </c>
      <c r="E6" s="15" t="s">
        <v>60</v>
      </c>
      <c r="F6" s="18" t="s">
        <v>12</v>
      </c>
    </row>
    <row r="7" customFormat="false" ht="12.75" hidden="false" customHeight="false" outlineLevel="0" collapsed="false">
      <c r="A7" s="59" t="s">
        <v>61</v>
      </c>
      <c r="E7" s="60"/>
    </row>
    <row r="8" customFormat="false" ht="38.25" hidden="false" customHeight="false" outlineLevel="0" collapsed="false">
      <c r="A8" s="61"/>
      <c r="B8" s="62" t="s">
        <v>62</v>
      </c>
      <c r="C8" s="63" t="s">
        <v>63</v>
      </c>
      <c r="D8" s="64" t="n">
        <v>37004</v>
      </c>
      <c r="E8" s="65" t="n">
        <v>48000</v>
      </c>
      <c r="F8" s="66" t="s">
        <v>64</v>
      </c>
    </row>
    <row r="9" customFormat="false" ht="38.25" hidden="false" customHeight="false" outlineLevel="0" collapsed="false">
      <c r="A9" s="61"/>
      <c r="B9" s="62" t="s">
        <v>62</v>
      </c>
      <c r="C9" s="63" t="s">
        <v>63</v>
      </c>
      <c r="D9" s="64" t="n">
        <v>37004</v>
      </c>
      <c r="E9" s="65" t="n">
        <v>48000</v>
      </c>
      <c r="F9" s="66" t="s">
        <v>64</v>
      </c>
    </row>
    <row r="10" customFormat="false" ht="38.25" hidden="false" customHeight="false" outlineLevel="0" collapsed="false">
      <c r="A10" s="61"/>
      <c r="B10" s="62" t="s">
        <v>65</v>
      </c>
      <c r="C10" s="63" t="s">
        <v>66</v>
      </c>
      <c r="D10" s="64" t="n">
        <v>37004</v>
      </c>
      <c r="E10" s="65" t="n">
        <v>49200</v>
      </c>
      <c r="F10" s="66" t="s">
        <v>67</v>
      </c>
    </row>
    <row r="11" customFormat="false" ht="38.25" hidden="false" customHeight="false" outlineLevel="0" collapsed="false">
      <c r="A11" s="61"/>
      <c r="B11" s="62" t="s">
        <v>65</v>
      </c>
      <c r="C11" s="63" t="s">
        <v>66</v>
      </c>
      <c r="D11" s="64" t="n">
        <v>37004</v>
      </c>
      <c r="E11" s="65" t="n">
        <v>49200</v>
      </c>
      <c r="F11" s="66" t="s">
        <v>67</v>
      </c>
    </row>
    <row r="12" customFormat="false" ht="38.25" hidden="false" customHeight="false" outlineLevel="0" collapsed="false">
      <c r="A12" s="61"/>
      <c r="B12" s="62" t="s">
        <v>68</v>
      </c>
      <c r="C12" s="63" t="s">
        <v>66</v>
      </c>
      <c r="D12" s="64" t="n">
        <v>37004</v>
      </c>
      <c r="E12" s="65" t="n">
        <v>148800</v>
      </c>
      <c r="F12" s="66" t="s">
        <v>69</v>
      </c>
    </row>
    <row r="13" customFormat="false" ht="51" hidden="false" customHeight="false" outlineLevel="0" collapsed="false">
      <c r="A13" s="61"/>
      <c r="B13" s="62" t="s">
        <v>70</v>
      </c>
      <c r="C13" s="63" t="s">
        <v>66</v>
      </c>
      <c r="D13" s="64" t="n">
        <v>37004</v>
      </c>
      <c r="E13" s="65" t="n">
        <v>143760</v>
      </c>
      <c r="F13" s="66" t="s">
        <v>71</v>
      </c>
    </row>
    <row r="14" customFormat="false" ht="51" hidden="false" customHeight="false" outlineLevel="0" collapsed="false">
      <c r="A14" s="61"/>
      <c r="B14" s="62" t="s">
        <v>72</v>
      </c>
      <c r="C14" s="63" t="s">
        <v>73</v>
      </c>
      <c r="D14" s="64" t="n">
        <v>37049</v>
      </c>
      <c r="E14" s="65" t="n">
        <v>35000</v>
      </c>
      <c r="F14" s="67" t="s">
        <v>74</v>
      </c>
    </row>
    <row r="15" customFormat="false" ht="38.25" hidden="false" customHeight="false" outlineLevel="0" collapsed="false">
      <c r="A15" s="61"/>
      <c r="B15" s="62" t="s">
        <v>75</v>
      </c>
      <c r="C15" s="63" t="s">
        <v>14</v>
      </c>
      <c r="D15" s="64" t="n">
        <v>37050</v>
      </c>
      <c r="E15" s="65" t="n">
        <v>102600</v>
      </c>
      <c r="F15" s="67" t="s">
        <v>76</v>
      </c>
    </row>
    <row r="16" customFormat="false" ht="38.25" hidden="false" customHeight="false" outlineLevel="0" collapsed="false">
      <c r="A16" s="61"/>
      <c r="B16" s="62" t="s">
        <v>77</v>
      </c>
      <c r="C16" s="63" t="s">
        <v>17</v>
      </c>
      <c r="D16" s="64" t="n">
        <v>37049</v>
      </c>
      <c r="E16" s="65" t="n">
        <v>200000</v>
      </c>
      <c r="F16" s="67" t="s">
        <v>78</v>
      </c>
    </row>
    <row r="17" customFormat="false" ht="38.25" hidden="false" customHeight="false" outlineLevel="0" collapsed="false">
      <c r="A17" s="61"/>
      <c r="B17" s="62" t="s">
        <v>79</v>
      </c>
      <c r="C17" s="63" t="s">
        <v>80</v>
      </c>
      <c r="D17" s="64" t="n">
        <v>37081</v>
      </c>
      <c r="E17" s="65" t="n">
        <v>31000</v>
      </c>
      <c r="F17" s="67" t="s">
        <v>64</v>
      </c>
    </row>
    <row r="18" customFormat="false" ht="38.25" hidden="false" customHeight="false" outlineLevel="0" collapsed="false">
      <c r="A18" s="61"/>
      <c r="B18" s="62" t="s">
        <v>81</v>
      </c>
      <c r="C18" s="63" t="s">
        <v>73</v>
      </c>
      <c r="D18" s="64" t="n">
        <v>37069</v>
      </c>
      <c r="E18" s="65" t="n">
        <v>32200</v>
      </c>
      <c r="F18" s="67" t="s">
        <v>69</v>
      </c>
    </row>
    <row r="19" customFormat="false" ht="38.25" hidden="false" customHeight="false" outlineLevel="0" collapsed="false">
      <c r="A19" s="61"/>
      <c r="B19" s="62" t="s">
        <v>81</v>
      </c>
      <c r="C19" s="63" t="s">
        <v>73</v>
      </c>
      <c r="D19" s="64" t="n">
        <v>37069</v>
      </c>
      <c r="E19" s="65" t="n">
        <v>31740</v>
      </c>
      <c r="F19" s="67" t="s">
        <v>69</v>
      </c>
    </row>
    <row r="20" customFormat="false" ht="38.25" hidden="false" customHeight="false" outlineLevel="0" collapsed="false">
      <c r="A20" s="61"/>
      <c r="B20" s="62" t="s">
        <v>81</v>
      </c>
      <c r="C20" s="63" t="s">
        <v>73</v>
      </c>
      <c r="D20" s="64" t="n">
        <v>37082</v>
      </c>
      <c r="E20" s="65" t="n">
        <v>33580</v>
      </c>
      <c r="F20" s="67" t="s">
        <v>69</v>
      </c>
    </row>
    <row r="21" customFormat="false" ht="38.25" hidden="false" customHeight="false" outlineLevel="0" collapsed="false">
      <c r="A21" s="61"/>
      <c r="B21" s="62" t="s">
        <v>82</v>
      </c>
      <c r="C21" s="63" t="s">
        <v>14</v>
      </c>
      <c r="D21" s="64" t="n">
        <v>37083</v>
      </c>
      <c r="E21" s="65" t="n">
        <v>128000</v>
      </c>
      <c r="F21" s="67" t="s">
        <v>83</v>
      </c>
    </row>
    <row r="22" customFormat="false" ht="38.25" hidden="false" customHeight="false" outlineLevel="0" collapsed="false">
      <c r="A22" s="61"/>
      <c r="B22" s="62" t="s">
        <v>84</v>
      </c>
      <c r="C22" s="63" t="s">
        <v>85</v>
      </c>
      <c r="D22" s="64" t="n">
        <v>37071</v>
      </c>
      <c r="E22" s="65" t="n">
        <v>23440</v>
      </c>
      <c r="F22" s="67" t="s">
        <v>83</v>
      </c>
    </row>
    <row r="23" customFormat="false" ht="38.25" hidden="false" customHeight="false" outlineLevel="0" collapsed="false">
      <c r="A23" s="61"/>
      <c r="B23" s="62" t="s">
        <v>86</v>
      </c>
      <c r="C23" s="63" t="s">
        <v>85</v>
      </c>
      <c r="D23" s="64" t="n">
        <v>37071</v>
      </c>
      <c r="E23" s="65" t="n">
        <v>161700</v>
      </c>
      <c r="F23" s="67" t="s">
        <v>83</v>
      </c>
    </row>
    <row r="24" customFormat="false" ht="38.25" hidden="false" customHeight="false" outlineLevel="0" collapsed="false">
      <c r="A24" s="61"/>
      <c r="B24" s="62" t="s">
        <v>87</v>
      </c>
      <c r="C24" s="63" t="s">
        <v>73</v>
      </c>
      <c r="D24" s="64" t="n">
        <v>37077</v>
      </c>
      <c r="E24" s="65" t="n">
        <v>21980</v>
      </c>
      <c r="F24" s="67" t="s">
        <v>88</v>
      </c>
    </row>
    <row r="25" customFormat="false" ht="38.25" hidden="false" customHeight="false" outlineLevel="0" collapsed="false">
      <c r="A25" s="61"/>
      <c r="B25" s="62" t="s">
        <v>89</v>
      </c>
      <c r="C25" s="63" t="s">
        <v>73</v>
      </c>
      <c r="D25" s="64" t="n">
        <v>37106</v>
      </c>
      <c r="E25" s="65" t="n">
        <v>12625</v>
      </c>
      <c r="F25" s="67" t="s">
        <v>78</v>
      </c>
    </row>
    <row r="26" customFormat="false" ht="51" hidden="false" customHeight="false" outlineLevel="0" collapsed="false">
      <c r="A26" s="61"/>
      <c r="B26" s="62" t="s">
        <v>90</v>
      </c>
      <c r="C26" s="63" t="s">
        <v>29</v>
      </c>
      <c r="D26" s="64" t="n">
        <v>37089</v>
      </c>
      <c r="E26" s="65" t="n">
        <v>23047</v>
      </c>
      <c r="F26" s="67" t="s">
        <v>91</v>
      </c>
    </row>
    <row r="27" customFormat="false" ht="38.25" hidden="false" customHeight="false" outlineLevel="0" collapsed="false">
      <c r="A27" s="61"/>
      <c r="B27" s="62" t="s">
        <v>44</v>
      </c>
      <c r="C27" s="63" t="s">
        <v>73</v>
      </c>
      <c r="D27" s="64" t="n">
        <v>37117</v>
      </c>
      <c r="E27" s="65" t="n">
        <v>9395</v>
      </c>
      <c r="F27" s="67" t="s">
        <v>92</v>
      </c>
    </row>
    <row r="28" customFormat="false" ht="40.5" hidden="false" customHeight="true" outlineLevel="0" collapsed="false">
      <c r="A28" s="61"/>
      <c r="B28" s="62" t="s">
        <v>93</v>
      </c>
      <c r="C28" s="63" t="s">
        <v>29</v>
      </c>
      <c r="D28" s="64" t="n">
        <v>37126</v>
      </c>
      <c r="E28" s="65" t="n">
        <v>55000</v>
      </c>
      <c r="F28" s="67" t="s">
        <v>78</v>
      </c>
    </row>
    <row r="29" customFormat="false" ht="38.25" hidden="false" customHeight="false" outlineLevel="0" collapsed="false">
      <c r="A29" s="61"/>
      <c r="B29" s="62" t="s">
        <v>72</v>
      </c>
      <c r="C29" s="63" t="s">
        <v>73</v>
      </c>
      <c r="D29" s="64" t="n">
        <v>37078</v>
      </c>
      <c r="E29" s="65" t="n">
        <v>41066.25</v>
      </c>
      <c r="F29" s="67" t="s">
        <v>88</v>
      </c>
    </row>
    <row r="30" customFormat="false" ht="38.25" hidden="false" customHeight="false" outlineLevel="0" collapsed="false">
      <c r="A30" s="61"/>
      <c r="B30" s="62" t="s">
        <v>89</v>
      </c>
      <c r="C30" s="63" t="s">
        <v>80</v>
      </c>
      <c r="D30" s="64" t="n">
        <v>37099</v>
      </c>
      <c r="E30" s="65" t="n">
        <v>27500</v>
      </c>
      <c r="F30" s="67" t="s">
        <v>88</v>
      </c>
    </row>
    <row r="31" customFormat="false" ht="12.75" hidden="false" customHeight="false" outlineLevel="0" collapsed="false">
      <c r="A31" s="59" t="s">
        <v>47</v>
      </c>
      <c r="B31" s="68"/>
      <c r="C31" s="69"/>
      <c r="D31" s="69"/>
      <c r="E31" s="70" t="n">
        <f aca="false">SUM(E8:E28)</f>
        <v>1388267</v>
      </c>
      <c r="F31" s="68"/>
    </row>
    <row r="32" customFormat="false" ht="12.75" hidden="false" customHeight="false" outlineLevel="0" collapsed="false">
      <c r="A32" s="68"/>
      <c r="B32" s="68"/>
      <c r="C32" s="69"/>
      <c r="D32" s="69"/>
      <c r="E32" s="68"/>
      <c r="F32" s="68"/>
    </row>
    <row r="33" customFormat="false" ht="12.75" hidden="false" customHeight="false" outlineLevel="0" collapsed="false">
      <c r="A33" s="59" t="s">
        <v>49</v>
      </c>
      <c r="B33" s="68"/>
      <c r="C33" s="69"/>
      <c r="D33" s="69"/>
      <c r="E33" s="68"/>
      <c r="F33" s="68"/>
    </row>
    <row r="34" customFormat="false" ht="38.25" hidden="false" customHeight="false" outlineLevel="0" collapsed="false">
      <c r="A34" s="71"/>
      <c r="B34" s="62" t="s">
        <v>94</v>
      </c>
      <c r="C34" s="62" t="s">
        <v>95</v>
      </c>
      <c r="D34" s="72" t="n">
        <v>37004</v>
      </c>
      <c r="E34" s="73" t="n">
        <v>389775</v>
      </c>
      <c r="F34" s="66" t="s">
        <v>96</v>
      </c>
      <c r="G34" s="74"/>
    </row>
    <row r="35" customFormat="false" ht="38.25" hidden="false" customHeight="false" outlineLevel="0" collapsed="false">
      <c r="A35" s="71"/>
      <c r="B35" s="62" t="s">
        <v>97</v>
      </c>
      <c r="C35" s="62" t="s">
        <v>95</v>
      </c>
      <c r="D35" s="72" t="n">
        <v>37000</v>
      </c>
      <c r="E35" s="73" t="n">
        <v>160300</v>
      </c>
      <c r="F35" s="66" t="s">
        <v>98</v>
      </c>
      <c r="G35" s="74"/>
    </row>
    <row r="36" customFormat="false" ht="38.25" hidden="false" customHeight="false" outlineLevel="0" collapsed="false">
      <c r="A36" s="71"/>
      <c r="B36" s="62" t="s">
        <v>97</v>
      </c>
      <c r="C36" s="62" t="s">
        <v>95</v>
      </c>
      <c r="D36" s="72" t="n">
        <v>37004</v>
      </c>
      <c r="E36" s="73" t="n">
        <v>84500</v>
      </c>
      <c r="F36" s="66" t="s">
        <v>98</v>
      </c>
      <c r="G36" s="74"/>
    </row>
    <row r="37" customFormat="false" ht="63.75" hidden="false" customHeight="false" outlineLevel="0" collapsed="false">
      <c r="A37" s="75"/>
      <c r="B37" s="76" t="s">
        <v>94</v>
      </c>
      <c r="C37" s="77" t="s">
        <v>95</v>
      </c>
      <c r="D37" s="78" t="n">
        <v>36997</v>
      </c>
      <c r="E37" s="79" t="n">
        <v>182496</v>
      </c>
      <c r="F37" s="80" t="s">
        <v>99</v>
      </c>
    </row>
    <row r="38" customFormat="false" ht="76.5" hidden="false" customHeight="false" outlineLevel="0" collapsed="false">
      <c r="A38" s="75"/>
      <c r="B38" s="76" t="s">
        <v>100</v>
      </c>
      <c r="C38" s="77" t="s">
        <v>101</v>
      </c>
      <c r="D38" s="78" t="n">
        <v>37057</v>
      </c>
      <c r="E38" s="79" t="n">
        <v>68802.64</v>
      </c>
      <c r="F38" s="81" t="s">
        <v>102</v>
      </c>
    </row>
    <row r="39" customFormat="false" ht="51" hidden="false" customHeight="false" outlineLevel="0" collapsed="false">
      <c r="A39" s="75"/>
      <c r="B39" s="76" t="s">
        <v>103</v>
      </c>
      <c r="C39" s="77" t="s">
        <v>55</v>
      </c>
      <c r="D39" s="78" t="n">
        <v>37057</v>
      </c>
      <c r="E39" s="79" t="n">
        <v>130400</v>
      </c>
      <c r="F39" s="81" t="s">
        <v>104</v>
      </c>
    </row>
    <row r="40" customFormat="false" ht="51" hidden="false" customHeight="false" outlineLevel="0" collapsed="false">
      <c r="A40" s="75"/>
      <c r="B40" s="76" t="s">
        <v>103</v>
      </c>
      <c r="C40" s="77" t="s">
        <v>55</v>
      </c>
      <c r="D40" s="78" t="n">
        <v>37055</v>
      </c>
      <c r="E40" s="79" t="n">
        <v>25500</v>
      </c>
      <c r="F40" s="81" t="s">
        <v>105</v>
      </c>
    </row>
    <row r="41" customFormat="false" ht="51" hidden="false" customHeight="false" outlineLevel="0" collapsed="false">
      <c r="A41" s="75"/>
      <c r="B41" s="76" t="s">
        <v>103</v>
      </c>
      <c r="C41" s="77" t="s">
        <v>55</v>
      </c>
      <c r="D41" s="78" t="n">
        <v>37070</v>
      </c>
      <c r="E41" s="79" t="n">
        <v>23600</v>
      </c>
      <c r="F41" s="81" t="s">
        <v>106</v>
      </c>
    </row>
    <row r="42" customFormat="false" ht="51" hidden="false" customHeight="false" outlineLevel="0" collapsed="false">
      <c r="A42" s="75"/>
      <c r="B42" s="76" t="s">
        <v>100</v>
      </c>
      <c r="C42" s="77" t="s">
        <v>101</v>
      </c>
      <c r="D42" s="78" t="n">
        <v>37088</v>
      </c>
      <c r="E42" s="79" t="n">
        <v>121500</v>
      </c>
      <c r="F42" s="81" t="s">
        <v>107</v>
      </c>
    </row>
    <row r="43" customFormat="false" ht="45" hidden="false" customHeight="false" outlineLevel="0" collapsed="false">
      <c r="A43" s="82"/>
      <c r="B43" s="45" t="s">
        <v>108</v>
      </c>
      <c r="C43" s="46" t="s">
        <v>101</v>
      </c>
      <c r="D43" s="47" t="n">
        <v>37071</v>
      </c>
      <c r="E43" s="48" t="n">
        <v>22850</v>
      </c>
      <c r="F43" s="51" t="s">
        <v>109</v>
      </c>
    </row>
    <row r="44" customFormat="false" ht="45" hidden="false" customHeight="false" outlineLevel="0" collapsed="false">
      <c r="A44" s="44"/>
      <c r="B44" s="45" t="s">
        <v>110</v>
      </c>
      <c r="C44" s="46" t="s">
        <v>55</v>
      </c>
      <c r="D44" s="47" t="n">
        <v>37088</v>
      </c>
      <c r="E44" s="50" t="n">
        <v>122850</v>
      </c>
      <c r="F44" s="51" t="s">
        <v>111</v>
      </c>
    </row>
    <row r="45" customFormat="false" ht="45" hidden="false" customHeight="false" outlineLevel="0" collapsed="false">
      <c r="A45" s="44"/>
      <c r="B45" s="45" t="s">
        <v>112</v>
      </c>
      <c r="C45" s="46" t="s">
        <v>55</v>
      </c>
      <c r="D45" s="47" t="n">
        <v>37088</v>
      </c>
      <c r="E45" s="50" t="n">
        <v>122850</v>
      </c>
      <c r="F45" s="51" t="s">
        <v>113</v>
      </c>
    </row>
    <row r="46" customFormat="false" ht="60" hidden="false" customHeight="false" outlineLevel="0" collapsed="false">
      <c r="B46" s="83" t="s">
        <v>114</v>
      </c>
      <c r="C46" s="21" t="s">
        <v>115</v>
      </c>
      <c r="D46" s="84" t="n">
        <v>37112</v>
      </c>
      <c r="E46" s="23" t="n">
        <v>33400</v>
      </c>
      <c r="F46" s="85" t="s">
        <v>116</v>
      </c>
    </row>
    <row r="47" customFormat="false" ht="60" hidden="false" customHeight="false" outlineLevel="0" collapsed="false">
      <c r="A47" s="86"/>
      <c r="B47" s="45" t="s">
        <v>117</v>
      </c>
      <c r="C47" s="46" t="s">
        <v>118</v>
      </c>
      <c r="D47" s="47" t="n">
        <v>37113</v>
      </c>
      <c r="E47" s="49" t="n">
        <v>19700</v>
      </c>
      <c r="F47" s="51" t="s">
        <v>119</v>
      </c>
    </row>
    <row r="48" customFormat="false" ht="60" hidden="false" customHeight="false" outlineLevel="0" collapsed="false">
      <c r="A48" s="86"/>
      <c r="B48" s="45" t="s">
        <v>94</v>
      </c>
      <c r="C48" s="46" t="s">
        <v>95</v>
      </c>
      <c r="D48" s="47" t="n">
        <v>37001</v>
      </c>
      <c r="E48" s="49" t="n">
        <v>1145038</v>
      </c>
      <c r="F48" s="51" t="s">
        <v>120</v>
      </c>
    </row>
    <row r="49" customFormat="false" ht="60" hidden="false" customHeight="false" outlineLevel="0" collapsed="false">
      <c r="A49" s="86"/>
      <c r="B49" s="45" t="s">
        <v>121</v>
      </c>
      <c r="C49" s="46" t="s">
        <v>101</v>
      </c>
      <c r="D49" s="47" t="n">
        <v>37026</v>
      </c>
      <c r="E49" s="49" t="n">
        <v>150000</v>
      </c>
      <c r="F49" s="51" t="s">
        <v>120</v>
      </c>
    </row>
    <row r="50" customFormat="false" ht="75" hidden="false" customHeight="false" outlineLevel="0" collapsed="false">
      <c r="A50" s="86"/>
      <c r="B50" s="45" t="s">
        <v>122</v>
      </c>
      <c r="C50" s="46" t="s">
        <v>55</v>
      </c>
      <c r="D50" s="47" t="n">
        <v>37116</v>
      </c>
      <c r="E50" s="49" t="n">
        <v>952742</v>
      </c>
      <c r="F50" s="51" t="s">
        <v>123</v>
      </c>
    </row>
    <row r="51" customFormat="false" ht="12.75" hidden="false" customHeight="false" outlineLevel="0" collapsed="false">
      <c r="D51" s="74"/>
      <c r="E51" s="60"/>
      <c r="G51" s="74"/>
    </row>
    <row r="52" customFormat="false" ht="12.75" hidden="false" customHeight="false" outlineLevel="0" collapsed="false">
      <c r="A52" s="59" t="s">
        <v>57</v>
      </c>
      <c r="E52" s="87"/>
    </row>
    <row r="53" customFormat="false" ht="12.75" hidden="false" customHeight="false" outlineLevel="0" collapsed="false">
      <c r="E53" s="87"/>
    </row>
    <row r="54" customFormat="false" ht="12.75" hidden="false" customHeight="false" outlineLevel="0" collapsed="false">
      <c r="A54" s="59"/>
      <c r="E54" s="88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mmonterr</cp:lastModifiedBy>
  <cp:lastPrinted>2001-07-17T11:22:37Z</cp:lastPrinted>
  <dcterms:modified xsi:type="dcterms:W3CDTF">2001-11-06T17:05:12Z</dcterms:modified>
  <cp:revision>0</cp:revision>
  <dc:subject/>
  <dc:title/>
</cp:coreProperties>
</file>